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936" tabRatio="717" activeTab="0"/>
  </bookViews>
  <sheets>
    <sheet name="INHOUD" sheetId="1" r:id="rId1"/>
    <sheet name="SV_SO_1920_1a" sheetId="2" r:id="rId2"/>
    <sheet name="SV_SO_1920_1b" sheetId="3" r:id="rId3"/>
    <sheet name="SV_SO_1920_2a" sheetId="4" r:id="rId4"/>
    <sheet name="SV_SO_1920_2b" sheetId="5" r:id="rId5"/>
    <sheet name="ZBL_SO_1920_1" sheetId="6" r:id="rId6"/>
    <sheet name="ZBL_SO_1920_2" sheetId="7" r:id="rId7"/>
  </sheets>
  <definedNames>
    <definedName name="_p412">#REF!</definedName>
    <definedName name="_p413">#REF!</definedName>
    <definedName name="_xlnm.Print_Area" localSheetId="4">'SV_SO_1920_2b'!$A$1:$V$131</definedName>
    <definedName name="_xlnm.Print_Area" localSheetId="5">'ZBL_SO_1920_1'!$A$1:$Q$194</definedName>
    <definedName name="_xlnm.Print_Area" localSheetId="6">'ZBL_SO_1920_2'!$A$1:$Q$126</definedName>
    <definedName name="eentabel">#REF!</definedName>
    <definedName name="jaarboek_per_land">#REF!</definedName>
  </definedNames>
  <calcPr fullCalcOnLoad="1"/>
</workbook>
</file>

<file path=xl/sharedStrings.xml><?xml version="1.0" encoding="utf-8"?>
<sst xmlns="http://schemas.openxmlformats.org/spreadsheetml/2006/main" count="1116" uniqueCount="74">
  <si>
    <t>M</t>
  </si>
  <si>
    <t>Totaal</t>
  </si>
  <si>
    <t>Zittenblijver</t>
  </si>
  <si>
    <t>Geen zittenblijver</t>
  </si>
  <si>
    <t>2e graad</t>
  </si>
  <si>
    <t>GEWOON SECUNDAIR ONDERWIJS</t>
  </si>
  <si>
    <t>Leerlingen met Belgische nationaliteit</t>
  </si>
  <si>
    <t>Onbekend of NVT</t>
  </si>
  <si>
    <t>J</t>
  </si>
  <si>
    <t>T</t>
  </si>
  <si>
    <t>1ste graad</t>
  </si>
  <si>
    <t>1ste leerjaar A</t>
  </si>
  <si>
    <t>1ste leerjaar B</t>
  </si>
  <si>
    <t>1ste leerjaar</t>
  </si>
  <si>
    <t>2de leerjaar</t>
  </si>
  <si>
    <t>Totaal 1ste graad</t>
  </si>
  <si>
    <t>2de graad</t>
  </si>
  <si>
    <t>Totaal 2de graad</t>
  </si>
  <si>
    <t>3de graad</t>
  </si>
  <si>
    <t>Totaal 3de graad</t>
  </si>
  <si>
    <t>Algemeen totaal</t>
  </si>
  <si>
    <t>Leerlingen met vreemde nationaliteit</t>
  </si>
  <si>
    <t>Totaal aantal leerlingen</t>
  </si>
  <si>
    <t>Totaal 1ste leerjaar</t>
  </si>
  <si>
    <t>Totaal 2de leerjaar</t>
  </si>
  <si>
    <t>Zittenblijven per graad, leerjaar, onderwijsvorm en geslacht</t>
  </si>
  <si>
    <t>(modulair onderwijs, derde leerjaar van de derde graad en Se-n-Se zijn niet inbegrepen in de cijfers)</t>
  </si>
  <si>
    <t>Samenvatting zittenblijven tweede en derde graad, per graad, onderwijsvorm en geslacht</t>
  </si>
  <si>
    <t>Totaal 2de + 3de graad</t>
  </si>
  <si>
    <t>Jongens</t>
  </si>
  <si>
    <t>Meisjes</t>
  </si>
  <si>
    <t>voorsprong</t>
  </si>
  <si>
    <t>op leeftijd</t>
  </si>
  <si>
    <t>achterstand</t>
  </si>
  <si>
    <t>aantal jaar</t>
  </si>
  <si>
    <t>&gt;1</t>
  </si>
  <si>
    <t xml:space="preserve">  0</t>
  </si>
  <si>
    <t xml:space="preserve">  1</t>
  </si>
  <si>
    <t xml:space="preserve">  2</t>
  </si>
  <si>
    <t>&gt;2</t>
  </si>
  <si>
    <t xml:space="preserve">   1ste leerjaar A</t>
  </si>
  <si>
    <t xml:space="preserve">   1ste leerjaar B</t>
  </si>
  <si>
    <t xml:space="preserve">   Beroepsvoorbereidend leerjaar</t>
  </si>
  <si>
    <t xml:space="preserve">   ASO</t>
  </si>
  <si>
    <t xml:space="preserve">   TSO</t>
  </si>
  <si>
    <t xml:space="preserve">   KSO</t>
  </si>
  <si>
    <t xml:space="preserve">   BSO</t>
  </si>
  <si>
    <t>Schoolse vorderingen per graad, leerjaar, onderwijsvorm en geslacht</t>
  </si>
  <si>
    <t>Schoolse vorderingen per graad, leerjaar, onderwijsvorm en geslacht - procentueel</t>
  </si>
  <si>
    <t>Samenvatting schoolse vorderingen in de tweede en derde graad, per onderwijsvorm en geslacht</t>
  </si>
  <si>
    <t>Samenvatting schoolse vorderingen in de tweede en derde graad, per onderwijsvorm en geslacht - procentueel</t>
  </si>
  <si>
    <t xml:space="preserve">   2de leerjaar</t>
  </si>
  <si>
    <t>Percentage zittenblijven</t>
  </si>
  <si>
    <t>Leerlingenaantallen</t>
  </si>
  <si>
    <t>Percentages</t>
  </si>
  <si>
    <t>Leerlingenaantallen en percentages</t>
  </si>
  <si>
    <t>Schoolse vorderingen</t>
  </si>
  <si>
    <t>Zittenblijven</t>
  </si>
  <si>
    <t>Samenvatting zittenblijven in de 2de en 3de graad, per graad, onderwijsvorm en geslacht</t>
  </si>
  <si>
    <t>Samenvatting schoolse vorderingen in de 2de en 3de graad, per graad, onderwijsvorm en geslacht</t>
  </si>
  <si>
    <t>ASO</t>
  </si>
  <si>
    <t>KSO</t>
  </si>
  <si>
    <t>TSO</t>
  </si>
  <si>
    <t>BSO</t>
  </si>
  <si>
    <t>SCHOOLSE VORDERINGEN EN ZITTENBLIJVEN IN HET VOLTIJDS GEWOON SECUNDAIR ONDERWIJS</t>
  </si>
  <si>
    <t>Schooljaar 2019-2020</t>
  </si>
  <si>
    <t>SV_SO_1920_1a</t>
  </si>
  <si>
    <t>SV_SO_1920_1b</t>
  </si>
  <si>
    <t>SV_SO_1920_2a</t>
  </si>
  <si>
    <t>SV_SO_1920_2b</t>
  </si>
  <si>
    <t>ZBL_SO_1920_1</t>
  </si>
  <si>
    <t>ZBL_SO_1920_2</t>
  </si>
  <si>
    <t xml:space="preserve">Tabellen met een combinatie van schoolse vorderingen en leerlingenkenmerken zijn opgenomen in het hoofdstuk 'Leerlingenkenmerken secundair onderwijs' van Deel 1: Schoolbevolking. </t>
  </si>
  <si>
    <t>(anderstalige nieuwkomers, modulair onderwijs, derde leerjaar van de derde graad en Se-n-Se zijn niet inbegrepen in de cijfers)</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</si>
</sst>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0;0;&quot;-&quot;"/>
    <numFmt numFmtId="175" formatCode="#,##0.00;0.00;&quot;-&quot;"/>
    <numFmt numFmtId="176" formatCode="0.000000"/>
    <numFmt numFmtId="177" formatCode="0.0"/>
    <numFmt numFmtId="178" formatCode="0.0%"/>
    <numFmt numFmtId="179" formatCode="#,##0.0"/>
    <numFmt numFmtId="180" formatCode="0.000%"/>
    <numFmt numFmtId="181" formatCode="0.0000%"/>
  </numFmts>
  <fonts count="47">
    <font>
      <sz val="10"/>
      <name val="Arial"/>
      <family val="0"/>
    </font>
    <font>
      <sz val="11"/>
      <color indexed="8"/>
      <name val="Calibri"/>
      <family val="2"/>
    </font>
    <font>
      <b/>
      <sz val="10"/>
      <name val="Arial"/>
      <family val="2"/>
    </font>
    <font>
      <sz val="10"/>
      <color indexed="8"/>
      <name val="Arial"/>
      <family val="2"/>
    </font>
    <font>
      <b/>
      <sz val="10"/>
      <color indexed="8"/>
      <name val="Arial"/>
      <family val="2"/>
    </font>
    <font>
      <sz val="8"/>
      <name val="Arial"/>
      <family val="2"/>
    </font>
    <font>
      <sz val="10"/>
      <name val="Helv"/>
      <family val="0"/>
    </font>
    <font>
      <sz val="10"/>
      <name val="Optimum"/>
      <family val="0"/>
    </font>
    <font>
      <sz val="10"/>
      <name val="MS Sans Serif"/>
      <family val="2"/>
    </font>
    <font>
      <b/>
      <sz val="8"/>
      <name val="Arial Narrow"/>
      <family val="2"/>
    </font>
    <font>
      <b/>
      <i/>
      <sz val="8"/>
      <name val="Arial"/>
      <family val="2"/>
    </font>
    <font>
      <b/>
      <i/>
      <sz val="8"/>
      <color indexed="8"/>
      <name val="Arial Narrow"/>
      <family val="2"/>
    </font>
    <font>
      <b/>
      <sz val="12"/>
      <name val="Arial"/>
      <family val="2"/>
    </font>
    <font>
      <sz val="7"/>
      <color indexed="9"/>
      <name val="Arial"/>
      <family val="2"/>
    </font>
    <font>
      <b/>
      <u val="single"/>
      <sz val="11"/>
      <name val="Arial"/>
      <family val="2"/>
    </font>
    <font>
      <b/>
      <sz val="11.5"/>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u val="single"/>
      <sz val="10"/>
      <color indexed="12"/>
      <name val="Arial"/>
      <family val="0"/>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0"/>
      <color theme="10"/>
      <name val="Arial"/>
      <family val="0"/>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1"/>
      <color rgb="FF3F3F3F"/>
      <name val="Calibri"/>
      <family val="2"/>
    </font>
    <font>
      <i/>
      <sz val="11"/>
      <color rgb="FF7F7F7F"/>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right/>
      <top/>
      <bottom style="thin"/>
    </border>
    <border>
      <left style="thin"/>
      <right/>
      <top style="thin"/>
      <bottom style="thin"/>
    </border>
    <border>
      <left/>
      <right/>
      <top style="thin"/>
      <bottom style="thin"/>
    </border>
    <border>
      <left/>
      <right style="thin"/>
      <top style="thin"/>
      <bottom style="thin"/>
    </border>
    <border>
      <left/>
      <right/>
      <top style="thin"/>
      <bottom/>
    </border>
    <border>
      <left style="thin"/>
      <right/>
      <top/>
      <bottom/>
    </border>
    <border>
      <left/>
      <right style="thin"/>
      <top/>
      <bottom/>
    </border>
    <border>
      <left style="thin"/>
      <right/>
      <top/>
      <bottom style="thin"/>
    </border>
    <border>
      <left/>
      <right style="thin"/>
      <top/>
      <bottom style="thin"/>
    </border>
    <border>
      <left/>
      <right style="thin"/>
      <top style="thin"/>
      <bottom/>
    </border>
    <border>
      <left style="medium">
        <color indexed="22"/>
      </left>
      <right/>
      <top/>
      <bottom/>
    </border>
    <border>
      <left style="thin"/>
      <right/>
      <top/>
      <bottom style="thin">
        <color indexed="8"/>
      </bottom>
    </border>
    <border>
      <left/>
      <right/>
      <top/>
      <bottom style="thin">
        <color indexed="8"/>
      </bottom>
    </border>
    <border>
      <left/>
      <right style="thin"/>
      <top/>
      <bottom style="thin">
        <color indexed="8"/>
      </bottom>
    </border>
    <border>
      <left style="thin"/>
      <right/>
      <top style="thin">
        <color indexed="8"/>
      </top>
      <bottom/>
    </border>
    <border>
      <left/>
      <right/>
      <top style="thin">
        <color indexed="8"/>
      </top>
      <bottom/>
    </border>
    <border>
      <left/>
      <right style="thin"/>
      <top style="thin">
        <color indexed="8"/>
      </top>
      <bottom/>
    </border>
    <border>
      <left style="thin"/>
      <right/>
      <top style="thin">
        <color indexed="8"/>
      </top>
      <bottom style="thin">
        <color indexed="8"/>
      </bottom>
    </border>
    <border>
      <left/>
      <right/>
      <top style="thin">
        <color indexed="8"/>
      </top>
      <bottom style="thin">
        <color indexed="8"/>
      </bottom>
    </border>
    <border>
      <left/>
      <right style="thin"/>
      <top style="thin">
        <color indexed="8"/>
      </top>
      <bottom style="thin">
        <color indexed="8"/>
      </bottom>
    </border>
    <border>
      <left style="thin"/>
      <right style="thin"/>
      <top style="medium"/>
      <bottom/>
    </border>
    <border>
      <left style="thin"/>
      <right style="thin"/>
      <top/>
      <bottom/>
    </border>
    <border>
      <left style="thin">
        <color indexed="8"/>
      </left>
      <right style="thin">
        <color indexed="8"/>
      </right>
      <top/>
      <bottom/>
    </border>
    <border>
      <left style="thin">
        <color indexed="8"/>
      </left>
      <right/>
      <top/>
      <bottom/>
    </border>
    <border>
      <left style="thin">
        <color indexed="8"/>
      </left>
      <right/>
      <top style="thin">
        <color indexed="8"/>
      </top>
      <bottom/>
    </border>
    <border>
      <left style="thin">
        <color indexed="8"/>
      </left>
      <right style="thin">
        <color indexed="8"/>
      </right>
      <top style="thin">
        <color indexed="8"/>
      </top>
      <bottom/>
    </border>
    <border>
      <left style="thin">
        <color indexed="8"/>
      </left>
      <right/>
      <top style="thin"/>
      <bottom/>
    </border>
    <border>
      <left/>
      <right style="thin">
        <color indexed="8"/>
      </right>
      <top style="thin">
        <color indexed="8"/>
      </top>
      <bottom/>
    </border>
    <border>
      <left/>
      <right style="thin">
        <color indexed="8"/>
      </right>
      <top/>
      <bottom/>
    </border>
    <border>
      <left style="thin">
        <color indexed="8"/>
      </left>
      <right/>
      <top style="thin"/>
      <bottom style="thin"/>
    </border>
    <border>
      <left style="thin">
        <color indexed="8"/>
      </left>
      <right style="thin">
        <color indexed="8"/>
      </right>
      <top style="thin"/>
      <bottom style="thin"/>
    </border>
    <border>
      <left style="thin">
        <color indexed="8"/>
      </left>
      <right/>
      <top/>
      <bottom style="thin"/>
    </border>
    <border>
      <left style="thin">
        <color indexed="8"/>
      </left>
      <right style="thin">
        <color indexed="8"/>
      </right>
      <top style="thin"/>
      <bottom/>
    </border>
    <border>
      <left/>
      <right style="thin">
        <color indexed="8"/>
      </right>
      <top style="thin"/>
      <bottom/>
    </border>
    <border>
      <left style="thin"/>
      <right/>
      <top style="medium"/>
      <bottom style="thin"/>
    </border>
    <border>
      <left/>
      <right/>
      <top style="medium"/>
      <bottom style="thin"/>
    </border>
    <border>
      <left/>
      <right style="thin"/>
      <top style="medium"/>
      <bottom style="thin"/>
    </border>
    <border>
      <left style="thin"/>
      <right/>
      <top style="medium"/>
      <bottom/>
    </border>
    <border>
      <left/>
      <right style="thin"/>
      <top style="medium"/>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6" fillId="0" borderId="0" applyFont="0" applyFill="0" applyBorder="0" applyAlignment="0" applyProtection="0"/>
    <xf numFmtId="177" fontId="7" fillId="0" borderId="0" applyFont="0" applyFill="0" applyBorder="0" applyAlignment="0" applyProtection="0"/>
    <xf numFmtId="176" fontId="7" fillId="0" borderId="0" applyFon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3" fontId="8" fillId="0" borderId="0" applyFont="0" applyFill="0" applyBorder="0" applyAlignment="0" applyProtection="0"/>
    <xf numFmtId="4" fontId="6" fillId="0" borderId="0" applyFont="0" applyFill="0" applyBorder="0" applyAlignment="0" applyProtection="0"/>
    <xf numFmtId="0" fontId="35" fillId="0" borderId="3" applyNumberFormat="0" applyFill="0" applyAlignment="0" applyProtection="0"/>
    <xf numFmtId="0" fontId="36" fillId="28" borderId="0" applyNumberFormat="0" applyBorder="0" applyAlignment="0" applyProtection="0"/>
    <xf numFmtId="3" fontId="5" fillId="1" borderId="4" applyBorder="0">
      <alignment/>
      <protection/>
    </xf>
    <xf numFmtId="0" fontId="37" fillId="0" borderId="0" applyNumberFormat="0" applyFill="0" applyBorder="0" applyAlignment="0" applyProtection="0"/>
    <xf numFmtId="0" fontId="38" fillId="29"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9" fontId="8" fillId="0" borderId="0" applyFont="0" applyFill="0" applyBorder="0" applyAlignment="0" applyProtection="0"/>
    <xf numFmtId="2" fontId="8"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9" fillId="1" borderId="8">
      <alignment horizontal="center" vertical="top" textRotation="90"/>
      <protection/>
    </xf>
    <xf numFmtId="0" fontId="42" fillId="30" borderId="0" applyNumberFormat="0" applyBorder="0" applyAlignment="0" applyProtection="0"/>
    <xf numFmtId="4" fontId="6" fillId="0" borderId="0" applyFont="0" applyFill="0" applyBorder="0" applyAlignment="0" applyProtection="0"/>
    <xf numFmtId="0" fontId="10" fillId="0" borderId="9">
      <alignment/>
      <protection/>
    </xf>
    <xf numFmtId="0" fontId="0" fillId="31" borderId="10" applyNumberFormat="0" applyFont="0" applyAlignment="0" applyProtection="0"/>
    <xf numFmtId="0" fontId="43" fillId="32" borderId="0" applyNumberFormat="0" applyBorder="0" applyAlignment="0" applyProtection="0"/>
    <xf numFmtId="178" fontId="8" fillId="0" borderId="0" applyFont="0" applyFill="0" applyBorder="0" applyAlignment="0" applyProtection="0"/>
    <xf numFmtId="10" fontId="8" fillId="0" borderId="0">
      <alignment/>
      <protection/>
    </xf>
    <xf numFmtId="180" fontId="8" fillId="0" borderId="0" applyFont="0" applyFill="0" applyBorder="0" applyAlignment="0" applyProtection="0"/>
    <xf numFmtId="181" fontId="7" fillId="0" borderId="0" applyFont="0" applyFill="0" applyBorder="0" applyAlignment="0" applyProtection="0"/>
    <xf numFmtId="9" fontId="0" fillId="0" borderId="0" applyFont="0" applyFill="0" applyBorder="0" applyAlignment="0" applyProtection="0"/>
    <xf numFmtId="0" fontId="11" fillId="0" borderId="9" applyBorder="0" applyAlignment="0">
      <protection/>
    </xf>
    <xf numFmtId="0" fontId="12" fillId="0" borderId="0">
      <alignment/>
      <protection/>
    </xf>
    <xf numFmtId="0" fontId="13" fillId="33" borderId="9" applyBorder="0">
      <alignment/>
      <protection/>
    </xf>
    <xf numFmtId="0" fontId="44" fillId="26" borderId="1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cellStyleXfs>
  <cellXfs count="246">
    <xf numFmtId="0" fontId="0" fillId="0" borderId="0" xfId="0" applyAlignment="1">
      <alignment/>
    </xf>
    <xf numFmtId="0" fontId="2"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3" fillId="0" borderId="12" xfId="0" applyFont="1" applyFill="1" applyBorder="1" applyAlignment="1">
      <alignment vertical="top" wrapText="1"/>
    </xf>
    <xf numFmtId="0" fontId="3" fillId="0" borderId="13" xfId="0" applyFont="1" applyFill="1" applyBorder="1" applyAlignment="1">
      <alignment vertical="top" wrapText="1"/>
    </xf>
    <xf numFmtId="0" fontId="3" fillId="0" borderId="14"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4" fillId="0" borderId="17" xfId="0" applyFont="1" applyFill="1" applyBorder="1" applyAlignment="1">
      <alignment vertical="top" wrapText="1"/>
    </xf>
    <xf numFmtId="174" fontId="4" fillId="0" borderId="17" xfId="0" applyNumberFormat="1" applyFont="1" applyFill="1" applyBorder="1" applyAlignment="1">
      <alignment horizontal="center" vertical="top" wrapText="1"/>
    </xf>
    <xf numFmtId="174" fontId="3" fillId="0" borderId="18" xfId="0" applyNumberFormat="1" applyFont="1" applyFill="1" applyBorder="1" applyAlignment="1">
      <alignment horizontal="right" vertical="top"/>
    </xf>
    <xf numFmtId="174" fontId="3" fillId="0" borderId="0" xfId="0" applyNumberFormat="1" applyFont="1" applyFill="1" applyBorder="1" applyAlignment="1">
      <alignment horizontal="right" vertical="top"/>
    </xf>
    <xf numFmtId="174" fontId="3" fillId="0" borderId="19" xfId="0" applyNumberFormat="1" applyFont="1" applyFill="1" applyBorder="1" applyAlignment="1">
      <alignment horizontal="right" vertical="top"/>
    </xf>
    <xf numFmtId="174" fontId="3" fillId="0" borderId="20" xfId="0" applyNumberFormat="1" applyFont="1" applyFill="1" applyBorder="1" applyAlignment="1">
      <alignment horizontal="right" vertical="top"/>
    </xf>
    <xf numFmtId="174" fontId="3" fillId="0" borderId="13" xfId="0" applyNumberFormat="1" applyFont="1" applyFill="1" applyBorder="1" applyAlignment="1">
      <alignment horizontal="right" vertical="top"/>
    </xf>
    <xf numFmtId="174" fontId="3" fillId="0" borderId="21" xfId="0" applyNumberFormat="1" applyFont="1" applyFill="1" applyBorder="1" applyAlignment="1">
      <alignment horizontal="right" vertical="top"/>
    </xf>
    <xf numFmtId="0" fontId="4" fillId="0" borderId="0" xfId="0" applyFont="1" applyFill="1" applyBorder="1" applyAlignment="1">
      <alignment vertical="top" wrapText="1"/>
    </xf>
    <xf numFmtId="174" fontId="4" fillId="0" borderId="4" xfId="0" applyNumberFormat="1" applyFont="1" applyFill="1" applyBorder="1" applyAlignment="1">
      <alignment horizontal="right" vertical="top"/>
    </xf>
    <xf numFmtId="174" fontId="4" fillId="0" borderId="17" xfId="0" applyNumberFormat="1" applyFont="1" applyFill="1" applyBorder="1" applyAlignment="1">
      <alignment horizontal="right" vertical="top"/>
    </xf>
    <xf numFmtId="174" fontId="4" fillId="0" borderId="22" xfId="0" applyNumberFormat="1" applyFont="1" applyFill="1" applyBorder="1" applyAlignment="1">
      <alignment horizontal="right" vertical="top"/>
    </xf>
    <xf numFmtId="174" fontId="4" fillId="0" borderId="14" xfId="0" applyNumberFormat="1" applyFont="1" applyFill="1" applyBorder="1" applyAlignment="1">
      <alignment horizontal="right" vertical="top"/>
    </xf>
    <xf numFmtId="174" fontId="4" fillId="0" borderId="15" xfId="0" applyNumberFormat="1" applyFont="1" applyFill="1" applyBorder="1" applyAlignment="1">
      <alignment horizontal="right" vertical="top"/>
    </xf>
    <xf numFmtId="174" fontId="4" fillId="0" borderId="16" xfId="0" applyNumberFormat="1" applyFont="1" applyFill="1" applyBorder="1" applyAlignment="1">
      <alignment horizontal="right" vertical="top"/>
    </xf>
    <xf numFmtId="0" fontId="4" fillId="0" borderId="0" xfId="0" applyFont="1" applyFill="1" applyBorder="1" applyAlignment="1">
      <alignment horizontal="right" vertical="top" wrapText="1"/>
    </xf>
    <xf numFmtId="174" fontId="4" fillId="0" borderId="18" xfId="0" applyNumberFormat="1" applyFont="1" applyFill="1" applyBorder="1" applyAlignment="1">
      <alignment horizontal="right" vertical="top"/>
    </xf>
    <xf numFmtId="174" fontId="4" fillId="0" borderId="0" xfId="0" applyNumberFormat="1" applyFont="1" applyFill="1" applyBorder="1" applyAlignment="1">
      <alignment horizontal="right" vertical="top"/>
    </xf>
    <xf numFmtId="174" fontId="4" fillId="0" borderId="19" xfId="0" applyNumberFormat="1" applyFont="1" applyFill="1" applyBorder="1" applyAlignment="1">
      <alignment horizontal="right" vertical="top"/>
    </xf>
    <xf numFmtId="0" fontId="4" fillId="0" borderId="0" xfId="0" applyFont="1" applyFill="1" applyBorder="1" applyAlignment="1">
      <alignment horizontal="left" vertical="top" wrapText="1"/>
    </xf>
    <xf numFmtId="0" fontId="2" fillId="0" borderId="0" xfId="0" applyFont="1" applyFill="1" applyBorder="1" applyAlignment="1">
      <alignment horizontal="right"/>
    </xf>
    <xf numFmtId="0" fontId="2" fillId="0" borderId="0" xfId="0" applyFont="1" applyFill="1" applyBorder="1" applyAlignment="1">
      <alignment/>
    </xf>
    <xf numFmtId="0" fontId="3" fillId="0" borderId="0"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22"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0" xfId="0" applyFont="1" applyFill="1" applyBorder="1" applyAlignment="1">
      <alignment horizontal="right" vertical="top"/>
    </xf>
    <xf numFmtId="0" fontId="4" fillId="0" borderId="23" xfId="0" applyFont="1" applyFill="1" applyBorder="1" applyAlignment="1">
      <alignment vertical="top" wrapText="1"/>
    </xf>
    <xf numFmtId="174" fontId="3" fillId="0" borderId="24" xfId="0" applyNumberFormat="1" applyFont="1" applyFill="1" applyBorder="1" applyAlignment="1">
      <alignment horizontal="right" vertical="top"/>
    </xf>
    <xf numFmtId="174" fontId="3" fillId="0" borderId="25" xfId="0" applyNumberFormat="1" applyFont="1" applyFill="1" applyBorder="1" applyAlignment="1">
      <alignment horizontal="right" vertical="top"/>
    </xf>
    <xf numFmtId="174" fontId="3" fillId="0" borderId="26" xfId="0" applyNumberFormat="1" applyFont="1" applyFill="1" applyBorder="1" applyAlignment="1">
      <alignment horizontal="right" vertical="top"/>
    </xf>
    <xf numFmtId="174" fontId="4" fillId="0" borderId="27" xfId="0" applyNumberFormat="1" applyFont="1" applyFill="1" applyBorder="1" applyAlignment="1">
      <alignment horizontal="right" vertical="top"/>
    </xf>
    <xf numFmtId="174" fontId="4" fillId="0" borderId="28" xfId="0" applyNumberFormat="1" applyFont="1" applyFill="1" applyBorder="1" applyAlignment="1">
      <alignment horizontal="right" vertical="top"/>
    </xf>
    <xf numFmtId="174" fontId="4" fillId="0" borderId="29" xfId="0" applyNumberFormat="1" applyFont="1" applyFill="1" applyBorder="1" applyAlignment="1">
      <alignment horizontal="right" vertical="top"/>
    </xf>
    <xf numFmtId="174" fontId="4" fillId="0" borderId="30" xfId="0" applyNumberFormat="1" applyFont="1" applyFill="1" applyBorder="1" applyAlignment="1">
      <alignment horizontal="right" vertical="top"/>
    </xf>
    <xf numFmtId="174" fontId="4" fillId="0" borderId="31" xfId="0" applyNumberFormat="1" applyFont="1" applyFill="1" applyBorder="1" applyAlignment="1">
      <alignment horizontal="right" vertical="top"/>
    </xf>
    <xf numFmtId="174" fontId="4" fillId="0" borderId="32" xfId="0" applyNumberFormat="1" applyFont="1" applyFill="1" applyBorder="1" applyAlignment="1">
      <alignment horizontal="right" vertical="top"/>
    </xf>
    <xf numFmtId="3" fontId="4" fillId="0" borderId="0" xfId="0" applyNumberFormat="1" applyFont="1" applyFill="1" applyBorder="1" applyAlignment="1">
      <alignment horizontal="right" vertical="top"/>
    </xf>
    <xf numFmtId="0" fontId="4" fillId="0" borderId="18" xfId="0" applyFont="1" applyFill="1" applyBorder="1" applyAlignment="1">
      <alignment horizontal="center" vertical="top" wrapText="1"/>
    </xf>
    <xf numFmtId="0" fontId="4" fillId="0" borderId="19" xfId="0" applyFont="1" applyFill="1" applyBorder="1" applyAlignment="1">
      <alignment horizontal="center" vertical="top" wrapText="1"/>
    </xf>
    <xf numFmtId="0" fontId="2" fillId="0" borderId="0" xfId="0" applyFont="1" applyFill="1" applyBorder="1" applyAlignment="1">
      <alignment horizontal="center"/>
    </xf>
    <xf numFmtId="175" fontId="3" fillId="0" borderId="0" xfId="0" applyNumberFormat="1" applyFont="1" applyFill="1" applyBorder="1" applyAlignment="1">
      <alignment horizontal="right" vertical="top"/>
    </xf>
    <xf numFmtId="175" fontId="3" fillId="0" borderId="13" xfId="0" applyNumberFormat="1" applyFont="1" applyFill="1" applyBorder="1" applyAlignment="1">
      <alignment horizontal="right" vertical="top"/>
    </xf>
    <xf numFmtId="175" fontId="4" fillId="0" borderId="0" xfId="0" applyNumberFormat="1" applyFont="1" applyFill="1" applyBorder="1" applyAlignment="1">
      <alignment horizontal="right" vertical="top"/>
    </xf>
    <xf numFmtId="0" fontId="0" fillId="0" borderId="33" xfId="0" applyFont="1" applyFill="1" applyBorder="1" applyAlignment="1">
      <alignment/>
    </xf>
    <xf numFmtId="0" fontId="0" fillId="0" borderId="34" xfId="0" applyFont="1" applyFill="1" applyBorder="1" applyAlignment="1">
      <alignment/>
    </xf>
    <xf numFmtId="0" fontId="2" fillId="0" borderId="34" xfId="0" applyFont="1" applyFill="1" applyBorder="1" applyAlignment="1">
      <alignment/>
    </xf>
    <xf numFmtId="175" fontId="4" fillId="0" borderId="17" xfId="0" applyNumberFormat="1" applyFont="1" applyFill="1" applyBorder="1" applyAlignment="1">
      <alignment horizontal="right" vertical="top"/>
    </xf>
    <xf numFmtId="175" fontId="4" fillId="0" borderId="15" xfId="0" applyNumberFormat="1" applyFont="1" applyFill="1" applyBorder="1" applyAlignment="1">
      <alignment horizontal="right" vertical="top"/>
    </xf>
    <xf numFmtId="0" fontId="2" fillId="0" borderId="34" xfId="0" applyFont="1" applyFill="1" applyBorder="1" applyAlignment="1">
      <alignment horizontal="right"/>
    </xf>
    <xf numFmtId="0" fontId="2" fillId="0" borderId="0" xfId="0" applyFont="1" applyFill="1" applyAlignment="1">
      <alignment horizontal="right"/>
    </xf>
    <xf numFmtId="0" fontId="0" fillId="0" borderId="34" xfId="0" applyFont="1" applyFill="1" applyBorder="1" applyAlignment="1">
      <alignment horizontal="right"/>
    </xf>
    <xf numFmtId="0" fontId="0" fillId="0" borderId="0" xfId="0" applyFont="1" applyFill="1" applyAlignment="1">
      <alignment horizontal="right"/>
    </xf>
    <xf numFmtId="175" fontId="4" fillId="0" borderId="4" xfId="0" applyNumberFormat="1" applyFont="1" applyFill="1" applyBorder="1" applyAlignment="1">
      <alignment horizontal="right" vertical="top"/>
    </xf>
    <xf numFmtId="0" fontId="4" fillId="0" borderId="23" xfId="0" applyFont="1" applyFill="1" applyBorder="1" applyAlignment="1">
      <alignment horizontal="right" vertical="top" wrapText="1"/>
    </xf>
    <xf numFmtId="0" fontId="0" fillId="0" borderId="18" xfId="0" applyFont="1" applyFill="1" applyBorder="1" applyAlignment="1">
      <alignment/>
    </xf>
    <xf numFmtId="0" fontId="0" fillId="0" borderId="19" xfId="0" applyFont="1" applyFill="1" applyBorder="1" applyAlignment="1">
      <alignment/>
    </xf>
    <xf numFmtId="174" fontId="3" fillId="0" borderId="4" xfId="0" applyNumberFormat="1" applyFont="1" applyFill="1" applyBorder="1" applyAlignment="1">
      <alignment horizontal="right" vertical="top"/>
    </xf>
    <xf numFmtId="174" fontId="3" fillId="0" borderId="17" xfId="0" applyNumberFormat="1" applyFont="1" applyFill="1" applyBorder="1" applyAlignment="1">
      <alignment horizontal="right" vertical="top"/>
    </xf>
    <xf numFmtId="174" fontId="3" fillId="0" borderId="22" xfId="0" applyNumberFormat="1" applyFont="1" applyFill="1" applyBorder="1" applyAlignment="1">
      <alignment horizontal="right" vertical="top"/>
    </xf>
    <xf numFmtId="175" fontId="3" fillId="0" borderId="17" xfId="0" applyNumberFormat="1" applyFont="1" applyFill="1" applyBorder="1" applyAlignment="1">
      <alignment horizontal="right" vertical="top"/>
    </xf>
    <xf numFmtId="0" fontId="3" fillId="0" borderId="0" xfId="0" applyFont="1" applyFill="1" applyBorder="1" applyAlignment="1">
      <alignment horizontal="left" vertical="top" wrapText="1" indent="1"/>
    </xf>
    <xf numFmtId="0" fontId="0" fillId="0" borderId="0" xfId="0" applyFont="1" applyFill="1" applyBorder="1" applyAlignment="1">
      <alignment horizontal="center"/>
    </xf>
    <xf numFmtId="0" fontId="0" fillId="0" borderId="0" xfId="0" applyFill="1" applyBorder="1" applyAlignment="1">
      <alignment/>
    </xf>
    <xf numFmtId="0" fontId="0" fillId="0" borderId="0" xfId="0" applyFill="1" applyAlignment="1">
      <alignment/>
    </xf>
    <xf numFmtId="0" fontId="0" fillId="0" borderId="12" xfId="0" applyFill="1" applyBorder="1" applyAlignment="1">
      <alignment/>
    </xf>
    <xf numFmtId="0" fontId="0" fillId="0" borderId="35" xfId="0" applyFill="1" applyBorder="1" applyAlignment="1">
      <alignment/>
    </xf>
    <xf numFmtId="0" fontId="0" fillId="0" borderId="36" xfId="0" applyFill="1" applyBorder="1" applyAlignment="1">
      <alignment horizontal="right"/>
    </xf>
    <xf numFmtId="0" fontId="0" fillId="0" borderId="28" xfId="0" applyFill="1" applyBorder="1" applyAlignment="1">
      <alignment horizontal="right"/>
    </xf>
    <xf numFmtId="0" fontId="0" fillId="0" borderId="37" xfId="0" applyFill="1" applyBorder="1" applyAlignment="1">
      <alignment horizontal="right"/>
    </xf>
    <xf numFmtId="0" fontId="0" fillId="0" borderId="38" xfId="0" applyFill="1" applyBorder="1" applyAlignment="1">
      <alignment horizontal="right"/>
    </xf>
    <xf numFmtId="0" fontId="0" fillId="0" borderId="39" xfId="0" applyFill="1" applyBorder="1" applyAlignment="1">
      <alignment horizontal="right"/>
    </xf>
    <xf numFmtId="0" fontId="2" fillId="0" borderId="28" xfId="0" applyFont="1" applyFill="1" applyBorder="1" applyAlignment="1">
      <alignment/>
    </xf>
    <xf numFmtId="0" fontId="0" fillId="0" borderId="40" xfId="0" applyFill="1" applyBorder="1" applyAlignment="1">
      <alignment horizontal="right"/>
    </xf>
    <xf numFmtId="0" fontId="0" fillId="0" borderId="0" xfId="0" applyFill="1" applyBorder="1" applyAlignment="1">
      <alignment horizontal="right"/>
    </xf>
    <xf numFmtId="0" fontId="0" fillId="0" borderId="35" xfId="0" applyFill="1" applyBorder="1" applyAlignment="1">
      <alignment horizontal="right"/>
    </xf>
    <xf numFmtId="0" fontId="0" fillId="0" borderId="18" xfId="0" applyFill="1" applyBorder="1" applyAlignment="1">
      <alignment horizontal="right"/>
    </xf>
    <xf numFmtId="0" fontId="0" fillId="0" borderId="41" xfId="0" applyFill="1" applyBorder="1" applyAlignment="1">
      <alignment horizontal="right"/>
    </xf>
    <xf numFmtId="174" fontId="0" fillId="0" borderId="36" xfId="0" applyNumberFormat="1" applyFill="1" applyBorder="1" applyAlignment="1">
      <alignment/>
    </xf>
    <xf numFmtId="174" fontId="0" fillId="0" borderId="0" xfId="0" applyNumberFormat="1" applyFill="1" applyBorder="1" applyAlignment="1">
      <alignment/>
    </xf>
    <xf numFmtId="174" fontId="0" fillId="0" borderId="35" xfId="0" applyNumberFormat="1" applyFill="1" applyBorder="1" applyAlignment="1">
      <alignment/>
    </xf>
    <xf numFmtId="174" fontId="0" fillId="0" borderId="41" xfId="0" applyNumberFormat="1" applyFill="1" applyBorder="1" applyAlignment="1">
      <alignment/>
    </xf>
    <xf numFmtId="174" fontId="2" fillId="0" borderId="37" xfId="0" applyNumberFormat="1" applyFont="1" applyFill="1" applyBorder="1" applyAlignment="1">
      <alignment horizontal="right"/>
    </xf>
    <xf numFmtId="174" fontId="2" fillId="0" borderId="28" xfId="0" applyNumberFormat="1" applyFont="1" applyFill="1" applyBorder="1" applyAlignment="1">
      <alignment horizontal="right"/>
    </xf>
    <xf numFmtId="174" fontId="2" fillId="0" borderId="38" xfId="0" applyNumberFormat="1" applyFont="1" applyFill="1" applyBorder="1" applyAlignment="1">
      <alignment horizontal="right"/>
    </xf>
    <xf numFmtId="174" fontId="2" fillId="0" borderId="40" xfId="0" applyNumberFormat="1" applyFont="1" applyFill="1" applyBorder="1" applyAlignment="1">
      <alignment horizontal="right"/>
    </xf>
    <xf numFmtId="0" fontId="2" fillId="0" borderId="41" xfId="0" applyFont="1" applyFill="1" applyBorder="1" applyAlignment="1">
      <alignment horizontal="right"/>
    </xf>
    <xf numFmtId="174" fontId="2" fillId="0" borderId="37" xfId="0" applyNumberFormat="1" applyFont="1" applyFill="1" applyBorder="1" applyAlignment="1">
      <alignment/>
    </xf>
    <xf numFmtId="174" fontId="2" fillId="0" borderId="28" xfId="0" applyNumberFormat="1" applyFont="1" applyFill="1" applyBorder="1" applyAlignment="1">
      <alignment/>
    </xf>
    <xf numFmtId="174" fontId="2" fillId="0" borderId="38" xfId="0" applyNumberFormat="1" applyFont="1" applyFill="1" applyBorder="1" applyAlignment="1">
      <alignment/>
    </xf>
    <xf numFmtId="174" fontId="2" fillId="0" borderId="40" xfId="0" applyNumberFormat="1" applyFont="1" applyFill="1" applyBorder="1" applyAlignment="1">
      <alignment/>
    </xf>
    <xf numFmtId="0" fontId="2" fillId="0" borderId="0" xfId="0" applyFont="1" applyFill="1" applyBorder="1" applyAlignment="1">
      <alignment horizontal="left"/>
    </xf>
    <xf numFmtId="174" fontId="0" fillId="0" borderId="0" xfId="0" applyNumberFormat="1" applyFill="1" applyAlignment="1">
      <alignment/>
    </xf>
    <xf numFmtId="174" fontId="2" fillId="0" borderId="36" xfId="0" applyNumberFormat="1" applyFont="1" applyFill="1" applyBorder="1" applyAlignment="1">
      <alignment/>
    </xf>
    <xf numFmtId="174" fontId="2" fillId="0" borderId="0" xfId="0" applyNumberFormat="1" applyFont="1" applyFill="1" applyBorder="1" applyAlignment="1">
      <alignment/>
    </xf>
    <xf numFmtId="174" fontId="2" fillId="0" borderId="35" xfId="0" applyNumberFormat="1" applyFont="1" applyFill="1" applyBorder="1" applyAlignment="1">
      <alignment/>
    </xf>
    <xf numFmtId="174" fontId="2" fillId="0" borderId="41" xfId="0" applyNumberFormat="1" applyFont="1" applyFill="1" applyBorder="1" applyAlignment="1">
      <alignment/>
    </xf>
    <xf numFmtId="174" fontId="0" fillId="0" borderId="36" xfId="0" applyNumberFormat="1" applyFill="1" applyBorder="1" applyAlignment="1">
      <alignment horizontal="right"/>
    </xf>
    <xf numFmtId="174" fontId="0" fillId="0" borderId="0" xfId="0" applyNumberFormat="1" applyFill="1" applyBorder="1" applyAlignment="1">
      <alignment horizontal="right"/>
    </xf>
    <xf numFmtId="174" fontId="0" fillId="0" borderId="35" xfId="0" applyNumberFormat="1" applyFill="1" applyBorder="1" applyAlignment="1">
      <alignment horizontal="right"/>
    </xf>
    <xf numFmtId="0" fontId="0" fillId="0" borderId="0" xfId="0" applyFill="1" applyAlignment="1">
      <alignment horizontal="right"/>
    </xf>
    <xf numFmtId="0" fontId="2" fillId="0" borderId="0" xfId="0" applyFont="1" applyBorder="1" applyAlignment="1">
      <alignment/>
    </xf>
    <xf numFmtId="0" fontId="0" fillId="0" borderId="0" xfId="0" applyBorder="1" applyAlignment="1">
      <alignment/>
    </xf>
    <xf numFmtId="0" fontId="0" fillId="0" borderId="0" xfId="0" applyFont="1" applyBorder="1" applyAlignment="1">
      <alignment horizontal="center"/>
    </xf>
    <xf numFmtId="0" fontId="0" fillId="0" borderId="0" xfId="0" applyFont="1" applyAlignment="1">
      <alignment/>
    </xf>
    <xf numFmtId="0" fontId="0" fillId="0" borderId="12" xfId="0" applyBorder="1" applyAlignment="1">
      <alignment/>
    </xf>
    <xf numFmtId="0" fontId="0" fillId="0" borderId="35" xfId="0" applyBorder="1" applyAlignment="1">
      <alignment/>
    </xf>
    <xf numFmtId="0" fontId="0" fillId="0" borderId="36" xfId="0" applyBorder="1" applyAlignment="1">
      <alignment horizontal="right"/>
    </xf>
    <xf numFmtId="0" fontId="0" fillId="0" borderId="28" xfId="0" applyBorder="1" applyAlignment="1">
      <alignment horizontal="right"/>
    </xf>
    <xf numFmtId="0" fontId="0" fillId="0" borderId="37" xfId="0" applyBorder="1" applyAlignment="1">
      <alignment horizontal="right"/>
    </xf>
    <xf numFmtId="0" fontId="0" fillId="0" borderId="38" xfId="0" applyBorder="1" applyAlignment="1">
      <alignment horizontal="right"/>
    </xf>
    <xf numFmtId="0" fontId="0" fillId="0" borderId="39" xfId="0" applyBorder="1" applyAlignment="1">
      <alignment horizontal="right"/>
    </xf>
    <xf numFmtId="0" fontId="2" fillId="0" borderId="28" xfId="0" applyFont="1" applyBorder="1" applyAlignment="1">
      <alignment/>
    </xf>
    <xf numFmtId="0" fontId="0" fillId="0" borderId="40" xfId="0" applyBorder="1" applyAlignment="1">
      <alignment horizontal="right"/>
    </xf>
    <xf numFmtId="0" fontId="0" fillId="0" borderId="0" xfId="0" applyBorder="1" applyAlignment="1">
      <alignment horizontal="right"/>
    </xf>
    <xf numFmtId="0" fontId="0" fillId="0" borderId="35" xfId="0" applyBorder="1" applyAlignment="1">
      <alignment horizontal="right"/>
    </xf>
    <xf numFmtId="0" fontId="0" fillId="0" borderId="18" xfId="0" applyBorder="1" applyAlignment="1">
      <alignment horizontal="right"/>
    </xf>
    <xf numFmtId="0" fontId="0" fillId="0" borderId="41" xfId="0" applyBorder="1" applyAlignment="1">
      <alignment horizontal="right"/>
    </xf>
    <xf numFmtId="175" fontId="0" fillId="0" borderId="36" xfId="0" applyNumberFormat="1" applyBorder="1" applyAlignment="1">
      <alignment/>
    </xf>
    <xf numFmtId="175" fontId="0" fillId="0" borderId="0" xfId="0" applyNumberFormat="1" applyBorder="1" applyAlignment="1">
      <alignment/>
    </xf>
    <xf numFmtId="175" fontId="0" fillId="0" borderId="35" xfId="0" applyNumberFormat="1" applyBorder="1" applyAlignment="1">
      <alignment/>
    </xf>
    <xf numFmtId="175" fontId="0" fillId="0" borderId="41" xfId="0" applyNumberFormat="1" applyBorder="1" applyAlignment="1">
      <alignment/>
    </xf>
    <xf numFmtId="175" fontId="2" fillId="0" borderId="37" xfId="0" applyNumberFormat="1" applyFont="1" applyBorder="1" applyAlignment="1">
      <alignment horizontal="right"/>
    </xf>
    <xf numFmtId="175" fontId="2" fillId="0" borderId="28" xfId="0" applyNumberFormat="1" applyFont="1" applyBorder="1" applyAlignment="1">
      <alignment horizontal="right"/>
    </xf>
    <xf numFmtId="175" fontId="2" fillId="0" borderId="38" xfId="0" applyNumberFormat="1" applyFont="1" applyBorder="1" applyAlignment="1">
      <alignment horizontal="right"/>
    </xf>
    <xf numFmtId="175" fontId="2" fillId="0" borderId="40" xfId="0" applyNumberFormat="1" applyFont="1" applyBorder="1" applyAlignment="1">
      <alignment horizontal="right"/>
    </xf>
    <xf numFmtId="0" fontId="2" fillId="0" borderId="0" xfId="0" applyFont="1" applyAlignment="1">
      <alignment horizontal="right"/>
    </xf>
    <xf numFmtId="174" fontId="0" fillId="0" borderId="36" xfId="0" applyNumberFormat="1" applyBorder="1" applyAlignment="1">
      <alignment/>
    </xf>
    <xf numFmtId="174" fontId="0" fillId="0" borderId="0" xfId="0" applyNumberFormat="1" applyBorder="1" applyAlignment="1">
      <alignment/>
    </xf>
    <xf numFmtId="174" fontId="0" fillId="0" borderId="35" xfId="0" applyNumberFormat="1" applyBorder="1" applyAlignment="1">
      <alignment/>
    </xf>
    <xf numFmtId="174" fontId="0" fillId="0" borderId="41" xfId="0" applyNumberFormat="1" applyBorder="1" applyAlignment="1">
      <alignment/>
    </xf>
    <xf numFmtId="0" fontId="2" fillId="0" borderId="41" xfId="0" applyFont="1" applyBorder="1" applyAlignment="1">
      <alignment horizontal="right"/>
    </xf>
    <xf numFmtId="175" fontId="2" fillId="0" borderId="37" xfId="0" applyNumberFormat="1" applyFont="1" applyBorder="1" applyAlignment="1">
      <alignment/>
    </xf>
    <xf numFmtId="175" fontId="2" fillId="0" borderId="28" xfId="0" applyNumberFormat="1" applyFont="1" applyBorder="1" applyAlignment="1">
      <alignment/>
    </xf>
    <xf numFmtId="175" fontId="2" fillId="0" borderId="38" xfId="0" applyNumberFormat="1" applyFont="1" applyBorder="1" applyAlignment="1">
      <alignment/>
    </xf>
    <xf numFmtId="175" fontId="2" fillId="0" borderId="40" xfId="0" applyNumberFormat="1" applyFont="1" applyBorder="1" applyAlignment="1">
      <alignment/>
    </xf>
    <xf numFmtId="175" fontId="0" fillId="0" borderId="0" xfId="0" applyNumberFormat="1" applyAlignment="1">
      <alignment/>
    </xf>
    <xf numFmtId="175" fontId="2" fillId="0" borderId="37" xfId="0" applyNumberFormat="1" applyFont="1" applyFill="1" applyBorder="1" applyAlignment="1">
      <alignment horizontal="right"/>
    </xf>
    <xf numFmtId="175" fontId="2" fillId="0" borderId="28" xfId="0" applyNumberFormat="1" applyFont="1" applyFill="1" applyBorder="1" applyAlignment="1">
      <alignment horizontal="right"/>
    </xf>
    <xf numFmtId="175" fontId="2" fillId="0" borderId="38" xfId="0" applyNumberFormat="1" applyFont="1" applyFill="1" applyBorder="1" applyAlignment="1">
      <alignment horizontal="right"/>
    </xf>
    <xf numFmtId="175" fontId="0" fillId="0" borderId="36" xfId="0" applyNumberFormat="1" applyFill="1" applyBorder="1" applyAlignment="1">
      <alignment/>
    </xf>
    <xf numFmtId="175" fontId="0" fillId="0" borderId="0" xfId="0" applyNumberFormat="1" applyFill="1" applyBorder="1" applyAlignment="1">
      <alignment/>
    </xf>
    <xf numFmtId="175" fontId="0" fillId="0" borderId="35" xfId="0" applyNumberFormat="1" applyFill="1" applyBorder="1" applyAlignment="1">
      <alignment/>
    </xf>
    <xf numFmtId="175" fontId="0" fillId="0" borderId="0" xfId="0" applyNumberFormat="1" applyFill="1" applyAlignment="1">
      <alignment/>
    </xf>
    <xf numFmtId="175" fontId="2" fillId="0" borderId="37" xfId="0" applyNumberFormat="1" applyFont="1" applyFill="1" applyBorder="1" applyAlignment="1">
      <alignment/>
    </xf>
    <xf numFmtId="175" fontId="2" fillId="0" borderId="28" xfId="0" applyNumberFormat="1" applyFont="1" applyFill="1" applyBorder="1" applyAlignment="1">
      <alignment/>
    </xf>
    <xf numFmtId="175" fontId="2" fillId="0" borderId="38" xfId="0" applyNumberFormat="1" applyFont="1" applyFill="1" applyBorder="1" applyAlignment="1">
      <alignment/>
    </xf>
    <xf numFmtId="0" fontId="2" fillId="0" borderId="0" xfId="0" applyFont="1" applyAlignment="1">
      <alignment/>
    </xf>
    <xf numFmtId="0" fontId="2" fillId="0" borderId="0" xfId="0" applyFont="1" applyBorder="1" applyAlignment="1">
      <alignment horizontal="right"/>
    </xf>
    <xf numFmtId="175" fontId="2" fillId="0" borderId="36" xfId="0" applyNumberFormat="1" applyFont="1" applyBorder="1" applyAlignment="1">
      <alignment/>
    </xf>
    <xf numFmtId="175" fontId="2" fillId="0" borderId="0" xfId="0" applyNumberFormat="1" applyFont="1" applyBorder="1" applyAlignment="1">
      <alignment/>
    </xf>
    <xf numFmtId="175" fontId="2" fillId="0" borderId="35" xfId="0" applyNumberFormat="1" applyFont="1" applyBorder="1" applyAlignment="1">
      <alignment/>
    </xf>
    <xf numFmtId="175" fontId="2" fillId="0" borderId="41" xfId="0" applyNumberFormat="1" applyFont="1" applyBorder="1" applyAlignment="1">
      <alignment/>
    </xf>
    <xf numFmtId="2" fontId="2" fillId="0" borderId="0" xfId="0" applyNumberFormat="1" applyFont="1" applyFill="1" applyBorder="1" applyAlignment="1">
      <alignment/>
    </xf>
    <xf numFmtId="0" fontId="2" fillId="0" borderId="0" xfId="0" applyFont="1" applyBorder="1" applyAlignment="1">
      <alignment horizontal="center"/>
    </xf>
    <xf numFmtId="175" fontId="2" fillId="0" borderId="36" xfId="0" applyNumberFormat="1" applyFont="1" applyFill="1" applyBorder="1" applyAlignment="1">
      <alignment/>
    </xf>
    <xf numFmtId="175" fontId="2" fillId="0" borderId="0" xfId="0" applyNumberFormat="1" applyFont="1" applyFill="1" applyBorder="1" applyAlignment="1">
      <alignment/>
    </xf>
    <xf numFmtId="175" fontId="2" fillId="0" borderId="35" xfId="0" applyNumberFormat="1" applyFont="1" applyFill="1" applyBorder="1" applyAlignment="1">
      <alignment/>
    </xf>
    <xf numFmtId="0" fontId="0" fillId="0" borderId="15" xfId="0" applyFill="1" applyBorder="1" applyAlignment="1">
      <alignment horizontal="right"/>
    </xf>
    <xf numFmtId="0" fontId="0" fillId="0" borderId="42" xfId="0" applyFill="1" applyBorder="1" applyAlignment="1">
      <alignment horizontal="right"/>
    </xf>
    <xf numFmtId="0" fontId="0" fillId="0" borderId="43" xfId="0" applyFill="1" applyBorder="1" applyAlignment="1">
      <alignment horizontal="right"/>
    </xf>
    <xf numFmtId="0" fontId="0" fillId="0" borderId="44" xfId="0" applyFill="1" applyBorder="1" applyAlignment="1">
      <alignment horizontal="right"/>
    </xf>
    <xf numFmtId="0" fontId="2" fillId="0" borderId="40" xfId="0" applyFont="1" applyFill="1" applyBorder="1" applyAlignment="1">
      <alignment horizontal="left"/>
    </xf>
    <xf numFmtId="174" fontId="0" fillId="0" borderId="36" xfId="0" applyNumberFormat="1" applyFont="1" applyFill="1" applyBorder="1" applyAlignment="1">
      <alignment/>
    </xf>
    <xf numFmtId="174" fontId="0" fillId="0" borderId="0" xfId="0" applyNumberFormat="1" applyFont="1" applyFill="1" applyBorder="1" applyAlignment="1">
      <alignment/>
    </xf>
    <xf numFmtId="174" fontId="0" fillId="0" borderId="35" xfId="0" applyNumberFormat="1" applyFont="1" applyFill="1" applyBorder="1" applyAlignment="1">
      <alignment/>
    </xf>
    <xf numFmtId="174" fontId="0" fillId="0" borderId="41" xfId="0" applyNumberFormat="1" applyFont="1" applyFill="1" applyBorder="1" applyAlignment="1">
      <alignment/>
    </xf>
    <xf numFmtId="0" fontId="2" fillId="0" borderId="17" xfId="0" applyFont="1" applyFill="1" applyBorder="1" applyAlignment="1">
      <alignment/>
    </xf>
    <xf numFmtId="174" fontId="0" fillId="0" borderId="39" xfId="0" applyNumberFormat="1" applyFill="1" applyBorder="1" applyAlignment="1">
      <alignment/>
    </xf>
    <xf numFmtId="174" fontId="0" fillId="0" borderId="17" xfId="0" applyNumberFormat="1" applyFill="1" applyBorder="1" applyAlignment="1">
      <alignment/>
    </xf>
    <xf numFmtId="174" fontId="0" fillId="0" borderId="45" xfId="0" applyNumberFormat="1" applyFill="1" applyBorder="1" applyAlignment="1">
      <alignment/>
    </xf>
    <xf numFmtId="174" fontId="0" fillId="0" borderId="46" xfId="0" applyNumberFormat="1" applyFill="1" applyBorder="1" applyAlignment="1">
      <alignment/>
    </xf>
    <xf numFmtId="0" fontId="0" fillId="0" borderId="15" xfId="0" applyBorder="1" applyAlignment="1">
      <alignment horizontal="right"/>
    </xf>
    <xf numFmtId="0" fontId="0" fillId="0" borderId="42" xfId="0" applyBorder="1" applyAlignment="1">
      <alignment horizontal="right"/>
    </xf>
    <xf numFmtId="0" fontId="0" fillId="0" borderId="43" xfId="0" applyBorder="1" applyAlignment="1">
      <alignment horizontal="right"/>
    </xf>
    <xf numFmtId="0" fontId="0" fillId="0" borderId="44" xfId="0" applyBorder="1" applyAlignment="1">
      <alignment horizontal="right"/>
    </xf>
    <xf numFmtId="175" fontId="0" fillId="0" borderId="41" xfId="0" applyNumberFormat="1" applyFill="1" applyBorder="1" applyAlignment="1">
      <alignment/>
    </xf>
    <xf numFmtId="175" fontId="2" fillId="0" borderId="40" xfId="0" applyNumberFormat="1" applyFont="1" applyFill="1" applyBorder="1" applyAlignment="1">
      <alignment horizontal="right"/>
    </xf>
    <xf numFmtId="175" fontId="2" fillId="0" borderId="40" xfId="0" applyNumberFormat="1" applyFont="1" applyFill="1" applyBorder="1" applyAlignment="1">
      <alignment/>
    </xf>
    <xf numFmtId="175" fontId="0" fillId="0" borderId="36" xfId="0" applyNumberFormat="1" applyFont="1" applyFill="1" applyBorder="1" applyAlignment="1">
      <alignment/>
    </xf>
    <xf numFmtId="175" fontId="0" fillId="0" borderId="0" xfId="0" applyNumberFormat="1" applyFont="1" applyFill="1" applyBorder="1" applyAlignment="1">
      <alignment/>
    </xf>
    <xf numFmtId="175" fontId="0" fillId="0" borderId="35" xfId="0" applyNumberFormat="1" applyFont="1" applyFill="1" applyBorder="1" applyAlignment="1">
      <alignment/>
    </xf>
    <xf numFmtId="175" fontId="0" fillId="0" borderId="41" xfId="0" applyNumberFormat="1" applyFont="1" applyFill="1" applyBorder="1" applyAlignment="1">
      <alignment/>
    </xf>
    <xf numFmtId="0" fontId="3" fillId="0" borderId="4"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22" xfId="0" applyFont="1" applyFill="1" applyBorder="1" applyAlignment="1">
      <alignment horizontal="center" vertical="top" wrapText="1"/>
    </xf>
    <xf numFmtId="174" fontId="4" fillId="0" borderId="18" xfId="0" applyNumberFormat="1" applyFont="1" applyFill="1" applyBorder="1" applyAlignment="1">
      <alignment horizontal="center" vertical="top" wrapText="1"/>
    </xf>
    <xf numFmtId="174" fontId="4" fillId="0" borderId="0" xfId="0" applyNumberFormat="1" applyFont="1" applyFill="1" applyBorder="1" applyAlignment="1">
      <alignment horizontal="center" vertical="top" wrapText="1"/>
    </xf>
    <xf numFmtId="174" fontId="4" fillId="0" borderId="19" xfId="0" applyNumberFormat="1" applyFont="1" applyFill="1" applyBorder="1" applyAlignment="1">
      <alignment horizontal="center" vertical="top" wrapText="1"/>
    </xf>
    <xf numFmtId="174" fontId="0" fillId="0" borderId="0" xfId="0" applyNumberFormat="1" applyFont="1" applyFill="1" applyAlignment="1">
      <alignment/>
    </xf>
    <xf numFmtId="0" fontId="0" fillId="0" borderId="4" xfId="0" applyFont="1" applyFill="1" applyBorder="1" applyAlignment="1">
      <alignment/>
    </xf>
    <xf numFmtId="0" fontId="0" fillId="0" borderId="17" xfId="0" applyFont="1" applyFill="1" applyBorder="1" applyAlignment="1">
      <alignment/>
    </xf>
    <xf numFmtId="0" fontId="0" fillId="0" borderId="22" xfId="0" applyFont="1" applyFill="1" applyBorder="1" applyAlignment="1">
      <alignment/>
    </xf>
    <xf numFmtId="0" fontId="14" fillId="0" borderId="0" xfId="0" applyFont="1" applyAlignment="1">
      <alignment/>
    </xf>
    <xf numFmtId="0" fontId="4" fillId="0" borderId="0" xfId="0" applyFont="1" applyFill="1" applyBorder="1" applyAlignment="1">
      <alignment horizontal="right" wrapText="1"/>
    </xf>
    <xf numFmtId="174" fontId="4" fillId="0" borderId="18" xfId="0" applyNumberFormat="1" applyFont="1" applyFill="1" applyBorder="1" applyAlignment="1">
      <alignment horizontal="right"/>
    </xf>
    <xf numFmtId="174" fontId="4" fillId="0" borderId="0" xfId="0" applyNumberFormat="1" applyFont="1" applyFill="1" applyBorder="1" applyAlignment="1">
      <alignment horizontal="right"/>
    </xf>
    <xf numFmtId="174" fontId="4" fillId="0" borderId="19" xfId="0" applyNumberFormat="1" applyFont="1" applyFill="1" applyBorder="1" applyAlignment="1">
      <alignment horizontal="right"/>
    </xf>
    <xf numFmtId="0" fontId="2" fillId="0" borderId="34" xfId="0" applyFont="1" applyFill="1" applyBorder="1" applyAlignment="1">
      <alignment/>
    </xf>
    <xf numFmtId="175" fontId="4" fillId="0" borderId="0" xfId="0" applyNumberFormat="1" applyFont="1" applyFill="1" applyBorder="1" applyAlignment="1">
      <alignment horizontal="right"/>
    </xf>
    <xf numFmtId="0" fontId="2" fillId="0" borderId="0" xfId="0" applyFont="1" applyFill="1" applyBorder="1" applyAlignment="1">
      <alignment/>
    </xf>
    <xf numFmtId="0" fontId="15" fillId="0" borderId="0" xfId="0" applyFont="1" applyAlignment="1">
      <alignment/>
    </xf>
    <xf numFmtId="0" fontId="0" fillId="0" borderId="0" xfId="0" applyFill="1" applyBorder="1" applyAlignment="1">
      <alignment horizontal="left" indent="1"/>
    </xf>
    <xf numFmtId="0" fontId="37" fillId="0" borderId="0" xfId="49" applyFill="1" applyAlignment="1">
      <alignment/>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2" fillId="0" borderId="0" xfId="0" applyFont="1" applyFill="1" applyAlignment="1">
      <alignment horizontal="center"/>
    </xf>
    <xf numFmtId="0" fontId="0" fillId="0" borderId="0" xfId="0" applyFont="1" applyFill="1" applyBorder="1" applyAlignment="1">
      <alignment horizontal="center"/>
    </xf>
    <xf numFmtId="0" fontId="0" fillId="0" borderId="47" xfId="0" applyFill="1" applyBorder="1" applyAlignment="1">
      <alignment horizontal="center"/>
    </xf>
    <xf numFmtId="0" fontId="0" fillId="0" borderId="48" xfId="0" applyFill="1" applyBorder="1" applyAlignment="1">
      <alignment horizontal="center"/>
    </xf>
    <xf numFmtId="0" fontId="0" fillId="0" borderId="49" xfId="0" applyFill="1" applyBorder="1" applyAlignment="1">
      <alignment horizontal="center"/>
    </xf>
    <xf numFmtId="0" fontId="0" fillId="0" borderId="20" xfId="0" applyFill="1" applyBorder="1" applyAlignment="1">
      <alignment horizontal="center"/>
    </xf>
    <xf numFmtId="0" fontId="0" fillId="0" borderId="13" xfId="0" applyFill="1" applyBorder="1" applyAlignment="1">
      <alignment horizontal="center"/>
    </xf>
    <xf numFmtId="0" fontId="0" fillId="0" borderId="21" xfId="0" applyFill="1" applyBorder="1" applyAlignment="1">
      <alignment horizontal="center"/>
    </xf>
    <xf numFmtId="0" fontId="2" fillId="0" borderId="0" xfId="0" applyFont="1" applyAlignment="1">
      <alignment horizontal="center"/>
    </xf>
    <xf numFmtId="0" fontId="0" fillId="0" borderId="0" xfId="0" applyFont="1"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20" xfId="0" applyBorder="1" applyAlignment="1">
      <alignment horizontal="center"/>
    </xf>
    <xf numFmtId="0" fontId="0" fillId="0" borderId="13" xfId="0" applyBorder="1" applyAlignment="1">
      <alignment horizontal="center"/>
    </xf>
    <xf numFmtId="0" fontId="0" fillId="0" borderId="21" xfId="0" applyBorder="1" applyAlignment="1">
      <alignment horizontal="center"/>
    </xf>
    <xf numFmtId="0" fontId="0" fillId="0" borderId="18" xfId="0" applyFill="1" applyBorder="1" applyAlignment="1">
      <alignment horizontal="center"/>
    </xf>
    <xf numFmtId="0" fontId="0" fillId="0" borderId="0" xfId="0" applyFill="1" applyBorder="1" applyAlignment="1">
      <alignment horizontal="center"/>
    </xf>
    <xf numFmtId="0" fontId="0" fillId="0" borderId="19" xfId="0" applyFill="1" applyBorder="1" applyAlignment="1">
      <alignment horizontal="center"/>
    </xf>
    <xf numFmtId="0" fontId="0" fillId="0" borderId="18" xfId="0"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0" fillId="0" borderId="0" xfId="0" applyFont="1" applyFill="1" applyAlignment="1">
      <alignment horizontal="center"/>
    </xf>
    <xf numFmtId="0" fontId="3" fillId="0" borderId="12" xfId="0" applyFont="1" applyFill="1" applyBorder="1" applyAlignment="1">
      <alignment horizontal="center" vertical="top" wrapText="1"/>
    </xf>
    <xf numFmtId="0" fontId="3" fillId="0" borderId="50" xfId="0" applyFont="1" applyFill="1" applyBorder="1" applyAlignment="1">
      <alignment horizontal="center" vertical="top" wrapText="1"/>
    </xf>
    <xf numFmtId="0" fontId="3" fillId="0" borderId="51" xfId="0" applyFont="1" applyFill="1" applyBorder="1" applyAlignment="1">
      <alignment horizontal="center" vertical="top" wrapText="1"/>
    </xf>
    <xf numFmtId="0" fontId="3" fillId="0" borderId="47" xfId="0" applyFont="1" applyFill="1" applyBorder="1" applyAlignment="1">
      <alignment horizontal="center" vertical="top" wrapText="1"/>
    </xf>
    <xf numFmtId="0" fontId="3" fillId="0" borderId="48" xfId="0" applyFont="1" applyFill="1" applyBorder="1" applyAlignment="1">
      <alignment horizontal="center" vertical="top" wrapText="1"/>
    </xf>
    <xf numFmtId="0" fontId="3" fillId="0" borderId="49" xfId="0" applyFont="1" applyFill="1" applyBorder="1" applyAlignment="1">
      <alignment horizontal="center" vertical="top" wrapText="1"/>
    </xf>
  </cellXfs>
  <cellStyles count="64">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punt2" xfId="45"/>
    <cellStyle name="Gekoppelde cel" xfId="46"/>
    <cellStyle name="Goed" xfId="47"/>
    <cellStyle name="Header" xfId="48"/>
    <cellStyle name="Hyperlink" xfId="49"/>
    <cellStyle name="Invoer" xfId="50"/>
    <cellStyle name="Comma" xfId="51"/>
    <cellStyle name="Comma [0]" xfId="52"/>
    <cellStyle name="komma1nul" xfId="53"/>
    <cellStyle name="komma2nul" xfId="54"/>
    <cellStyle name="Kop 1" xfId="55"/>
    <cellStyle name="Kop 2" xfId="56"/>
    <cellStyle name="Kop 3" xfId="57"/>
    <cellStyle name="Kop 4" xfId="58"/>
    <cellStyle name="Netten_1" xfId="59"/>
    <cellStyle name="Neutraal" xfId="60"/>
    <cellStyle name="nieuw" xfId="61"/>
    <cellStyle name="Niveau" xfId="62"/>
    <cellStyle name="Notitie" xfId="63"/>
    <cellStyle name="Ongeldig" xfId="64"/>
    <cellStyle name="perc1nul" xfId="65"/>
    <cellStyle name="perc2nul" xfId="66"/>
    <cellStyle name="perc3nul" xfId="67"/>
    <cellStyle name="perc4" xfId="68"/>
    <cellStyle name="Percent" xfId="69"/>
    <cellStyle name="Subtotaal" xfId="70"/>
    <cellStyle name="Titel" xfId="71"/>
    <cellStyle name="Totaal" xfId="72"/>
    <cellStyle name="Uitvoer" xfId="73"/>
    <cellStyle name="Currency" xfId="74"/>
    <cellStyle name="Currency [0]" xfId="75"/>
    <cellStyle name="Verklarende tekst" xfId="76"/>
    <cellStyle name="Waarschuwingstekst"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51</xdr:row>
      <xdr:rowOff>85725</xdr:rowOff>
    </xdr:from>
    <xdr:to>
      <xdr:col>21</xdr:col>
      <xdr:colOff>390525</xdr:colOff>
      <xdr:row>61</xdr:row>
      <xdr:rowOff>0</xdr:rowOff>
    </xdr:to>
    <xdr:sp>
      <xdr:nvSpPr>
        <xdr:cNvPr id="1" name="Text Box 1"/>
        <xdr:cNvSpPr txBox="1">
          <a:spLocks noChangeArrowheads="1"/>
        </xdr:cNvSpPr>
      </xdr:nvSpPr>
      <xdr:spPr>
        <a:xfrm>
          <a:off x="28575" y="8248650"/>
          <a:ext cx="11944350" cy="15335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117</xdr:row>
      <xdr:rowOff>142875</xdr:rowOff>
    </xdr:from>
    <xdr:to>
      <xdr:col>21</xdr:col>
      <xdr:colOff>400050</xdr:colOff>
      <xdr:row>125</xdr:row>
      <xdr:rowOff>114300</xdr:rowOff>
    </xdr:to>
    <xdr:sp>
      <xdr:nvSpPr>
        <xdr:cNvPr id="2" name="Text Box 2"/>
        <xdr:cNvSpPr txBox="1">
          <a:spLocks noChangeArrowheads="1"/>
        </xdr:cNvSpPr>
      </xdr:nvSpPr>
      <xdr:spPr>
        <a:xfrm>
          <a:off x="38100" y="18954750"/>
          <a:ext cx="11944350" cy="14954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182</xdr:row>
      <xdr:rowOff>0</xdr:rowOff>
    </xdr:from>
    <xdr:to>
      <xdr:col>21</xdr:col>
      <xdr:colOff>400050</xdr:colOff>
      <xdr:row>191</xdr:row>
      <xdr:rowOff>66675</xdr:rowOff>
    </xdr:to>
    <xdr:sp>
      <xdr:nvSpPr>
        <xdr:cNvPr id="3" name="Text Box 3"/>
        <xdr:cNvSpPr txBox="1">
          <a:spLocks noChangeArrowheads="1"/>
        </xdr:cNvSpPr>
      </xdr:nvSpPr>
      <xdr:spPr>
        <a:xfrm>
          <a:off x="38100" y="29632275"/>
          <a:ext cx="11944350" cy="15240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28575</xdr:colOff>
      <xdr:row>61</xdr:row>
      <xdr:rowOff>38100</xdr:rowOff>
    </xdr:from>
    <xdr:to>
      <xdr:col>21</xdr:col>
      <xdr:colOff>400050</xdr:colOff>
      <xdr:row>64</xdr:row>
      <xdr:rowOff>85725</xdr:rowOff>
    </xdr:to>
    <xdr:sp>
      <xdr:nvSpPr>
        <xdr:cNvPr id="4" name="Tekstvak 1"/>
        <xdr:cNvSpPr txBox="1">
          <a:spLocks noChangeArrowheads="1"/>
        </xdr:cNvSpPr>
      </xdr:nvSpPr>
      <xdr:spPr>
        <a:xfrm>
          <a:off x="28575" y="9820275"/>
          <a:ext cx="11953875"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twoCellAnchor>
    <xdr:from>
      <xdr:col>0</xdr:col>
      <xdr:colOff>38100</xdr:colOff>
      <xdr:row>126</xdr:row>
      <xdr:rowOff>0</xdr:rowOff>
    </xdr:from>
    <xdr:to>
      <xdr:col>21</xdr:col>
      <xdr:colOff>438150</xdr:colOff>
      <xdr:row>128</xdr:row>
      <xdr:rowOff>152400</xdr:rowOff>
    </xdr:to>
    <xdr:sp>
      <xdr:nvSpPr>
        <xdr:cNvPr id="5" name="Tekstvak 2"/>
        <xdr:cNvSpPr txBox="1">
          <a:spLocks noChangeArrowheads="1"/>
        </xdr:cNvSpPr>
      </xdr:nvSpPr>
      <xdr:spPr>
        <a:xfrm>
          <a:off x="38100" y="20526375"/>
          <a:ext cx="11982450"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142875</xdr:rowOff>
    </xdr:from>
    <xdr:to>
      <xdr:col>21</xdr:col>
      <xdr:colOff>400050</xdr:colOff>
      <xdr:row>61</xdr:row>
      <xdr:rowOff>76200</xdr:rowOff>
    </xdr:to>
    <xdr:sp>
      <xdr:nvSpPr>
        <xdr:cNvPr id="1" name="Text Box 1"/>
        <xdr:cNvSpPr txBox="1">
          <a:spLocks noChangeArrowheads="1"/>
        </xdr:cNvSpPr>
      </xdr:nvSpPr>
      <xdr:spPr>
        <a:xfrm>
          <a:off x="0" y="8324850"/>
          <a:ext cx="12039600" cy="15525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19050</xdr:colOff>
      <xdr:row>117</xdr:row>
      <xdr:rowOff>104775</xdr:rowOff>
    </xdr:from>
    <xdr:to>
      <xdr:col>21</xdr:col>
      <xdr:colOff>438150</xdr:colOff>
      <xdr:row>125</xdr:row>
      <xdr:rowOff>142875</xdr:rowOff>
    </xdr:to>
    <xdr:sp>
      <xdr:nvSpPr>
        <xdr:cNvPr id="2" name="Text Box 2"/>
        <xdr:cNvSpPr txBox="1">
          <a:spLocks noChangeArrowheads="1"/>
        </xdr:cNvSpPr>
      </xdr:nvSpPr>
      <xdr:spPr>
        <a:xfrm>
          <a:off x="19050" y="18973800"/>
          <a:ext cx="12058650" cy="15335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182</xdr:row>
      <xdr:rowOff>142875</xdr:rowOff>
    </xdr:from>
    <xdr:to>
      <xdr:col>21</xdr:col>
      <xdr:colOff>390525</xdr:colOff>
      <xdr:row>192</xdr:row>
      <xdr:rowOff>85725</xdr:rowOff>
    </xdr:to>
    <xdr:sp>
      <xdr:nvSpPr>
        <xdr:cNvPr id="3" name="Text Box 3"/>
        <xdr:cNvSpPr txBox="1">
          <a:spLocks noChangeArrowheads="1"/>
        </xdr:cNvSpPr>
      </xdr:nvSpPr>
      <xdr:spPr>
        <a:xfrm>
          <a:off x="38100" y="29689425"/>
          <a:ext cx="11991975" cy="1562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19050</xdr:colOff>
      <xdr:row>61</xdr:row>
      <xdr:rowOff>114300</xdr:rowOff>
    </xdr:from>
    <xdr:to>
      <xdr:col>21</xdr:col>
      <xdr:colOff>400050</xdr:colOff>
      <xdr:row>65</xdr:row>
      <xdr:rowOff>0</xdr:rowOff>
    </xdr:to>
    <xdr:sp>
      <xdr:nvSpPr>
        <xdr:cNvPr id="4" name="Tekstvak 1"/>
        <xdr:cNvSpPr txBox="1">
          <a:spLocks noChangeArrowheads="1"/>
        </xdr:cNvSpPr>
      </xdr:nvSpPr>
      <xdr:spPr>
        <a:xfrm>
          <a:off x="19050" y="9915525"/>
          <a:ext cx="12020550"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twoCellAnchor>
    <xdr:from>
      <xdr:col>0</xdr:col>
      <xdr:colOff>28575</xdr:colOff>
      <xdr:row>126</xdr:row>
      <xdr:rowOff>19050</xdr:rowOff>
    </xdr:from>
    <xdr:to>
      <xdr:col>21</xdr:col>
      <xdr:colOff>438150</xdr:colOff>
      <xdr:row>129</xdr:row>
      <xdr:rowOff>85725</xdr:rowOff>
    </xdr:to>
    <xdr:sp>
      <xdr:nvSpPr>
        <xdr:cNvPr id="5" name="Tekstvak 2"/>
        <xdr:cNvSpPr txBox="1">
          <a:spLocks noChangeArrowheads="1"/>
        </xdr:cNvSpPr>
      </xdr:nvSpPr>
      <xdr:spPr>
        <a:xfrm>
          <a:off x="28575" y="20545425"/>
          <a:ext cx="12049125" cy="552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29</xdr:row>
      <xdr:rowOff>85725</xdr:rowOff>
    </xdr:from>
    <xdr:to>
      <xdr:col>21</xdr:col>
      <xdr:colOff>400050</xdr:colOff>
      <xdr:row>39</xdr:row>
      <xdr:rowOff>38100</xdr:rowOff>
    </xdr:to>
    <xdr:sp>
      <xdr:nvSpPr>
        <xdr:cNvPr id="1" name="Text Box 1"/>
        <xdr:cNvSpPr txBox="1">
          <a:spLocks noChangeArrowheads="1"/>
        </xdr:cNvSpPr>
      </xdr:nvSpPr>
      <xdr:spPr>
        <a:xfrm>
          <a:off x="28575" y="4581525"/>
          <a:ext cx="11325225" cy="15716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71</xdr:row>
      <xdr:rowOff>142875</xdr:rowOff>
    </xdr:from>
    <xdr:to>
      <xdr:col>21</xdr:col>
      <xdr:colOff>419100</xdr:colOff>
      <xdr:row>79</xdr:row>
      <xdr:rowOff>161925</xdr:rowOff>
    </xdr:to>
    <xdr:sp>
      <xdr:nvSpPr>
        <xdr:cNvPr id="2" name="Text Box 2"/>
        <xdr:cNvSpPr txBox="1">
          <a:spLocks noChangeArrowheads="1"/>
        </xdr:cNvSpPr>
      </xdr:nvSpPr>
      <xdr:spPr>
        <a:xfrm>
          <a:off x="38100" y="11334750"/>
          <a:ext cx="11334750" cy="15430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112</xdr:row>
      <xdr:rowOff>0</xdr:rowOff>
    </xdr:from>
    <xdr:to>
      <xdr:col>21</xdr:col>
      <xdr:colOff>419100</xdr:colOff>
      <xdr:row>121</xdr:row>
      <xdr:rowOff>104775</xdr:rowOff>
    </xdr:to>
    <xdr:sp>
      <xdr:nvSpPr>
        <xdr:cNvPr id="3" name="Text Box 3"/>
        <xdr:cNvSpPr txBox="1">
          <a:spLocks noChangeArrowheads="1"/>
        </xdr:cNvSpPr>
      </xdr:nvSpPr>
      <xdr:spPr>
        <a:xfrm>
          <a:off x="38100" y="18011775"/>
          <a:ext cx="11334750" cy="1562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142875</xdr:rowOff>
    </xdr:from>
    <xdr:to>
      <xdr:col>21</xdr:col>
      <xdr:colOff>400050</xdr:colOff>
      <xdr:row>39</xdr:row>
      <xdr:rowOff>85725</xdr:rowOff>
    </xdr:to>
    <xdr:sp>
      <xdr:nvSpPr>
        <xdr:cNvPr id="1" name="Text Box 1"/>
        <xdr:cNvSpPr txBox="1">
          <a:spLocks noChangeArrowheads="1"/>
        </xdr:cNvSpPr>
      </xdr:nvSpPr>
      <xdr:spPr>
        <a:xfrm>
          <a:off x="0" y="4714875"/>
          <a:ext cx="11325225" cy="1562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19050</xdr:colOff>
      <xdr:row>71</xdr:row>
      <xdr:rowOff>104775</xdr:rowOff>
    </xdr:from>
    <xdr:to>
      <xdr:col>21</xdr:col>
      <xdr:colOff>438150</xdr:colOff>
      <xdr:row>80</xdr:row>
      <xdr:rowOff>19050</xdr:rowOff>
    </xdr:to>
    <xdr:sp>
      <xdr:nvSpPr>
        <xdr:cNvPr id="2" name="Text Box 2"/>
        <xdr:cNvSpPr txBox="1">
          <a:spLocks noChangeArrowheads="1"/>
        </xdr:cNvSpPr>
      </xdr:nvSpPr>
      <xdr:spPr>
        <a:xfrm>
          <a:off x="19050" y="11382375"/>
          <a:ext cx="11344275" cy="15716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111</xdr:row>
      <xdr:rowOff>142875</xdr:rowOff>
    </xdr:from>
    <xdr:to>
      <xdr:col>21</xdr:col>
      <xdr:colOff>447675</xdr:colOff>
      <xdr:row>121</xdr:row>
      <xdr:rowOff>38100</xdr:rowOff>
    </xdr:to>
    <xdr:sp>
      <xdr:nvSpPr>
        <xdr:cNvPr id="3" name="Text Box 3"/>
        <xdr:cNvSpPr txBox="1">
          <a:spLocks noChangeArrowheads="1"/>
        </xdr:cNvSpPr>
      </xdr:nvSpPr>
      <xdr:spPr>
        <a:xfrm>
          <a:off x="38100" y="17983200"/>
          <a:ext cx="11334750" cy="15144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183</xdr:row>
      <xdr:rowOff>0</xdr:rowOff>
    </xdr:from>
    <xdr:to>
      <xdr:col>16</xdr:col>
      <xdr:colOff>571500</xdr:colOff>
      <xdr:row>193</xdr:row>
      <xdr:rowOff>85725</xdr:rowOff>
    </xdr:to>
    <xdr:sp>
      <xdr:nvSpPr>
        <xdr:cNvPr id="1" name="Text Box 1"/>
        <xdr:cNvSpPr txBox="1">
          <a:spLocks noChangeArrowheads="1"/>
        </xdr:cNvSpPr>
      </xdr:nvSpPr>
      <xdr:spPr>
        <a:xfrm>
          <a:off x="66675" y="29803725"/>
          <a:ext cx="10648950" cy="17049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in hetzelfde leerjaar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opleidingsvorm 1, 2 of 3 van het buitengewoon secundair onderwijs;
</a:t>
          </a:r>
          <a:r>
            <a:rPr lang="en-US" cap="none" sz="1000" b="0" i="0" u="none" baseline="0">
              <a:solidFill>
                <a:srgbClr val="000000"/>
              </a:solidFill>
              <a:latin typeface="Arial"/>
              <a:ea typeface="Arial"/>
              <a:cs typeface="Arial"/>
            </a:rPr>
            <a:t>- ingeschreven waren in het deeltijds beroepssecundair onderwijs;
</a:t>
          </a:r>
          <a:r>
            <a:rPr lang="en-US" cap="none" sz="1000" b="0" i="0" u="none" baseline="0">
              <a:solidFill>
                <a:srgbClr val="000000"/>
              </a:solidFill>
              <a:latin typeface="Arial"/>
              <a:ea typeface="Arial"/>
              <a:cs typeface="Arial"/>
            </a:rPr>
            <a:t>- ingeschreven zijn (of waren) in de onthaalklas voor anderstalige nieuwkomers (OKAN) of in het modulair onderwijs, die beide buiten de graden- en leerjarenstructuur vallen.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twoCellAnchor>
    <xdr:from>
      <xdr:col>0</xdr:col>
      <xdr:colOff>0</xdr:colOff>
      <xdr:row>117</xdr:row>
      <xdr:rowOff>66675</xdr:rowOff>
    </xdr:from>
    <xdr:to>
      <xdr:col>16</xdr:col>
      <xdr:colOff>571500</xdr:colOff>
      <xdr:row>127</xdr:row>
      <xdr:rowOff>104775</xdr:rowOff>
    </xdr:to>
    <xdr:sp>
      <xdr:nvSpPr>
        <xdr:cNvPr id="2" name="Text Box 2"/>
        <xdr:cNvSpPr txBox="1">
          <a:spLocks noChangeArrowheads="1"/>
        </xdr:cNvSpPr>
      </xdr:nvSpPr>
      <xdr:spPr>
        <a:xfrm>
          <a:off x="0" y="19059525"/>
          <a:ext cx="10715625" cy="16573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in hetzelfde leerjaar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opleidingsvorm 1, 2 of 3 van het buitengewoon secundair onderwijs;
</a:t>
          </a:r>
          <a:r>
            <a:rPr lang="en-US" cap="none" sz="1000" b="0" i="0" u="none" baseline="0">
              <a:solidFill>
                <a:srgbClr val="000000"/>
              </a:solidFill>
              <a:latin typeface="Arial"/>
              <a:ea typeface="Arial"/>
              <a:cs typeface="Arial"/>
            </a:rPr>
            <a:t>- ingeschreven waren in het deeltijds beroepssecundair onderwijs;
</a:t>
          </a:r>
          <a:r>
            <a:rPr lang="en-US" cap="none" sz="1000" b="0" i="0" u="none" baseline="0">
              <a:solidFill>
                <a:srgbClr val="000000"/>
              </a:solidFill>
              <a:latin typeface="Arial"/>
              <a:ea typeface="Arial"/>
              <a:cs typeface="Arial"/>
            </a:rPr>
            <a:t>- ingeschreven zijn (of waren) in de onthaalklas voor anderstalige nieuwkomers (OKAN) of in het modulair onderwijs, die beide buiten de graden- en leerjarenstructuur vallen.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twoCellAnchor>
    <xdr:from>
      <xdr:col>0</xdr:col>
      <xdr:colOff>0</xdr:colOff>
      <xdr:row>50</xdr:row>
      <xdr:rowOff>66675</xdr:rowOff>
    </xdr:from>
    <xdr:to>
      <xdr:col>16</xdr:col>
      <xdr:colOff>571500</xdr:colOff>
      <xdr:row>60</xdr:row>
      <xdr:rowOff>104775</xdr:rowOff>
    </xdr:to>
    <xdr:sp>
      <xdr:nvSpPr>
        <xdr:cNvPr id="3" name="Text Box 3"/>
        <xdr:cNvSpPr txBox="1">
          <a:spLocks noChangeArrowheads="1"/>
        </xdr:cNvSpPr>
      </xdr:nvSpPr>
      <xdr:spPr>
        <a:xfrm>
          <a:off x="0" y="8181975"/>
          <a:ext cx="10715625" cy="16573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in hetzelfde leerjaar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opleidingsvorm 1, 2 of 3 van het buitengewoon secundair onderwijs;
</a:t>
          </a:r>
          <a:r>
            <a:rPr lang="en-US" cap="none" sz="1000" b="0" i="0" u="none" baseline="0">
              <a:solidFill>
                <a:srgbClr val="000000"/>
              </a:solidFill>
              <a:latin typeface="Arial"/>
              <a:ea typeface="Arial"/>
              <a:cs typeface="Arial"/>
            </a:rPr>
            <a:t>- ingeschreven waren in het deeltijds beroepssecundair onderwijs;
</a:t>
          </a:r>
          <a:r>
            <a:rPr lang="en-US" cap="none" sz="1000" b="0" i="0" u="none" baseline="0">
              <a:solidFill>
                <a:srgbClr val="000000"/>
              </a:solidFill>
              <a:latin typeface="Arial"/>
              <a:ea typeface="Arial"/>
              <a:cs typeface="Arial"/>
            </a:rPr>
            <a:t>- ingeschreven zijn (of waren) in het onthaalonderwijs voor anderstalige nieuwkomers (OKAN) of in het modulair onderwijs, die beide buiten de graden- en leerjarenstructuur vallen.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twoCellAnchor>
    <xdr:from>
      <xdr:col>0</xdr:col>
      <xdr:colOff>19050</xdr:colOff>
      <xdr:row>61</xdr:row>
      <xdr:rowOff>0</xdr:rowOff>
    </xdr:from>
    <xdr:to>
      <xdr:col>16</xdr:col>
      <xdr:colOff>571500</xdr:colOff>
      <xdr:row>65</xdr:row>
      <xdr:rowOff>47625</xdr:rowOff>
    </xdr:to>
    <xdr:sp>
      <xdr:nvSpPr>
        <xdr:cNvPr id="4" name="Tekstvak 1"/>
        <xdr:cNvSpPr txBox="1">
          <a:spLocks noChangeArrowheads="1"/>
        </xdr:cNvSpPr>
      </xdr:nvSpPr>
      <xdr:spPr>
        <a:xfrm>
          <a:off x="19050" y="9896475"/>
          <a:ext cx="10696575" cy="695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oneCellAnchor>
    <xdr:from>
      <xdr:col>0</xdr:col>
      <xdr:colOff>28575</xdr:colOff>
      <xdr:row>128</xdr:row>
      <xdr:rowOff>19050</xdr:rowOff>
    </xdr:from>
    <xdr:ext cx="10563225" cy="657225"/>
    <xdr:sp>
      <xdr:nvSpPr>
        <xdr:cNvPr id="5" name="Tekstvak 2"/>
        <xdr:cNvSpPr txBox="1">
          <a:spLocks noChangeArrowheads="1"/>
        </xdr:cNvSpPr>
      </xdr:nvSpPr>
      <xdr:spPr>
        <a:xfrm>
          <a:off x="28575" y="20793075"/>
          <a:ext cx="10563225" cy="657225"/>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113</xdr:row>
      <xdr:rowOff>0</xdr:rowOff>
    </xdr:from>
    <xdr:to>
      <xdr:col>16</xdr:col>
      <xdr:colOff>561975</xdr:colOff>
      <xdr:row>124</xdr:row>
      <xdr:rowOff>38100</xdr:rowOff>
    </xdr:to>
    <xdr:sp>
      <xdr:nvSpPr>
        <xdr:cNvPr id="1" name="Text Box 1"/>
        <xdr:cNvSpPr txBox="1">
          <a:spLocks noChangeArrowheads="1"/>
        </xdr:cNvSpPr>
      </xdr:nvSpPr>
      <xdr:spPr>
        <a:xfrm>
          <a:off x="66675" y="18068925"/>
          <a:ext cx="10868025" cy="18192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in hetzelfde leerjaar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opleidingsvorm 1, 2 of 3 van het buitengewoon secundair onderwijs;
</a:t>
          </a:r>
          <a:r>
            <a:rPr lang="en-US" cap="none" sz="1000" b="0" i="0" u="none" baseline="0">
              <a:solidFill>
                <a:srgbClr val="000000"/>
              </a:solidFill>
              <a:latin typeface="Arial"/>
              <a:ea typeface="Arial"/>
              <a:cs typeface="Arial"/>
            </a:rPr>
            <a:t>- ingeschreven waren in het deeltijds beroepssecundair onderwijs;
</a:t>
          </a:r>
          <a:r>
            <a:rPr lang="en-US" cap="none" sz="1000" b="0" i="0" u="none" baseline="0">
              <a:solidFill>
                <a:srgbClr val="000000"/>
              </a:solidFill>
              <a:latin typeface="Arial"/>
              <a:ea typeface="Arial"/>
              <a:cs typeface="Arial"/>
            </a:rPr>
            <a:t>- ingeschreven zijn (of waren) in de onthaalklas voor anderstalige nieuwkomers (OKAN) of in het modulair onderwijs, die beide buiten de graden- en leerjarenstructuur vallen.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twoCellAnchor>
    <xdr:from>
      <xdr:col>0</xdr:col>
      <xdr:colOff>19050</xdr:colOff>
      <xdr:row>70</xdr:row>
      <xdr:rowOff>114300</xdr:rowOff>
    </xdr:from>
    <xdr:to>
      <xdr:col>16</xdr:col>
      <xdr:colOff>571500</xdr:colOff>
      <xdr:row>82</xdr:row>
      <xdr:rowOff>0</xdr:rowOff>
    </xdr:to>
    <xdr:sp>
      <xdr:nvSpPr>
        <xdr:cNvPr id="2" name="Text Box 2"/>
        <xdr:cNvSpPr txBox="1">
          <a:spLocks noChangeArrowheads="1"/>
        </xdr:cNvSpPr>
      </xdr:nvSpPr>
      <xdr:spPr>
        <a:xfrm>
          <a:off x="19050" y="11249025"/>
          <a:ext cx="10925175" cy="1828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in hetzelfde leerjaar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opleidingsvorm 1, 2 of 3 van het buitengewoon secundair onderwijs;
</a:t>
          </a:r>
          <a:r>
            <a:rPr lang="en-US" cap="none" sz="1000" b="0" i="0" u="none" baseline="0">
              <a:solidFill>
                <a:srgbClr val="000000"/>
              </a:solidFill>
              <a:latin typeface="Arial"/>
              <a:ea typeface="Arial"/>
              <a:cs typeface="Arial"/>
            </a:rPr>
            <a:t>- ingeschreven waren in het deeltijds beroepssecundair onderwijs;
</a:t>
          </a:r>
          <a:r>
            <a:rPr lang="en-US" cap="none" sz="1000" b="0" i="0" u="none" baseline="0">
              <a:solidFill>
                <a:srgbClr val="000000"/>
              </a:solidFill>
              <a:latin typeface="Arial"/>
              <a:ea typeface="Arial"/>
              <a:cs typeface="Arial"/>
            </a:rPr>
            <a:t>- ingeschreven zijn (of waren) in de onthaalklas voor anderstalige nieuwkomers (OKAN) of in het modulair onderwijs, die beide buiten de graden- en leerjarenstructuur vallen.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twoCellAnchor>
    <xdr:from>
      <xdr:col>0</xdr:col>
      <xdr:colOff>9525</xdr:colOff>
      <xdr:row>28</xdr:row>
      <xdr:rowOff>76200</xdr:rowOff>
    </xdr:from>
    <xdr:to>
      <xdr:col>16</xdr:col>
      <xdr:colOff>571500</xdr:colOff>
      <xdr:row>39</xdr:row>
      <xdr:rowOff>104775</xdr:rowOff>
    </xdr:to>
    <xdr:sp>
      <xdr:nvSpPr>
        <xdr:cNvPr id="3" name="Text Box 3"/>
        <xdr:cNvSpPr txBox="1">
          <a:spLocks noChangeArrowheads="1"/>
        </xdr:cNvSpPr>
      </xdr:nvSpPr>
      <xdr:spPr>
        <a:xfrm>
          <a:off x="9525" y="4514850"/>
          <a:ext cx="10934700" cy="18097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in hetzelfde leerjaar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opleidingsvorm 1, 2 of 3 van het buitengewoon secundair onderwijs;
</a:t>
          </a:r>
          <a:r>
            <a:rPr lang="en-US" cap="none" sz="1000" b="0" i="0" u="none" baseline="0">
              <a:solidFill>
                <a:srgbClr val="000000"/>
              </a:solidFill>
              <a:latin typeface="Arial"/>
              <a:ea typeface="Arial"/>
              <a:cs typeface="Arial"/>
            </a:rPr>
            <a:t>- ingeschreven waren in het deeltijds beroepssecundair onderwijs;
</a:t>
          </a:r>
          <a:r>
            <a:rPr lang="en-US" cap="none" sz="1000" b="0" i="0" u="none" baseline="0">
              <a:solidFill>
                <a:srgbClr val="000000"/>
              </a:solidFill>
              <a:latin typeface="Arial"/>
              <a:ea typeface="Arial"/>
              <a:cs typeface="Arial"/>
            </a:rPr>
            <a:t>- ingeschreven zijn (of waren) in de onthaalklas voor anderstalige nieuwkomers (OKAN) of in het modulair onderwijs, die beide buiten de graden- en leerjarenstructuur vallen.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0"/>
  <sheetViews>
    <sheetView tabSelected="1" zoomScale="115" zoomScaleNormal="115" zoomScalePageLayoutView="0" workbookViewId="0" topLeftCell="A1">
      <selection activeCell="A46" sqref="A46"/>
    </sheetView>
  </sheetViews>
  <sheetFormatPr defaultColWidth="9.140625" defaultRowHeight="12.75"/>
  <cols>
    <col min="1" max="1" width="19.28125" style="0" customWidth="1"/>
    <col min="9" max="9" width="8.7109375" style="0" customWidth="1"/>
    <col min="10" max="10" width="8.00390625" style="0" customWidth="1"/>
  </cols>
  <sheetData>
    <row r="1" ht="14.25">
      <c r="A1" s="211" t="s">
        <v>64</v>
      </c>
    </row>
    <row r="2" ht="14.25">
      <c r="A2" s="211" t="s">
        <v>65</v>
      </c>
    </row>
    <row r="4" ht="13.5">
      <c r="A4" s="203" t="s">
        <v>56</v>
      </c>
    </row>
    <row r="5" ht="12.75">
      <c r="A5" s="157" t="s">
        <v>47</v>
      </c>
    </row>
    <row r="6" spans="1:2" ht="12.75">
      <c r="A6" s="213" t="s">
        <v>66</v>
      </c>
      <c r="B6" t="s">
        <v>53</v>
      </c>
    </row>
    <row r="7" spans="1:2" ht="12.75">
      <c r="A7" s="213" t="s">
        <v>67</v>
      </c>
      <c r="B7" t="s">
        <v>54</v>
      </c>
    </row>
    <row r="8" ht="12.75">
      <c r="A8" s="157" t="s">
        <v>59</v>
      </c>
    </row>
    <row r="9" spans="1:2" ht="12.75">
      <c r="A9" s="213" t="s">
        <v>68</v>
      </c>
      <c r="B9" t="s">
        <v>53</v>
      </c>
    </row>
    <row r="10" spans="1:2" ht="12.75">
      <c r="A10" s="213" t="s">
        <v>69</v>
      </c>
      <c r="B10" t="s">
        <v>54</v>
      </c>
    </row>
    <row r="13" ht="13.5">
      <c r="A13" s="203" t="s">
        <v>57</v>
      </c>
    </row>
    <row r="14" ht="12.75">
      <c r="A14" s="157" t="s">
        <v>25</v>
      </c>
    </row>
    <row r="15" spans="1:2" ht="12.75">
      <c r="A15" s="213" t="s">
        <v>70</v>
      </c>
      <c r="B15" t="s">
        <v>55</v>
      </c>
    </row>
    <row r="16" ht="12.75">
      <c r="A16" s="157" t="s">
        <v>58</v>
      </c>
    </row>
    <row r="17" spans="1:2" ht="12.75">
      <c r="A17" s="213" t="s">
        <v>71</v>
      </c>
      <c r="B17" t="s">
        <v>55</v>
      </c>
    </row>
    <row r="20" spans="1:10" ht="34.5" customHeight="1">
      <c r="A20" s="214" t="s">
        <v>72</v>
      </c>
      <c r="B20" s="215"/>
      <c r="C20" s="215"/>
      <c r="D20" s="215"/>
      <c r="E20" s="215"/>
      <c r="F20" s="215"/>
      <c r="G20" s="215"/>
      <c r="H20" s="215"/>
      <c r="I20" s="215"/>
      <c r="J20" s="216"/>
    </row>
  </sheetData>
  <sheetProtection/>
  <mergeCells count="1">
    <mergeCell ref="A20:J20"/>
  </mergeCells>
  <hyperlinks>
    <hyperlink ref="A6" location="SV_SO_1920_1a!A1" display="SV_SO_1920_1a"/>
    <hyperlink ref="A7" location="SV_SO_1920_1b!A1" display="SV_SO_1920_1b"/>
    <hyperlink ref="A9" location="SV_SO_1920_2a!A1" display="SV_SO_1920_2a"/>
    <hyperlink ref="A10" location="SV_SO_1920_2b!A1" display="SV_SO_1920_2b"/>
    <hyperlink ref="A15" location="ZBL_SO_1920_1!A1" display="ZBL_SO_1920_1"/>
    <hyperlink ref="A17" location="ZBL_SO_1920_2!A1" display="ZBL_SO_1920_2"/>
  </hyperlink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V181"/>
  <sheetViews>
    <sheetView zoomScale="115" zoomScaleNormal="115" zoomScalePageLayoutView="0" workbookViewId="0" topLeftCell="A1">
      <selection activeCell="A145" sqref="A145"/>
    </sheetView>
  </sheetViews>
  <sheetFormatPr defaultColWidth="22.7109375" defaultRowHeight="12.75"/>
  <cols>
    <col min="1" max="1" width="26.421875" style="73" customWidth="1"/>
    <col min="2" max="2" width="6.421875" style="73" customWidth="1"/>
    <col min="3" max="3" width="7.28125" style="73" customWidth="1"/>
    <col min="4" max="4" width="8.57421875" style="74" customWidth="1"/>
    <col min="5" max="8" width="7.28125" style="74" customWidth="1"/>
    <col min="9" max="9" width="6.421875" style="74" customWidth="1"/>
    <col min="10" max="10" width="7.28125" style="74" customWidth="1"/>
    <col min="11" max="11" width="8.7109375" style="74" customWidth="1"/>
    <col min="12" max="15" width="7.28125" style="74" customWidth="1"/>
    <col min="16" max="16" width="6.7109375" style="74" customWidth="1"/>
    <col min="17" max="17" width="7.28125" style="73" customWidth="1"/>
    <col min="18" max="18" width="8.421875" style="74" customWidth="1"/>
    <col min="19" max="19" width="7.28125" style="73" customWidth="1"/>
    <col min="20" max="21" width="7.28125" style="74" customWidth="1"/>
    <col min="22" max="22" width="7.28125" style="73" customWidth="1"/>
    <col min="23" max="16384" width="22.7109375" style="74" customWidth="1"/>
  </cols>
  <sheetData>
    <row r="1" spans="1:3" ht="12.75">
      <c r="A1" s="30" t="s">
        <v>65</v>
      </c>
      <c r="C1" s="74"/>
    </row>
    <row r="2" spans="1:22" ht="12.75">
      <c r="A2" s="217" t="s">
        <v>5</v>
      </c>
      <c r="B2" s="217"/>
      <c r="C2" s="217"/>
      <c r="D2" s="217"/>
      <c r="E2" s="217"/>
      <c r="F2" s="217"/>
      <c r="G2" s="217"/>
      <c r="H2" s="217"/>
      <c r="I2" s="217"/>
      <c r="J2" s="217"/>
      <c r="K2" s="217"/>
      <c r="L2" s="217"/>
      <c r="M2" s="217"/>
      <c r="N2" s="217"/>
      <c r="O2" s="217"/>
      <c r="P2" s="217"/>
      <c r="Q2" s="217"/>
      <c r="R2" s="217"/>
      <c r="S2" s="217"/>
      <c r="T2" s="217"/>
      <c r="U2" s="217"/>
      <c r="V2" s="217"/>
    </row>
    <row r="3" spans="1:22" ht="12.75">
      <c r="A3" s="217" t="s">
        <v>47</v>
      </c>
      <c r="B3" s="217"/>
      <c r="C3" s="217"/>
      <c r="D3" s="217"/>
      <c r="E3" s="217"/>
      <c r="F3" s="217"/>
      <c r="G3" s="217"/>
      <c r="H3" s="217"/>
      <c r="I3" s="217"/>
      <c r="J3" s="217"/>
      <c r="K3" s="217"/>
      <c r="L3" s="217"/>
      <c r="M3" s="217"/>
      <c r="N3" s="217"/>
      <c r="O3" s="217"/>
      <c r="P3" s="217"/>
      <c r="Q3" s="217"/>
      <c r="R3" s="217"/>
      <c r="S3" s="217"/>
      <c r="T3" s="217"/>
      <c r="U3" s="217"/>
      <c r="V3" s="217"/>
    </row>
    <row r="4" spans="1:22" s="2" customFormat="1" ht="12.75">
      <c r="A4" s="218" t="s">
        <v>73</v>
      </c>
      <c r="B4" s="218"/>
      <c r="C4" s="218"/>
      <c r="D4" s="218"/>
      <c r="E4" s="218"/>
      <c r="F4" s="218"/>
      <c r="G4" s="218"/>
      <c r="H4" s="218"/>
      <c r="I4" s="218"/>
      <c r="J4" s="218"/>
      <c r="K4" s="218"/>
      <c r="L4" s="218"/>
      <c r="M4" s="218"/>
      <c r="N4" s="218"/>
      <c r="O4" s="218"/>
      <c r="P4" s="218"/>
      <c r="Q4" s="218"/>
      <c r="R4" s="218"/>
      <c r="S4" s="218"/>
      <c r="T4" s="218"/>
      <c r="U4" s="218"/>
      <c r="V4" s="218"/>
    </row>
    <row r="5" spans="1:22" s="2" customFormat="1" ht="8.25" customHeight="1">
      <c r="A5" s="72"/>
      <c r="B5" s="72"/>
      <c r="C5" s="72"/>
      <c r="D5" s="72"/>
      <c r="E5" s="72"/>
      <c r="F5" s="72"/>
      <c r="G5" s="72"/>
      <c r="H5" s="72"/>
      <c r="I5" s="72"/>
      <c r="J5" s="72"/>
      <c r="K5" s="72"/>
      <c r="L5" s="72"/>
      <c r="M5" s="72"/>
      <c r="N5" s="72"/>
      <c r="O5" s="72"/>
      <c r="P5" s="72"/>
      <c r="Q5" s="72"/>
      <c r="R5" s="72"/>
      <c r="S5" s="72"/>
      <c r="T5" s="72"/>
      <c r="U5" s="72"/>
      <c r="V5" s="72"/>
    </row>
    <row r="6" spans="1:22" ht="12.75">
      <c r="A6" s="217" t="s">
        <v>6</v>
      </c>
      <c r="B6" s="217"/>
      <c r="C6" s="217"/>
      <c r="D6" s="217"/>
      <c r="E6" s="217"/>
      <c r="F6" s="217"/>
      <c r="G6" s="217"/>
      <c r="H6" s="217"/>
      <c r="I6" s="217"/>
      <c r="J6" s="217"/>
      <c r="K6" s="217"/>
      <c r="L6" s="217"/>
      <c r="M6" s="217"/>
      <c r="N6" s="217"/>
      <c r="O6" s="217"/>
      <c r="P6" s="217"/>
      <c r="Q6" s="217"/>
      <c r="R6" s="217"/>
      <c r="S6" s="217"/>
      <c r="T6" s="217"/>
      <c r="U6" s="217"/>
      <c r="V6" s="217"/>
    </row>
    <row r="7" ht="5.25" customHeight="1" thickBot="1">
      <c r="C7" s="74"/>
    </row>
    <row r="8" spans="1:22" ht="12.75">
      <c r="A8" s="75"/>
      <c r="B8" s="219" t="s">
        <v>29</v>
      </c>
      <c r="C8" s="220"/>
      <c r="D8" s="220"/>
      <c r="E8" s="220"/>
      <c r="F8" s="220"/>
      <c r="G8" s="220"/>
      <c r="H8" s="221"/>
      <c r="I8" s="219" t="s">
        <v>30</v>
      </c>
      <c r="J8" s="220"/>
      <c r="K8" s="220"/>
      <c r="L8" s="220"/>
      <c r="M8" s="220"/>
      <c r="N8" s="220"/>
      <c r="O8" s="221"/>
      <c r="P8" s="219" t="s">
        <v>1</v>
      </c>
      <c r="Q8" s="220"/>
      <c r="R8" s="220"/>
      <c r="S8" s="220"/>
      <c r="T8" s="220"/>
      <c r="U8" s="220"/>
      <c r="V8" s="220"/>
    </row>
    <row r="9" spans="2:22" ht="12.75">
      <c r="B9" s="222" t="s">
        <v>31</v>
      </c>
      <c r="C9" s="223"/>
      <c r="D9" s="76" t="s">
        <v>32</v>
      </c>
      <c r="E9" s="223" t="s">
        <v>33</v>
      </c>
      <c r="F9" s="223"/>
      <c r="G9" s="223"/>
      <c r="H9" s="77" t="s">
        <v>1</v>
      </c>
      <c r="I9" s="222" t="s">
        <v>31</v>
      </c>
      <c r="J9" s="224"/>
      <c r="K9" s="73" t="s">
        <v>32</v>
      </c>
      <c r="L9" s="222" t="s">
        <v>33</v>
      </c>
      <c r="M9" s="223"/>
      <c r="N9" s="223"/>
      <c r="O9" s="77" t="s">
        <v>1</v>
      </c>
      <c r="P9" s="222" t="s">
        <v>31</v>
      </c>
      <c r="Q9" s="224"/>
      <c r="R9" s="73" t="s">
        <v>32</v>
      </c>
      <c r="S9" s="222" t="s">
        <v>33</v>
      </c>
      <c r="T9" s="223"/>
      <c r="U9" s="223"/>
      <c r="V9" s="77" t="s">
        <v>1</v>
      </c>
    </row>
    <row r="10" spans="1:22" ht="12.75">
      <c r="A10" s="78" t="s">
        <v>34</v>
      </c>
      <c r="B10" s="79" t="s">
        <v>35</v>
      </c>
      <c r="C10" s="78">
        <v>1</v>
      </c>
      <c r="D10" s="80" t="s">
        <v>36</v>
      </c>
      <c r="E10" s="78" t="s">
        <v>37</v>
      </c>
      <c r="F10" s="78" t="s">
        <v>38</v>
      </c>
      <c r="G10" s="78" t="s">
        <v>39</v>
      </c>
      <c r="H10" s="81"/>
      <c r="I10" s="79" t="s">
        <v>35</v>
      </c>
      <c r="J10" s="78">
        <v>1</v>
      </c>
      <c r="K10" s="80" t="s">
        <v>36</v>
      </c>
      <c r="L10" s="78" t="s">
        <v>37</v>
      </c>
      <c r="M10" s="78" t="s">
        <v>38</v>
      </c>
      <c r="N10" s="78" t="s">
        <v>39</v>
      </c>
      <c r="O10" s="81"/>
      <c r="P10" s="79" t="s">
        <v>35</v>
      </c>
      <c r="Q10" s="78">
        <v>1</v>
      </c>
      <c r="R10" s="80" t="s">
        <v>36</v>
      </c>
      <c r="S10" s="78" t="s">
        <v>37</v>
      </c>
      <c r="T10" s="78" t="s">
        <v>38</v>
      </c>
      <c r="U10" s="78" t="s">
        <v>39</v>
      </c>
      <c r="V10" s="81"/>
    </row>
    <row r="11" spans="1:22" ht="12.75">
      <c r="A11" s="82" t="s">
        <v>10</v>
      </c>
      <c r="B11" s="79"/>
      <c r="C11" s="78"/>
      <c r="D11" s="80"/>
      <c r="E11" s="78"/>
      <c r="F11" s="78"/>
      <c r="G11" s="78"/>
      <c r="H11" s="79"/>
      <c r="I11" s="79"/>
      <c r="J11" s="78"/>
      <c r="K11" s="80"/>
      <c r="L11" s="78"/>
      <c r="M11" s="78"/>
      <c r="N11" s="78"/>
      <c r="O11" s="79"/>
      <c r="P11" s="79"/>
      <c r="Q11" s="78"/>
      <c r="R11" s="80"/>
      <c r="S11" s="78"/>
      <c r="T11" s="78"/>
      <c r="U11" s="83"/>
      <c r="V11" s="79"/>
    </row>
    <row r="12" spans="1:22" ht="12.75">
      <c r="A12" s="30" t="s">
        <v>13</v>
      </c>
      <c r="B12" s="77"/>
      <c r="C12" s="84"/>
      <c r="D12" s="85"/>
      <c r="E12" s="84"/>
      <c r="F12" s="84"/>
      <c r="G12" s="84"/>
      <c r="H12" s="77"/>
      <c r="I12" s="77"/>
      <c r="J12" s="84"/>
      <c r="K12" s="85"/>
      <c r="L12" s="84"/>
      <c r="M12" s="84"/>
      <c r="N12" s="84"/>
      <c r="O12" s="77"/>
      <c r="P12" s="77"/>
      <c r="Q12" s="84"/>
      <c r="R12" s="77"/>
      <c r="S12" s="86"/>
      <c r="T12" s="84"/>
      <c r="U12" s="87"/>
      <c r="V12" s="77"/>
    </row>
    <row r="13" spans="1:22" s="73" customFormat="1" ht="12.75">
      <c r="A13" s="73" t="s">
        <v>40</v>
      </c>
      <c r="B13" s="88">
        <v>14</v>
      </c>
      <c r="C13" s="89">
        <v>591</v>
      </c>
      <c r="D13" s="90">
        <v>26055</v>
      </c>
      <c r="E13" s="89">
        <v>3283</v>
      </c>
      <c r="F13" s="89">
        <v>272</v>
      </c>
      <c r="G13" s="89">
        <v>6</v>
      </c>
      <c r="H13" s="88">
        <v>30221</v>
      </c>
      <c r="I13" s="88">
        <v>14</v>
      </c>
      <c r="J13" s="89">
        <v>483</v>
      </c>
      <c r="K13" s="90">
        <v>26864</v>
      </c>
      <c r="L13" s="89">
        <v>2779</v>
      </c>
      <c r="M13" s="89">
        <v>189</v>
      </c>
      <c r="N13" s="89">
        <v>11</v>
      </c>
      <c r="O13" s="88">
        <v>30340</v>
      </c>
      <c r="P13" s="88">
        <f>SUM(I13,B13)</f>
        <v>28</v>
      </c>
      <c r="Q13" s="89">
        <f aca="true" t="shared" si="0" ref="Q13:U15">SUM(J13,C13)</f>
        <v>1074</v>
      </c>
      <c r="R13" s="88">
        <f t="shared" si="0"/>
        <v>52919</v>
      </c>
      <c r="S13" s="88">
        <f t="shared" si="0"/>
        <v>6062</v>
      </c>
      <c r="T13" s="89">
        <f t="shared" si="0"/>
        <v>461</v>
      </c>
      <c r="U13" s="91">
        <f t="shared" si="0"/>
        <v>17</v>
      </c>
      <c r="V13" s="88">
        <f>SUM(H13,O13)</f>
        <v>60561</v>
      </c>
    </row>
    <row r="14" spans="1:22" ht="12.75">
      <c r="A14" s="73" t="s">
        <v>41</v>
      </c>
      <c r="B14" s="88">
        <v>0</v>
      </c>
      <c r="C14" s="89">
        <v>0</v>
      </c>
      <c r="D14" s="90">
        <v>2450</v>
      </c>
      <c r="E14" s="89">
        <v>1589</v>
      </c>
      <c r="F14" s="89">
        <v>56</v>
      </c>
      <c r="G14" s="89">
        <v>3</v>
      </c>
      <c r="H14" s="88">
        <v>4098</v>
      </c>
      <c r="I14" s="88">
        <v>0</v>
      </c>
      <c r="J14" s="89">
        <v>0</v>
      </c>
      <c r="K14" s="90">
        <v>2019</v>
      </c>
      <c r="L14" s="89">
        <v>1243</v>
      </c>
      <c r="M14" s="89">
        <v>38</v>
      </c>
      <c r="N14" s="89">
        <v>0</v>
      </c>
      <c r="O14" s="88">
        <v>3300</v>
      </c>
      <c r="P14" s="88">
        <f>SUM(I14,B14)</f>
        <v>0</v>
      </c>
      <c r="Q14" s="89">
        <f t="shared" si="0"/>
        <v>0</v>
      </c>
      <c r="R14" s="88">
        <f t="shared" si="0"/>
        <v>4469</v>
      </c>
      <c r="S14" s="88">
        <f t="shared" si="0"/>
        <v>2832</v>
      </c>
      <c r="T14" s="89">
        <f t="shared" si="0"/>
        <v>94</v>
      </c>
      <c r="U14" s="91">
        <f t="shared" si="0"/>
        <v>3</v>
      </c>
      <c r="V14" s="88">
        <f>SUM(H14,O14)</f>
        <v>7398</v>
      </c>
    </row>
    <row r="15" spans="1:22" s="60" customFormat="1" ht="12.75">
      <c r="A15" s="29" t="s">
        <v>23</v>
      </c>
      <c r="B15" s="92">
        <f>SUM(B13:B14)</f>
        <v>14</v>
      </c>
      <c r="C15" s="93">
        <f aca="true" t="shared" si="1" ref="C15:O15">SUM(C13:C14)</f>
        <v>591</v>
      </c>
      <c r="D15" s="94">
        <f t="shared" si="1"/>
        <v>28505</v>
      </c>
      <c r="E15" s="93">
        <f t="shared" si="1"/>
        <v>4872</v>
      </c>
      <c r="F15" s="93">
        <f t="shared" si="1"/>
        <v>328</v>
      </c>
      <c r="G15" s="93">
        <f t="shared" si="1"/>
        <v>9</v>
      </c>
      <c r="H15" s="92">
        <f t="shared" si="1"/>
        <v>34319</v>
      </c>
      <c r="I15" s="92">
        <f t="shared" si="1"/>
        <v>14</v>
      </c>
      <c r="J15" s="93">
        <f t="shared" si="1"/>
        <v>483</v>
      </c>
      <c r="K15" s="94">
        <f t="shared" si="1"/>
        <v>28883</v>
      </c>
      <c r="L15" s="93">
        <f t="shared" si="1"/>
        <v>4022</v>
      </c>
      <c r="M15" s="93">
        <f t="shared" si="1"/>
        <v>227</v>
      </c>
      <c r="N15" s="93">
        <f t="shared" si="1"/>
        <v>11</v>
      </c>
      <c r="O15" s="92">
        <f t="shared" si="1"/>
        <v>33640</v>
      </c>
      <c r="P15" s="92">
        <f>SUM(I15,B15)</f>
        <v>28</v>
      </c>
      <c r="Q15" s="93">
        <f t="shared" si="0"/>
        <v>1074</v>
      </c>
      <c r="R15" s="92">
        <f t="shared" si="0"/>
        <v>57388</v>
      </c>
      <c r="S15" s="92">
        <f t="shared" si="0"/>
        <v>8894</v>
      </c>
      <c r="T15" s="93">
        <f t="shared" si="0"/>
        <v>555</v>
      </c>
      <c r="U15" s="95">
        <f t="shared" si="0"/>
        <v>20</v>
      </c>
      <c r="V15" s="92">
        <f>SUM(H15,O15)</f>
        <v>67959</v>
      </c>
    </row>
    <row r="16" spans="1:22" ht="12.75">
      <c r="A16" s="30" t="s">
        <v>14</v>
      </c>
      <c r="B16" s="88"/>
      <c r="C16" s="89"/>
      <c r="D16" s="90"/>
      <c r="E16" s="89"/>
      <c r="F16" s="89"/>
      <c r="G16" s="89"/>
      <c r="H16" s="88"/>
      <c r="I16" s="88"/>
      <c r="J16" s="89"/>
      <c r="K16" s="90"/>
      <c r="L16" s="89"/>
      <c r="M16" s="89"/>
      <c r="N16" s="89"/>
      <c r="O16" s="88"/>
      <c r="P16" s="88"/>
      <c r="Q16" s="89"/>
      <c r="R16" s="88"/>
      <c r="S16" s="88"/>
      <c r="T16" s="89"/>
      <c r="U16" s="91"/>
      <c r="V16" s="88"/>
    </row>
    <row r="17" spans="1:22" ht="12.75">
      <c r="A17" s="73" t="s">
        <v>51</v>
      </c>
      <c r="B17" s="88">
        <v>15</v>
      </c>
      <c r="C17" s="89">
        <v>574</v>
      </c>
      <c r="D17" s="90">
        <v>23819</v>
      </c>
      <c r="E17" s="89">
        <v>3228</v>
      </c>
      <c r="F17" s="89">
        <v>356</v>
      </c>
      <c r="G17" s="89">
        <v>23</v>
      </c>
      <c r="H17" s="88">
        <v>28015</v>
      </c>
      <c r="I17" s="88">
        <v>6</v>
      </c>
      <c r="J17" s="89">
        <v>424</v>
      </c>
      <c r="K17" s="90">
        <v>25276</v>
      </c>
      <c r="L17" s="89">
        <v>2722</v>
      </c>
      <c r="M17" s="89">
        <v>281</v>
      </c>
      <c r="N17" s="89">
        <v>16</v>
      </c>
      <c r="O17" s="88">
        <v>28725</v>
      </c>
      <c r="P17" s="88">
        <f aca="true" t="shared" si="2" ref="P17:U20">SUM(I17,B17)</f>
        <v>21</v>
      </c>
      <c r="Q17" s="89">
        <f t="shared" si="2"/>
        <v>998</v>
      </c>
      <c r="R17" s="88">
        <f t="shared" si="2"/>
        <v>49095</v>
      </c>
      <c r="S17" s="88">
        <f t="shared" si="2"/>
        <v>5950</v>
      </c>
      <c r="T17" s="89">
        <f t="shared" si="2"/>
        <v>637</v>
      </c>
      <c r="U17" s="91">
        <f t="shared" si="2"/>
        <v>39</v>
      </c>
      <c r="V17" s="88">
        <f>SUM(H17,O17)</f>
        <v>56740</v>
      </c>
    </row>
    <row r="18" spans="1:22" ht="12.75">
      <c r="A18" s="73" t="s">
        <v>42</v>
      </c>
      <c r="B18" s="88">
        <v>1</v>
      </c>
      <c r="C18" s="89">
        <v>1</v>
      </c>
      <c r="D18" s="90">
        <v>3202</v>
      </c>
      <c r="E18" s="89">
        <v>2413</v>
      </c>
      <c r="F18" s="89">
        <v>121</v>
      </c>
      <c r="G18" s="89">
        <v>0</v>
      </c>
      <c r="H18" s="88">
        <v>5738</v>
      </c>
      <c r="I18" s="88">
        <v>0</v>
      </c>
      <c r="J18" s="89">
        <v>0</v>
      </c>
      <c r="K18" s="90">
        <v>2463</v>
      </c>
      <c r="L18" s="89">
        <v>1837</v>
      </c>
      <c r="M18" s="89">
        <v>74</v>
      </c>
      <c r="N18" s="89">
        <v>1</v>
      </c>
      <c r="O18" s="88">
        <v>4375</v>
      </c>
      <c r="P18" s="88">
        <f t="shared" si="2"/>
        <v>1</v>
      </c>
      <c r="Q18" s="89">
        <f t="shared" si="2"/>
        <v>1</v>
      </c>
      <c r="R18" s="88">
        <f t="shared" si="2"/>
        <v>5665</v>
      </c>
      <c r="S18" s="88">
        <f t="shared" si="2"/>
        <v>4250</v>
      </c>
      <c r="T18" s="89">
        <f t="shared" si="2"/>
        <v>195</v>
      </c>
      <c r="U18" s="91">
        <f t="shared" si="2"/>
        <v>1</v>
      </c>
      <c r="V18" s="88">
        <f>SUM(H18,O18)</f>
        <v>10113</v>
      </c>
    </row>
    <row r="19" spans="1:22" s="60" customFormat="1" ht="12.75">
      <c r="A19" s="29" t="s">
        <v>24</v>
      </c>
      <c r="B19" s="92">
        <f>SUM(B17:B18)</f>
        <v>16</v>
      </c>
      <c r="C19" s="93">
        <f aca="true" t="shared" si="3" ref="C19:O19">SUM(C17:C18)</f>
        <v>575</v>
      </c>
      <c r="D19" s="94">
        <f t="shared" si="3"/>
        <v>27021</v>
      </c>
      <c r="E19" s="93">
        <f t="shared" si="3"/>
        <v>5641</v>
      </c>
      <c r="F19" s="93">
        <f t="shared" si="3"/>
        <v>477</v>
      </c>
      <c r="G19" s="93">
        <f t="shared" si="3"/>
        <v>23</v>
      </c>
      <c r="H19" s="92">
        <f t="shared" si="3"/>
        <v>33753</v>
      </c>
      <c r="I19" s="92">
        <f t="shared" si="3"/>
        <v>6</v>
      </c>
      <c r="J19" s="93">
        <f t="shared" si="3"/>
        <v>424</v>
      </c>
      <c r="K19" s="94">
        <f t="shared" si="3"/>
        <v>27739</v>
      </c>
      <c r="L19" s="93">
        <f t="shared" si="3"/>
        <v>4559</v>
      </c>
      <c r="M19" s="93">
        <f t="shared" si="3"/>
        <v>355</v>
      </c>
      <c r="N19" s="93">
        <f t="shared" si="3"/>
        <v>17</v>
      </c>
      <c r="O19" s="92">
        <f t="shared" si="3"/>
        <v>33100</v>
      </c>
      <c r="P19" s="92">
        <f t="shared" si="2"/>
        <v>22</v>
      </c>
      <c r="Q19" s="93">
        <f t="shared" si="2"/>
        <v>999</v>
      </c>
      <c r="R19" s="92">
        <f t="shared" si="2"/>
        <v>54760</v>
      </c>
      <c r="S19" s="92">
        <f t="shared" si="2"/>
        <v>10200</v>
      </c>
      <c r="T19" s="93">
        <f t="shared" si="2"/>
        <v>832</v>
      </c>
      <c r="U19" s="95">
        <f t="shared" si="2"/>
        <v>40</v>
      </c>
      <c r="V19" s="92">
        <f>SUM(H19,O19)</f>
        <v>66853</v>
      </c>
    </row>
    <row r="20" spans="1:22" s="30" customFormat="1" ht="12.75">
      <c r="A20" s="96" t="s">
        <v>15</v>
      </c>
      <c r="B20" s="97">
        <f>SUM(B19,B15)</f>
        <v>30</v>
      </c>
      <c r="C20" s="98">
        <f aca="true" t="shared" si="4" ref="C20:O20">SUM(C19,C15)</f>
        <v>1166</v>
      </c>
      <c r="D20" s="99">
        <f t="shared" si="4"/>
        <v>55526</v>
      </c>
      <c r="E20" s="98">
        <f t="shared" si="4"/>
        <v>10513</v>
      </c>
      <c r="F20" s="98">
        <f t="shared" si="4"/>
        <v>805</v>
      </c>
      <c r="G20" s="98">
        <f t="shared" si="4"/>
        <v>32</v>
      </c>
      <c r="H20" s="97">
        <f t="shared" si="4"/>
        <v>68072</v>
      </c>
      <c r="I20" s="97">
        <f t="shared" si="4"/>
        <v>20</v>
      </c>
      <c r="J20" s="98">
        <f t="shared" si="4"/>
        <v>907</v>
      </c>
      <c r="K20" s="99">
        <f t="shared" si="4"/>
        <v>56622</v>
      </c>
      <c r="L20" s="98">
        <f t="shared" si="4"/>
        <v>8581</v>
      </c>
      <c r="M20" s="98">
        <f t="shared" si="4"/>
        <v>582</v>
      </c>
      <c r="N20" s="98">
        <f t="shared" si="4"/>
        <v>28</v>
      </c>
      <c r="O20" s="97">
        <f t="shared" si="4"/>
        <v>66740</v>
      </c>
      <c r="P20" s="97">
        <f t="shared" si="2"/>
        <v>50</v>
      </c>
      <c r="Q20" s="98">
        <f t="shared" si="2"/>
        <v>2073</v>
      </c>
      <c r="R20" s="97">
        <f t="shared" si="2"/>
        <v>112148</v>
      </c>
      <c r="S20" s="97">
        <f t="shared" si="2"/>
        <v>19094</v>
      </c>
      <c r="T20" s="98">
        <f t="shared" si="2"/>
        <v>1387</v>
      </c>
      <c r="U20" s="100">
        <f t="shared" si="2"/>
        <v>60</v>
      </c>
      <c r="V20" s="97">
        <f>SUM(H20,O20)</f>
        <v>134812</v>
      </c>
    </row>
    <row r="21" spans="2:22" s="73" customFormat="1" ht="12.75">
      <c r="B21" s="88"/>
      <c r="C21" s="89"/>
      <c r="D21" s="90"/>
      <c r="E21" s="89"/>
      <c r="F21" s="89"/>
      <c r="G21" s="89"/>
      <c r="H21" s="88"/>
      <c r="I21" s="88"/>
      <c r="J21" s="89"/>
      <c r="K21" s="90"/>
      <c r="L21" s="89"/>
      <c r="M21" s="89"/>
      <c r="N21" s="89"/>
      <c r="O21" s="88"/>
      <c r="P21" s="88"/>
      <c r="Q21" s="89"/>
      <c r="R21" s="88"/>
      <c r="S21" s="88"/>
      <c r="T21" s="89"/>
      <c r="U21" s="91"/>
      <c r="V21" s="88"/>
    </row>
    <row r="22" spans="1:22" ht="12.75">
      <c r="A22" s="30" t="s">
        <v>16</v>
      </c>
      <c r="B22" s="88"/>
      <c r="C22" s="89"/>
      <c r="D22" s="90"/>
      <c r="E22" s="89"/>
      <c r="F22" s="89"/>
      <c r="G22" s="89"/>
      <c r="H22" s="88"/>
      <c r="I22" s="88"/>
      <c r="J22" s="89"/>
      <c r="K22" s="90"/>
      <c r="L22" s="89"/>
      <c r="M22" s="89"/>
      <c r="N22" s="89"/>
      <c r="O22" s="88"/>
      <c r="P22" s="88"/>
      <c r="Q22" s="89"/>
      <c r="R22" s="88"/>
      <c r="S22" s="88"/>
      <c r="T22" s="89"/>
      <c r="U22" s="91"/>
      <c r="V22" s="88"/>
    </row>
    <row r="23" spans="1:22" s="73" customFormat="1" ht="12.75">
      <c r="A23" s="101" t="s">
        <v>13</v>
      </c>
      <c r="B23" s="88"/>
      <c r="C23" s="89"/>
      <c r="D23" s="90"/>
      <c r="E23" s="89"/>
      <c r="F23" s="89"/>
      <c r="G23" s="89"/>
      <c r="H23" s="88"/>
      <c r="I23" s="88"/>
      <c r="J23" s="89"/>
      <c r="K23" s="90"/>
      <c r="L23" s="89"/>
      <c r="M23" s="89"/>
      <c r="N23" s="89"/>
      <c r="O23" s="88"/>
      <c r="P23" s="88"/>
      <c r="Q23" s="89"/>
      <c r="R23" s="88"/>
      <c r="S23" s="88"/>
      <c r="T23" s="89"/>
      <c r="U23" s="91"/>
      <c r="V23" s="88"/>
    </row>
    <row r="24" spans="1:22" ht="12.75">
      <c r="A24" s="73" t="s">
        <v>43</v>
      </c>
      <c r="B24" s="88">
        <v>11</v>
      </c>
      <c r="C24" s="89">
        <v>480</v>
      </c>
      <c r="D24" s="90">
        <v>13629</v>
      </c>
      <c r="E24" s="89">
        <v>1257</v>
      </c>
      <c r="F24" s="89">
        <v>147</v>
      </c>
      <c r="G24" s="89">
        <v>9</v>
      </c>
      <c r="H24" s="88">
        <v>15533</v>
      </c>
      <c r="I24" s="88">
        <v>6</v>
      </c>
      <c r="J24" s="89">
        <v>448</v>
      </c>
      <c r="K24" s="90">
        <v>16725</v>
      </c>
      <c r="L24" s="89">
        <v>1299</v>
      </c>
      <c r="M24" s="89">
        <v>127</v>
      </c>
      <c r="N24" s="89">
        <v>9</v>
      </c>
      <c r="O24" s="88">
        <v>18614</v>
      </c>
      <c r="P24" s="88">
        <f aca="true" t="shared" si="5" ref="P24:U28">SUM(I24,B24)</f>
        <v>17</v>
      </c>
      <c r="Q24" s="89">
        <f t="shared" si="5"/>
        <v>928</v>
      </c>
      <c r="R24" s="88">
        <f t="shared" si="5"/>
        <v>30354</v>
      </c>
      <c r="S24" s="88">
        <f t="shared" si="5"/>
        <v>2556</v>
      </c>
      <c r="T24" s="89">
        <f t="shared" si="5"/>
        <v>274</v>
      </c>
      <c r="U24" s="91">
        <f t="shared" si="5"/>
        <v>18</v>
      </c>
      <c r="V24" s="88">
        <f>SUM(H24,O24)</f>
        <v>34147</v>
      </c>
    </row>
    <row r="25" spans="1:22" ht="12.75">
      <c r="A25" s="73" t="s">
        <v>44</v>
      </c>
      <c r="B25" s="88">
        <v>2</v>
      </c>
      <c r="C25" s="102">
        <v>47</v>
      </c>
      <c r="D25" s="90">
        <v>8092</v>
      </c>
      <c r="E25" s="102">
        <v>2623</v>
      </c>
      <c r="F25" s="102">
        <v>482</v>
      </c>
      <c r="G25" s="102">
        <v>61</v>
      </c>
      <c r="H25" s="88">
        <v>11307</v>
      </c>
      <c r="I25" s="88">
        <v>0</v>
      </c>
      <c r="J25" s="102">
        <v>20</v>
      </c>
      <c r="K25" s="90">
        <v>5766</v>
      </c>
      <c r="L25" s="102">
        <v>1792</v>
      </c>
      <c r="M25" s="102">
        <v>287</v>
      </c>
      <c r="N25" s="102">
        <v>39</v>
      </c>
      <c r="O25" s="88">
        <v>7904</v>
      </c>
      <c r="P25" s="88">
        <f t="shared" si="5"/>
        <v>2</v>
      </c>
      <c r="Q25" s="89">
        <f t="shared" si="5"/>
        <v>67</v>
      </c>
      <c r="R25" s="88">
        <f t="shared" si="5"/>
        <v>13858</v>
      </c>
      <c r="S25" s="88">
        <f t="shared" si="5"/>
        <v>4415</v>
      </c>
      <c r="T25" s="89">
        <f t="shared" si="5"/>
        <v>769</v>
      </c>
      <c r="U25" s="91">
        <f t="shared" si="5"/>
        <v>100</v>
      </c>
      <c r="V25" s="88">
        <f>SUM(H25,O25)</f>
        <v>19211</v>
      </c>
    </row>
    <row r="26" spans="1:22" ht="12.75">
      <c r="A26" s="73" t="s">
        <v>45</v>
      </c>
      <c r="B26" s="88">
        <v>0</v>
      </c>
      <c r="C26" s="102">
        <v>5</v>
      </c>
      <c r="D26" s="90">
        <v>270</v>
      </c>
      <c r="E26" s="102">
        <v>122</v>
      </c>
      <c r="F26" s="102">
        <v>30</v>
      </c>
      <c r="G26" s="102">
        <v>5</v>
      </c>
      <c r="H26" s="88">
        <v>432</v>
      </c>
      <c r="I26" s="88">
        <v>1</v>
      </c>
      <c r="J26" s="102">
        <v>10</v>
      </c>
      <c r="K26" s="90">
        <v>716</v>
      </c>
      <c r="L26" s="102">
        <v>215</v>
      </c>
      <c r="M26" s="102">
        <v>36</v>
      </c>
      <c r="N26" s="102">
        <v>3</v>
      </c>
      <c r="O26" s="88">
        <v>981</v>
      </c>
      <c r="P26" s="88">
        <f t="shared" si="5"/>
        <v>1</v>
      </c>
      <c r="Q26" s="89">
        <f t="shared" si="5"/>
        <v>15</v>
      </c>
      <c r="R26" s="88">
        <f t="shared" si="5"/>
        <v>986</v>
      </c>
      <c r="S26" s="88">
        <f t="shared" si="5"/>
        <v>337</v>
      </c>
      <c r="T26" s="89">
        <f t="shared" si="5"/>
        <v>66</v>
      </c>
      <c r="U26" s="91">
        <f t="shared" si="5"/>
        <v>8</v>
      </c>
      <c r="V26" s="88">
        <f>SUM(H26,O26)</f>
        <v>1413</v>
      </c>
    </row>
    <row r="27" spans="1:22" ht="12.75">
      <c r="A27" s="73" t="s">
        <v>46</v>
      </c>
      <c r="B27" s="88">
        <v>0</v>
      </c>
      <c r="C27" s="102">
        <v>3</v>
      </c>
      <c r="D27" s="90">
        <v>3457</v>
      </c>
      <c r="E27" s="102">
        <v>3187</v>
      </c>
      <c r="F27" s="102">
        <v>481</v>
      </c>
      <c r="G27" s="102">
        <v>99</v>
      </c>
      <c r="H27" s="88">
        <v>7227</v>
      </c>
      <c r="I27" s="88">
        <v>0</v>
      </c>
      <c r="J27" s="102">
        <v>2</v>
      </c>
      <c r="K27" s="90">
        <v>2778</v>
      </c>
      <c r="L27" s="102">
        <v>2221</v>
      </c>
      <c r="M27" s="102">
        <v>267</v>
      </c>
      <c r="N27" s="102">
        <v>38</v>
      </c>
      <c r="O27" s="88">
        <v>5306</v>
      </c>
      <c r="P27" s="88">
        <f t="shared" si="5"/>
        <v>0</v>
      </c>
      <c r="Q27" s="89">
        <f t="shared" si="5"/>
        <v>5</v>
      </c>
      <c r="R27" s="88">
        <f t="shared" si="5"/>
        <v>6235</v>
      </c>
      <c r="S27" s="88">
        <f t="shared" si="5"/>
        <v>5408</v>
      </c>
      <c r="T27" s="89">
        <f t="shared" si="5"/>
        <v>748</v>
      </c>
      <c r="U27" s="91">
        <f t="shared" si="5"/>
        <v>137</v>
      </c>
      <c r="V27" s="88">
        <f>SUM(H27,O27)</f>
        <v>12533</v>
      </c>
    </row>
    <row r="28" spans="1:22" s="60" customFormat="1" ht="12.75">
      <c r="A28" s="29" t="s">
        <v>1</v>
      </c>
      <c r="B28" s="92">
        <f>SUM(B24:B27)</f>
        <v>13</v>
      </c>
      <c r="C28" s="93">
        <f aca="true" t="shared" si="6" ref="C28:O28">SUM(C24:C27)</f>
        <v>535</v>
      </c>
      <c r="D28" s="94">
        <f t="shared" si="6"/>
        <v>25448</v>
      </c>
      <c r="E28" s="93">
        <f t="shared" si="6"/>
        <v>7189</v>
      </c>
      <c r="F28" s="93">
        <f t="shared" si="6"/>
        <v>1140</v>
      </c>
      <c r="G28" s="93">
        <f t="shared" si="6"/>
        <v>174</v>
      </c>
      <c r="H28" s="92">
        <f t="shared" si="6"/>
        <v>34499</v>
      </c>
      <c r="I28" s="92">
        <f t="shared" si="6"/>
        <v>7</v>
      </c>
      <c r="J28" s="93">
        <f t="shared" si="6"/>
        <v>480</v>
      </c>
      <c r="K28" s="94">
        <f t="shared" si="6"/>
        <v>25985</v>
      </c>
      <c r="L28" s="93">
        <f t="shared" si="6"/>
        <v>5527</v>
      </c>
      <c r="M28" s="93">
        <f t="shared" si="6"/>
        <v>717</v>
      </c>
      <c r="N28" s="93">
        <f t="shared" si="6"/>
        <v>89</v>
      </c>
      <c r="O28" s="92">
        <f t="shared" si="6"/>
        <v>32805</v>
      </c>
      <c r="P28" s="92">
        <f t="shared" si="5"/>
        <v>20</v>
      </c>
      <c r="Q28" s="93">
        <f t="shared" si="5"/>
        <v>1015</v>
      </c>
      <c r="R28" s="92">
        <f t="shared" si="5"/>
        <v>51433</v>
      </c>
      <c r="S28" s="92">
        <f t="shared" si="5"/>
        <v>12716</v>
      </c>
      <c r="T28" s="93">
        <f t="shared" si="5"/>
        <v>1857</v>
      </c>
      <c r="U28" s="95">
        <f t="shared" si="5"/>
        <v>263</v>
      </c>
      <c r="V28" s="92">
        <f>SUM(H28,O28)</f>
        <v>67304</v>
      </c>
    </row>
    <row r="29" spans="1:22" ht="12.75">
      <c r="A29" s="30" t="s">
        <v>14</v>
      </c>
      <c r="B29" s="88"/>
      <c r="C29" s="89"/>
      <c r="D29" s="90"/>
      <c r="E29" s="89"/>
      <c r="F29" s="89"/>
      <c r="G29" s="89"/>
      <c r="H29" s="88"/>
      <c r="I29" s="88"/>
      <c r="J29" s="89"/>
      <c r="K29" s="90"/>
      <c r="L29" s="89"/>
      <c r="M29" s="89"/>
      <c r="N29" s="89"/>
      <c r="O29" s="88"/>
      <c r="P29" s="88"/>
      <c r="Q29" s="89"/>
      <c r="R29" s="88"/>
      <c r="S29" s="88"/>
      <c r="T29" s="89"/>
      <c r="U29" s="91"/>
      <c r="V29" s="88"/>
    </row>
    <row r="30" spans="1:22" s="73" customFormat="1" ht="12.75">
      <c r="A30" s="73" t="s">
        <v>43</v>
      </c>
      <c r="B30" s="88">
        <v>5</v>
      </c>
      <c r="C30" s="89">
        <v>433</v>
      </c>
      <c r="D30" s="90">
        <v>11263</v>
      </c>
      <c r="E30" s="89">
        <v>1211</v>
      </c>
      <c r="F30" s="89">
        <v>138</v>
      </c>
      <c r="G30" s="89">
        <v>11</v>
      </c>
      <c r="H30" s="88">
        <v>13061</v>
      </c>
      <c r="I30" s="88">
        <v>3</v>
      </c>
      <c r="J30" s="89">
        <v>418</v>
      </c>
      <c r="K30" s="90">
        <v>14749</v>
      </c>
      <c r="L30" s="89">
        <v>1185</v>
      </c>
      <c r="M30" s="89">
        <v>135</v>
      </c>
      <c r="N30" s="89">
        <v>15</v>
      </c>
      <c r="O30" s="88">
        <v>16505</v>
      </c>
      <c r="P30" s="88">
        <f aca="true" t="shared" si="7" ref="P30:U34">SUM(I30,B30)</f>
        <v>8</v>
      </c>
      <c r="Q30" s="89">
        <f t="shared" si="7"/>
        <v>851</v>
      </c>
      <c r="R30" s="88">
        <f t="shared" si="7"/>
        <v>26012</v>
      </c>
      <c r="S30" s="88">
        <f t="shared" si="7"/>
        <v>2396</v>
      </c>
      <c r="T30" s="89">
        <f t="shared" si="7"/>
        <v>273</v>
      </c>
      <c r="U30" s="91">
        <f t="shared" si="7"/>
        <v>26</v>
      </c>
      <c r="V30" s="88">
        <f aca="true" t="shared" si="8" ref="V30:V35">SUM(H30,O30)</f>
        <v>29566</v>
      </c>
    </row>
    <row r="31" spans="1:22" ht="12.75">
      <c r="A31" s="73" t="s">
        <v>44</v>
      </c>
      <c r="B31" s="88">
        <v>0</v>
      </c>
      <c r="C31" s="102">
        <v>43</v>
      </c>
      <c r="D31" s="90">
        <v>7703</v>
      </c>
      <c r="E31" s="102">
        <v>2818</v>
      </c>
      <c r="F31" s="102">
        <v>657</v>
      </c>
      <c r="G31" s="102">
        <v>65</v>
      </c>
      <c r="H31" s="88">
        <v>11286</v>
      </c>
      <c r="I31" s="88">
        <v>1</v>
      </c>
      <c r="J31" s="102">
        <v>38</v>
      </c>
      <c r="K31" s="90">
        <v>6088</v>
      </c>
      <c r="L31" s="102">
        <v>1931</v>
      </c>
      <c r="M31" s="102">
        <v>361</v>
      </c>
      <c r="N31" s="102">
        <v>35</v>
      </c>
      <c r="O31" s="88">
        <v>8454</v>
      </c>
      <c r="P31" s="88">
        <f t="shared" si="7"/>
        <v>1</v>
      </c>
      <c r="Q31" s="89">
        <f t="shared" si="7"/>
        <v>81</v>
      </c>
      <c r="R31" s="88">
        <f t="shared" si="7"/>
        <v>13791</v>
      </c>
      <c r="S31" s="88">
        <f t="shared" si="7"/>
        <v>4749</v>
      </c>
      <c r="T31" s="89">
        <f t="shared" si="7"/>
        <v>1018</v>
      </c>
      <c r="U31" s="91">
        <f t="shared" si="7"/>
        <v>100</v>
      </c>
      <c r="V31" s="88">
        <f t="shared" si="8"/>
        <v>19740</v>
      </c>
    </row>
    <row r="32" spans="1:22" ht="12.75">
      <c r="A32" s="73" t="s">
        <v>45</v>
      </c>
      <c r="B32" s="88">
        <v>0</v>
      </c>
      <c r="C32" s="102">
        <v>4</v>
      </c>
      <c r="D32" s="90">
        <v>273</v>
      </c>
      <c r="E32" s="102">
        <v>131</v>
      </c>
      <c r="F32" s="102">
        <v>46</v>
      </c>
      <c r="G32" s="102">
        <v>3</v>
      </c>
      <c r="H32" s="88">
        <v>457</v>
      </c>
      <c r="I32" s="88">
        <v>0</v>
      </c>
      <c r="J32" s="102">
        <v>9</v>
      </c>
      <c r="K32" s="90">
        <v>715</v>
      </c>
      <c r="L32" s="102">
        <v>218</v>
      </c>
      <c r="M32" s="102">
        <v>29</v>
      </c>
      <c r="N32" s="102">
        <v>7</v>
      </c>
      <c r="O32" s="88">
        <v>978</v>
      </c>
      <c r="P32" s="88">
        <f t="shared" si="7"/>
        <v>0</v>
      </c>
      <c r="Q32" s="89">
        <f t="shared" si="7"/>
        <v>13</v>
      </c>
      <c r="R32" s="88">
        <f t="shared" si="7"/>
        <v>988</v>
      </c>
      <c r="S32" s="88">
        <f t="shared" si="7"/>
        <v>349</v>
      </c>
      <c r="T32" s="89">
        <f t="shared" si="7"/>
        <v>75</v>
      </c>
      <c r="U32" s="91">
        <f t="shared" si="7"/>
        <v>10</v>
      </c>
      <c r="V32" s="88">
        <f t="shared" si="8"/>
        <v>1435</v>
      </c>
    </row>
    <row r="33" spans="1:22" ht="12.75">
      <c r="A33" s="73" t="s">
        <v>46</v>
      </c>
      <c r="B33" s="88">
        <v>0</v>
      </c>
      <c r="C33" s="102">
        <v>3</v>
      </c>
      <c r="D33" s="90">
        <v>3291</v>
      </c>
      <c r="E33" s="102">
        <v>3002</v>
      </c>
      <c r="F33" s="102">
        <v>667</v>
      </c>
      <c r="G33" s="102">
        <v>84</v>
      </c>
      <c r="H33" s="88">
        <v>7047</v>
      </c>
      <c r="I33" s="88">
        <v>0</v>
      </c>
      <c r="J33" s="102">
        <v>2</v>
      </c>
      <c r="K33" s="90">
        <v>2646</v>
      </c>
      <c r="L33" s="102">
        <v>2241</v>
      </c>
      <c r="M33" s="102">
        <v>366</v>
      </c>
      <c r="N33" s="102">
        <v>49</v>
      </c>
      <c r="O33" s="88">
        <v>5304</v>
      </c>
      <c r="P33" s="88">
        <f t="shared" si="7"/>
        <v>0</v>
      </c>
      <c r="Q33" s="89">
        <f t="shared" si="7"/>
        <v>5</v>
      </c>
      <c r="R33" s="88">
        <f t="shared" si="7"/>
        <v>5937</v>
      </c>
      <c r="S33" s="88">
        <f t="shared" si="7"/>
        <v>5243</v>
      </c>
      <c r="T33" s="89">
        <f t="shared" si="7"/>
        <v>1033</v>
      </c>
      <c r="U33" s="91">
        <f t="shared" si="7"/>
        <v>133</v>
      </c>
      <c r="V33" s="88">
        <f t="shared" si="8"/>
        <v>12351</v>
      </c>
    </row>
    <row r="34" spans="1:22" s="1" customFormat="1" ht="12.75">
      <c r="A34" s="29" t="s">
        <v>1</v>
      </c>
      <c r="B34" s="97">
        <f aca="true" t="shared" si="9" ref="B34:O34">SUM(B30:B33)</f>
        <v>5</v>
      </c>
      <c r="C34" s="98">
        <f t="shared" si="9"/>
        <v>483</v>
      </c>
      <c r="D34" s="99">
        <f t="shared" si="9"/>
        <v>22530</v>
      </c>
      <c r="E34" s="98">
        <f t="shared" si="9"/>
        <v>7162</v>
      </c>
      <c r="F34" s="98">
        <f t="shared" si="9"/>
        <v>1508</v>
      </c>
      <c r="G34" s="98">
        <f t="shared" si="9"/>
        <v>163</v>
      </c>
      <c r="H34" s="97">
        <f t="shared" si="9"/>
        <v>31851</v>
      </c>
      <c r="I34" s="97">
        <f t="shared" si="9"/>
        <v>4</v>
      </c>
      <c r="J34" s="98">
        <f t="shared" si="9"/>
        <v>467</v>
      </c>
      <c r="K34" s="99">
        <f t="shared" si="9"/>
        <v>24198</v>
      </c>
      <c r="L34" s="98">
        <f t="shared" si="9"/>
        <v>5575</v>
      </c>
      <c r="M34" s="98">
        <f t="shared" si="9"/>
        <v>891</v>
      </c>
      <c r="N34" s="98">
        <f t="shared" si="9"/>
        <v>106</v>
      </c>
      <c r="O34" s="97">
        <f t="shared" si="9"/>
        <v>31241</v>
      </c>
      <c r="P34" s="97">
        <f t="shared" si="7"/>
        <v>9</v>
      </c>
      <c r="Q34" s="98">
        <f t="shared" si="7"/>
        <v>950</v>
      </c>
      <c r="R34" s="97">
        <f t="shared" si="7"/>
        <v>46728</v>
      </c>
      <c r="S34" s="97">
        <f t="shared" si="7"/>
        <v>12737</v>
      </c>
      <c r="T34" s="98">
        <f t="shared" si="7"/>
        <v>2399</v>
      </c>
      <c r="U34" s="100">
        <f t="shared" si="7"/>
        <v>269</v>
      </c>
      <c r="V34" s="97">
        <f t="shared" si="8"/>
        <v>63092</v>
      </c>
    </row>
    <row r="35" spans="1:22" s="1" customFormat="1" ht="12.75">
      <c r="A35" s="96" t="s">
        <v>17</v>
      </c>
      <c r="B35" s="97">
        <f>SUM(B34,B28)</f>
        <v>18</v>
      </c>
      <c r="C35" s="98">
        <f aca="true" t="shared" si="10" ref="C35:O35">SUM(C34,C28)</f>
        <v>1018</v>
      </c>
      <c r="D35" s="99">
        <f t="shared" si="10"/>
        <v>47978</v>
      </c>
      <c r="E35" s="98">
        <f t="shared" si="10"/>
        <v>14351</v>
      </c>
      <c r="F35" s="98">
        <f t="shared" si="10"/>
        <v>2648</v>
      </c>
      <c r="G35" s="98">
        <f t="shared" si="10"/>
        <v>337</v>
      </c>
      <c r="H35" s="97">
        <f t="shared" si="10"/>
        <v>66350</v>
      </c>
      <c r="I35" s="97">
        <f t="shared" si="10"/>
        <v>11</v>
      </c>
      <c r="J35" s="98">
        <f t="shared" si="10"/>
        <v>947</v>
      </c>
      <c r="K35" s="99">
        <f t="shared" si="10"/>
        <v>50183</v>
      </c>
      <c r="L35" s="98">
        <f t="shared" si="10"/>
        <v>11102</v>
      </c>
      <c r="M35" s="98">
        <f t="shared" si="10"/>
        <v>1608</v>
      </c>
      <c r="N35" s="98">
        <f t="shared" si="10"/>
        <v>195</v>
      </c>
      <c r="O35" s="97">
        <f t="shared" si="10"/>
        <v>64046</v>
      </c>
      <c r="P35" s="97">
        <f aca="true" t="shared" si="11" ref="P35:U35">SUM(B35,I35)</f>
        <v>29</v>
      </c>
      <c r="Q35" s="98">
        <f t="shared" si="11"/>
        <v>1965</v>
      </c>
      <c r="R35" s="97">
        <f t="shared" si="11"/>
        <v>98161</v>
      </c>
      <c r="S35" s="97">
        <f t="shared" si="11"/>
        <v>25453</v>
      </c>
      <c r="T35" s="98">
        <f t="shared" si="11"/>
        <v>4256</v>
      </c>
      <c r="U35" s="100">
        <f t="shared" si="11"/>
        <v>532</v>
      </c>
      <c r="V35" s="97">
        <f t="shared" si="8"/>
        <v>130396</v>
      </c>
    </row>
    <row r="36" spans="2:22" s="73" customFormat="1" ht="12.75">
      <c r="B36" s="88"/>
      <c r="C36" s="89"/>
      <c r="D36" s="90"/>
      <c r="E36" s="89"/>
      <c r="F36" s="89"/>
      <c r="G36" s="89"/>
      <c r="H36" s="88"/>
      <c r="I36" s="88"/>
      <c r="J36" s="89"/>
      <c r="K36" s="90"/>
      <c r="L36" s="89"/>
      <c r="M36" s="89"/>
      <c r="N36" s="89"/>
      <c r="O36" s="88"/>
      <c r="P36" s="88"/>
      <c r="Q36" s="89"/>
      <c r="R36" s="88"/>
      <c r="S36" s="88"/>
      <c r="T36" s="89"/>
      <c r="U36" s="91"/>
      <c r="V36" s="88"/>
    </row>
    <row r="37" spans="1:22" ht="12.75">
      <c r="A37" s="30" t="s">
        <v>18</v>
      </c>
      <c r="B37" s="88"/>
      <c r="C37" s="89"/>
      <c r="D37" s="90"/>
      <c r="E37" s="89"/>
      <c r="F37" s="89"/>
      <c r="G37" s="89"/>
      <c r="H37" s="88"/>
      <c r="I37" s="88"/>
      <c r="J37" s="89"/>
      <c r="K37" s="90"/>
      <c r="L37" s="89"/>
      <c r="M37" s="89"/>
      <c r="N37" s="89"/>
      <c r="O37" s="88"/>
      <c r="P37" s="88"/>
      <c r="Q37" s="89"/>
      <c r="R37" s="88"/>
      <c r="S37" s="88"/>
      <c r="T37" s="89"/>
      <c r="U37" s="91"/>
      <c r="V37" s="88"/>
    </row>
    <row r="38" spans="1:22" ht="12.75">
      <c r="A38" s="30" t="s">
        <v>13</v>
      </c>
      <c r="B38" s="88"/>
      <c r="C38" s="89"/>
      <c r="D38" s="90"/>
      <c r="E38" s="89"/>
      <c r="F38" s="89"/>
      <c r="G38" s="89"/>
      <c r="H38" s="88"/>
      <c r="I38" s="88"/>
      <c r="J38" s="89"/>
      <c r="K38" s="90"/>
      <c r="L38" s="89"/>
      <c r="M38" s="89"/>
      <c r="N38" s="89"/>
      <c r="O38" s="88"/>
      <c r="P38" s="88"/>
      <c r="Q38" s="89"/>
      <c r="R38" s="88"/>
      <c r="S38" s="88"/>
      <c r="T38" s="89"/>
      <c r="U38" s="91"/>
      <c r="V38" s="88"/>
    </row>
    <row r="39" spans="1:22" s="73" customFormat="1" ht="12.75">
      <c r="A39" s="73" t="s">
        <v>43</v>
      </c>
      <c r="B39" s="88">
        <v>7</v>
      </c>
      <c r="C39" s="89">
        <v>406</v>
      </c>
      <c r="D39" s="90">
        <v>9139</v>
      </c>
      <c r="E39" s="89">
        <v>1332</v>
      </c>
      <c r="F39" s="89">
        <v>160</v>
      </c>
      <c r="G39" s="89">
        <v>24</v>
      </c>
      <c r="H39" s="88">
        <v>11068</v>
      </c>
      <c r="I39" s="88">
        <v>6</v>
      </c>
      <c r="J39" s="89">
        <v>380</v>
      </c>
      <c r="K39" s="90">
        <v>12954</v>
      </c>
      <c r="L39" s="89">
        <v>1146</v>
      </c>
      <c r="M39" s="89">
        <v>120</v>
      </c>
      <c r="N39" s="89">
        <v>13</v>
      </c>
      <c r="O39" s="88">
        <v>14619</v>
      </c>
      <c r="P39" s="88">
        <f aca="true" t="shared" si="12" ref="P39:U43">SUM(I39,B39)</f>
        <v>13</v>
      </c>
      <c r="Q39" s="89">
        <f t="shared" si="12"/>
        <v>786</v>
      </c>
      <c r="R39" s="88">
        <f t="shared" si="12"/>
        <v>22093</v>
      </c>
      <c r="S39" s="88">
        <f t="shared" si="12"/>
        <v>2478</v>
      </c>
      <c r="T39" s="89">
        <f t="shared" si="12"/>
        <v>280</v>
      </c>
      <c r="U39" s="91">
        <f t="shared" si="12"/>
        <v>37</v>
      </c>
      <c r="V39" s="88">
        <f>SUM(H39,O39)</f>
        <v>25687</v>
      </c>
    </row>
    <row r="40" spans="1:22" ht="12.75">
      <c r="A40" s="73" t="s">
        <v>44</v>
      </c>
      <c r="B40" s="88">
        <v>0</v>
      </c>
      <c r="C40" s="102">
        <v>67</v>
      </c>
      <c r="D40" s="90">
        <v>7709</v>
      </c>
      <c r="E40" s="102">
        <v>3564</v>
      </c>
      <c r="F40" s="102">
        <v>872</v>
      </c>
      <c r="G40" s="102">
        <v>133</v>
      </c>
      <c r="H40" s="88">
        <v>12345</v>
      </c>
      <c r="I40" s="88">
        <v>1</v>
      </c>
      <c r="J40" s="102">
        <v>28</v>
      </c>
      <c r="K40" s="90">
        <v>6263</v>
      </c>
      <c r="L40" s="102">
        <v>2369</v>
      </c>
      <c r="M40" s="102">
        <v>510</v>
      </c>
      <c r="N40" s="102">
        <v>102</v>
      </c>
      <c r="O40" s="88">
        <v>9273</v>
      </c>
      <c r="P40" s="88">
        <f t="shared" si="12"/>
        <v>1</v>
      </c>
      <c r="Q40" s="89">
        <f t="shared" si="12"/>
        <v>95</v>
      </c>
      <c r="R40" s="88">
        <f t="shared" si="12"/>
        <v>13972</v>
      </c>
      <c r="S40" s="88">
        <f t="shared" si="12"/>
        <v>5933</v>
      </c>
      <c r="T40" s="89">
        <f t="shared" si="12"/>
        <v>1382</v>
      </c>
      <c r="U40" s="91">
        <f t="shared" si="12"/>
        <v>235</v>
      </c>
      <c r="V40" s="88">
        <f>SUM(H40,O40)</f>
        <v>21618</v>
      </c>
    </row>
    <row r="41" spans="1:22" ht="12.75">
      <c r="A41" s="73" t="s">
        <v>45</v>
      </c>
      <c r="B41" s="88">
        <v>0</v>
      </c>
      <c r="C41" s="102">
        <v>12</v>
      </c>
      <c r="D41" s="90">
        <v>307</v>
      </c>
      <c r="E41" s="102">
        <v>183</v>
      </c>
      <c r="F41" s="102">
        <v>69</v>
      </c>
      <c r="G41" s="102">
        <v>24</v>
      </c>
      <c r="H41" s="88">
        <v>595</v>
      </c>
      <c r="I41" s="88">
        <v>2</v>
      </c>
      <c r="J41" s="102">
        <v>9</v>
      </c>
      <c r="K41" s="90">
        <v>685</v>
      </c>
      <c r="L41" s="102">
        <v>301</v>
      </c>
      <c r="M41" s="102">
        <v>64</v>
      </c>
      <c r="N41" s="102">
        <v>19</v>
      </c>
      <c r="O41" s="88">
        <v>1080</v>
      </c>
      <c r="P41" s="88">
        <f t="shared" si="12"/>
        <v>2</v>
      </c>
      <c r="Q41" s="89">
        <f t="shared" si="12"/>
        <v>21</v>
      </c>
      <c r="R41" s="88">
        <f t="shared" si="12"/>
        <v>992</v>
      </c>
      <c r="S41" s="88">
        <f t="shared" si="12"/>
        <v>484</v>
      </c>
      <c r="T41" s="89">
        <f t="shared" si="12"/>
        <v>133</v>
      </c>
      <c r="U41" s="91">
        <f t="shared" si="12"/>
        <v>43</v>
      </c>
      <c r="V41" s="88">
        <f>SUM(H41,O41)</f>
        <v>1675</v>
      </c>
    </row>
    <row r="42" spans="1:22" ht="12.75">
      <c r="A42" s="73" t="s">
        <v>46</v>
      </c>
      <c r="B42" s="88">
        <v>0</v>
      </c>
      <c r="C42" s="102">
        <v>5</v>
      </c>
      <c r="D42" s="90">
        <v>3058</v>
      </c>
      <c r="E42" s="102">
        <v>3100</v>
      </c>
      <c r="F42" s="102">
        <v>794</v>
      </c>
      <c r="G42" s="102">
        <v>155</v>
      </c>
      <c r="H42" s="88">
        <v>7112</v>
      </c>
      <c r="I42" s="88">
        <v>0</v>
      </c>
      <c r="J42" s="102">
        <v>1</v>
      </c>
      <c r="K42" s="90">
        <v>2559</v>
      </c>
      <c r="L42" s="102">
        <v>2448</v>
      </c>
      <c r="M42" s="102">
        <v>457</v>
      </c>
      <c r="N42" s="102">
        <v>89</v>
      </c>
      <c r="O42" s="88">
        <v>5554</v>
      </c>
      <c r="P42" s="88">
        <f t="shared" si="12"/>
        <v>0</v>
      </c>
      <c r="Q42" s="89">
        <f t="shared" si="12"/>
        <v>6</v>
      </c>
      <c r="R42" s="88">
        <f t="shared" si="12"/>
        <v>5617</v>
      </c>
      <c r="S42" s="88">
        <f t="shared" si="12"/>
        <v>5548</v>
      </c>
      <c r="T42" s="89">
        <f t="shared" si="12"/>
        <v>1251</v>
      </c>
      <c r="U42" s="91">
        <f t="shared" si="12"/>
        <v>244</v>
      </c>
      <c r="V42" s="88">
        <f>SUM(H42,O42)</f>
        <v>12666</v>
      </c>
    </row>
    <row r="43" spans="1:22" s="30" customFormat="1" ht="12.75">
      <c r="A43" s="29" t="s">
        <v>1</v>
      </c>
      <c r="B43" s="97">
        <f aca="true" t="shared" si="13" ref="B43:O43">SUM(B39:B42)</f>
        <v>7</v>
      </c>
      <c r="C43" s="98">
        <f t="shared" si="13"/>
        <v>490</v>
      </c>
      <c r="D43" s="99">
        <f t="shared" si="13"/>
        <v>20213</v>
      </c>
      <c r="E43" s="98">
        <f t="shared" si="13"/>
        <v>8179</v>
      </c>
      <c r="F43" s="98">
        <f t="shared" si="13"/>
        <v>1895</v>
      </c>
      <c r="G43" s="98">
        <f t="shared" si="13"/>
        <v>336</v>
      </c>
      <c r="H43" s="97">
        <f t="shared" si="13"/>
        <v>31120</v>
      </c>
      <c r="I43" s="97">
        <f t="shared" si="13"/>
        <v>9</v>
      </c>
      <c r="J43" s="98">
        <f t="shared" si="13"/>
        <v>418</v>
      </c>
      <c r="K43" s="99">
        <f t="shared" si="13"/>
        <v>22461</v>
      </c>
      <c r="L43" s="98">
        <f t="shared" si="13"/>
        <v>6264</v>
      </c>
      <c r="M43" s="98">
        <f t="shared" si="13"/>
        <v>1151</v>
      </c>
      <c r="N43" s="98">
        <f t="shared" si="13"/>
        <v>223</v>
      </c>
      <c r="O43" s="97">
        <f t="shared" si="13"/>
        <v>30526</v>
      </c>
      <c r="P43" s="97">
        <f t="shared" si="12"/>
        <v>16</v>
      </c>
      <c r="Q43" s="98">
        <f t="shared" si="12"/>
        <v>908</v>
      </c>
      <c r="R43" s="97">
        <f t="shared" si="12"/>
        <v>42674</v>
      </c>
      <c r="S43" s="97">
        <f t="shared" si="12"/>
        <v>14443</v>
      </c>
      <c r="T43" s="98">
        <f t="shared" si="12"/>
        <v>3046</v>
      </c>
      <c r="U43" s="100">
        <f t="shared" si="12"/>
        <v>559</v>
      </c>
      <c r="V43" s="97">
        <f>SUM(H43,O43)</f>
        <v>61646</v>
      </c>
    </row>
    <row r="44" spans="1:22" s="73" customFormat="1" ht="12.75">
      <c r="A44" s="30" t="s">
        <v>14</v>
      </c>
      <c r="B44" s="88"/>
      <c r="C44" s="89"/>
      <c r="D44" s="90"/>
      <c r="E44" s="89"/>
      <c r="F44" s="89"/>
      <c r="G44" s="89"/>
      <c r="H44" s="88"/>
      <c r="I44" s="88"/>
      <c r="J44" s="89"/>
      <c r="K44" s="90"/>
      <c r="L44" s="89"/>
      <c r="M44" s="89"/>
      <c r="N44" s="89"/>
      <c r="O44" s="88"/>
      <c r="P44" s="88"/>
      <c r="Q44" s="89"/>
      <c r="R44" s="88"/>
      <c r="S44" s="88"/>
      <c r="T44" s="89"/>
      <c r="U44" s="91"/>
      <c r="V44" s="88"/>
    </row>
    <row r="45" spans="1:22" ht="12.75">
      <c r="A45" s="73" t="s">
        <v>43</v>
      </c>
      <c r="B45" s="88">
        <v>11</v>
      </c>
      <c r="C45" s="89">
        <v>329</v>
      </c>
      <c r="D45" s="90">
        <v>8440</v>
      </c>
      <c r="E45" s="89">
        <v>1247</v>
      </c>
      <c r="F45" s="89">
        <v>147</v>
      </c>
      <c r="G45" s="89">
        <v>15</v>
      </c>
      <c r="H45" s="88">
        <v>10189</v>
      </c>
      <c r="I45" s="88">
        <v>7</v>
      </c>
      <c r="J45" s="89">
        <v>337</v>
      </c>
      <c r="K45" s="90">
        <v>12230</v>
      </c>
      <c r="L45" s="89">
        <v>1071</v>
      </c>
      <c r="M45" s="89">
        <v>116</v>
      </c>
      <c r="N45" s="89">
        <v>15</v>
      </c>
      <c r="O45" s="88">
        <v>13776</v>
      </c>
      <c r="P45" s="88">
        <f aca="true" t="shared" si="14" ref="P45:U49">SUM(I45,B45)</f>
        <v>18</v>
      </c>
      <c r="Q45" s="89">
        <f t="shared" si="14"/>
        <v>666</v>
      </c>
      <c r="R45" s="88">
        <f t="shared" si="14"/>
        <v>20670</v>
      </c>
      <c r="S45" s="88">
        <f t="shared" si="14"/>
        <v>2318</v>
      </c>
      <c r="T45" s="89">
        <f t="shared" si="14"/>
        <v>263</v>
      </c>
      <c r="U45" s="91">
        <f t="shared" si="14"/>
        <v>30</v>
      </c>
      <c r="V45" s="88">
        <f>SUM(H45,O45)</f>
        <v>23965</v>
      </c>
    </row>
    <row r="46" spans="1:22" ht="12.75">
      <c r="A46" s="73" t="s">
        <v>44</v>
      </c>
      <c r="B46" s="88">
        <v>0</v>
      </c>
      <c r="C46" s="102">
        <v>43</v>
      </c>
      <c r="D46" s="90">
        <v>6468</v>
      </c>
      <c r="E46" s="102">
        <v>2968</v>
      </c>
      <c r="F46" s="102">
        <v>803</v>
      </c>
      <c r="G46" s="102">
        <v>163</v>
      </c>
      <c r="H46" s="88">
        <v>10445</v>
      </c>
      <c r="I46" s="88">
        <v>0</v>
      </c>
      <c r="J46" s="102">
        <v>31</v>
      </c>
      <c r="K46" s="90">
        <v>5544</v>
      </c>
      <c r="L46" s="102">
        <v>2065</v>
      </c>
      <c r="M46" s="102">
        <v>403</v>
      </c>
      <c r="N46" s="102">
        <v>93</v>
      </c>
      <c r="O46" s="88">
        <v>8136</v>
      </c>
      <c r="P46" s="88">
        <f t="shared" si="14"/>
        <v>0</v>
      </c>
      <c r="Q46" s="89">
        <f t="shared" si="14"/>
        <v>74</v>
      </c>
      <c r="R46" s="88">
        <f t="shared" si="14"/>
        <v>12012</v>
      </c>
      <c r="S46" s="88">
        <f t="shared" si="14"/>
        <v>5033</v>
      </c>
      <c r="T46" s="89">
        <f t="shared" si="14"/>
        <v>1206</v>
      </c>
      <c r="U46" s="91">
        <f t="shared" si="14"/>
        <v>256</v>
      </c>
      <c r="V46" s="88">
        <f>SUM(H46,O46)</f>
        <v>18581</v>
      </c>
    </row>
    <row r="47" spans="1:22" ht="12.75">
      <c r="A47" s="73" t="s">
        <v>45</v>
      </c>
      <c r="B47" s="88">
        <v>0</v>
      </c>
      <c r="C47" s="102">
        <v>6</v>
      </c>
      <c r="D47" s="90">
        <v>271</v>
      </c>
      <c r="E47" s="102">
        <v>145</v>
      </c>
      <c r="F47" s="102">
        <v>51</v>
      </c>
      <c r="G47" s="102">
        <v>9</v>
      </c>
      <c r="H47" s="88">
        <v>482</v>
      </c>
      <c r="I47" s="88">
        <v>1</v>
      </c>
      <c r="J47" s="102">
        <v>15</v>
      </c>
      <c r="K47" s="90">
        <v>646</v>
      </c>
      <c r="L47" s="102">
        <v>198</v>
      </c>
      <c r="M47" s="102">
        <v>39</v>
      </c>
      <c r="N47" s="102">
        <v>10</v>
      </c>
      <c r="O47" s="88">
        <v>909</v>
      </c>
      <c r="P47" s="88">
        <f t="shared" si="14"/>
        <v>1</v>
      </c>
      <c r="Q47" s="89">
        <f t="shared" si="14"/>
        <v>21</v>
      </c>
      <c r="R47" s="88">
        <f t="shared" si="14"/>
        <v>917</v>
      </c>
      <c r="S47" s="88">
        <f t="shared" si="14"/>
        <v>343</v>
      </c>
      <c r="T47" s="89">
        <f t="shared" si="14"/>
        <v>90</v>
      </c>
      <c r="U47" s="91">
        <f t="shared" si="14"/>
        <v>19</v>
      </c>
      <c r="V47" s="88">
        <f>SUM(H47,O47)</f>
        <v>1391</v>
      </c>
    </row>
    <row r="48" spans="1:22" ht="12.75">
      <c r="A48" s="73" t="s">
        <v>46</v>
      </c>
      <c r="B48" s="88">
        <v>0</v>
      </c>
      <c r="C48" s="102">
        <v>3</v>
      </c>
      <c r="D48" s="90">
        <v>2730</v>
      </c>
      <c r="E48" s="102">
        <v>2705</v>
      </c>
      <c r="F48" s="102">
        <v>675</v>
      </c>
      <c r="G48" s="102">
        <v>179</v>
      </c>
      <c r="H48" s="88">
        <v>6292</v>
      </c>
      <c r="I48" s="88">
        <v>1</v>
      </c>
      <c r="J48" s="102">
        <v>1</v>
      </c>
      <c r="K48" s="90">
        <v>2413</v>
      </c>
      <c r="L48" s="102">
        <v>2244</v>
      </c>
      <c r="M48" s="102">
        <v>439</v>
      </c>
      <c r="N48" s="102">
        <v>111</v>
      </c>
      <c r="O48" s="88">
        <v>5209</v>
      </c>
      <c r="P48" s="88">
        <f t="shared" si="14"/>
        <v>1</v>
      </c>
      <c r="Q48" s="89">
        <f t="shared" si="14"/>
        <v>4</v>
      </c>
      <c r="R48" s="88">
        <f t="shared" si="14"/>
        <v>5143</v>
      </c>
      <c r="S48" s="88">
        <f t="shared" si="14"/>
        <v>4949</v>
      </c>
      <c r="T48" s="89">
        <f t="shared" si="14"/>
        <v>1114</v>
      </c>
      <c r="U48" s="91">
        <f t="shared" si="14"/>
        <v>290</v>
      </c>
      <c r="V48" s="88">
        <f>SUM(H48,O48)</f>
        <v>11501</v>
      </c>
    </row>
    <row r="49" spans="1:22" s="60" customFormat="1" ht="12.75">
      <c r="A49" s="29" t="s">
        <v>1</v>
      </c>
      <c r="B49" s="92">
        <f aca="true" t="shared" si="15" ref="B49:O49">SUM(B45:B48)</f>
        <v>11</v>
      </c>
      <c r="C49" s="93">
        <f t="shared" si="15"/>
        <v>381</v>
      </c>
      <c r="D49" s="94">
        <f t="shared" si="15"/>
        <v>17909</v>
      </c>
      <c r="E49" s="93">
        <f t="shared" si="15"/>
        <v>7065</v>
      </c>
      <c r="F49" s="93">
        <f t="shared" si="15"/>
        <v>1676</v>
      </c>
      <c r="G49" s="93">
        <f t="shared" si="15"/>
        <v>366</v>
      </c>
      <c r="H49" s="92">
        <f t="shared" si="15"/>
        <v>27408</v>
      </c>
      <c r="I49" s="92">
        <f t="shared" si="15"/>
        <v>9</v>
      </c>
      <c r="J49" s="93">
        <f t="shared" si="15"/>
        <v>384</v>
      </c>
      <c r="K49" s="94">
        <f t="shared" si="15"/>
        <v>20833</v>
      </c>
      <c r="L49" s="93">
        <f t="shared" si="15"/>
        <v>5578</v>
      </c>
      <c r="M49" s="93">
        <f t="shared" si="15"/>
        <v>997</v>
      </c>
      <c r="N49" s="93">
        <f t="shared" si="15"/>
        <v>229</v>
      </c>
      <c r="O49" s="92">
        <f t="shared" si="15"/>
        <v>28030</v>
      </c>
      <c r="P49" s="97">
        <f t="shared" si="14"/>
        <v>20</v>
      </c>
      <c r="Q49" s="98">
        <f t="shared" si="14"/>
        <v>765</v>
      </c>
      <c r="R49" s="97">
        <f t="shared" si="14"/>
        <v>38742</v>
      </c>
      <c r="S49" s="97">
        <f t="shared" si="14"/>
        <v>12643</v>
      </c>
      <c r="T49" s="98">
        <f t="shared" si="14"/>
        <v>2673</v>
      </c>
      <c r="U49" s="100">
        <f t="shared" si="14"/>
        <v>595</v>
      </c>
      <c r="V49" s="97">
        <f>SUM(H49,O49)</f>
        <v>55438</v>
      </c>
    </row>
    <row r="50" spans="1:22" s="1" customFormat="1" ht="12.75">
      <c r="A50" s="96" t="s">
        <v>19</v>
      </c>
      <c r="B50" s="97">
        <f>SUM(B49,B43)</f>
        <v>18</v>
      </c>
      <c r="C50" s="98">
        <f aca="true" t="shared" si="16" ref="C50:V50">SUM(C49,C43)</f>
        <v>871</v>
      </c>
      <c r="D50" s="99">
        <f t="shared" si="16"/>
        <v>38122</v>
      </c>
      <c r="E50" s="98">
        <f t="shared" si="16"/>
        <v>15244</v>
      </c>
      <c r="F50" s="98">
        <f t="shared" si="16"/>
        <v>3571</v>
      </c>
      <c r="G50" s="98">
        <f t="shared" si="16"/>
        <v>702</v>
      </c>
      <c r="H50" s="97">
        <f t="shared" si="16"/>
        <v>58528</v>
      </c>
      <c r="I50" s="97">
        <f t="shared" si="16"/>
        <v>18</v>
      </c>
      <c r="J50" s="98">
        <f t="shared" si="16"/>
        <v>802</v>
      </c>
      <c r="K50" s="99">
        <f t="shared" si="16"/>
        <v>43294</v>
      </c>
      <c r="L50" s="98">
        <f t="shared" si="16"/>
        <v>11842</v>
      </c>
      <c r="M50" s="98">
        <f t="shared" si="16"/>
        <v>2148</v>
      </c>
      <c r="N50" s="98">
        <f t="shared" si="16"/>
        <v>452</v>
      </c>
      <c r="O50" s="97">
        <f t="shared" si="16"/>
        <v>58556</v>
      </c>
      <c r="P50" s="97">
        <f t="shared" si="16"/>
        <v>36</v>
      </c>
      <c r="Q50" s="98">
        <f t="shared" si="16"/>
        <v>1673</v>
      </c>
      <c r="R50" s="97">
        <f t="shared" si="16"/>
        <v>81416</v>
      </c>
      <c r="S50" s="97">
        <f t="shared" si="16"/>
        <v>27086</v>
      </c>
      <c r="T50" s="98">
        <f t="shared" si="16"/>
        <v>5719</v>
      </c>
      <c r="U50" s="100">
        <f t="shared" si="16"/>
        <v>1154</v>
      </c>
      <c r="V50" s="97">
        <f t="shared" si="16"/>
        <v>117084</v>
      </c>
    </row>
    <row r="51" spans="1:22" s="30" customFormat="1" ht="17.25" customHeight="1">
      <c r="A51" s="29" t="s">
        <v>20</v>
      </c>
      <c r="B51" s="103">
        <f>SUM(B50,B35,B20)</f>
        <v>66</v>
      </c>
      <c r="C51" s="104">
        <f aca="true" t="shared" si="17" ref="C51:V51">SUM(C50,C35,C20)</f>
        <v>3055</v>
      </c>
      <c r="D51" s="105">
        <f t="shared" si="17"/>
        <v>141626</v>
      </c>
      <c r="E51" s="104">
        <f t="shared" si="17"/>
        <v>40108</v>
      </c>
      <c r="F51" s="104">
        <f t="shared" si="17"/>
        <v>7024</v>
      </c>
      <c r="G51" s="104">
        <f t="shared" si="17"/>
        <v>1071</v>
      </c>
      <c r="H51" s="103">
        <f t="shared" si="17"/>
        <v>192950</v>
      </c>
      <c r="I51" s="103">
        <f t="shared" si="17"/>
        <v>49</v>
      </c>
      <c r="J51" s="104">
        <f t="shared" si="17"/>
        <v>2656</v>
      </c>
      <c r="K51" s="105">
        <f t="shared" si="17"/>
        <v>150099</v>
      </c>
      <c r="L51" s="104">
        <f t="shared" si="17"/>
        <v>31525</v>
      </c>
      <c r="M51" s="104">
        <f t="shared" si="17"/>
        <v>4338</v>
      </c>
      <c r="N51" s="104">
        <f t="shared" si="17"/>
        <v>675</v>
      </c>
      <c r="O51" s="103">
        <f t="shared" si="17"/>
        <v>189342</v>
      </c>
      <c r="P51" s="103">
        <f t="shared" si="17"/>
        <v>115</v>
      </c>
      <c r="Q51" s="104">
        <f t="shared" si="17"/>
        <v>5711</v>
      </c>
      <c r="R51" s="103">
        <f t="shared" si="17"/>
        <v>291725</v>
      </c>
      <c r="S51" s="103">
        <f t="shared" si="17"/>
        <v>71633</v>
      </c>
      <c r="T51" s="104">
        <f t="shared" si="17"/>
        <v>11362</v>
      </c>
      <c r="U51" s="106">
        <f t="shared" si="17"/>
        <v>1746</v>
      </c>
      <c r="V51" s="103">
        <f t="shared" si="17"/>
        <v>382292</v>
      </c>
    </row>
    <row r="52" spans="2:22" s="73" customFormat="1" ht="12.75">
      <c r="B52" s="89"/>
      <c r="C52" s="89"/>
      <c r="D52" s="89"/>
      <c r="E52" s="89"/>
      <c r="F52" s="89"/>
      <c r="G52" s="89"/>
      <c r="H52" s="89"/>
      <c r="I52" s="89"/>
      <c r="J52" s="89"/>
      <c r="K52" s="89"/>
      <c r="L52" s="89"/>
      <c r="M52" s="89"/>
      <c r="N52" s="89"/>
      <c r="O52" s="89"/>
      <c r="P52" s="89"/>
      <c r="Q52" s="89"/>
      <c r="R52" s="89"/>
      <c r="S52" s="89"/>
      <c r="T52" s="89"/>
      <c r="U52" s="89"/>
      <c r="V52" s="89"/>
    </row>
    <row r="53" spans="2:22" s="73" customFormat="1" ht="12.75">
      <c r="B53" s="89"/>
      <c r="C53" s="89"/>
      <c r="D53" s="89"/>
      <c r="E53" s="89"/>
      <c r="F53" s="89"/>
      <c r="G53" s="89"/>
      <c r="H53" s="89"/>
      <c r="I53" s="89"/>
      <c r="J53" s="89"/>
      <c r="K53" s="89"/>
      <c r="L53" s="89"/>
      <c r="M53" s="89"/>
      <c r="N53" s="89"/>
      <c r="O53" s="89"/>
      <c r="P53" s="89"/>
      <c r="Q53" s="89"/>
      <c r="R53" s="89"/>
      <c r="S53" s="89"/>
      <c r="T53" s="89"/>
      <c r="U53" s="89"/>
      <c r="V53" s="89"/>
    </row>
    <row r="54" spans="2:22" s="73" customFormat="1" ht="12.75">
      <c r="B54" s="89"/>
      <c r="C54" s="89"/>
      <c r="D54" s="89"/>
      <c r="E54" s="89"/>
      <c r="F54" s="89"/>
      <c r="G54" s="89"/>
      <c r="H54" s="89"/>
      <c r="I54" s="89"/>
      <c r="J54" s="89"/>
      <c r="K54" s="89"/>
      <c r="L54" s="89"/>
      <c r="M54" s="89"/>
      <c r="N54" s="89"/>
      <c r="O54" s="89"/>
      <c r="P54" s="89"/>
      <c r="Q54" s="89"/>
      <c r="R54" s="89"/>
      <c r="S54" s="89"/>
      <c r="T54" s="89"/>
      <c r="U54" s="89"/>
      <c r="V54" s="89"/>
    </row>
    <row r="55" spans="2:22" s="73" customFormat="1" ht="12.75">
      <c r="B55" s="89"/>
      <c r="C55" s="89"/>
      <c r="D55" s="89"/>
      <c r="E55" s="89"/>
      <c r="F55" s="89"/>
      <c r="G55" s="89"/>
      <c r="H55" s="89"/>
      <c r="I55" s="89"/>
      <c r="J55" s="89"/>
      <c r="K55" s="89"/>
      <c r="L55" s="89"/>
      <c r="M55" s="89"/>
      <c r="N55" s="89"/>
      <c r="O55" s="89"/>
      <c r="P55" s="89"/>
      <c r="Q55" s="89"/>
      <c r="R55" s="89"/>
      <c r="S55" s="89"/>
      <c r="T55" s="89"/>
      <c r="U55" s="89"/>
      <c r="V55" s="89"/>
    </row>
    <row r="56" spans="2:22" s="73" customFormat="1" ht="12.75">
      <c r="B56" s="89"/>
      <c r="C56" s="89"/>
      <c r="D56" s="89"/>
      <c r="E56" s="89"/>
      <c r="F56" s="89"/>
      <c r="G56" s="89"/>
      <c r="H56" s="89"/>
      <c r="I56" s="89"/>
      <c r="J56" s="89"/>
      <c r="K56" s="89"/>
      <c r="L56" s="89"/>
      <c r="M56" s="89"/>
      <c r="N56" s="89"/>
      <c r="O56" s="89"/>
      <c r="P56" s="89"/>
      <c r="Q56" s="89"/>
      <c r="R56" s="89"/>
      <c r="S56" s="89"/>
      <c r="T56" s="89"/>
      <c r="U56" s="89"/>
      <c r="V56" s="89"/>
    </row>
    <row r="57" spans="2:22" s="73" customFormat="1" ht="12.75">
      <c r="B57" s="89"/>
      <c r="C57" s="89"/>
      <c r="D57" s="89"/>
      <c r="E57" s="89"/>
      <c r="F57" s="89"/>
      <c r="G57" s="89"/>
      <c r="H57" s="89"/>
      <c r="I57" s="89"/>
      <c r="J57" s="89"/>
      <c r="K57" s="89"/>
      <c r="L57" s="89"/>
      <c r="M57" s="89"/>
      <c r="N57" s="89"/>
      <c r="O57" s="89"/>
      <c r="P57" s="89"/>
      <c r="Q57" s="89"/>
      <c r="R57" s="89"/>
      <c r="S57" s="89"/>
      <c r="T57" s="89"/>
      <c r="U57" s="89"/>
      <c r="V57" s="89"/>
    </row>
    <row r="58" spans="2:22" s="73" customFormat="1" ht="12.75">
      <c r="B58" s="89"/>
      <c r="C58" s="89"/>
      <c r="D58" s="89"/>
      <c r="E58" s="89"/>
      <c r="F58" s="89"/>
      <c r="G58" s="89"/>
      <c r="H58" s="89"/>
      <c r="I58" s="89"/>
      <c r="J58" s="89"/>
      <c r="K58" s="89"/>
      <c r="L58" s="89"/>
      <c r="M58" s="89"/>
      <c r="N58" s="89"/>
      <c r="O58" s="89"/>
      <c r="P58" s="89"/>
      <c r="Q58" s="89"/>
      <c r="R58" s="89"/>
      <c r="S58" s="89"/>
      <c r="T58" s="89"/>
      <c r="U58" s="89"/>
      <c r="V58" s="89"/>
    </row>
    <row r="59" spans="2:22" s="73" customFormat="1" ht="12.75">
      <c r="B59" s="89"/>
      <c r="C59" s="89"/>
      <c r="D59" s="89"/>
      <c r="E59" s="89"/>
      <c r="F59" s="89"/>
      <c r="G59" s="89"/>
      <c r="H59" s="89"/>
      <c r="I59" s="89"/>
      <c r="J59" s="89"/>
      <c r="K59" s="89"/>
      <c r="L59" s="89"/>
      <c r="M59" s="89"/>
      <c r="N59" s="89"/>
      <c r="O59" s="89"/>
      <c r="P59" s="89"/>
      <c r="Q59" s="89"/>
      <c r="R59" s="89"/>
      <c r="S59" s="89"/>
      <c r="T59" s="89"/>
      <c r="U59" s="89"/>
      <c r="V59" s="89"/>
    </row>
    <row r="60" spans="2:22" s="73" customFormat="1" ht="12.75">
      <c r="B60" s="89"/>
      <c r="C60" s="89"/>
      <c r="D60" s="89"/>
      <c r="E60" s="89"/>
      <c r="F60" s="89"/>
      <c r="G60" s="89"/>
      <c r="H60" s="89"/>
      <c r="I60" s="89"/>
      <c r="J60" s="89"/>
      <c r="K60" s="89"/>
      <c r="L60" s="89"/>
      <c r="M60" s="89"/>
      <c r="N60" s="89"/>
      <c r="O60" s="89"/>
      <c r="P60" s="89"/>
      <c r="Q60" s="89"/>
      <c r="R60" s="89"/>
      <c r="S60" s="89"/>
      <c r="T60" s="89"/>
      <c r="U60" s="89"/>
      <c r="V60" s="89"/>
    </row>
    <row r="61" spans="2:22" s="73" customFormat="1" ht="12.75">
      <c r="B61" s="89"/>
      <c r="C61" s="89"/>
      <c r="D61" s="89"/>
      <c r="E61" s="89"/>
      <c r="F61" s="89"/>
      <c r="G61" s="89"/>
      <c r="H61" s="89"/>
      <c r="I61" s="89"/>
      <c r="J61" s="89"/>
      <c r="K61" s="89"/>
      <c r="L61" s="89"/>
      <c r="M61" s="89"/>
      <c r="N61" s="89"/>
      <c r="O61" s="89"/>
      <c r="P61" s="89"/>
      <c r="Q61" s="89"/>
      <c r="R61" s="89"/>
      <c r="S61" s="89"/>
      <c r="T61" s="89"/>
      <c r="U61" s="89"/>
      <c r="V61" s="89"/>
    </row>
    <row r="62" spans="2:22" s="73" customFormat="1" ht="12.75">
      <c r="B62" s="89"/>
      <c r="C62" s="89"/>
      <c r="D62" s="89"/>
      <c r="E62" s="89"/>
      <c r="F62" s="89"/>
      <c r="G62" s="89"/>
      <c r="H62" s="89"/>
      <c r="I62" s="89"/>
      <c r="J62" s="89"/>
      <c r="K62" s="89"/>
      <c r="L62" s="89"/>
      <c r="M62" s="89"/>
      <c r="N62" s="89"/>
      <c r="O62" s="89"/>
      <c r="P62" s="89"/>
      <c r="Q62" s="89"/>
      <c r="R62" s="89"/>
      <c r="S62" s="89"/>
      <c r="T62" s="89"/>
      <c r="U62" s="89"/>
      <c r="V62" s="89"/>
    </row>
    <row r="63" spans="2:22" s="73" customFormat="1" ht="12.75">
      <c r="B63" s="89"/>
      <c r="C63" s="89"/>
      <c r="D63" s="89"/>
      <c r="E63" s="89"/>
      <c r="F63" s="89"/>
      <c r="G63" s="89"/>
      <c r="H63" s="89"/>
      <c r="I63" s="89"/>
      <c r="J63" s="89"/>
      <c r="K63" s="89"/>
      <c r="L63" s="89"/>
      <c r="M63" s="89"/>
      <c r="N63" s="89"/>
      <c r="O63" s="89"/>
      <c r="P63" s="89"/>
      <c r="Q63" s="89"/>
      <c r="R63" s="89"/>
      <c r="S63" s="89"/>
      <c r="T63" s="89"/>
      <c r="U63" s="89"/>
      <c r="V63" s="89"/>
    </row>
    <row r="64" spans="2:22" s="73" customFormat="1" ht="12.75">
      <c r="B64" s="89"/>
      <c r="C64" s="89"/>
      <c r="D64" s="89"/>
      <c r="E64" s="89"/>
      <c r="F64" s="89"/>
      <c r="G64" s="89"/>
      <c r="H64" s="89"/>
      <c r="I64" s="89"/>
      <c r="J64" s="89"/>
      <c r="K64" s="89"/>
      <c r="L64" s="89"/>
      <c r="M64" s="89"/>
      <c r="N64" s="89"/>
      <c r="O64" s="89"/>
      <c r="P64" s="89"/>
      <c r="Q64" s="89"/>
      <c r="R64" s="89"/>
      <c r="S64" s="89"/>
      <c r="T64" s="89"/>
      <c r="U64" s="89"/>
      <c r="V64" s="89"/>
    </row>
    <row r="65" spans="2:22" s="73" customFormat="1" ht="12.75">
      <c r="B65" s="89"/>
      <c r="C65" s="89"/>
      <c r="D65" s="89"/>
      <c r="E65" s="89"/>
      <c r="F65" s="89"/>
      <c r="G65" s="89"/>
      <c r="H65" s="89"/>
      <c r="I65" s="89"/>
      <c r="J65" s="89"/>
      <c r="K65" s="89"/>
      <c r="L65" s="89"/>
      <c r="M65" s="89"/>
      <c r="N65" s="89"/>
      <c r="O65" s="89"/>
      <c r="P65" s="89"/>
      <c r="Q65" s="89"/>
      <c r="R65" s="89"/>
      <c r="S65" s="89"/>
      <c r="T65" s="89"/>
      <c r="U65" s="89"/>
      <c r="V65" s="89"/>
    </row>
    <row r="66" spans="2:22" s="73" customFormat="1" ht="12.75">
      <c r="B66" s="89"/>
      <c r="C66" s="89"/>
      <c r="D66" s="89"/>
      <c r="E66" s="89"/>
      <c r="F66" s="89"/>
      <c r="G66" s="89"/>
      <c r="H66" s="89"/>
      <c r="I66" s="89"/>
      <c r="J66" s="89"/>
      <c r="K66" s="89"/>
      <c r="L66" s="89"/>
      <c r="M66" s="89"/>
      <c r="N66" s="89"/>
      <c r="O66" s="89"/>
      <c r="P66" s="89"/>
      <c r="Q66" s="89"/>
      <c r="R66" s="89"/>
      <c r="S66" s="89"/>
      <c r="T66" s="89"/>
      <c r="U66" s="89"/>
      <c r="V66" s="89"/>
    </row>
    <row r="67" spans="1:22" ht="12.75">
      <c r="A67" s="30" t="s">
        <v>65</v>
      </c>
      <c r="C67" s="74"/>
      <c r="V67" s="89"/>
    </row>
    <row r="68" spans="1:22" ht="12.75">
      <c r="A68" s="217" t="s">
        <v>5</v>
      </c>
      <c r="B68" s="217"/>
      <c r="C68" s="217"/>
      <c r="D68" s="217"/>
      <c r="E68" s="217"/>
      <c r="F68" s="217"/>
      <c r="G68" s="217"/>
      <c r="H68" s="217"/>
      <c r="I68" s="217"/>
      <c r="J68" s="217"/>
      <c r="K68" s="217"/>
      <c r="L68" s="217"/>
      <c r="M68" s="217"/>
      <c r="N68" s="217"/>
      <c r="O68" s="217"/>
      <c r="P68" s="217"/>
      <c r="Q68" s="217"/>
      <c r="R68" s="217"/>
      <c r="S68" s="217"/>
      <c r="T68" s="217"/>
      <c r="U68" s="217"/>
      <c r="V68" s="217"/>
    </row>
    <row r="69" spans="1:22" ht="12.75">
      <c r="A69" s="217" t="s">
        <v>47</v>
      </c>
      <c r="B69" s="217"/>
      <c r="C69" s="217"/>
      <c r="D69" s="217"/>
      <c r="E69" s="217"/>
      <c r="F69" s="217"/>
      <c r="G69" s="217"/>
      <c r="H69" s="217"/>
      <c r="I69" s="217"/>
      <c r="J69" s="217"/>
      <c r="K69" s="217"/>
      <c r="L69" s="217"/>
      <c r="M69" s="217"/>
      <c r="N69" s="217"/>
      <c r="O69" s="217"/>
      <c r="P69" s="217"/>
      <c r="Q69" s="217"/>
      <c r="R69" s="217"/>
      <c r="S69" s="217"/>
      <c r="T69" s="217"/>
      <c r="U69" s="217"/>
      <c r="V69" s="217"/>
    </row>
    <row r="70" spans="1:22" s="2" customFormat="1" ht="12.75">
      <c r="A70" s="218" t="s">
        <v>73</v>
      </c>
      <c r="B70" s="218"/>
      <c r="C70" s="218"/>
      <c r="D70" s="218"/>
      <c r="E70" s="218"/>
      <c r="F70" s="218"/>
      <c r="G70" s="218"/>
      <c r="H70" s="218"/>
      <c r="I70" s="218"/>
      <c r="J70" s="218"/>
      <c r="K70" s="218"/>
      <c r="L70" s="218"/>
      <c r="M70" s="218"/>
      <c r="N70" s="218"/>
      <c r="O70" s="218"/>
      <c r="P70" s="218"/>
      <c r="Q70" s="218"/>
      <c r="R70" s="218"/>
      <c r="S70" s="218"/>
      <c r="T70" s="218"/>
      <c r="U70" s="218"/>
      <c r="V70" s="218"/>
    </row>
    <row r="71" spans="1:22" s="2" customFormat="1" ht="12.75">
      <c r="A71" s="72"/>
      <c r="B71" s="72"/>
      <c r="C71" s="72"/>
      <c r="D71" s="72"/>
      <c r="E71" s="72"/>
      <c r="F71" s="72"/>
      <c r="G71" s="72"/>
      <c r="H71" s="72"/>
      <c r="I71" s="72"/>
      <c r="J71" s="72"/>
      <c r="K71" s="72"/>
      <c r="L71" s="72"/>
      <c r="M71" s="72"/>
      <c r="N71" s="72"/>
      <c r="O71" s="72"/>
      <c r="P71" s="72"/>
      <c r="Q71" s="72"/>
      <c r="R71" s="72"/>
      <c r="S71" s="72"/>
      <c r="T71" s="72"/>
      <c r="U71" s="72"/>
      <c r="V71" s="72"/>
    </row>
    <row r="72" spans="1:22" ht="12.75">
      <c r="A72" s="217" t="s">
        <v>21</v>
      </c>
      <c r="B72" s="217"/>
      <c r="C72" s="217"/>
      <c r="D72" s="217"/>
      <c r="E72" s="217"/>
      <c r="F72" s="217"/>
      <c r="G72" s="217"/>
      <c r="H72" s="217"/>
      <c r="I72" s="217"/>
      <c r="J72" s="217"/>
      <c r="K72" s="217"/>
      <c r="L72" s="217"/>
      <c r="M72" s="217"/>
      <c r="N72" s="217"/>
      <c r="O72" s="217"/>
      <c r="P72" s="217"/>
      <c r="Q72" s="217"/>
      <c r="R72" s="217"/>
      <c r="S72" s="217"/>
      <c r="T72" s="217"/>
      <c r="U72" s="217"/>
      <c r="V72" s="217"/>
    </row>
    <row r="73" spans="1:22" ht="7.5" customHeight="1" thickBot="1">
      <c r="A73" s="50"/>
      <c r="B73" s="50"/>
      <c r="C73" s="50"/>
      <c r="D73" s="50"/>
      <c r="E73" s="50"/>
      <c r="F73" s="50"/>
      <c r="G73" s="50"/>
      <c r="H73" s="50"/>
      <c r="I73" s="50"/>
      <c r="J73" s="50"/>
      <c r="K73" s="50"/>
      <c r="L73" s="50"/>
      <c r="M73" s="50"/>
      <c r="N73" s="50"/>
      <c r="O73" s="50"/>
      <c r="P73" s="50"/>
      <c r="Q73" s="50"/>
      <c r="R73" s="50"/>
      <c r="S73" s="50"/>
      <c r="T73" s="50"/>
      <c r="U73" s="50"/>
      <c r="V73" s="50"/>
    </row>
    <row r="74" spans="1:22" ht="12.75">
      <c r="A74" s="75"/>
      <c r="B74" s="219" t="s">
        <v>29</v>
      </c>
      <c r="C74" s="220"/>
      <c r="D74" s="220"/>
      <c r="E74" s="220"/>
      <c r="F74" s="220"/>
      <c r="G74" s="220"/>
      <c r="H74" s="221"/>
      <c r="I74" s="219" t="s">
        <v>30</v>
      </c>
      <c r="J74" s="220"/>
      <c r="K74" s="220"/>
      <c r="L74" s="220"/>
      <c r="M74" s="220"/>
      <c r="N74" s="220"/>
      <c r="O74" s="221"/>
      <c r="P74" s="219" t="s">
        <v>1</v>
      </c>
      <c r="Q74" s="220"/>
      <c r="R74" s="220"/>
      <c r="S74" s="220"/>
      <c r="T74" s="220"/>
      <c r="U74" s="220"/>
      <c r="V74" s="220"/>
    </row>
    <row r="75" spans="2:22" ht="12.75">
      <c r="B75" s="222" t="s">
        <v>31</v>
      </c>
      <c r="C75" s="223"/>
      <c r="D75" s="76" t="s">
        <v>32</v>
      </c>
      <c r="E75" s="223" t="s">
        <v>33</v>
      </c>
      <c r="F75" s="223"/>
      <c r="G75" s="223"/>
      <c r="H75" s="77" t="s">
        <v>1</v>
      </c>
      <c r="I75" s="222" t="s">
        <v>31</v>
      </c>
      <c r="J75" s="224"/>
      <c r="K75" s="73" t="s">
        <v>32</v>
      </c>
      <c r="L75" s="222" t="s">
        <v>33</v>
      </c>
      <c r="M75" s="223"/>
      <c r="N75" s="223"/>
      <c r="O75" s="77" t="s">
        <v>1</v>
      </c>
      <c r="P75" s="222" t="s">
        <v>31</v>
      </c>
      <c r="Q75" s="224"/>
      <c r="R75" s="73" t="s">
        <v>32</v>
      </c>
      <c r="S75" s="222" t="s">
        <v>33</v>
      </c>
      <c r="T75" s="223"/>
      <c r="U75" s="223"/>
      <c r="V75" s="77" t="s">
        <v>1</v>
      </c>
    </row>
    <row r="76" spans="1:22" ht="12.75">
      <c r="A76" s="78" t="s">
        <v>34</v>
      </c>
      <c r="B76" s="79" t="s">
        <v>35</v>
      </c>
      <c r="C76" s="78">
        <v>1</v>
      </c>
      <c r="D76" s="80" t="s">
        <v>36</v>
      </c>
      <c r="E76" s="78" t="s">
        <v>37</v>
      </c>
      <c r="F76" s="78" t="s">
        <v>38</v>
      </c>
      <c r="G76" s="78" t="s">
        <v>39</v>
      </c>
      <c r="H76" s="81"/>
      <c r="I76" s="79" t="s">
        <v>35</v>
      </c>
      <c r="J76" s="78">
        <v>1</v>
      </c>
      <c r="K76" s="80" t="s">
        <v>36</v>
      </c>
      <c r="L76" s="78" t="s">
        <v>37</v>
      </c>
      <c r="M76" s="78" t="s">
        <v>38</v>
      </c>
      <c r="N76" s="78" t="s">
        <v>39</v>
      </c>
      <c r="O76" s="81"/>
      <c r="P76" s="79" t="s">
        <v>35</v>
      </c>
      <c r="Q76" s="78">
        <v>1</v>
      </c>
      <c r="R76" s="80" t="s">
        <v>36</v>
      </c>
      <c r="S76" s="78" t="s">
        <v>37</v>
      </c>
      <c r="T76" s="78" t="s">
        <v>38</v>
      </c>
      <c r="U76" s="78" t="s">
        <v>39</v>
      </c>
      <c r="V76" s="81"/>
    </row>
    <row r="77" spans="1:22" s="73" customFormat="1" ht="12.75">
      <c r="A77" s="82" t="s">
        <v>10</v>
      </c>
      <c r="B77" s="79"/>
      <c r="C77" s="78"/>
      <c r="D77" s="80"/>
      <c r="E77" s="78"/>
      <c r="F77" s="78"/>
      <c r="G77" s="78"/>
      <c r="H77" s="79"/>
      <c r="I77" s="79"/>
      <c r="J77" s="78"/>
      <c r="K77" s="80"/>
      <c r="L77" s="78"/>
      <c r="M77" s="78"/>
      <c r="N77" s="78"/>
      <c r="O77" s="79"/>
      <c r="P77" s="79"/>
      <c r="Q77" s="78"/>
      <c r="R77" s="80"/>
      <c r="S77" s="78"/>
      <c r="T77" s="78"/>
      <c r="U77" s="78"/>
      <c r="V77" s="79"/>
    </row>
    <row r="78" spans="1:22" s="73" customFormat="1" ht="12.75">
      <c r="A78" s="30" t="s">
        <v>13</v>
      </c>
      <c r="B78" s="77"/>
      <c r="C78" s="84"/>
      <c r="D78" s="85"/>
      <c r="E78" s="84"/>
      <c r="F78" s="84"/>
      <c r="G78" s="84"/>
      <c r="H78" s="77"/>
      <c r="I78" s="77"/>
      <c r="J78" s="84"/>
      <c r="K78" s="85"/>
      <c r="L78" s="84"/>
      <c r="M78" s="84"/>
      <c r="N78" s="84"/>
      <c r="O78" s="77"/>
      <c r="P78" s="77"/>
      <c r="Q78" s="84"/>
      <c r="R78" s="85"/>
      <c r="S78" s="84"/>
      <c r="T78" s="84"/>
      <c r="U78" s="84"/>
      <c r="V78" s="77"/>
    </row>
    <row r="79" spans="1:22" s="73" customFormat="1" ht="12.75">
      <c r="A79" s="3" t="s">
        <v>40</v>
      </c>
      <c r="B79" s="107">
        <v>1</v>
      </c>
      <c r="C79" s="108">
        <v>24</v>
      </c>
      <c r="D79" s="109">
        <v>1154</v>
      </c>
      <c r="E79" s="108">
        <v>820</v>
      </c>
      <c r="F79" s="108">
        <v>161</v>
      </c>
      <c r="G79" s="108">
        <v>7</v>
      </c>
      <c r="H79" s="107">
        <v>2167</v>
      </c>
      <c r="I79" s="107">
        <v>0</v>
      </c>
      <c r="J79" s="108">
        <v>15</v>
      </c>
      <c r="K79" s="109">
        <v>1322</v>
      </c>
      <c r="L79" s="108">
        <v>801</v>
      </c>
      <c r="M79" s="108">
        <v>156</v>
      </c>
      <c r="N79" s="108">
        <v>4</v>
      </c>
      <c r="O79" s="107">
        <v>2298</v>
      </c>
      <c r="P79" s="88">
        <f aca="true" t="shared" si="18" ref="P79:U80">SUM(I79,B79)</f>
        <v>1</v>
      </c>
      <c r="Q79" s="89">
        <f t="shared" si="18"/>
        <v>39</v>
      </c>
      <c r="R79" s="88">
        <f t="shared" si="18"/>
        <v>2476</v>
      </c>
      <c r="S79" s="88">
        <f t="shared" si="18"/>
        <v>1621</v>
      </c>
      <c r="T79" s="89">
        <f t="shared" si="18"/>
        <v>317</v>
      </c>
      <c r="U79" s="91">
        <f t="shared" si="18"/>
        <v>11</v>
      </c>
      <c r="V79" s="88">
        <f>SUM(H79,O79)</f>
        <v>4465</v>
      </c>
    </row>
    <row r="80" spans="1:22" s="73" customFormat="1" ht="12.75">
      <c r="A80" s="3" t="s">
        <v>41</v>
      </c>
      <c r="B80" s="107">
        <v>0</v>
      </c>
      <c r="C80" s="108">
        <v>2</v>
      </c>
      <c r="D80" s="109">
        <v>523</v>
      </c>
      <c r="E80" s="108">
        <v>501</v>
      </c>
      <c r="F80" s="108">
        <v>56</v>
      </c>
      <c r="G80" s="108">
        <v>5</v>
      </c>
      <c r="H80" s="107">
        <v>1087</v>
      </c>
      <c r="I80" s="107">
        <v>0</v>
      </c>
      <c r="J80" s="108">
        <v>1</v>
      </c>
      <c r="K80" s="109">
        <v>363</v>
      </c>
      <c r="L80" s="108">
        <v>308</v>
      </c>
      <c r="M80" s="108">
        <v>48</v>
      </c>
      <c r="N80" s="108">
        <v>1</v>
      </c>
      <c r="O80" s="107">
        <v>721</v>
      </c>
      <c r="P80" s="88">
        <f t="shared" si="18"/>
        <v>0</v>
      </c>
      <c r="Q80" s="89">
        <f t="shared" si="18"/>
        <v>3</v>
      </c>
      <c r="R80" s="88">
        <f t="shared" si="18"/>
        <v>886</v>
      </c>
      <c r="S80" s="88">
        <f t="shared" si="18"/>
        <v>809</v>
      </c>
      <c r="T80" s="89">
        <f t="shared" si="18"/>
        <v>104</v>
      </c>
      <c r="U80" s="91">
        <f t="shared" si="18"/>
        <v>6</v>
      </c>
      <c r="V80" s="88">
        <f>SUM(H80,O80)</f>
        <v>1808</v>
      </c>
    </row>
    <row r="81" spans="1:22" s="73" customFormat="1" ht="12.75">
      <c r="A81" s="96" t="s">
        <v>23</v>
      </c>
      <c r="B81" s="92">
        <f>SUM(B79:B80)</f>
        <v>1</v>
      </c>
      <c r="C81" s="93">
        <f aca="true" t="shared" si="19" ref="C81:O81">SUM(C79:C80)</f>
        <v>26</v>
      </c>
      <c r="D81" s="94">
        <f t="shared" si="19"/>
        <v>1677</v>
      </c>
      <c r="E81" s="93">
        <f t="shared" si="19"/>
        <v>1321</v>
      </c>
      <c r="F81" s="93">
        <f t="shared" si="19"/>
        <v>217</v>
      </c>
      <c r="G81" s="93">
        <f t="shared" si="19"/>
        <v>12</v>
      </c>
      <c r="H81" s="92">
        <f t="shared" si="19"/>
        <v>3254</v>
      </c>
      <c r="I81" s="92">
        <f t="shared" si="19"/>
        <v>0</v>
      </c>
      <c r="J81" s="93">
        <f t="shared" si="19"/>
        <v>16</v>
      </c>
      <c r="K81" s="94">
        <f t="shared" si="19"/>
        <v>1685</v>
      </c>
      <c r="L81" s="93">
        <f t="shared" si="19"/>
        <v>1109</v>
      </c>
      <c r="M81" s="93">
        <f t="shared" si="19"/>
        <v>204</v>
      </c>
      <c r="N81" s="93">
        <f t="shared" si="19"/>
        <v>5</v>
      </c>
      <c r="O81" s="92">
        <f t="shared" si="19"/>
        <v>3019</v>
      </c>
      <c r="P81" s="92">
        <f aca="true" t="shared" si="20" ref="P81:V81">SUM(P79:P80)</f>
        <v>1</v>
      </c>
      <c r="Q81" s="93">
        <f t="shared" si="20"/>
        <v>42</v>
      </c>
      <c r="R81" s="92">
        <f t="shared" si="20"/>
        <v>3362</v>
      </c>
      <c r="S81" s="92">
        <f t="shared" si="20"/>
        <v>2430</v>
      </c>
      <c r="T81" s="93">
        <f t="shared" si="20"/>
        <v>421</v>
      </c>
      <c r="U81" s="95">
        <f t="shared" si="20"/>
        <v>17</v>
      </c>
      <c r="V81" s="92">
        <f t="shared" si="20"/>
        <v>6273</v>
      </c>
    </row>
    <row r="82" spans="1:22" s="73" customFormat="1" ht="12.75">
      <c r="A82" s="30" t="s">
        <v>14</v>
      </c>
      <c r="B82" s="107"/>
      <c r="C82" s="108"/>
      <c r="D82" s="109"/>
      <c r="E82" s="108"/>
      <c r="F82" s="108"/>
      <c r="G82" s="108"/>
      <c r="H82" s="107"/>
      <c r="I82" s="107"/>
      <c r="J82" s="108"/>
      <c r="K82" s="109"/>
      <c r="L82" s="108"/>
      <c r="M82" s="108"/>
      <c r="N82" s="108"/>
      <c r="O82" s="107"/>
      <c r="P82" s="107"/>
      <c r="Q82" s="108"/>
      <c r="R82" s="109"/>
      <c r="S82" s="108"/>
      <c r="T82" s="108"/>
      <c r="U82" s="108"/>
      <c r="V82" s="107"/>
    </row>
    <row r="83" spans="1:22" s="73" customFormat="1" ht="12.75">
      <c r="A83" s="3" t="s">
        <v>51</v>
      </c>
      <c r="B83" s="107">
        <v>1</v>
      </c>
      <c r="C83" s="108">
        <v>19</v>
      </c>
      <c r="D83" s="109">
        <v>935</v>
      </c>
      <c r="E83" s="108">
        <v>733</v>
      </c>
      <c r="F83" s="108">
        <v>166</v>
      </c>
      <c r="G83" s="108">
        <v>18</v>
      </c>
      <c r="H83" s="107">
        <v>1872</v>
      </c>
      <c r="I83" s="107">
        <v>0</v>
      </c>
      <c r="J83" s="108">
        <v>18</v>
      </c>
      <c r="K83" s="109">
        <v>1080</v>
      </c>
      <c r="L83" s="108">
        <v>728</v>
      </c>
      <c r="M83" s="108">
        <v>142</v>
      </c>
      <c r="N83" s="108">
        <v>10</v>
      </c>
      <c r="O83" s="107">
        <v>1978</v>
      </c>
      <c r="P83" s="107">
        <f aca="true" t="shared" si="21" ref="P83:U86">SUM(I83,B83)</f>
        <v>1</v>
      </c>
      <c r="Q83" s="108">
        <f t="shared" si="21"/>
        <v>37</v>
      </c>
      <c r="R83" s="109">
        <f t="shared" si="21"/>
        <v>2015</v>
      </c>
      <c r="S83" s="108">
        <f t="shared" si="21"/>
        <v>1461</v>
      </c>
      <c r="T83" s="108">
        <f t="shared" si="21"/>
        <v>308</v>
      </c>
      <c r="U83" s="108">
        <f t="shared" si="21"/>
        <v>28</v>
      </c>
      <c r="V83" s="107">
        <f>SUM(H83,O83)</f>
        <v>3850</v>
      </c>
    </row>
    <row r="84" spans="1:22" s="73" customFormat="1" ht="12.75">
      <c r="A84" s="3" t="s">
        <v>42</v>
      </c>
      <c r="B84" s="107">
        <v>0</v>
      </c>
      <c r="C84" s="108">
        <v>1</v>
      </c>
      <c r="D84" s="109">
        <v>507</v>
      </c>
      <c r="E84" s="108">
        <v>613</v>
      </c>
      <c r="F84" s="108">
        <v>96</v>
      </c>
      <c r="G84" s="108">
        <v>6</v>
      </c>
      <c r="H84" s="107">
        <v>1223</v>
      </c>
      <c r="I84" s="107">
        <v>1</v>
      </c>
      <c r="J84" s="108">
        <v>0</v>
      </c>
      <c r="K84" s="109">
        <v>360</v>
      </c>
      <c r="L84" s="108">
        <v>438</v>
      </c>
      <c r="M84" s="108">
        <v>54</v>
      </c>
      <c r="N84" s="108">
        <v>9</v>
      </c>
      <c r="O84" s="107">
        <v>862</v>
      </c>
      <c r="P84" s="107">
        <f t="shared" si="21"/>
        <v>1</v>
      </c>
      <c r="Q84" s="108">
        <f t="shared" si="21"/>
        <v>1</v>
      </c>
      <c r="R84" s="109">
        <f t="shared" si="21"/>
        <v>867</v>
      </c>
      <c r="S84" s="108">
        <f t="shared" si="21"/>
        <v>1051</v>
      </c>
      <c r="T84" s="108">
        <f t="shared" si="21"/>
        <v>150</v>
      </c>
      <c r="U84" s="108">
        <f t="shared" si="21"/>
        <v>15</v>
      </c>
      <c r="V84" s="107">
        <f>SUM(H84,O84)</f>
        <v>2085</v>
      </c>
    </row>
    <row r="85" spans="1:22" s="73" customFormat="1" ht="12.75">
      <c r="A85" s="96" t="s">
        <v>24</v>
      </c>
      <c r="B85" s="93">
        <f>SUM(B83:B84)</f>
        <v>1</v>
      </c>
      <c r="C85" s="93">
        <f aca="true" t="shared" si="22" ref="C85:O85">SUM(C83:C84)</f>
        <v>20</v>
      </c>
      <c r="D85" s="94">
        <f t="shared" si="22"/>
        <v>1442</v>
      </c>
      <c r="E85" s="93">
        <f t="shared" si="22"/>
        <v>1346</v>
      </c>
      <c r="F85" s="93">
        <f t="shared" si="22"/>
        <v>262</v>
      </c>
      <c r="G85" s="93">
        <f t="shared" si="22"/>
        <v>24</v>
      </c>
      <c r="H85" s="92">
        <f t="shared" si="22"/>
        <v>3095</v>
      </c>
      <c r="I85" s="92">
        <f t="shared" si="22"/>
        <v>1</v>
      </c>
      <c r="J85" s="93">
        <f t="shared" si="22"/>
        <v>18</v>
      </c>
      <c r="K85" s="94">
        <f t="shared" si="22"/>
        <v>1440</v>
      </c>
      <c r="L85" s="93">
        <f t="shared" si="22"/>
        <v>1166</v>
      </c>
      <c r="M85" s="93">
        <f t="shared" si="22"/>
        <v>196</v>
      </c>
      <c r="N85" s="93">
        <f t="shared" si="22"/>
        <v>19</v>
      </c>
      <c r="O85" s="92">
        <f t="shared" si="22"/>
        <v>2840</v>
      </c>
      <c r="P85" s="92">
        <f t="shared" si="21"/>
        <v>2</v>
      </c>
      <c r="Q85" s="93">
        <f t="shared" si="21"/>
        <v>38</v>
      </c>
      <c r="R85" s="94">
        <f t="shared" si="21"/>
        <v>2882</v>
      </c>
      <c r="S85" s="93">
        <f t="shared" si="21"/>
        <v>2512</v>
      </c>
      <c r="T85" s="93">
        <f t="shared" si="21"/>
        <v>458</v>
      </c>
      <c r="U85" s="93">
        <f t="shared" si="21"/>
        <v>43</v>
      </c>
      <c r="V85" s="92">
        <f>SUM(H85,O85)</f>
        <v>5935</v>
      </c>
    </row>
    <row r="86" spans="1:22" s="30" customFormat="1" ht="12.75">
      <c r="A86" s="96" t="s">
        <v>15</v>
      </c>
      <c r="B86" s="97">
        <f>SUM(B85,B81)</f>
        <v>2</v>
      </c>
      <c r="C86" s="98">
        <f aca="true" t="shared" si="23" ref="C86:O86">SUM(C85,C81)</f>
        <v>46</v>
      </c>
      <c r="D86" s="99">
        <f t="shared" si="23"/>
        <v>3119</v>
      </c>
      <c r="E86" s="98">
        <f t="shared" si="23"/>
        <v>2667</v>
      </c>
      <c r="F86" s="98">
        <f t="shared" si="23"/>
        <v>479</v>
      </c>
      <c r="G86" s="98">
        <f t="shared" si="23"/>
        <v>36</v>
      </c>
      <c r="H86" s="97">
        <f t="shared" si="23"/>
        <v>6349</v>
      </c>
      <c r="I86" s="97">
        <f t="shared" si="23"/>
        <v>1</v>
      </c>
      <c r="J86" s="98">
        <f t="shared" si="23"/>
        <v>34</v>
      </c>
      <c r="K86" s="99">
        <f t="shared" si="23"/>
        <v>3125</v>
      </c>
      <c r="L86" s="98">
        <f t="shared" si="23"/>
        <v>2275</v>
      </c>
      <c r="M86" s="98">
        <f t="shared" si="23"/>
        <v>400</v>
      </c>
      <c r="N86" s="98">
        <f t="shared" si="23"/>
        <v>24</v>
      </c>
      <c r="O86" s="97">
        <f t="shared" si="23"/>
        <v>5859</v>
      </c>
      <c r="P86" s="97">
        <f t="shared" si="21"/>
        <v>3</v>
      </c>
      <c r="Q86" s="98">
        <f t="shared" si="21"/>
        <v>80</v>
      </c>
      <c r="R86" s="99">
        <f t="shared" si="21"/>
        <v>6244</v>
      </c>
      <c r="S86" s="98">
        <f t="shared" si="21"/>
        <v>4942</v>
      </c>
      <c r="T86" s="98">
        <f t="shared" si="21"/>
        <v>879</v>
      </c>
      <c r="U86" s="98">
        <f t="shared" si="21"/>
        <v>60</v>
      </c>
      <c r="V86" s="97">
        <f>SUM(H86,O86)</f>
        <v>12208</v>
      </c>
    </row>
    <row r="87" spans="2:22" s="73" customFormat="1" ht="12.75">
      <c r="B87" s="88"/>
      <c r="C87" s="89"/>
      <c r="D87" s="90"/>
      <c r="E87" s="89"/>
      <c r="F87" s="89"/>
      <c r="G87" s="89"/>
      <c r="H87" s="88"/>
      <c r="I87" s="88"/>
      <c r="J87" s="89"/>
      <c r="K87" s="90"/>
      <c r="L87" s="89"/>
      <c r="M87" s="89"/>
      <c r="N87" s="89"/>
      <c r="O87" s="88"/>
      <c r="P87" s="88"/>
      <c r="Q87" s="89"/>
      <c r="R87" s="88"/>
      <c r="S87" s="88"/>
      <c r="T87" s="89"/>
      <c r="U87" s="89"/>
      <c r="V87" s="88"/>
    </row>
    <row r="88" spans="1:22" s="73" customFormat="1" ht="12.75">
      <c r="A88" s="30" t="s">
        <v>16</v>
      </c>
      <c r="B88" s="88"/>
      <c r="C88" s="89"/>
      <c r="D88" s="90"/>
      <c r="E88" s="89"/>
      <c r="F88" s="89"/>
      <c r="G88" s="89"/>
      <c r="H88" s="88"/>
      <c r="I88" s="88"/>
      <c r="J88" s="89"/>
      <c r="K88" s="90"/>
      <c r="L88" s="89"/>
      <c r="M88" s="89"/>
      <c r="N88" s="89"/>
      <c r="O88" s="88"/>
      <c r="P88" s="88"/>
      <c r="Q88" s="89"/>
      <c r="R88" s="88"/>
      <c r="S88" s="88"/>
      <c r="T88" s="89"/>
      <c r="U88" s="89"/>
      <c r="V88" s="88"/>
    </row>
    <row r="89" spans="1:22" s="73" customFormat="1" ht="12.75">
      <c r="A89" s="30" t="s">
        <v>13</v>
      </c>
      <c r="B89" s="88"/>
      <c r="C89" s="89"/>
      <c r="D89" s="90"/>
      <c r="E89" s="89"/>
      <c r="F89" s="89"/>
      <c r="G89" s="89"/>
      <c r="H89" s="88"/>
      <c r="I89" s="88"/>
      <c r="J89" s="89"/>
      <c r="K89" s="90"/>
      <c r="L89" s="89"/>
      <c r="M89" s="89"/>
      <c r="N89" s="89"/>
      <c r="O89" s="88"/>
      <c r="P89" s="88"/>
      <c r="Q89" s="89"/>
      <c r="R89" s="88"/>
      <c r="S89" s="88"/>
      <c r="T89" s="89"/>
      <c r="U89" s="89"/>
      <c r="V89" s="88"/>
    </row>
    <row r="90" spans="1:22" s="73" customFormat="1" ht="12.75">
      <c r="A90" s="73" t="s">
        <v>43</v>
      </c>
      <c r="B90" s="88">
        <v>0</v>
      </c>
      <c r="C90" s="89">
        <v>17</v>
      </c>
      <c r="D90" s="90">
        <v>448</v>
      </c>
      <c r="E90" s="89">
        <v>289</v>
      </c>
      <c r="F90" s="89">
        <v>75</v>
      </c>
      <c r="G90" s="89">
        <v>10</v>
      </c>
      <c r="H90" s="88">
        <v>839</v>
      </c>
      <c r="I90" s="88">
        <v>1</v>
      </c>
      <c r="J90" s="89">
        <v>15</v>
      </c>
      <c r="K90" s="90">
        <v>615</v>
      </c>
      <c r="L90" s="89">
        <v>407</v>
      </c>
      <c r="M90" s="89">
        <v>94</v>
      </c>
      <c r="N90" s="89">
        <v>14</v>
      </c>
      <c r="O90" s="88">
        <v>1146</v>
      </c>
      <c r="P90" s="88">
        <f aca="true" t="shared" si="24" ref="P90:U94">SUM(I90,B90)</f>
        <v>1</v>
      </c>
      <c r="Q90" s="89">
        <f t="shared" si="24"/>
        <v>32</v>
      </c>
      <c r="R90" s="88">
        <f t="shared" si="24"/>
        <v>1063</v>
      </c>
      <c r="S90" s="88">
        <f t="shared" si="24"/>
        <v>696</v>
      </c>
      <c r="T90" s="89">
        <f t="shared" si="24"/>
        <v>169</v>
      </c>
      <c r="U90" s="89">
        <f t="shared" si="24"/>
        <v>24</v>
      </c>
      <c r="V90" s="88">
        <f>SUM(H90,O90)</f>
        <v>1985</v>
      </c>
    </row>
    <row r="91" spans="1:22" ht="12.75">
      <c r="A91" s="73" t="s">
        <v>44</v>
      </c>
      <c r="B91" s="88">
        <v>0</v>
      </c>
      <c r="C91" s="102">
        <v>4</v>
      </c>
      <c r="D91" s="90">
        <v>314</v>
      </c>
      <c r="E91" s="102">
        <v>379</v>
      </c>
      <c r="F91" s="102">
        <v>185</v>
      </c>
      <c r="G91" s="102">
        <v>35</v>
      </c>
      <c r="H91" s="88">
        <v>917</v>
      </c>
      <c r="I91" s="88">
        <v>0</v>
      </c>
      <c r="J91" s="102">
        <v>0</v>
      </c>
      <c r="K91" s="90">
        <v>239</v>
      </c>
      <c r="L91" s="102">
        <v>284</v>
      </c>
      <c r="M91" s="102">
        <v>131</v>
      </c>
      <c r="N91" s="102">
        <v>34</v>
      </c>
      <c r="O91" s="88">
        <v>688</v>
      </c>
      <c r="P91" s="88">
        <f t="shared" si="24"/>
        <v>0</v>
      </c>
      <c r="Q91" s="89">
        <f t="shared" si="24"/>
        <v>4</v>
      </c>
      <c r="R91" s="88">
        <f t="shared" si="24"/>
        <v>553</v>
      </c>
      <c r="S91" s="88">
        <f t="shared" si="24"/>
        <v>663</v>
      </c>
      <c r="T91" s="89">
        <f t="shared" si="24"/>
        <v>316</v>
      </c>
      <c r="U91" s="89">
        <f t="shared" si="24"/>
        <v>69</v>
      </c>
      <c r="V91" s="88">
        <f>SUM(H91,O91)</f>
        <v>1605</v>
      </c>
    </row>
    <row r="92" spans="1:22" ht="12.75">
      <c r="A92" s="73" t="s">
        <v>45</v>
      </c>
      <c r="B92" s="88">
        <v>0</v>
      </c>
      <c r="C92" s="102">
        <v>0</v>
      </c>
      <c r="D92" s="90">
        <v>9</v>
      </c>
      <c r="E92" s="102">
        <v>17</v>
      </c>
      <c r="F92" s="102">
        <v>8</v>
      </c>
      <c r="G92" s="102">
        <v>3</v>
      </c>
      <c r="H92" s="88">
        <v>37</v>
      </c>
      <c r="I92" s="88">
        <v>0</v>
      </c>
      <c r="J92" s="102">
        <v>0</v>
      </c>
      <c r="K92" s="90">
        <v>30</v>
      </c>
      <c r="L92" s="102">
        <v>32</v>
      </c>
      <c r="M92" s="102">
        <v>23</v>
      </c>
      <c r="N92" s="102">
        <v>0</v>
      </c>
      <c r="O92" s="88">
        <v>85</v>
      </c>
      <c r="P92" s="88">
        <f t="shared" si="24"/>
        <v>0</v>
      </c>
      <c r="Q92" s="89">
        <f t="shared" si="24"/>
        <v>0</v>
      </c>
      <c r="R92" s="88">
        <f t="shared" si="24"/>
        <v>39</v>
      </c>
      <c r="S92" s="88">
        <f t="shared" si="24"/>
        <v>49</v>
      </c>
      <c r="T92" s="89">
        <f t="shared" si="24"/>
        <v>31</v>
      </c>
      <c r="U92" s="89">
        <f t="shared" si="24"/>
        <v>3</v>
      </c>
      <c r="V92" s="88">
        <f>SUM(H92,O92)</f>
        <v>122</v>
      </c>
    </row>
    <row r="93" spans="1:22" ht="12.75">
      <c r="A93" s="73" t="s">
        <v>46</v>
      </c>
      <c r="B93" s="88">
        <v>1</v>
      </c>
      <c r="C93" s="102">
        <v>1</v>
      </c>
      <c r="D93" s="90">
        <v>447</v>
      </c>
      <c r="E93" s="102">
        <v>759</v>
      </c>
      <c r="F93" s="102">
        <v>267</v>
      </c>
      <c r="G93" s="102">
        <v>77</v>
      </c>
      <c r="H93" s="88">
        <v>1552</v>
      </c>
      <c r="I93" s="88">
        <v>0</v>
      </c>
      <c r="J93" s="102">
        <v>1</v>
      </c>
      <c r="K93" s="90">
        <v>321</v>
      </c>
      <c r="L93" s="102">
        <v>488</v>
      </c>
      <c r="M93" s="102">
        <v>183</v>
      </c>
      <c r="N93" s="102">
        <v>45</v>
      </c>
      <c r="O93" s="88">
        <v>1038</v>
      </c>
      <c r="P93" s="88">
        <f t="shared" si="24"/>
        <v>1</v>
      </c>
      <c r="Q93" s="89">
        <f t="shared" si="24"/>
        <v>2</v>
      </c>
      <c r="R93" s="88">
        <f t="shared" si="24"/>
        <v>768</v>
      </c>
      <c r="S93" s="88">
        <f t="shared" si="24"/>
        <v>1247</v>
      </c>
      <c r="T93" s="89">
        <f t="shared" si="24"/>
        <v>450</v>
      </c>
      <c r="U93" s="89">
        <f t="shared" si="24"/>
        <v>122</v>
      </c>
      <c r="V93" s="88">
        <f>SUM(H93,O93)</f>
        <v>2590</v>
      </c>
    </row>
    <row r="94" spans="1:22" s="29" customFormat="1" ht="12.75">
      <c r="A94" s="29" t="s">
        <v>1</v>
      </c>
      <c r="B94" s="92">
        <f aca="true" t="shared" si="25" ref="B94:O94">SUM(B90:B93)</f>
        <v>1</v>
      </c>
      <c r="C94" s="93">
        <f t="shared" si="25"/>
        <v>22</v>
      </c>
      <c r="D94" s="94">
        <f t="shared" si="25"/>
        <v>1218</v>
      </c>
      <c r="E94" s="93">
        <f t="shared" si="25"/>
        <v>1444</v>
      </c>
      <c r="F94" s="93">
        <f t="shared" si="25"/>
        <v>535</v>
      </c>
      <c r="G94" s="93">
        <f t="shared" si="25"/>
        <v>125</v>
      </c>
      <c r="H94" s="92">
        <f t="shared" si="25"/>
        <v>3345</v>
      </c>
      <c r="I94" s="92">
        <f t="shared" si="25"/>
        <v>1</v>
      </c>
      <c r="J94" s="93">
        <f t="shared" si="25"/>
        <v>16</v>
      </c>
      <c r="K94" s="94">
        <f t="shared" si="25"/>
        <v>1205</v>
      </c>
      <c r="L94" s="93">
        <f t="shared" si="25"/>
        <v>1211</v>
      </c>
      <c r="M94" s="93">
        <f t="shared" si="25"/>
        <v>431</v>
      </c>
      <c r="N94" s="93">
        <f t="shared" si="25"/>
        <v>93</v>
      </c>
      <c r="O94" s="92">
        <f t="shared" si="25"/>
        <v>2957</v>
      </c>
      <c r="P94" s="92">
        <f t="shared" si="24"/>
        <v>2</v>
      </c>
      <c r="Q94" s="93">
        <f t="shared" si="24"/>
        <v>38</v>
      </c>
      <c r="R94" s="92">
        <f t="shared" si="24"/>
        <v>2423</v>
      </c>
      <c r="S94" s="92">
        <f t="shared" si="24"/>
        <v>2655</v>
      </c>
      <c r="T94" s="93">
        <f t="shared" si="24"/>
        <v>966</v>
      </c>
      <c r="U94" s="93">
        <f t="shared" si="24"/>
        <v>218</v>
      </c>
      <c r="V94" s="92">
        <f>SUM(H94,O94)</f>
        <v>6302</v>
      </c>
    </row>
    <row r="95" spans="1:22" s="73" customFormat="1" ht="12.75">
      <c r="A95" s="30" t="s">
        <v>14</v>
      </c>
      <c r="B95" s="88"/>
      <c r="C95" s="89"/>
      <c r="D95" s="90"/>
      <c r="E95" s="89"/>
      <c r="F95" s="89"/>
      <c r="G95" s="89"/>
      <c r="H95" s="88"/>
      <c r="I95" s="88"/>
      <c r="J95" s="89"/>
      <c r="K95" s="90"/>
      <c r="L95" s="89"/>
      <c r="M95" s="89"/>
      <c r="N95" s="89"/>
      <c r="O95" s="88"/>
      <c r="P95" s="88"/>
      <c r="Q95" s="89"/>
      <c r="R95" s="88"/>
      <c r="S95" s="88"/>
      <c r="T95" s="89"/>
      <c r="U95" s="89"/>
      <c r="V95" s="88"/>
    </row>
    <row r="96" spans="1:22" ht="12.75">
      <c r="A96" s="73" t="s">
        <v>43</v>
      </c>
      <c r="B96" s="88">
        <v>0</v>
      </c>
      <c r="C96" s="89">
        <v>15</v>
      </c>
      <c r="D96" s="90">
        <v>327</v>
      </c>
      <c r="E96" s="89">
        <v>198</v>
      </c>
      <c r="F96" s="89">
        <v>61</v>
      </c>
      <c r="G96" s="89">
        <v>11</v>
      </c>
      <c r="H96" s="88">
        <v>612</v>
      </c>
      <c r="I96" s="88">
        <v>1</v>
      </c>
      <c r="J96" s="89">
        <v>5</v>
      </c>
      <c r="K96" s="90">
        <v>489</v>
      </c>
      <c r="L96" s="89">
        <v>311</v>
      </c>
      <c r="M96" s="89">
        <v>100</v>
      </c>
      <c r="N96" s="89">
        <v>9</v>
      </c>
      <c r="O96" s="88">
        <v>915</v>
      </c>
      <c r="P96" s="88">
        <f aca="true" t="shared" si="26" ref="P96:P101">SUM(I96,B96)</f>
        <v>1</v>
      </c>
      <c r="Q96" s="89">
        <f aca="true" t="shared" si="27" ref="Q96:Q101">SUM(J96,C96)</f>
        <v>20</v>
      </c>
      <c r="R96" s="88">
        <f aca="true" t="shared" si="28" ref="R96:R101">SUM(K96,D96)</f>
        <v>816</v>
      </c>
      <c r="S96" s="88">
        <f aca="true" t="shared" si="29" ref="S96:S101">SUM(L96,E96)</f>
        <v>509</v>
      </c>
      <c r="T96" s="89">
        <f aca="true" t="shared" si="30" ref="T96:T101">SUM(M96,F96)</f>
        <v>161</v>
      </c>
      <c r="U96" s="89">
        <f aca="true" t="shared" si="31" ref="U96:U101">SUM(N96,G96)</f>
        <v>20</v>
      </c>
      <c r="V96" s="88">
        <f aca="true" t="shared" si="32" ref="V96:V101">SUM(H96,O96)</f>
        <v>1527</v>
      </c>
    </row>
    <row r="97" spans="1:22" ht="12.75">
      <c r="A97" s="73" t="s">
        <v>44</v>
      </c>
      <c r="B97" s="88">
        <v>0</v>
      </c>
      <c r="C97" s="102">
        <v>0</v>
      </c>
      <c r="D97" s="90">
        <v>236</v>
      </c>
      <c r="E97" s="102">
        <v>340</v>
      </c>
      <c r="F97" s="102">
        <v>165</v>
      </c>
      <c r="G97" s="102">
        <v>65</v>
      </c>
      <c r="H97" s="88">
        <v>806</v>
      </c>
      <c r="I97" s="88">
        <v>0</v>
      </c>
      <c r="J97" s="102">
        <v>3</v>
      </c>
      <c r="K97" s="90">
        <v>243</v>
      </c>
      <c r="L97" s="102">
        <v>268</v>
      </c>
      <c r="M97" s="102">
        <v>169</v>
      </c>
      <c r="N97" s="102">
        <v>49</v>
      </c>
      <c r="O97" s="88">
        <v>732</v>
      </c>
      <c r="P97" s="88">
        <f t="shared" si="26"/>
        <v>0</v>
      </c>
      <c r="Q97" s="89">
        <f t="shared" si="27"/>
        <v>3</v>
      </c>
      <c r="R97" s="88">
        <f t="shared" si="28"/>
        <v>479</v>
      </c>
      <c r="S97" s="88">
        <f t="shared" si="29"/>
        <v>608</v>
      </c>
      <c r="T97" s="89">
        <f t="shared" si="30"/>
        <v>334</v>
      </c>
      <c r="U97" s="89">
        <f t="shared" si="31"/>
        <v>114</v>
      </c>
      <c r="V97" s="88">
        <f t="shared" si="32"/>
        <v>1538</v>
      </c>
    </row>
    <row r="98" spans="1:22" ht="12.75">
      <c r="A98" s="73" t="s">
        <v>45</v>
      </c>
      <c r="B98" s="88">
        <v>0</v>
      </c>
      <c r="C98" s="102">
        <v>0</v>
      </c>
      <c r="D98" s="90">
        <v>10</v>
      </c>
      <c r="E98" s="102">
        <v>19</v>
      </c>
      <c r="F98" s="102">
        <v>6</v>
      </c>
      <c r="G98" s="102">
        <v>3</v>
      </c>
      <c r="H98" s="88">
        <v>38</v>
      </c>
      <c r="I98" s="88">
        <v>0</v>
      </c>
      <c r="J98" s="102">
        <v>1</v>
      </c>
      <c r="K98" s="90">
        <v>18</v>
      </c>
      <c r="L98" s="102">
        <v>36</v>
      </c>
      <c r="M98" s="102">
        <v>14</v>
      </c>
      <c r="N98" s="102">
        <v>0</v>
      </c>
      <c r="O98" s="88">
        <v>69</v>
      </c>
      <c r="P98" s="88">
        <f t="shared" si="26"/>
        <v>0</v>
      </c>
      <c r="Q98" s="89">
        <f t="shared" si="27"/>
        <v>1</v>
      </c>
      <c r="R98" s="88">
        <f t="shared" si="28"/>
        <v>28</v>
      </c>
      <c r="S98" s="88">
        <f t="shared" si="29"/>
        <v>55</v>
      </c>
      <c r="T98" s="89">
        <f t="shared" si="30"/>
        <v>20</v>
      </c>
      <c r="U98" s="89">
        <f t="shared" si="31"/>
        <v>3</v>
      </c>
      <c r="V98" s="88">
        <f t="shared" si="32"/>
        <v>107</v>
      </c>
    </row>
    <row r="99" spans="1:22" ht="12.75">
      <c r="A99" s="73" t="s">
        <v>46</v>
      </c>
      <c r="B99" s="88">
        <v>0</v>
      </c>
      <c r="C99" s="102">
        <v>2</v>
      </c>
      <c r="D99" s="90">
        <v>306</v>
      </c>
      <c r="E99" s="102">
        <v>605</v>
      </c>
      <c r="F99" s="102">
        <v>318</v>
      </c>
      <c r="G99" s="102">
        <v>93</v>
      </c>
      <c r="H99" s="88">
        <v>1324</v>
      </c>
      <c r="I99" s="88">
        <v>0</v>
      </c>
      <c r="J99" s="102">
        <v>0</v>
      </c>
      <c r="K99" s="90">
        <v>227</v>
      </c>
      <c r="L99" s="102">
        <v>451</v>
      </c>
      <c r="M99" s="102">
        <v>175</v>
      </c>
      <c r="N99" s="102">
        <v>40</v>
      </c>
      <c r="O99" s="88">
        <v>893</v>
      </c>
      <c r="P99" s="88">
        <f t="shared" si="26"/>
        <v>0</v>
      </c>
      <c r="Q99" s="89">
        <f t="shared" si="27"/>
        <v>2</v>
      </c>
      <c r="R99" s="88">
        <f t="shared" si="28"/>
        <v>533</v>
      </c>
      <c r="S99" s="88">
        <f t="shared" si="29"/>
        <v>1056</v>
      </c>
      <c r="T99" s="89">
        <f t="shared" si="30"/>
        <v>493</v>
      </c>
      <c r="U99" s="89">
        <f t="shared" si="31"/>
        <v>133</v>
      </c>
      <c r="V99" s="88">
        <f t="shared" si="32"/>
        <v>2217</v>
      </c>
    </row>
    <row r="100" spans="1:22" s="60" customFormat="1" ht="12.75">
      <c r="A100" s="29" t="s">
        <v>1</v>
      </c>
      <c r="B100" s="92">
        <f aca="true" t="shared" si="33" ref="B100:O100">SUM(B96:B99)</f>
        <v>0</v>
      </c>
      <c r="C100" s="93">
        <f t="shared" si="33"/>
        <v>17</v>
      </c>
      <c r="D100" s="94">
        <f t="shared" si="33"/>
        <v>879</v>
      </c>
      <c r="E100" s="93">
        <f t="shared" si="33"/>
        <v>1162</v>
      </c>
      <c r="F100" s="93">
        <f t="shared" si="33"/>
        <v>550</v>
      </c>
      <c r="G100" s="93">
        <f t="shared" si="33"/>
        <v>172</v>
      </c>
      <c r="H100" s="92">
        <f t="shared" si="33"/>
        <v>2780</v>
      </c>
      <c r="I100" s="92">
        <f t="shared" si="33"/>
        <v>1</v>
      </c>
      <c r="J100" s="93">
        <f t="shared" si="33"/>
        <v>9</v>
      </c>
      <c r="K100" s="94">
        <f t="shared" si="33"/>
        <v>977</v>
      </c>
      <c r="L100" s="93">
        <f t="shared" si="33"/>
        <v>1066</v>
      </c>
      <c r="M100" s="93">
        <f t="shared" si="33"/>
        <v>458</v>
      </c>
      <c r="N100" s="93">
        <f t="shared" si="33"/>
        <v>98</v>
      </c>
      <c r="O100" s="92">
        <f t="shared" si="33"/>
        <v>2609</v>
      </c>
      <c r="P100" s="92">
        <f t="shared" si="26"/>
        <v>1</v>
      </c>
      <c r="Q100" s="93">
        <f t="shared" si="27"/>
        <v>26</v>
      </c>
      <c r="R100" s="92">
        <f t="shared" si="28"/>
        <v>1856</v>
      </c>
      <c r="S100" s="92">
        <f t="shared" si="29"/>
        <v>2228</v>
      </c>
      <c r="T100" s="93">
        <f t="shared" si="30"/>
        <v>1008</v>
      </c>
      <c r="U100" s="93">
        <f t="shared" si="31"/>
        <v>270</v>
      </c>
      <c r="V100" s="92">
        <f t="shared" si="32"/>
        <v>5389</v>
      </c>
    </row>
    <row r="101" spans="1:22" s="30" customFormat="1" ht="12.75">
      <c r="A101" s="96" t="s">
        <v>17</v>
      </c>
      <c r="B101" s="97">
        <f>SUM(B94,B100)</f>
        <v>1</v>
      </c>
      <c r="C101" s="98">
        <f aca="true" t="shared" si="34" ref="C101:O101">SUM(C94,C100)</f>
        <v>39</v>
      </c>
      <c r="D101" s="99">
        <f t="shared" si="34"/>
        <v>2097</v>
      </c>
      <c r="E101" s="98">
        <f t="shared" si="34"/>
        <v>2606</v>
      </c>
      <c r="F101" s="98">
        <f t="shared" si="34"/>
        <v>1085</v>
      </c>
      <c r="G101" s="98">
        <f t="shared" si="34"/>
        <v>297</v>
      </c>
      <c r="H101" s="97">
        <f t="shared" si="34"/>
        <v>6125</v>
      </c>
      <c r="I101" s="97">
        <f t="shared" si="34"/>
        <v>2</v>
      </c>
      <c r="J101" s="98">
        <f t="shared" si="34"/>
        <v>25</v>
      </c>
      <c r="K101" s="99">
        <f t="shared" si="34"/>
        <v>2182</v>
      </c>
      <c r="L101" s="98">
        <f t="shared" si="34"/>
        <v>2277</v>
      </c>
      <c r="M101" s="98">
        <f t="shared" si="34"/>
        <v>889</v>
      </c>
      <c r="N101" s="98">
        <f t="shared" si="34"/>
        <v>191</v>
      </c>
      <c r="O101" s="97">
        <f t="shared" si="34"/>
        <v>5566</v>
      </c>
      <c r="P101" s="97">
        <f t="shared" si="26"/>
        <v>3</v>
      </c>
      <c r="Q101" s="98">
        <f t="shared" si="27"/>
        <v>64</v>
      </c>
      <c r="R101" s="97">
        <f t="shared" si="28"/>
        <v>4279</v>
      </c>
      <c r="S101" s="97">
        <f t="shared" si="29"/>
        <v>4883</v>
      </c>
      <c r="T101" s="98">
        <f t="shared" si="30"/>
        <v>1974</v>
      </c>
      <c r="U101" s="98">
        <f t="shared" si="31"/>
        <v>488</v>
      </c>
      <c r="V101" s="97">
        <f t="shared" si="32"/>
        <v>11691</v>
      </c>
    </row>
    <row r="102" spans="1:22" s="30" customFormat="1" ht="12.75">
      <c r="A102" s="73"/>
      <c r="B102" s="103"/>
      <c r="C102" s="104"/>
      <c r="D102" s="105"/>
      <c r="E102" s="104"/>
      <c r="F102" s="104"/>
      <c r="G102" s="104"/>
      <c r="H102" s="103"/>
      <c r="I102" s="103"/>
      <c r="J102" s="104"/>
      <c r="K102" s="105"/>
      <c r="L102" s="104"/>
      <c r="M102" s="104"/>
      <c r="N102" s="104"/>
      <c r="O102" s="103"/>
      <c r="P102" s="103"/>
      <c r="Q102" s="104"/>
      <c r="R102" s="103"/>
      <c r="S102" s="103"/>
      <c r="T102" s="104"/>
      <c r="U102" s="104"/>
      <c r="V102" s="103"/>
    </row>
    <row r="103" spans="1:22" s="30" customFormat="1" ht="12.75">
      <c r="A103" s="30" t="s">
        <v>18</v>
      </c>
      <c r="B103" s="103"/>
      <c r="C103" s="104"/>
      <c r="D103" s="105"/>
      <c r="E103" s="104"/>
      <c r="F103" s="104"/>
      <c r="G103" s="104"/>
      <c r="H103" s="103"/>
      <c r="I103" s="103"/>
      <c r="J103" s="104"/>
      <c r="K103" s="105"/>
      <c r="L103" s="104"/>
      <c r="M103" s="104"/>
      <c r="N103" s="104"/>
      <c r="O103" s="103"/>
      <c r="P103" s="103"/>
      <c r="Q103" s="104"/>
      <c r="R103" s="103"/>
      <c r="S103" s="103"/>
      <c r="T103" s="104"/>
      <c r="U103" s="104"/>
      <c r="V103" s="103"/>
    </row>
    <row r="104" spans="1:22" s="30" customFormat="1" ht="12.75">
      <c r="A104" s="30" t="s">
        <v>13</v>
      </c>
      <c r="B104" s="103"/>
      <c r="C104" s="104"/>
      <c r="D104" s="105"/>
      <c r="E104" s="104"/>
      <c r="F104" s="104"/>
      <c r="G104" s="104"/>
      <c r="H104" s="103"/>
      <c r="I104" s="103"/>
      <c r="J104" s="104"/>
      <c r="K104" s="105"/>
      <c r="L104" s="104"/>
      <c r="M104" s="104"/>
      <c r="N104" s="104"/>
      <c r="O104" s="103"/>
      <c r="P104" s="103"/>
      <c r="Q104" s="104"/>
      <c r="R104" s="103"/>
      <c r="S104" s="103"/>
      <c r="T104" s="104"/>
      <c r="U104" s="104"/>
      <c r="V104" s="103"/>
    </row>
    <row r="105" spans="1:22" ht="12.75">
      <c r="A105" s="73" t="s">
        <v>43</v>
      </c>
      <c r="B105" s="88">
        <v>0</v>
      </c>
      <c r="C105" s="89">
        <v>9</v>
      </c>
      <c r="D105" s="90">
        <v>251</v>
      </c>
      <c r="E105" s="89">
        <v>157</v>
      </c>
      <c r="F105" s="89">
        <v>57</v>
      </c>
      <c r="G105" s="89">
        <v>14</v>
      </c>
      <c r="H105" s="88">
        <v>488</v>
      </c>
      <c r="I105" s="88">
        <v>0</v>
      </c>
      <c r="J105" s="89">
        <v>8</v>
      </c>
      <c r="K105" s="90">
        <v>379</v>
      </c>
      <c r="L105" s="89">
        <v>249</v>
      </c>
      <c r="M105" s="89">
        <v>65</v>
      </c>
      <c r="N105" s="89">
        <v>19</v>
      </c>
      <c r="O105" s="88">
        <v>720</v>
      </c>
      <c r="P105" s="88">
        <f aca="true" t="shared" si="35" ref="P105:U109">SUM(I105,B105)</f>
        <v>0</v>
      </c>
      <c r="Q105" s="89">
        <f t="shared" si="35"/>
        <v>17</v>
      </c>
      <c r="R105" s="88">
        <f t="shared" si="35"/>
        <v>630</v>
      </c>
      <c r="S105" s="88">
        <f t="shared" si="35"/>
        <v>406</v>
      </c>
      <c r="T105" s="89">
        <f t="shared" si="35"/>
        <v>122</v>
      </c>
      <c r="U105" s="89">
        <f t="shared" si="35"/>
        <v>33</v>
      </c>
      <c r="V105" s="88">
        <f>SUM(H105,O105)</f>
        <v>1208</v>
      </c>
    </row>
    <row r="106" spans="1:22" ht="12.75">
      <c r="A106" s="73" t="s">
        <v>44</v>
      </c>
      <c r="B106" s="88">
        <v>0</v>
      </c>
      <c r="C106" s="102">
        <v>1</v>
      </c>
      <c r="D106" s="90">
        <v>236</v>
      </c>
      <c r="E106" s="102">
        <v>283</v>
      </c>
      <c r="F106" s="102">
        <v>220</v>
      </c>
      <c r="G106" s="102">
        <v>84</v>
      </c>
      <c r="H106" s="88">
        <v>824</v>
      </c>
      <c r="I106" s="88">
        <v>0</v>
      </c>
      <c r="J106" s="102">
        <v>2</v>
      </c>
      <c r="K106" s="90">
        <v>217</v>
      </c>
      <c r="L106" s="102">
        <v>248</v>
      </c>
      <c r="M106" s="102">
        <v>170</v>
      </c>
      <c r="N106" s="102">
        <v>63</v>
      </c>
      <c r="O106" s="88">
        <v>700</v>
      </c>
      <c r="P106" s="88">
        <f t="shared" si="35"/>
        <v>0</v>
      </c>
      <c r="Q106" s="89">
        <f t="shared" si="35"/>
        <v>3</v>
      </c>
      <c r="R106" s="88">
        <f t="shared" si="35"/>
        <v>453</v>
      </c>
      <c r="S106" s="88">
        <f t="shared" si="35"/>
        <v>531</v>
      </c>
      <c r="T106" s="89">
        <f t="shared" si="35"/>
        <v>390</v>
      </c>
      <c r="U106" s="89">
        <f t="shared" si="35"/>
        <v>147</v>
      </c>
      <c r="V106" s="88">
        <f>SUM(H106,O106)</f>
        <v>1524</v>
      </c>
    </row>
    <row r="107" spans="1:22" ht="12.75">
      <c r="A107" s="73" t="s">
        <v>45</v>
      </c>
      <c r="B107" s="88">
        <v>0</v>
      </c>
      <c r="C107" s="102">
        <v>0</v>
      </c>
      <c r="D107" s="90">
        <v>6</v>
      </c>
      <c r="E107" s="102">
        <v>12</v>
      </c>
      <c r="F107" s="102">
        <v>7</v>
      </c>
      <c r="G107" s="102">
        <v>2</v>
      </c>
      <c r="H107" s="88">
        <v>27</v>
      </c>
      <c r="I107" s="88">
        <v>0</v>
      </c>
      <c r="J107" s="102">
        <v>1</v>
      </c>
      <c r="K107" s="90">
        <v>34</v>
      </c>
      <c r="L107" s="102">
        <v>39</v>
      </c>
      <c r="M107" s="102">
        <v>20</v>
      </c>
      <c r="N107" s="102">
        <v>10</v>
      </c>
      <c r="O107" s="88">
        <v>104</v>
      </c>
      <c r="P107" s="88">
        <f t="shared" si="35"/>
        <v>0</v>
      </c>
      <c r="Q107" s="89">
        <f t="shared" si="35"/>
        <v>1</v>
      </c>
      <c r="R107" s="88">
        <f t="shared" si="35"/>
        <v>40</v>
      </c>
      <c r="S107" s="88">
        <f t="shared" si="35"/>
        <v>51</v>
      </c>
      <c r="T107" s="89">
        <f t="shared" si="35"/>
        <v>27</v>
      </c>
      <c r="U107" s="89">
        <f t="shared" si="35"/>
        <v>12</v>
      </c>
      <c r="V107" s="88">
        <f>SUM(H107,O107)</f>
        <v>131</v>
      </c>
    </row>
    <row r="108" spans="1:22" ht="12.75">
      <c r="A108" s="73" t="s">
        <v>46</v>
      </c>
      <c r="B108" s="88">
        <v>0</v>
      </c>
      <c r="C108" s="102">
        <v>0</v>
      </c>
      <c r="D108" s="90">
        <v>291</v>
      </c>
      <c r="E108" s="102">
        <v>551</v>
      </c>
      <c r="F108" s="102">
        <v>291</v>
      </c>
      <c r="G108" s="102">
        <v>145</v>
      </c>
      <c r="H108" s="88">
        <v>1278</v>
      </c>
      <c r="I108" s="88">
        <v>0</v>
      </c>
      <c r="J108" s="102">
        <v>2</v>
      </c>
      <c r="K108" s="90">
        <v>193</v>
      </c>
      <c r="L108" s="102">
        <v>386</v>
      </c>
      <c r="M108" s="102">
        <v>181</v>
      </c>
      <c r="N108" s="102">
        <v>92</v>
      </c>
      <c r="O108" s="88">
        <v>854</v>
      </c>
      <c r="P108" s="88">
        <f t="shared" si="35"/>
        <v>0</v>
      </c>
      <c r="Q108" s="89">
        <f t="shared" si="35"/>
        <v>2</v>
      </c>
      <c r="R108" s="88">
        <f t="shared" si="35"/>
        <v>484</v>
      </c>
      <c r="S108" s="88">
        <f t="shared" si="35"/>
        <v>937</v>
      </c>
      <c r="T108" s="89">
        <f t="shared" si="35"/>
        <v>472</v>
      </c>
      <c r="U108" s="89">
        <f t="shared" si="35"/>
        <v>237</v>
      </c>
      <c r="V108" s="88">
        <f>SUM(H108,O108)</f>
        <v>2132</v>
      </c>
    </row>
    <row r="109" spans="1:22" s="110" customFormat="1" ht="12.75">
      <c r="A109" s="29" t="s">
        <v>1</v>
      </c>
      <c r="B109" s="92">
        <f aca="true" t="shared" si="36" ref="B109:O109">SUM(B105:B108)</f>
        <v>0</v>
      </c>
      <c r="C109" s="93">
        <f t="shared" si="36"/>
        <v>10</v>
      </c>
      <c r="D109" s="94">
        <f t="shared" si="36"/>
        <v>784</v>
      </c>
      <c r="E109" s="93">
        <f t="shared" si="36"/>
        <v>1003</v>
      </c>
      <c r="F109" s="93">
        <f t="shared" si="36"/>
        <v>575</v>
      </c>
      <c r="G109" s="93">
        <f t="shared" si="36"/>
        <v>245</v>
      </c>
      <c r="H109" s="92">
        <f t="shared" si="36"/>
        <v>2617</v>
      </c>
      <c r="I109" s="92">
        <f t="shared" si="36"/>
        <v>0</v>
      </c>
      <c r="J109" s="93">
        <f t="shared" si="36"/>
        <v>13</v>
      </c>
      <c r="K109" s="94">
        <f t="shared" si="36"/>
        <v>823</v>
      </c>
      <c r="L109" s="93">
        <f t="shared" si="36"/>
        <v>922</v>
      </c>
      <c r="M109" s="93">
        <f t="shared" si="36"/>
        <v>436</v>
      </c>
      <c r="N109" s="93">
        <f t="shared" si="36"/>
        <v>184</v>
      </c>
      <c r="O109" s="92">
        <f t="shared" si="36"/>
        <v>2378</v>
      </c>
      <c r="P109" s="92">
        <f t="shared" si="35"/>
        <v>0</v>
      </c>
      <c r="Q109" s="93">
        <f t="shared" si="35"/>
        <v>23</v>
      </c>
      <c r="R109" s="92">
        <f t="shared" si="35"/>
        <v>1607</v>
      </c>
      <c r="S109" s="92">
        <f t="shared" si="35"/>
        <v>1925</v>
      </c>
      <c r="T109" s="93">
        <f t="shared" si="35"/>
        <v>1011</v>
      </c>
      <c r="U109" s="93">
        <f t="shared" si="35"/>
        <v>429</v>
      </c>
      <c r="V109" s="92">
        <f>SUM(H109,O109)</f>
        <v>4995</v>
      </c>
    </row>
    <row r="110" spans="1:22" ht="12.75">
      <c r="A110" s="30" t="s">
        <v>14</v>
      </c>
      <c r="B110" s="88"/>
      <c r="C110" s="89"/>
      <c r="D110" s="90"/>
      <c r="E110" s="89"/>
      <c r="F110" s="89"/>
      <c r="G110" s="89"/>
      <c r="H110" s="88"/>
      <c r="I110" s="88"/>
      <c r="J110" s="89"/>
      <c r="K110" s="90"/>
      <c r="L110" s="89"/>
      <c r="M110" s="89"/>
      <c r="N110" s="89"/>
      <c r="O110" s="88"/>
      <c r="P110" s="88"/>
      <c r="Q110" s="89"/>
      <c r="R110" s="88"/>
      <c r="S110" s="88"/>
      <c r="T110" s="89"/>
      <c r="U110" s="89"/>
      <c r="V110" s="88"/>
    </row>
    <row r="111" spans="1:22" s="73" customFormat="1" ht="12.75">
      <c r="A111" s="73" t="s">
        <v>43</v>
      </c>
      <c r="B111" s="88">
        <v>1</v>
      </c>
      <c r="C111" s="89">
        <v>3</v>
      </c>
      <c r="D111" s="90">
        <v>216</v>
      </c>
      <c r="E111" s="89">
        <v>132</v>
      </c>
      <c r="F111" s="89">
        <v>70</v>
      </c>
      <c r="G111" s="89">
        <v>20</v>
      </c>
      <c r="H111" s="88">
        <v>442</v>
      </c>
      <c r="I111" s="88">
        <v>0</v>
      </c>
      <c r="J111" s="89">
        <v>5</v>
      </c>
      <c r="K111" s="90">
        <v>311</v>
      </c>
      <c r="L111" s="89">
        <v>181</v>
      </c>
      <c r="M111" s="89">
        <v>66</v>
      </c>
      <c r="N111" s="89">
        <v>10</v>
      </c>
      <c r="O111" s="88">
        <v>573</v>
      </c>
      <c r="P111" s="88">
        <f aca="true" t="shared" si="37" ref="P111:P117">SUM(I111,B111)</f>
        <v>1</v>
      </c>
      <c r="Q111" s="89">
        <f aca="true" t="shared" si="38" ref="Q111:Q117">SUM(J111,C111)</f>
        <v>8</v>
      </c>
      <c r="R111" s="88">
        <f aca="true" t="shared" si="39" ref="R111:R117">SUM(K111,D111)</f>
        <v>527</v>
      </c>
      <c r="S111" s="88">
        <f aca="true" t="shared" si="40" ref="S111:S117">SUM(L111,E111)</f>
        <v>313</v>
      </c>
      <c r="T111" s="89">
        <f aca="true" t="shared" si="41" ref="T111:T117">SUM(M111,F111)</f>
        <v>136</v>
      </c>
      <c r="U111" s="89">
        <f aca="true" t="shared" si="42" ref="U111:U117">SUM(N111,G111)</f>
        <v>30</v>
      </c>
      <c r="V111" s="88">
        <f aca="true" t="shared" si="43" ref="V111:V117">SUM(H111,O111)</f>
        <v>1015</v>
      </c>
    </row>
    <row r="112" spans="1:22" ht="12.75">
      <c r="A112" s="73" t="s">
        <v>44</v>
      </c>
      <c r="B112" s="88">
        <v>1</v>
      </c>
      <c r="C112" s="102">
        <v>0</v>
      </c>
      <c r="D112" s="90">
        <v>152</v>
      </c>
      <c r="E112" s="102">
        <v>230</v>
      </c>
      <c r="F112" s="102">
        <v>144</v>
      </c>
      <c r="G112" s="102">
        <v>66</v>
      </c>
      <c r="H112" s="88">
        <v>593</v>
      </c>
      <c r="I112" s="88">
        <v>0</v>
      </c>
      <c r="J112" s="102">
        <v>0</v>
      </c>
      <c r="K112" s="90">
        <v>166</v>
      </c>
      <c r="L112" s="102">
        <v>181</v>
      </c>
      <c r="M112" s="102">
        <v>122</v>
      </c>
      <c r="N112" s="102">
        <v>47</v>
      </c>
      <c r="O112" s="88">
        <v>516</v>
      </c>
      <c r="P112" s="88">
        <f t="shared" si="37"/>
        <v>1</v>
      </c>
      <c r="Q112" s="89">
        <f t="shared" si="38"/>
        <v>0</v>
      </c>
      <c r="R112" s="88">
        <f t="shared" si="39"/>
        <v>318</v>
      </c>
      <c r="S112" s="88">
        <f t="shared" si="40"/>
        <v>411</v>
      </c>
      <c r="T112" s="89">
        <f t="shared" si="41"/>
        <v>266</v>
      </c>
      <c r="U112" s="89">
        <f t="shared" si="42"/>
        <v>113</v>
      </c>
      <c r="V112" s="88">
        <f t="shared" si="43"/>
        <v>1109</v>
      </c>
    </row>
    <row r="113" spans="1:22" ht="12.75">
      <c r="A113" s="73" t="s">
        <v>45</v>
      </c>
      <c r="B113" s="88">
        <v>0</v>
      </c>
      <c r="C113" s="102">
        <v>0</v>
      </c>
      <c r="D113" s="90">
        <v>4</v>
      </c>
      <c r="E113" s="102">
        <v>10</v>
      </c>
      <c r="F113" s="102">
        <v>7</v>
      </c>
      <c r="G113" s="102">
        <v>2</v>
      </c>
      <c r="H113" s="88">
        <v>23</v>
      </c>
      <c r="I113" s="88">
        <v>0</v>
      </c>
      <c r="J113" s="102">
        <v>0</v>
      </c>
      <c r="K113" s="90">
        <v>19</v>
      </c>
      <c r="L113" s="102">
        <v>26</v>
      </c>
      <c r="M113" s="102">
        <v>15</v>
      </c>
      <c r="N113" s="102">
        <v>1</v>
      </c>
      <c r="O113" s="88">
        <v>61</v>
      </c>
      <c r="P113" s="88">
        <f t="shared" si="37"/>
        <v>0</v>
      </c>
      <c r="Q113" s="89">
        <f t="shared" si="38"/>
        <v>0</v>
      </c>
      <c r="R113" s="88">
        <f t="shared" si="39"/>
        <v>23</v>
      </c>
      <c r="S113" s="88">
        <f t="shared" si="40"/>
        <v>36</v>
      </c>
      <c r="T113" s="89">
        <f t="shared" si="41"/>
        <v>22</v>
      </c>
      <c r="U113" s="89">
        <f t="shared" si="42"/>
        <v>3</v>
      </c>
      <c r="V113" s="88">
        <f t="shared" si="43"/>
        <v>84</v>
      </c>
    </row>
    <row r="114" spans="1:22" ht="12.75">
      <c r="A114" s="73" t="s">
        <v>46</v>
      </c>
      <c r="B114" s="88">
        <v>0</v>
      </c>
      <c r="C114" s="102">
        <v>1</v>
      </c>
      <c r="D114" s="90">
        <v>190</v>
      </c>
      <c r="E114" s="102">
        <v>375</v>
      </c>
      <c r="F114" s="102">
        <v>213</v>
      </c>
      <c r="G114" s="102">
        <v>109</v>
      </c>
      <c r="H114" s="88">
        <v>888</v>
      </c>
      <c r="I114" s="88">
        <v>0</v>
      </c>
      <c r="J114" s="102">
        <v>3</v>
      </c>
      <c r="K114" s="90">
        <v>156</v>
      </c>
      <c r="L114" s="102">
        <v>303</v>
      </c>
      <c r="M114" s="102">
        <v>164</v>
      </c>
      <c r="N114" s="102">
        <v>78</v>
      </c>
      <c r="O114" s="88">
        <v>704</v>
      </c>
      <c r="P114" s="88">
        <f t="shared" si="37"/>
        <v>0</v>
      </c>
      <c r="Q114" s="89">
        <f t="shared" si="38"/>
        <v>4</v>
      </c>
      <c r="R114" s="88">
        <f t="shared" si="39"/>
        <v>346</v>
      </c>
      <c r="S114" s="88">
        <f t="shared" si="40"/>
        <v>678</v>
      </c>
      <c r="T114" s="89">
        <f t="shared" si="41"/>
        <v>377</v>
      </c>
      <c r="U114" s="89">
        <f t="shared" si="42"/>
        <v>187</v>
      </c>
      <c r="V114" s="88">
        <f t="shared" si="43"/>
        <v>1592</v>
      </c>
    </row>
    <row r="115" spans="1:22" s="60" customFormat="1" ht="12.75">
      <c r="A115" s="29" t="s">
        <v>1</v>
      </c>
      <c r="B115" s="92">
        <f aca="true" t="shared" si="44" ref="B115:O115">SUM(B111:B114)</f>
        <v>2</v>
      </c>
      <c r="C115" s="93">
        <f t="shared" si="44"/>
        <v>4</v>
      </c>
      <c r="D115" s="94">
        <f t="shared" si="44"/>
        <v>562</v>
      </c>
      <c r="E115" s="93">
        <f t="shared" si="44"/>
        <v>747</v>
      </c>
      <c r="F115" s="93">
        <f t="shared" si="44"/>
        <v>434</v>
      </c>
      <c r="G115" s="93">
        <f t="shared" si="44"/>
        <v>197</v>
      </c>
      <c r="H115" s="92">
        <f t="shared" si="44"/>
        <v>1946</v>
      </c>
      <c r="I115" s="92">
        <f t="shared" si="44"/>
        <v>0</v>
      </c>
      <c r="J115" s="93">
        <f t="shared" si="44"/>
        <v>8</v>
      </c>
      <c r="K115" s="94">
        <f t="shared" si="44"/>
        <v>652</v>
      </c>
      <c r="L115" s="93">
        <f t="shared" si="44"/>
        <v>691</v>
      </c>
      <c r="M115" s="93">
        <f t="shared" si="44"/>
        <v>367</v>
      </c>
      <c r="N115" s="93">
        <f t="shared" si="44"/>
        <v>136</v>
      </c>
      <c r="O115" s="92">
        <f t="shared" si="44"/>
        <v>1854</v>
      </c>
      <c r="P115" s="92">
        <f t="shared" si="37"/>
        <v>2</v>
      </c>
      <c r="Q115" s="93">
        <f t="shared" si="38"/>
        <v>12</v>
      </c>
      <c r="R115" s="92">
        <f t="shared" si="39"/>
        <v>1214</v>
      </c>
      <c r="S115" s="92">
        <f t="shared" si="40"/>
        <v>1438</v>
      </c>
      <c r="T115" s="93">
        <f t="shared" si="41"/>
        <v>801</v>
      </c>
      <c r="U115" s="93">
        <f t="shared" si="42"/>
        <v>333</v>
      </c>
      <c r="V115" s="92">
        <f t="shared" si="43"/>
        <v>3800</v>
      </c>
    </row>
    <row r="116" spans="1:22" s="1" customFormat="1" ht="12.75">
      <c r="A116" s="96" t="s">
        <v>19</v>
      </c>
      <c r="B116" s="97">
        <f>SUM(B115,B109)</f>
        <v>2</v>
      </c>
      <c r="C116" s="98">
        <f aca="true" t="shared" si="45" ref="C116:O116">SUM(C115,C109)</f>
        <v>14</v>
      </c>
      <c r="D116" s="99">
        <f t="shared" si="45"/>
        <v>1346</v>
      </c>
      <c r="E116" s="98">
        <f t="shared" si="45"/>
        <v>1750</v>
      </c>
      <c r="F116" s="98">
        <f t="shared" si="45"/>
        <v>1009</v>
      </c>
      <c r="G116" s="98">
        <f t="shared" si="45"/>
        <v>442</v>
      </c>
      <c r="H116" s="97">
        <f t="shared" si="45"/>
        <v>4563</v>
      </c>
      <c r="I116" s="97">
        <f t="shared" si="45"/>
        <v>0</v>
      </c>
      <c r="J116" s="98">
        <f t="shared" si="45"/>
        <v>21</v>
      </c>
      <c r="K116" s="99">
        <f t="shared" si="45"/>
        <v>1475</v>
      </c>
      <c r="L116" s="98">
        <f t="shared" si="45"/>
        <v>1613</v>
      </c>
      <c r="M116" s="98">
        <f t="shared" si="45"/>
        <v>803</v>
      </c>
      <c r="N116" s="98">
        <f t="shared" si="45"/>
        <v>320</v>
      </c>
      <c r="O116" s="97">
        <f t="shared" si="45"/>
        <v>4232</v>
      </c>
      <c r="P116" s="97">
        <f t="shared" si="37"/>
        <v>2</v>
      </c>
      <c r="Q116" s="98">
        <f t="shared" si="38"/>
        <v>35</v>
      </c>
      <c r="R116" s="97">
        <f t="shared" si="39"/>
        <v>2821</v>
      </c>
      <c r="S116" s="97">
        <f t="shared" si="40"/>
        <v>3363</v>
      </c>
      <c r="T116" s="98">
        <f t="shared" si="41"/>
        <v>1812</v>
      </c>
      <c r="U116" s="98">
        <f t="shared" si="42"/>
        <v>762</v>
      </c>
      <c r="V116" s="97">
        <f t="shared" si="43"/>
        <v>8795</v>
      </c>
    </row>
    <row r="117" spans="1:22" s="30" customFormat="1" ht="15" customHeight="1">
      <c r="A117" s="29" t="s">
        <v>20</v>
      </c>
      <c r="B117" s="103">
        <f>SUM(B116,B101,B86)</f>
        <v>5</v>
      </c>
      <c r="C117" s="104">
        <f aca="true" t="shared" si="46" ref="C117:O117">SUM(C116,C101,C86)</f>
        <v>99</v>
      </c>
      <c r="D117" s="105">
        <f t="shared" si="46"/>
        <v>6562</v>
      </c>
      <c r="E117" s="104">
        <f t="shared" si="46"/>
        <v>7023</v>
      </c>
      <c r="F117" s="104">
        <f t="shared" si="46"/>
        <v>2573</v>
      </c>
      <c r="G117" s="104">
        <f t="shared" si="46"/>
        <v>775</v>
      </c>
      <c r="H117" s="103">
        <f t="shared" si="46"/>
        <v>17037</v>
      </c>
      <c r="I117" s="103">
        <f t="shared" si="46"/>
        <v>3</v>
      </c>
      <c r="J117" s="104">
        <f t="shared" si="46"/>
        <v>80</v>
      </c>
      <c r="K117" s="105">
        <f t="shared" si="46"/>
        <v>6782</v>
      </c>
      <c r="L117" s="104">
        <f t="shared" si="46"/>
        <v>6165</v>
      </c>
      <c r="M117" s="104">
        <f t="shared" si="46"/>
        <v>2092</v>
      </c>
      <c r="N117" s="104">
        <f t="shared" si="46"/>
        <v>535</v>
      </c>
      <c r="O117" s="103">
        <f t="shared" si="46"/>
        <v>15657</v>
      </c>
      <c r="P117" s="103">
        <f t="shared" si="37"/>
        <v>8</v>
      </c>
      <c r="Q117" s="104">
        <f t="shared" si="38"/>
        <v>179</v>
      </c>
      <c r="R117" s="103">
        <f t="shared" si="39"/>
        <v>13344</v>
      </c>
      <c r="S117" s="103">
        <f t="shared" si="40"/>
        <v>13188</v>
      </c>
      <c r="T117" s="104">
        <f t="shared" si="41"/>
        <v>4665</v>
      </c>
      <c r="U117" s="104">
        <f t="shared" si="42"/>
        <v>1310</v>
      </c>
      <c r="V117" s="103">
        <f t="shared" si="43"/>
        <v>32694</v>
      </c>
    </row>
    <row r="118" spans="1:22" s="30" customFormat="1" ht="15" customHeight="1">
      <c r="A118" s="29"/>
      <c r="B118" s="104"/>
      <c r="C118" s="104"/>
      <c r="D118" s="104"/>
      <c r="E118" s="104"/>
      <c r="F118" s="104"/>
      <c r="G118" s="104"/>
      <c r="H118" s="104"/>
      <c r="I118" s="104"/>
      <c r="J118" s="104"/>
      <c r="K118" s="104"/>
      <c r="L118" s="104"/>
      <c r="M118" s="104"/>
      <c r="N118" s="104"/>
      <c r="O118" s="104"/>
      <c r="P118" s="104"/>
      <c r="Q118" s="104"/>
      <c r="R118" s="104"/>
      <c r="S118" s="104"/>
      <c r="T118" s="104"/>
      <c r="U118" s="104"/>
      <c r="V118" s="104"/>
    </row>
    <row r="119" spans="1:22" s="30" customFormat="1" ht="15" customHeight="1">
      <c r="A119" s="29"/>
      <c r="B119" s="104"/>
      <c r="C119" s="104"/>
      <c r="D119" s="104"/>
      <c r="E119" s="104"/>
      <c r="F119" s="104"/>
      <c r="G119" s="104"/>
      <c r="H119" s="104"/>
      <c r="I119" s="104"/>
      <c r="J119" s="104"/>
      <c r="K119" s="104"/>
      <c r="L119" s="104"/>
      <c r="M119" s="104"/>
      <c r="N119" s="104"/>
      <c r="O119" s="104"/>
      <c r="P119" s="104"/>
      <c r="Q119" s="104"/>
      <c r="R119" s="104"/>
      <c r="S119" s="104"/>
      <c r="T119" s="104"/>
      <c r="U119" s="104"/>
      <c r="V119" s="104"/>
    </row>
    <row r="120" spans="1:22" s="30" customFormat="1" ht="15" customHeight="1">
      <c r="A120" s="29"/>
      <c r="B120" s="104"/>
      <c r="C120" s="104"/>
      <c r="D120" s="104"/>
      <c r="E120" s="104"/>
      <c r="F120" s="104"/>
      <c r="G120" s="104"/>
      <c r="H120" s="104"/>
      <c r="I120" s="104"/>
      <c r="J120" s="104"/>
      <c r="K120" s="104"/>
      <c r="L120" s="104"/>
      <c r="M120" s="104"/>
      <c r="N120" s="104"/>
      <c r="O120" s="104"/>
      <c r="P120" s="104"/>
      <c r="Q120" s="104"/>
      <c r="R120" s="104"/>
      <c r="S120" s="104"/>
      <c r="T120" s="104"/>
      <c r="U120" s="104"/>
      <c r="V120" s="104"/>
    </row>
    <row r="121" spans="1:22" s="30" customFormat="1" ht="15" customHeight="1">
      <c r="A121" s="29"/>
      <c r="B121" s="104"/>
      <c r="C121" s="104"/>
      <c r="D121" s="104"/>
      <c r="E121" s="104"/>
      <c r="F121" s="104"/>
      <c r="G121" s="104"/>
      <c r="H121" s="104"/>
      <c r="I121" s="104"/>
      <c r="J121" s="104"/>
      <c r="K121" s="104"/>
      <c r="L121" s="104"/>
      <c r="M121" s="104"/>
      <c r="N121" s="104"/>
      <c r="O121" s="104"/>
      <c r="P121" s="104"/>
      <c r="Q121" s="104"/>
      <c r="R121" s="104"/>
      <c r="S121" s="104"/>
      <c r="T121" s="104"/>
      <c r="U121" s="104"/>
      <c r="V121" s="104"/>
    </row>
    <row r="122" spans="1:22" s="30" customFormat="1" ht="15" customHeight="1">
      <c r="A122" s="29"/>
      <c r="B122" s="104"/>
      <c r="C122" s="104"/>
      <c r="D122" s="104"/>
      <c r="E122" s="104"/>
      <c r="F122" s="104"/>
      <c r="G122" s="104"/>
      <c r="H122" s="104"/>
      <c r="I122" s="104"/>
      <c r="J122" s="104"/>
      <c r="K122" s="104"/>
      <c r="L122" s="104"/>
      <c r="M122" s="104"/>
      <c r="N122" s="104"/>
      <c r="O122" s="104"/>
      <c r="P122" s="104"/>
      <c r="Q122" s="104"/>
      <c r="R122" s="104"/>
      <c r="S122" s="104"/>
      <c r="T122" s="104"/>
      <c r="U122" s="104"/>
      <c r="V122" s="104"/>
    </row>
    <row r="123" spans="1:22" s="30" customFormat="1" ht="15" customHeight="1">
      <c r="A123" s="29"/>
      <c r="B123" s="104"/>
      <c r="C123" s="104"/>
      <c r="D123" s="104"/>
      <c r="E123" s="104"/>
      <c r="F123" s="104"/>
      <c r="G123" s="104"/>
      <c r="H123" s="104"/>
      <c r="I123" s="104"/>
      <c r="J123" s="104"/>
      <c r="K123" s="104"/>
      <c r="L123" s="104"/>
      <c r="M123" s="104"/>
      <c r="N123" s="104"/>
      <c r="O123" s="104"/>
      <c r="P123" s="104"/>
      <c r="Q123" s="104"/>
      <c r="R123" s="104"/>
      <c r="S123" s="104"/>
      <c r="T123" s="104"/>
      <c r="U123" s="104"/>
      <c r="V123" s="104"/>
    </row>
    <row r="124" spans="1:22" s="30" customFormat="1" ht="15" customHeight="1">
      <c r="A124" s="29"/>
      <c r="B124" s="104"/>
      <c r="C124" s="104"/>
      <c r="D124" s="104"/>
      <c r="E124" s="104"/>
      <c r="F124" s="104"/>
      <c r="G124" s="104"/>
      <c r="H124" s="104"/>
      <c r="I124" s="104"/>
      <c r="J124" s="104"/>
      <c r="K124" s="104"/>
      <c r="L124" s="104"/>
      <c r="M124" s="104"/>
      <c r="N124" s="104"/>
      <c r="O124" s="104"/>
      <c r="P124" s="104"/>
      <c r="Q124" s="104"/>
      <c r="R124" s="104"/>
      <c r="S124" s="104"/>
      <c r="T124" s="104"/>
      <c r="U124" s="104"/>
      <c r="V124" s="104"/>
    </row>
    <row r="125" spans="1:22" s="30" customFormat="1" ht="15" customHeight="1">
      <c r="A125" s="29"/>
      <c r="B125" s="104"/>
      <c r="C125" s="104"/>
      <c r="D125" s="104"/>
      <c r="E125" s="104"/>
      <c r="F125" s="104"/>
      <c r="G125" s="104"/>
      <c r="H125" s="104"/>
      <c r="I125" s="104"/>
      <c r="J125" s="104"/>
      <c r="K125" s="104"/>
      <c r="L125" s="104"/>
      <c r="M125" s="104"/>
      <c r="N125" s="104"/>
      <c r="O125" s="104"/>
      <c r="P125" s="104"/>
      <c r="Q125" s="104"/>
      <c r="R125" s="104"/>
      <c r="S125" s="104"/>
      <c r="T125" s="104"/>
      <c r="U125" s="104"/>
      <c r="V125" s="104"/>
    </row>
    <row r="126" spans="1:22" s="30" customFormat="1" ht="15" customHeight="1">
      <c r="A126" s="29"/>
      <c r="B126" s="104"/>
      <c r="C126" s="104"/>
      <c r="D126" s="104"/>
      <c r="E126" s="104"/>
      <c r="F126" s="104"/>
      <c r="G126" s="104"/>
      <c r="H126" s="104"/>
      <c r="I126" s="104"/>
      <c r="J126" s="104"/>
      <c r="K126" s="104"/>
      <c r="L126" s="104"/>
      <c r="M126" s="104"/>
      <c r="N126" s="104"/>
      <c r="O126" s="104"/>
      <c r="P126" s="104"/>
      <c r="Q126" s="104"/>
      <c r="R126" s="104"/>
      <c r="S126" s="104"/>
      <c r="T126" s="104"/>
      <c r="U126" s="104"/>
      <c r="V126" s="104"/>
    </row>
    <row r="127" spans="1:22" s="30" customFormat="1" ht="15" customHeight="1">
      <c r="A127" s="29"/>
      <c r="B127" s="104"/>
      <c r="C127" s="104"/>
      <c r="D127" s="104"/>
      <c r="E127" s="104"/>
      <c r="F127" s="104"/>
      <c r="G127" s="104"/>
      <c r="H127" s="104"/>
      <c r="I127" s="104"/>
      <c r="J127" s="104"/>
      <c r="K127" s="104"/>
      <c r="L127" s="104"/>
      <c r="M127" s="104"/>
      <c r="N127" s="104"/>
      <c r="O127" s="104"/>
      <c r="P127" s="104"/>
      <c r="Q127" s="104"/>
      <c r="R127" s="104"/>
      <c r="S127" s="104"/>
      <c r="T127" s="104"/>
      <c r="U127" s="104"/>
      <c r="V127" s="104"/>
    </row>
    <row r="128" spans="1:22" s="30" customFormat="1" ht="15" customHeight="1">
      <c r="A128" s="29"/>
      <c r="B128" s="104"/>
      <c r="C128" s="104"/>
      <c r="D128" s="104"/>
      <c r="E128" s="104"/>
      <c r="F128" s="104"/>
      <c r="G128" s="104"/>
      <c r="H128" s="104"/>
      <c r="I128" s="104"/>
      <c r="J128" s="104"/>
      <c r="K128" s="104"/>
      <c r="L128" s="104"/>
      <c r="M128" s="104"/>
      <c r="N128" s="104"/>
      <c r="O128" s="104"/>
      <c r="P128" s="104"/>
      <c r="Q128" s="104"/>
      <c r="R128" s="104"/>
      <c r="S128" s="104"/>
      <c r="T128" s="104"/>
      <c r="U128" s="104"/>
      <c r="V128" s="104"/>
    </row>
    <row r="129" spans="1:22" s="30" customFormat="1" ht="15" customHeight="1">
      <c r="A129" s="29"/>
      <c r="B129" s="104"/>
      <c r="C129" s="104"/>
      <c r="D129" s="104"/>
      <c r="E129" s="104"/>
      <c r="F129" s="104"/>
      <c r="G129" s="104"/>
      <c r="H129" s="104"/>
      <c r="I129" s="104"/>
      <c r="J129" s="104"/>
      <c r="K129" s="104"/>
      <c r="L129" s="104"/>
      <c r="M129" s="104"/>
      <c r="N129" s="104"/>
      <c r="O129" s="104"/>
      <c r="P129" s="104"/>
      <c r="Q129" s="104"/>
      <c r="R129" s="104"/>
      <c r="S129" s="104"/>
      <c r="T129" s="104"/>
      <c r="U129" s="104"/>
      <c r="V129" s="104"/>
    </row>
    <row r="130" spans="1:22" s="30" customFormat="1" ht="15" customHeight="1">
      <c r="A130" s="29"/>
      <c r="B130" s="104"/>
      <c r="C130" s="104"/>
      <c r="D130" s="104"/>
      <c r="E130" s="104"/>
      <c r="F130" s="104"/>
      <c r="G130" s="104"/>
      <c r="H130" s="104"/>
      <c r="I130" s="104"/>
      <c r="J130" s="104"/>
      <c r="K130" s="104"/>
      <c r="L130" s="104"/>
      <c r="M130" s="104"/>
      <c r="N130" s="104"/>
      <c r="O130" s="104"/>
      <c r="P130" s="104"/>
      <c r="Q130" s="104"/>
      <c r="R130" s="104"/>
      <c r="S130" s="104"/>
      <c r="T130" s="104"/>
      <c r="U130" s="104"/>
      <c r="V130" s="104"/>
    </row>
    <row r="131" spans="1:3" ht="12.75">
      <c r="A131" s="30" t="s">
        <v>65</v>
      </c>
      <c r="C131" s="74"/>
    </row>
    <row r="132" spans="1:22" ht="12.75">
      <c r="A132" s="217" t="s">
        <v>5</v>
      </c>
      <c r="B132" s="217"/>
      <c r="C132" s="217"/>
      <c r="D132" s="217"/>
      <c r="E132" s="217"/>
      <c r="F132" s="217"/>
      <c r="G132" s="217"/>
      <c r="H132" s="217"/>
      <c r="I132" s="217"/>
      <c r="J132" s="217"/>
      <c r="K132" s="217"/>
      <c r="L132" s="217"/>
      <c r="M132" s="217"/>
      <c r="N132" s="217"/>
      <c r="O132" s="217"/>
      <c r="P132" s="217"/>
      <c r="Q132" s="217"/>
      <c r="R132" s="217"/>
      <c r="S132" s="217"/>
      <c r="T132" s="217"/>
      <c r="U132" s="217"/>
      <c r="V132" s="217"/>
    </row>
    <row r="133" spans="1:22" ht="12.75">
      <c r="A133" s="217" t="s">
        <v>47</v>
      </c>
      <c r="B133" s="217"/>
      <c r="C133" s="217"/>
      <c r="D133" s="217"/>
      <c r="E133" s="217"/>
      <c r="F133" s="217"/>
      <c r="G133" s="217"/>
      <c r="H133" s="217"/>
      <c r="I133" s="217"/>
      <c r="J133" s="217"/>
      <c r="K133" s="217"/>
      <c r="L133" s="217"/>
      <c r="M133" s="217"/>
      <c r="N133" s="217"/>
      <c r="O133" s="217"/>
      <c r="P133" s="217"/>
      <c r="Q133" s="217"/>
      <c r="R133" s="217"/>
      <c r="S133" s="217"/>
      <c r="T133" s="217"/>
      <c r="U133" s="217"/>
      <c r="V133" s="217"/>
    </row>
    <row r="134" spans="1:22" s="2" customFormat="1" ht="12.75">
      <c r="A134" s="218" t="s">
        <v>73</v>
      </c>
      <c r="B134" s="218"/>
      <c r="C134" s="218"/>
      <c r="D134" s="218"/>
      <c r="E134" s="218"/>
      <c r="F134" s="218"/>
      <c r="G134" s="218"/>
      <c r="H134" s="218"/>
      <c r="I134" s="218"/>
      <c r="J134" s="218"/>
      <c r="K134" s="218"/>
      <c r="L134" s="218"/>
      <c r="M134" s="218"/>
      <c r="N134" s="218"/>
      <c r="O134" s="218"/>
      <c r="P134" s="218"/>
      <c r="Q134" s="218"/>
      <c r="R134" s="218"/>
      <c r="S134" s="218"/>
      <c r="T134" s="218"/>
      <c r="U134" s="218"/>
      <c r="V134" s="218"/>
    </row>
    <row r="135" spans="1:22" s="2" customFormat="1" ht="12.75">
      <c r="A135" s="72"/>
      <c r="B135" s="72"/>
      <c r="C135" s="72"/>
      <c r="D135" s="72"/>
      <c r="E135" s="72"/>
      <c r="F135" s="72"/>
      <c r="G135" s="72"/>
      <c r="H135" s="72"/>
      <c r="I135" s="72"/>
      <c r="J135" s="72"/>
      <c r="K135" s="72"/>
      <c r="L135" s="72"/>
      <c r="M135" s="72"/>
      <c r="N135" s="72"/>
      <c r="O135" s="72"/>
      <c r="P135" s="72"/>
      <c r="Q135" s="72"/>
      <c r="R135" s="72"/>
      <c r="S135" s="72"/>
      <c r="T135" s="72"/>
      <c r="U135" s="72"/>
      <c r="V135" s="72"/>
    </row>
    <row r="136" spans="1:22" ht="12.75">
      <c r="A136" s="217" t="s">
        <v>20</v>
      </c>
      <c r="B136" s="217"/>
      <c r="C136" s="217"/>
      <c r="D136" s="217"/>
      <c r="E136" s="217"/>
      <c r="F136" s="217"/>
      <c r="G136" s="217"/>
      <c r="H136" s="217"/>
      <c r="I136" s="217"/>
      <c r="J136" s="217"/>
      <c r="K136" s="217"/>
      <c r="L136" s="217"/>
      <c r="M136" s="217"/>
      <c r="N136" s="217"/>
      <c r="O136" s="217"/>
      <c r="P136" s="217"/>
      <c r="Q136" s="217"/>
      <c r="R136" s="217"/>
      <c r="S136" s="217"/>
      <c r="T136" s="217"/>
      <c r="U136" s="217"/>
      <c r="V136" s="217"/>
    </row>
    <row r="137" ht="6.75" customHeight="1" thickBot="1"/>
    <row r="138" spans="1:22" ht="12.75">
      <c r="A138" s="75"/>
      <c r="B138" s="219" t="s">
        <v>29</v>
      </c>
      <c r="C138" s="220"/>
      <c r="D138" s="220"/>
      <c r="E138" s="220"/>
      <c r="F138" s="220"/>
      <c r="G138" s="220"/>
      <c r="H138" s="221"/>
      <c r="I138" s="219" t="s">
        <v>30</v>
      </c>
      <c r="J138" s="220"/>
      <c r="K138" s="220"/>
      <c r="L138" s="220"/>
      <c r="M138" s="220"/>
      <c r="N138" s="220"/>
      <c r="O138" s="221"/>
      <c r="P138" s="219" t="s">
        <v>1</v>
      </c>
      <c r="Q138" s="220"/>
      <c r="R138" s="220"/>
      <c r="S138" s="220"/>
      <c r="T138" s="220"/>
      <c r="U138" s="220"/>
      <c r="V138" s="220"/>
    </row>
    <row r="139" spans="2:22" ht="12.75">
      <c r="B139" s="222" t="s">
        <v>31</v>
      </c>
      <c r="C139" s="223"/>
      <c r="D139" s="76" t="s">
        <v>32</v>
      </c>
      <c r="E139" s="223" t="s">
        <v>33</v>
      </c>
      <c r="F139" s="223"/>
      <c r="G139" s="223"/>
      <c r="H139" s="77" t="s">
        <v>1</v>
      </c>
      <c r="I139" s="222" t="s">
        <v>31</v>
      </c>
      <c r="J139" s="224"/>
      <c r="K139" s="73" t="s">
        <v>32</v>
      </c>
      <c r="L139" s="222" t="s">
        <v>33</v>
      </c>
      <c r="M139" s="223"/>
      <c r="N139" s="223"/>
      <c r="O139" s="77" t="s">
        <v>1</v>
      </c>
      <c r="P139" s="222" t="s">
        <v>31</v>
      </c>
      <c r="Q139" s="224"/>
      <c r="R139" s="73" t="s">
        <v>32</v>
      </c>
      <c r="S139" s="222" t="s">
        <v>33</v>
      </c>
      <c r="T139" s="223"/>
      <c r="U139" s="223"/>
      <c r="V139" s="77" t="s">
        <v>1</v>
      </c>
    </row>
    <row r="140" spans="1:22" ht="12.75">
      <c r="A140" s="78" t="s">
        <v>34</v>
      </c>
      <c r="B140" s="79" t="s">
        <v>35</v>
      </c>
      <c r="C140" s="78">
        <v>1</v>
      </c>
      <c r="D140" s="80" t="s">
        <v>36</v>
      </c>
      <c r="E140" s="78" t="s">
        <v>37</v>
      </c>
      <c r="F140" s="78" t="s">
        <v>38</v>
      </c>
      <c r="G140" s="78" t="s">
        <v>39</v>
      </c>
      <c r="H140" s="81"/>
      <c r="I140" s="79" t="s">
        <v>35</v>
      </c>
      <c r="J140" s="78">
        <v>1</v>
      </c>
      <c r="K140" s="80" t="s">
        <v>36</v>
      </c>
      <c r="L140" s="78" t="s">
        <v>37</v>
      </c>
      <c r="M140" s="78" t="s">
        <v>38</v>
      </c>
      <c r="N140" s="78" t="s">
        <v>39</v>
      </c>
      <c r="O140" s="81"/>
      <c r="P140" s="79" t="s">
        <v>35</v>
      </c>
      <c r="Q140" s="78">
        <v>1</v>
      </c>
      <c r="R140" s="80" t="s">
        <v>36</v>
      </c>
      <c r="S140" s="78" t="s">
        <v>37</v>
      </c>
      <c r="T140" s="78" t="s">
        <v>38</v>
      </c>
      <c r="U140" s="78" t="s">
        <v>39</v>
      </c>
      <c r="V140" s="81"/>
    </row>
    <row r="141" spans="1:22" ht="12.75">
      <c r="A141" s="82" t="s">
        <v>10</v>
      </c>
      <c r="B141" s="79"/>
      <c r="C141" s="78"/>
      <c r="D141" s="80"/>
      <c r="E141" s="78"/>
      <c r="F141" s="78"/>
      <c r="G141" s="78"/>
      <c r="H141" s="79"/>
      <c r="I141" s="79"/>
      <c r="J141" s="78"/>
      <c r="K141" s="80"/>
      <c r="L141" s="78"/>
      <c r="M141" s="78"/>
      <c r="N141" s="78"/>
      <c r="O141" s="79"/>
      <c r="P141" s="79"/>
      <c r="Q141" s="78"/>
      <c r="R141" s="80"/>
      <c r="S141" s="78"/>
      <c r="T141" s="78"/>
      <c r="U141" s="78"/>
      <c r="V141" s="79"/>
    </row>
    <row r="142" spans="1:22" ht="12.75">
      <c r="A142" s="30" t="s">
        <v>13</v>
      </c>
      <c r="B142" s="77"/>
      <c r="C142" s="84"/>
      <c r="D142" s="85"/>
      <c r="E142" s="84"/>
      <c r="F142" s="84"/>
      <c r="G142" s="84"/>
      <c r="H142" s="77"/>
      <c r="I142" s="77"/>
      <c r="J142" s="84"/>
      <c r="K142" s="85"/>
      <c r="L142" s="84"/>
      <c r="M142" s="84"/>
      <c r="N142" s="84"/>
      <c r="O142" s="77"/>
      <c r="P142" s="77"/>
      <c r="Q142" s="84"/>
      <c r="R142" s="85"/>
      <c r="S142" s="84"/>
      <c r="T142" s="84"/>
      <c r="U142" s="87"/>
      <c r="V142" s="77"/>
    </row>
    <row r="143" spans="1:22" ht="12.75">
      <c r="A143" s="73" t="s">
        <v>40</v>
      </c>
      <c r="B143" s="88">
        <f>SUM(B79,B13)</f>
        <v>15</v>
      </c>
      <c r="C143" s="89">
        <f aca="true" t="shared" si="47" ref="C143:V143">SUM(C79,C13)</f>
        <v>615</v>
      </c>
      <c r="D143" s="90">
        <f t="shared" si="47"/>
        <v>27209</v>
      </c>
      <c r="E143" s="89">
        <f t="shared" si="47"/>
        <v>4103</v>
      </c>
      <c r="F143" s="89">
        <f t="shared" si="47"/>
        <v>433</v>
      </c>
      <c r="G143" s="89">
        <f t="shared" si="47"/>
        <v>13</v>
      </c>
      <c r="H143" s="88">
        <f t="shared" si="47"/>
        <v>32388</v>
      </c>
      <c r="I143" s="88">
        <f t="shared" si="47"/>
        <v>14</v>
      </c>
      <c r="J143" s="89">
        <f t="shared" si="47"/>
        <v>498</v>
      </c>
      <c r="K143" s="90">
        <f t="shared" si="47"/>
        <v>28186</v>
      </c>
      <c r="L143" s="89">
        <f t="shared" si="47"/>
        <v>3580</v>
      </c>
      <c r="M143" s="89">
        <f t="shared" si="47"/>
        <v>345</v>
      </c>
      <c r="N143" s="89">
        <f t="shared" si="47"/>
        <v>15</v>
      </c>
      <c r="O143" s="88">
        <f t="shared" si="47"/>
        <v>32638</v>
      </c>
      <c r="P143" s="88">
        <f t="shared" si="47"/>
        <v>29</v>
      </c>
      <c r="Q143" s="89">
        <f t="shared" si="47"/>
        <v>1113</v>
      </c>
      <c r="R143" s="88">
        <f t="shared" si="47"/>
        <v>55395</v>
      </c>
      <c r="S143" s="88">
        <f t="shared" si="47"/>
        <v>7683</v>
      </c>
      <c r="T143" s="89">
        <f t="shared" si="47"/>
        <v>778</v>
      </c>
      <c r="U143" s="91">
        <f t="shared" si="47"/>
        <v>28</v>
      </c>
      <c r="V143" s="88">
        <f t="shared" si="47"/>
        <v>65026</v>
      </c>
    </row>
    <row r="144" spans="1:22" ht="12.75">
      <c r="A144" s="73" t="s">
        <v>41</v>
      </c>
      <c r="B144" s="88">
        <f aca="true" t="shared" si="48" ref="B144:V144">SUM(B80,B14)</f>
        <v>0</v>
      </c>
      <c r="C144" s="89">
        <f t="shared" si="48"/>
        <v>2</v>
      </c>
      <c r="D144" s="90">
        <f t="shared" si="48"/>
        <v>2973</v>
      </c>
      <c r="E144" s="89">
        <f t="shared" si="48"/>
        <v>2090</v>
      </c>
      <c r="F144" s="89">
        <f t="shared" si="48"/>
        <v>112</v>
      </c>
      <c r="G144" s="89">
        <f t="shared" si="48"/>
        <v>8</v>
      </c>
      <c r="H144" s="88">
        <f t="shared" si="48"/>
        <v>5185</v>
      </c>
      <c r="I144" s="88">
        <f t="shared" si="48"/>
        <v>0</v>
      </c>
      <c r="J144" s="89">
        <f t="shared" si="48"/>
        <v>1</v>
      </c>
      <c r="K144" s="90">
        <f t="shared" si="48"/>
        <v>2382</v>
      </c>
      <c r="L144" s="89">
        <f t="shared" si="48"/>
        <v>1551</v>
      </c>
      <c r="M144" s="89">
        <f t="shared" si="48"/>
        <v>86</v>
      </c>
      <c r="N144" s="89">
        <f t="shared" si="48"/>
        <v>1</v>
      </c>
      <c r="O144" s="88">
        <f t="shared" si="48"/>
        <v>4021</v>
      </c>
      <c r="P144" s="88">
        <f t="shared" si="48"/>
        <v>0</v>
      </c>
      <c r="Q144" s="89">
        <f t="shared" si="48"/>
        <v>3</v>
      </c>
      <c r="R144" s="88">
        <f t="shared" si="48"/>
        <v>5355</v>
      </c>
      <c r="S144" s="88">
        <f t="shared" si="48"/>
        <v>3641</v>
      </c>
      <c r="T144" s="89">
        <f t="shared" si="48"/>
        <v>198</v>
      </c>
      <c r="U144" s="91">
        <f t="shared" si="48"/>
        <v>9</v>
      </c>
      <c r="V144" s="88">
        <f t="shared" si="48"/>
        <v>9206</v>
      </c>
    </row>
    <row r="145" spans="1:22" ht="12.75">
      <c r="A145" s="29" t="s">
        <v>23</v>
      </c>
      <c r="B145" s="92">
        <f aca="true" t="shared" si="49" ref="B145:V145">SUM(B81,B15)</f>
        <v>15</v>
      </c>
      <c r="C145" s="93">
        <f t="shared" si="49"/>
        <v>617</v>
      </c>
      <c r="D145" s="94">
        <f t="shared" si="49"/>
        <v>30182</v>
      </c>
      <c r="E145" s="93">
        <f t="shared" si="49"/>
        <v>6193</v>
      </c>
      <c r="F145" s="93">
        <f t="shared" si="49"/>
        <v>545</v>
      </c>
      <c r="G145" s="93">
        <f t="shared" si="49"/>
        <v>21</v>
      </c>
      <c r="H145" s="92">
        <f t="shared" si="49"/>
        <v>37573</v>
      </c>
      <c r="I145" s="92">
        <f t="shared" si="49"/>
        <v>14</v>
      </c>
      <c r="J145" s="93">
        <f t="shared" si="49"/>
        <v>499</v>
      </c>
      <c r="K145" s="94">
        <f t="shared" si="49"/>
        <v>30568</v>
      </c>
      <c r="L145" s="93">
        <f t="shared" si="49"/>
        <v>5131</v>
      </c>
      <c r="M145" s="93">
        <f t="shared" si="49"/>
        <v>431</v>
      </c>
      <c r="N145" s="93">
        <f t="shared" si="49"/>
        <v>16</v>
      </c>
      <c r="O145" s="92">
        <f t="shared" si="49"/>
        <v>36659</v>
      </c>
      <c r="P145" s="92">
        <f t="shared" si="49"/>
        <v>29</v>
      </c>
      <c r="Q145" s="93">
        <f t="shared" si="49"/>
        <v>1116</v>
      </c>
      <c r="R145" s="92">
        <f t="shared" si="49"/>
        <v>60750</v>
      </c>
      <c r="S145" s="92">
        <f t="shared" si="49"/>
        <v>11324</v>
      </c>
      <c r="T145" s="93">
        <f t="shared" si="49"/>
        <v>976</v>
      </c>
      <c r="U145" s="95">
        <f t="shared" si="49"/>
        <v>37</v>
      </c>
      <c r="V145" s="92">
        <f t="shared" si="49"/>
        <v>74232</v>
      </c>
    </row>
    <row r="146" spans="1:22" ht="12.75">
      <c r="A146" s="30" t="s">
        <v>14</v>
      </c>
      <c r="B146" s="88"/>
      <c r="C146" s="89"/>
      <c r="D146" s="90"/>
      <c r="E146" s="89"/>
      <c r="F146" s="89"/>
      <c r="G146" s="89"/>
      <c r="H146" s="88"/>
      <c r="I146" s="88"/>
      <c r="J146" s="89"/>
      <c r="K146" s="90"/>
      <c r="L146" s="89"/>
      <c r="M146" s="89"/>
      <c r="N146" s="89"/>
      <c r="O146" s="88"/>
      <c r="P146" s="88"/>
      <c r="Q146" s="89"/>
      <c r="R146" s="88"/>
      <c r="S146" s="88"/>
      <c r="T146" s="89"/>
      <c r="U146" s="91"/>
      <c r="V146" s="88"/>
    </row>
    <row r="147" spans="1:22" ht="12.75">
      <c r="A147" s="73" t="s">
        <v>51</v>
      </c>
      <c r="B147" s="88">
        <f aca="true" t="shared" si="50" ref="B147:V147">SUM(B83,B17)</f>
        <v>16</v>
      </c>
      <c r="C147" s="89">
        <f t="shared" si="50"/>
        <v>593</v>
      </c>
      <c r="D147" s="90">
        <f t="shared" si="50"/>
        <v>24754</v>
      </c>
      <c r="E147" s="89">
        <f t="shared" si="50"/>
        <v>3961</v>
      </c>
      <c r="F147" s="89">
        <f t="shared" si="50"/>
        <v>522</v>
      </c>
      <c r="G147" s="89">
        <f t="shared" si="50"/>
        <v>41</v>
      </c>
      <c r="H147" s="88">
        <f t="shared" si="50"/>
        <v>29887</v>
      </c>
      <c r="I147" s="88">
        <f t="shared" si="50"/>
        <v>6</v>
      </c>
      <c r="J147" s="89">
        <f t="shared" si="50"/>
        <v>442</v>
      </c>
      <c r="K147" s="90">
        <f t="shared" si="50"/>
        <v>26356</v>
      </c>
      <c r="L147" s="89">
        <f t="shared" si="50"/>
        <v>3450</v>
      </c>
      <c r="M147" s="89">
        <f t="shared" si="50"/>
        <v>423</v>
      </c>
      <c r="N147" s="89">
        <f t="shared" si="50"/>
        <v>26</v>
      </c>
      <c r="O147" s="88">
        <f t="shared" si="50"/>
        <v>30703</v>
      </c>
      <c r="P147" s="88">
        <f t="shared" si="50"/>
        <v>22</v>
      </c>
      <c r="Q147" s="89">
        <f t="shared" si="50"/>
        <v>1035</v>
      </c>
      <c r="R147" s="88">
        <f t="shared" si="50"/>
        <v>51110</v>
      </c>
      <c r="S147" s="88">
        <f t="shared" si="50"/>
        <v>7411</v>
      </c>
      <c r="T147" s="89">
        <f t="shared" si="50"/>
        <v>945</v>
      </c>
      <c r="U147" s="91">
        <f t="shared" si="50"/>
        <v>67</v>
      </c>
      <c r="V147" s="88">
        <f t="shared" si="50"/>
        <v>60590</v>
      </c>
    </row>
    <row r="148" spans="1:22" ht="12.75">
      <c r="A148" s="73" t="s">
        <v>42</v>
      </c>
      <c r="B148" s="88">
        <f aca="true" t="shared" si="51" ref="B148:V148">SUM(B84,B18)</f>
        <v>1</v>
      </c>
      <c r="C148" s="89">
        <f t="shared" si="51"/>
        <v>2</v>
      </c>
      <c r="D148" s="90">
        <f t="shared" si="51"/>
        <v>3709</v>
      </c>
      <c r="E148" s="89">
        <f t="shared" si="51"/>
        <v>3026</v>
      </c>
      <c r="F148" s="89">
        <f t="shared" si="51"/>
        <v>217</v>
      </c>
      <c r="G148" s="89">
        <f t="shared" si="51"/>
        <v>6</v>
      </c>
      <c r="H148" s="88">
        <f t="shared" si="51"/>
        <v>6961</v>
      </c>
      <c r="I148" s="88">
        <f t="shared" si="51"/>
        <v>1</v>
      </c>
      <c r="J148" s="89">
        <f t="shared" si="51"/>
        <v>0</v>
      </c>
      <c r="K148" s="90">
        <f t="shared" si="51"/>
        <v>2823</v>
      </c>
      <c r="L148" s="89">
        <f t="shared" si="51"/>
        <v>2275</v>
      </c>
      <c r="M148" s="89">
        <f t="shared" si="51"/>
        <v>128</v>
      </c>
      <c r="N148" s="89">
        <f t="shared" si="51"/>
        <v>10</v>
      </c>
      <c r="O148" s="88">
        <f t="shared" si="51"/>
        <v>5237</v>
      </c>
      <c r="P148" s="88">
        <f t="shared" si="51"/>
        <v>2</v>
      </c>
      <c r="Q148" s="89">
        <f t="shared" si="51"/>
        <v>2</v>
      </c>
      <c r="R148" s="88">
        <f t="shared" si="51"/>
        <v>6532</v>
      </c>
      <c r="S148" s="88">
        <f t="shared" si="51"/>
        <v>5301</v>
      </c>
      <c r="T148" s="89">
        <f t="shared" si="51"/>
        <v>345</v>
      </c>
      <c r="U148" s="91">
        <f t="shared" si="51"/>
        <v>16</v>
      </c>
      <c r="V148" s="88">
        <f t="shared" si="51"/>
        <v>12198</v>
      </c>
    </row>
    <row r="149" spans="1:22" ht="12.75">
      <c r="A149" s="29" t="s">
        <v>24</v>
      </c>
      <c r="B149" s="92">
        <f aca="true" t="shared" si="52" ref="B149:V149">SUM(B85,B19)</f>
        <v>17</v>
      </c>
      <c r="C149" s="93">
        <f t="shared" si="52"/>
        <v>595</v>
      </c>
      <c r="D149" s="94">
        <f t="shared" si="52"/>
        <v>28463</v>
      </c>
      <c r="E149" s="93">
        <f t="shared" si="52"/>
        <v>6987</v>
      </c>
      <c r="F149" s="93">
        <f t="shared" si="52"/>
        <v>739</v>
      </c>
      <c r="G149" s="93">
        <f t="shared" si="52"/>
        <v>47</v>
      </c>
      <c r="H149" s="92">
        <f t="shared" si="52"/>
        <v>36848</v>
      </c>
      <c r="I149" s="92">
        <f t="shared" si="52"/>
        <v>7</v>
      </c>
      <c r="J149" s="93">
        <f t="shared" si="52"/>
        <v>442</v>
      </c>
      <c r="K149" s="94">
        <f t="shared" si="52"/>
        <v>29179</v>
      </c>
      <c r="L149" s="93">
        <f t="shared" si="52"/>
        <v>5725</v>
      </c>
      <c r="M149" s="93">
        <f t="shared" si="52"/>
        <v>551</v>
      </c>
      <c r="N149" s="93">
        <f t="shared" si="52"/>
        <v>36</v>
      </c>
      <c r="O149" s="92">
        <f t="shared" si="52"/>
        <v>35940</v>
      </c>
      <c r="P149" s="92">
        <f t="shared" si="52"/>
        <v>24</v>
      </c>
      <c r="Q149" s="93">
        <f t="shared" si="52"/>
        <v>1037</v>
      </c>
      <c r="R149" s="92">
        <f t="shared" si="52"/>
        <v>57642</v>
      </c>
      <c r="S149" s="92">
        <f t="shared" si="52"/>
        <v>12712</v>
      </c>
      <c r="T149" s="93">
        <f t="shared" si="52"/>
        <v>1290</v>
      </c>
      <c r="U149" s="95">
        <f t="shared" si="52"/>
        <v>83</v>
      </c>
      <c r="V149" s="92">
        <f t="shared" si="52"/>
        <v>72788</v>
      </c>
    </row>
    <row r="150" spans="1:22" ht="12.75">
      <c r="A150" s="96" t="s">
        <v>15</v>
      </c>
      <c r="B150" s="97">
        <f aca="true" t="shared" si="53" ref="B150:V150">SUM(B86,B20)</f>
        <v>32</v>
      </c>
      <c r="C150" s="98">
        <f t="shared" si="53"/>
        <v>1212</v>
      </c>
      <c r="D150" s="99">
        <f t="shared" si="53"/>
        <v>58645</v>
      </c>
      <c r="E150" s="98">
        <f t="shared" si="53"/>
        <v>13180</v>
      </c>
      <c r="F150" s="98">
        <f t="shared" si="53"/>
        <v>1284</v>
      </c>
      <c r="G150" s="98">
        <f t="shared" si="53"/>
        <v>68</v>
      </c>
      <c r="H150" s="97">
        <f t="shared" si="53"/>
        <v>74421</v>
      </c>
      <c r="I150" s="97">
        <f t="shared" si="53"/>
        <v>21</v>
      </c>
      <c r="J150" s="98">
        <f t="shared" si="53"/>
        <v>941</v>
      </c>
      <c r="K150" s="99">
        <f t="shared" si="53"/>
        <v>59747</v>
      </c>
      <c r="L150" s="98">
        <f t="shared" si="53"/>
        <v>10856</v>
      </c>
      <c r="M150" s="98">
        <f t="shared" si="53"/>
        <v>982</v>
      </c>
      <c r="N150" s="98">
        <f t="shared" si="53"/>
        <v>52</v>
      </c>
      <c r="O150" s="97">
        <f t="shared" si="53"/>
        <v>72599</v>
      </c>
      <c r="P150" s="97">
        <f t="shared" si="53"/>
        <v>53</v>
      </c>
      <c r="Q150" s="98">
        <f t="shared" si="53"/>
        <v>2153</v>
      </c>
      <c r="R150" s="97">
        <f t="shared" si="53"/>
        <v>118392</v>
      </c>
      <c r="S150" s="97">
        <f t="shared" si="53"/>
        <v>24036</v>
      </c>
      <c r="T150" s="98">
        <f t="shared" si="53"/>
        <v>2266</v>
      </c>
      <c r="U150" s="100">
        <f t="shared" si="53"/>
        <v>120</v>
      </c>
      <c r="V150" s="97">
        <f t="shared" si="53"/>
        <v>147020</v>
      </c>
    </row>
    <row r="151" spans="2:22" ht="12.75">
      <c r="B151" s="88"/>
      <c r="C151" s="89"/>
      <c r="D151" s="90"/>
      <c r="E151" s="89"/>
      <c r="F151" s="89"/>
      <c r="G151" s="89"/>
      <c r="H151" s="88"/>
      <c r="I151" s="88"/>
      <c r="J151" s="89"/>
      <c r="K151" s="90"/>
      <c r="L151" s="89"/>
      <c r="M151" s="89"/>
      <c r="N151" s="89"/>
      <c r="O151" s="88"/>
      <c r="P151" s="88"/>
      <c r="Q151" s="89"/>
      <c r="R151" s="88"/>
      <c r="S151" s="88"/>
      <c r="T151" s="89"/>
      <c r="U151" s="91"/>
      <c r="V151" s="88"/>
    </row>
    <row r="152" spans="1:22" ht="12.75">
      <c r="A152" s="30" t="s">
        <v>16</v>
      </c>
      <c r="B152" s="88"/>
      <c r="C152" s="89"/>
      <c r="D152" s="90"/>
      <c r="E152" s="89"/>
      <c r="F152" s="89"/>
      <c r="G152" s="89"/>
      <c r="H152" s="88"/>
      <c r="I152" s="88"/>
      <c r="J152" s="89"/>
      <c r="K152" s="90"/>
      <c r="L152" s="89"/>
      <c r="M152" s="89"/>
      <c r="N152" s="89"/>
      <c r="O152" s="88"/>
      <c r="P152" s="88"/>
      <c r="Q152" s="89"/>
      <c r="R152" s="88"/>
      <c r="S152" s="88"/>
      <c r="T152" s="89"/>
      <c r="U152" s="91"/>
      <c r="V152" s="88"/>
    </row>
    <row r="153" spans="1:22" ht="12.75">
      <c r="A153" s="30" t="s">
        <v>13</v>
      </c>
      <c r="B153" s="88"/>
      <c r="C153" s="89"/>
      <c r="D153" s="90"/>
      <c r="E153" s="89"/>
      <c r="F153" s="89"/>
      <c r="G153" s="89"/>
      <c r="H153" s="88"/>
      <c r="I153" s="88"/>
      <c r="J153" s="89"/>
      <c r="K153" s="90"/>
      <c r="L153" s="89"/>
      <c r="M153" s="89"/>
      <c r="N153" s="89"/>
      <c r="O153" s="88"/>
      <c r="P153" s="88"/>
      <c r="Q153" s="89"/>
      <c r="R153" s="88"/>
      <c r="S153" s="88"/>
      <c r="T153" s="89"/>
      <c r="U153" s="91"/>
      <c r="V153" s="88"/>
    </row>
    <row r="154" spans="1:22" ht="12.75">
      <c r="A154" s="73" t="s">
        <v>43</v>
      </c>
      <c r="B154" s="88">
        <f aca="true" t="shared" si="54" ref="B154:V154">SUM(B90,B24)</f>
        <v>11</v>
      </c>
      <c r="C154" s="89">
        <f t="shared" si="54"/>
        <v>497</v>
      </c>
      <c r="D154" s="90">
        <f t="shared" si="54"/>
        <v>14077</v>
      </c>
      <c r="E154" s="89">
        <f t="shared" si="54"/>
        <v>1546</v>
      </c>
      <c r="F154" s="89">
        <f t="shared" si="54"/>
        <v>222</v>
      </c>
      <c r="G154" s="89">
        <f t="shared" si="54"/>
        <v>19</v>
      </c>
      <c r="H154" s="88">
        <f t="shared" si="54"/>
        <v>16372</v>
      </c>
      <c r="I154" s="88">
        <f t="shared" si="54"/>
        <v>7</v>
      </c>
      <c r="J154" s="89">
        <f t="shared" si="54"/>
        <v>463</v>
      </c>
      <c r="K154" s="90">
        <f t="shared" si="54"/>
        <v>17340</v>
      </c>
      <c r="L154" s="89">
        <f t="shared" si="54"/>
        <v>1706</v>
      </c>
      <c r="M154" s="89">
        <f t="shared" si="54"/>
        <v>221</v>
      </c>
      <c r="N154" s="89">
        <f t="shared" si="54"/>
        <v>23</v>
      </c>
      <c r="O154" s="88">
        <f t="shared" si="54"/>
        <v>19760</v>
      </c>
      <c r="P154" s="88">
        <f t="shared" si="54"/>
        <v>18</v>
      </c>
      <c r="Q154" s="89">
        <f t="shared" si="54"/>
        <v>960</v>
      </c>
      <c r="R154" s="88">
        <f t="shared" si="54"/>
        <v>31417</v>
      </c>
      <c r="S154" s="88">
        <f t="shared" si="54"/>
        <v>3252</v>
      </c>
      <c r="T154" s="89">
        <f t="shared" si="54"/>
        <v>443</v>
      </c>
      <c r="U154" s="91">
        <f t="shared" si="54"/>
        <v>42</v>
      </c>
      <c r="V154" s="88">
        <f t="shared" si="54"/>
        <v>36132</v>
      </c>
    </row>
    <row r="155" spans="1:22" ht="12.75">
      <c r="A155" s="73" t="s">
        <v>44</v>
      </c>
      <c r="B155" s="88">
        <f aca="true" t="shared" si="55" ref="B155:V155">SUM(B91,B25)</f>
        <v>2</v>
      </c>
      <c r="C155" s="102">
        <f t="shared" si="55"/>
        <v>51</v>
      </c>
      <c r="D155" s="90">
        <f t="shared" si="55"/>
        <v>8406</v>
      </c>
      <c r="E155" s="102">
        <f t="shared" si="55"/>
        <v>3002</v>
      </c>
      <c r="F155" s="102">
        <f t="shared" si="55"/>
        <v>667</v>
      </c>
      <c r="G155" s="102">
        <f t="shared" si="55"/>
        <v>96</v>
      </c>
      <c r="H155" s="88">
        <f t="shared" si="55"/>
        <v>12224</v>
      </c>
      <c r="I155" s="88">
        <f t="shared" si="55"/>
        <v>0</v>
      </c>
      <c r="J155" s="102">
        <f t="shared" si="55"/>
        <v>20</v>
      </c>
      <c r="K155" s="90">
        <f t="shared" si="55"/>
        <v>6005</v>
      </c>
      <c r="L155" s="102">
        <f t="shared" si="55"/>
        <v>2076</v>
      </c>
      <c r="M155" s="102">
        <f t="shared" si="55"/>
        <v>418</v>
      </c>
      <c r="N155" s="102">
        <f t="shared" si="55"/>
        <v>73</v>
      </c>
      <c r="O155" s="88">
        <f t="shared" si="55"/>
        <v>8592</v>
      </c>
      <c r="P155" s="88">
        <f t="shared" si="55"/>
        <v>2</v>
      </c>
      <c r="Q155" s="89">
        <f t="shared" si="55"/>
        <v>71</v>
      </c>
      <c r="R155" s="88">
        <f t="shared" si="55"/>
        <v>14411</v>
      </c>
      <c r="S155" s="88">
        <f t="shared" si="55"/>
        <v>5078</v>
      </c>
      <c r="T155" s="89">
        <f t="shared" si="55"/>
        <v>1085</v>
      </c>
      <c r="U155" s="91">
        <f t="shared" si="55"/>
        <v>169</v>
      </c>
      <c r="V155" s="88">
        <f t="shared" si="55"/>
        <v>20816</v>
      </c>
    </row>
    <row r="156" spans="1:22" ht="12.75">
      <c r="A156" s="73" t="s">
        <v>45</v>
      </c>
      <c r="B156" s="88">
        <f aca="true" t="shared" si="56" ref="B156:V156">SUM(B92,B26)</f>
        <v>0</v>
      </c>
      <c r="C156" s="102">
        <f t="shared" si="56"/>
        <v>5</v>
      </c>
      <c r="D156" s="90">
        <f t="shared" si="56"/>
        <v>279</v>
      </c>
      <c r="E156" s="102">
        <f t="shared" si="56"/>
        <v>139</v>
      </c>
      <c r="F156" s="102">
        <f t="shared" si="56"/>
        <v>38</v>
      </c>
      <c r="G156" s="102">
        <f t="shared" si="56"/>
        <v>8</v>
      </c>
      <c r="H156" s="88">
        <f t="shared" si="56"/>
        <v>469</v>
      </c>
      <c r="I156" s="88">
        <f t="shared" si="56"/>
        <v>1</v>
      </c>
      <c r="J156" s="102">
        <f t="shared" si="56"/>
        <v>10</v>
      </c>
      <c r="K156" s="90">
        <f t="shared" si="56"/>
        <v>746</v>
      </c>
      <c r="L156" s="102">
        <f t="shared" si="56"/>
        <v>247</v>
      </c>
      <c r="M156" s="102">
        <f t="shared" si="56"/>
        <v>59</v>
      </c>
      <c r="N156" s="102">
        <f t="shared" si="56"/>
        <v>3</v>
      </c>
      <c r="O156" s="88">
        <f t="shared" si="56"/>
        <v>1066</v>
      </c>
      <c r="P156" s="88">
        <f t="shared" si="56"/>
        <v>1</v>
      </c>
      <c r="Q156" s="89">
        <f t="shared" si="56"/>
        <v>15</v>
      </c>
      <c r="R156" s="88">
        <f t="shared" si="56"/>
        <v>1025</v>
      </c>
      <c r="S156" s="88">
        <f t="shared" si="56"/>
        <v>386</v>
      </c>
      <c r="T156" s="89">
        <f t="shared" si="56"/>
        <v>97</v>
      </c>
      <c r="U156" s="91">
        <f t="shared" si="56"/>
        <v>11</v>
      </c>
      <c r="V156" s="88">
        <f t="shared" si="56"/>
        <v>1535</v>
      </c>
    </row>
    <row r="157" spans="1:22" ht="12.75">
      <c r="A157" s="73" t="s">
        <v>46</v>
      </c>
      <c r="B157" s="88">
        <f aca="true" t="shared" si="57" ref="B157:V157">SUM(B93,B27)</f>
        <v>1</v>
      </c>
      <c r="C157" s="102">
        <f t="shared" si="57"/>
        <v>4</v>
      </c>
      <c r="D157" s="90">
        <f t="shared" si="57"/>
        <v>3904</v>
      </c>
      <c r="E157" s="102">
        <f t="shared" si="57"/>
        <v>3946</v>
      </c>
      <c r="F157" s="102">
        <f t="shared" si="57"/>
        <v>748</v>
      </c>
      <c r="G157" s="102">
        <f t="shared" si="57"/>
        <v>176</v>
      </c>
      <c r="H157" s="88">
        <f t="shared" si="57"/>
        <v>8779</v>
      </c>
      <c r="I157" s="88">
        <f t="shared" si="57"/>
        <v>0</v>
      </c>
      <c r="J157" s="102">
        <f t="shared" si="57"/>
        <v>3</v>
      </c>
      <c r="K157" s="90">
        <f t="shared" si="57"/>
        <v>3099</v>
      </c>
      <c r="L157" s="102">
        <f t="shared" si="57"/>
        <v>2709</v>
      </c>
      <c r="M157" s="102">
        <f t="shared" si="57"/>
        <v>450</v>
      </c>
      <c r="N157" s="102">
        <f t="shared" si="57"/>
        <v>83</v>
      </c>
      <c r="O157" s="88">
        <f t="shared" si="57"/>
        <v>6344</v>
      </c>
      <c r="P157" s="88">
        <f t="shared" si="57"/>
        <v>1</v>
      </c>
      <c r="Q157" s="89">
        <f t="shared" si="57"/>
        <v>7</v>
      </c>
      <c r="R157" s="88">
        <f t="shared" si="57"/>
        <v>7003</v>
      </c>
      <c r="S157" s="88">
        <f t="shared" si="57"/>
        <v>6655</v>
      </c>
      <c r="T157" s="89">
        <f t="shared" si="57"/>
        <v>1198</v>
      </c>
      <c r="U157" s="91">
        <f t="shared" si="57"/>
        <v>259</v>
      </c>
      <c r="V157" s="88">
        <f t="shared" si="57"/>
        <v>15123</v>
      </c>
    </row>
    <row r="158" spans="1:22" s="110" customFormat="1" ht="12.75">
      <c r="A158" s="29" t="s">
        <v>1</v>
      </c>
      <c r="B158" s="92">
        <f aca="true" t="shared" si="58" ref="B158:V158">SUM(B94,B28)</f>
        <v>14</v>
      </c>
      <c r="C158" s="93">
        <f t="shared" si="58"/>
        <v>557</v>
      </c>
      <c r="D158" s="94">
        <f t="shared" si="58"/>
        <v>26666</v>
      </c>
      <c r="E158" s="93">
        <f t="shared" si="58"/>
        <v>8633</v>
      </c>
      <c r="F158" s="93">
        <f t="shared" si="58"/>
        <v>1675</v>
      </c>
      <c r="G158" s="93">
        <f t="shared" si="58"/>
        <v>299</v>
      </c>
      <c r="H158" s="92">
        <f t="shared" si="58"/>
        <v>37844</v>
      </c>
      <c r="I158" s="92">
        <f t="shared" si="58"/>
        <v>8</v>
      </c>
      <c r="J158" s="93">
        <f t="shared" si="58"/>
        <v>496</v>
      </c>
      <c r="K158" s="94">
        <f t="shared" si="58"/>
        <v>27190</v>
      </c>
      <c r="L158" s="93">
        <f t="shared" si="58"/>
        <v>6738</v>
      </c>
      <c r="M158" s="93">
        <f t="shared" si="58"/>
        <v>1148</v>
      </c>
      <c r="N158" s="93">
        <f t="shared" si="58"/>
        <v>182</v>
      </c>
      <c r="O158" s="92">
        <f t="shared" si="58"/>
        <v>35762</v>
      </c>
      <c r="P158" s="92">
        <f t="shared" si="58"/>
        <v>22</v>
      </c>
      <c r="Q158" s="93">
        <f t="shared" si="58"/>
        <v>1053</v>
      </c>
      <c r="R158" s="92">
        <f t="shared" si="58"/>
        <v>53856</v>
      </c>
      <c r="S158" s="92">
        <f t="shared" si="58"/>
        <v>15371</v>
      </c>
      <c r="T158" s="93">
        <f t="shared" si="58"/>
        <v>2823</v>
      </c>
      <c r="U158" s="95">
        <f t="shared" si="58"/>
        <v>481</v>
      </c>
      <c r="V158" s="92">
        <f t="shared" si="58"/>
        <v>73606</v>
      </c>
    </row>
    <row r="159" spans="1:22" ht="12.75">
      <c r="A159" s="30" t="s">
        <v>14</v>
      </c>
      <c r="B159" s="88"/>
      <c r="C159" s="89"/>
      <c r="D159" s="90"/>
      <c r="E159" s="89"/>
      <c r="F159" s="89"/>
      <c r="G159" s="89"/>
      <c r="H159" s="88"/>
      <c r="I159" s="88"/>
      <c r="J159" s="89"/>
      <c r="K159" s="90"/>
      <c r="L159" s="89"/>
      <c r="M159" s="89"/>
      <c r="N159" s="89"/>
      <c r="O159" s="88"/>
      <c r="P159" s="88"/>
      <c r="Q159" s="89"/>
      <c r="R159" s="88"/>
      <c r="S159" s="88"/>
      <c r="T159" s="89"/>
      <c r="U159" s="91"/>
      <c r="V159" s="88"/>
    </row>
    <row r="160" spans="1:22" ht="12.75">
      <c r="A160" s="73" t="s">
        <v>43</v>
      </c>
      <c r="B160" s="88">
        <f aca="true" t="shared" si="59" ref="B160:V160">SUM(B96,B30)</f>
        <v>5</v>
      </c>
      <c r="C160" s="89">
        <f t="shared" si="59"/>
        <v>448</v>
      </c>
      <c r="D160" s="90">
        <f t="shared" si="59"/>
        <v>11590</v>
      </c>
      <c r="E160" s="89">
        <f t="shared" si="59"/>
        <v>1409</v>
      </c>
      <c r="F160" s="89">
        <f t="shared" si="59"/>
        <v>199</v>
      </c>
      <c r="G160" s="89">
        <f t="shared" si="59"/>
        <v>22</v>
      </c>
      <c r="H160" s="88">
        <f t="shared" si="59"/>
        <v>13673</v>
      </c>
      <c r="I160" s="88">
        <f t="shared" si="59"/>
        <v>4</v>
      </c>
      <c r="J160" s="89">
        <f t="shared" si="59"/>
        <v>423</v>
      </c>
      <c r="K160" s="90">
        <f t="shared" si="59"/>
        <v>15238</v>
      </c>
      <c r="L160" s="89">
        <f t="shared" si="59"/>
        <v>1496</v>
      </c>
      <c r="M160" s="89">
        <f t="shared" si="59"/>
        <v>235</v>
      </c>
      <c r="N160" s="89">
        <f t="shared" si="59"/>
        <v>24</v>
      </c>
      <c r="O160" s="88">
        <f t="shared" si="59"/>
        <v>17420</v>
      </c>
      <c r="P160" s="88">
        <f t="shared" si="59"/>
        <v>9</v>
      </c>
      <c r="Q160" s="89">
        <f t="shared" si="59"/>
        <v>871</v>
      </c>
      <c r="R160" s="88">
        <f t="shared" si="59"/>
        <v>26828</v>
      </c>
      <c r="S160" s="88">
        <f t="shared" si="59"/>
        <v>2905</v>
      </c>
      <c r="T160" s="89">
        <f t="shared" si="59"/>
        <v>434</v>
      </c>
      <c r="U160" s="91">
        <f t="shared" si="59"/>
        <v>46</v>
      </c>
      <c r="V160" s="88">
        <f t="shared" si="59"/>
        <v>31093</v>
      </c>
    </row>
    <row r="161" spans="1:22" ht="12.75">
      <c r="A161" s="73" t="s">
        <v>44</v>
      </c>
      <c r="B161" s="88">
        <f aca="true" t="shared" si="60" ref="B161:V161">SUM(B97,B31)</f>
        <v>0</v>
      </c>
      <c r="C161" s="102">
        <f t="shared" si="60"/>
        <v>43</v>
      </c>
      <c r="D161" s="90">
        <f t="shared" si="60"/>
        <v>7939</v>
      </c>
      <c r="E161" s="102">
        <f t="shared" si="60"/>
        <v>3158</v>
      </c>
      <c r="F161" s="102">
        <f t="shared" si="60"/>
        <v>822</v>
      </c>
      <c r="G161" s="102">
        <f t="shared" si="60"/>
        <v>130</v>
      </c>
      <c r="H161" s="88">
        <f t="shared" si="60"/>
        <v>12092</v>
      </c>
      <c r="I161" s="88">
        <f t="shared" si="60"/>
        <v>1</v>
      </c>
      <c r="J161" s="102">
        <f t="shared" si="60"/>
        <v>41</v>
      </c>
      <c r="K161" s="90">
        <f t="shared" si="60"/>
        <v>6331</v>
      </c>
      <c r="L161" s="102">
        <f t="shared" si="60"/>
        <v>2199</v>
      </c>
      <c r="M161" s="102">
        <f t="shared" si="60"/>
        <v>530</v>
      </c>
      <c r="N161" s="102">
        <f t="shared" si="60"/>
        <v>84</v>
      </c>
      <c r="O161" s="88">
        <f t="shared" si="60"/>
        <v>9186</v>
      </c>
      <c r="P161" s="88">
        <f t="shared" si="60"/>
        <v>1</v>
      </c>
      <c r="Q161" s="89">
        <f t="shared" si="60"/>
        <v>84</v>
      </c>
      <c r="R161" s="88">
        <f t="shared" si="60"/>
        <v>14270</v>
      </c>
      <c r="S161" s="88">
        <f t="shared" si="60"/>
        <v>5357</v>
      </c>
      <c r="T161" s="89">
        <f t="shared" si="60"/>
        <v>1352</v>
      </c>
      <c r="U161" s="91">
        <f t="shared" si="60"/>
        <v>214</v>
      </c>
      <c r="V161" s="88">
        <f t="shared" si="60"/>
        <v>21278</v>
      </c>
    </row>
    <row r="162" spans="1:22" ht="12.75">
      <c r="A162" s="73" t="s">
        <v>45</v>
      </c>
      <c r="B162" s="88">
        <f aca="true" t="shared" si="61" ref="B162:V162">SUM(B98,B32)</f>
        <v>0</v>
      </c>
      <c r="C162" s="102">
        <f t="shared" si="61"/>
        <v>4</v>
      </c>
      <c r="D162" s="90">
        <f t="shared" si="61"/>
        <v>283</v>
      </c>
      <c r="E162" s="102">
        <f t="shared" si="61"/>
        <v>150</v>
      </c>
      <c r="F162" s="102">
        <f t="shared" si="61"/>
        <v>52</v>
      </c>
      <c r="G162" s="102">
        <f t="shared" si="61"/>
        <v>6</v>
      </c>
      <c r="H162" s="88">
        <f t="shared" si="61"/>
        <v>495</v>
      </c>
      <c r="I162" s="88">
        <f t="shared" si="61"/>
        <v>0</v>
      </c>
      <c r="J162" s="102">
        <f t="shared" si="61"/>
        <v>10</v>
      </c>
      <c r="K162" s="90">
        <f t="shared" si="61"/>
        <v>733</v>
      </c>
      <c r="L162" s="102">
        <f t="shared" si="61"/>
        <v>254</v>
      </c>
      <c r="M162" s="102">
        <f t="shared" si="61"/>
        <v>43</v>
      </c>
      <c r="N162" s="102">
        <f t="shared" si="61"/>
        <v>7</v>
      </c>
      <c r="O162" s="88">
        <f t="shared" si="61"/>
        <v>1047</v>
      </c>
      <c r="P162" s="88">
        <f t="shared" si="61"/>
        <v>0</v>
      </c>
      <c r="Q162" s="89">
        <f t="shared" si="61"/>
        <v>14</v>
      </c>
      <c r="R162" s="88">
        <f t="shared" si="61"/>
        <v>1016</v>
      </c>
      <c r="S162" s="88">
        <f t="shared" si="61"/>
        <v>404</v>
      </c>
      <c r="T162" s="89">
        <f t="shared" si="61"/>
        <v>95</v>
      </c>
      <c r="U162" s="91">
        <f t="shared" si="61"/>
        <v>13</v>
      </c>
      <c r="V162" s="88">
        <f t="shared" si="61"/>
        <v>1542</v>
      </c>
    </row>
    <row r="163" spans="1:22" ht="12.75">
      <c r="A163" s="73" t="s">
        <v>46</v>
      </c>
      <c r="B163" s="88">
        <f aca="true" t="shared" si="62" ref="B163:V163">SUM(B99,B33)</f>
        <v>0</v>
      </c>
      <c r="C163" s="102">
        <f t="shared" si="62"/>
        <v>5</v>
      </c>
      <c r="D163" s="90">
        <f t="shared" si="62"/>
        <v>3597</v>
      </c>
      <c r="E163" s="102">
        <f t="shared" si="62"/>
        <v>3607</v>
      </c>
      <c r="F163" s="102">
        <f t="shared" si="62"/>
        <v>985</v>
      </c>
      <c r="G163" s="102">
        <f t="shared" si="62"/>
        <v>177</v>
      </c>
      <c r="H163" s="88">
        <f t="shared" si="62"/>
        <v>8371</v>
      </c>
      <c r="I163" s="88">
        <f t="shared" si="62"/>
        <v>0</v>
      </c>
      <c r="J163" s="102">
        <f t="shared" si="62"/>
        <v>2</v>
      </c>
      <c r="K163" s="90">
        <f t="shared" si="62"/>
        <v>2873</v>
      </c>
      <c r="L163" s="102">
        <f t="shared" si="62"/>
        <v>2692</v>
      </c>
      <c r="M163" s="102">
        <f t="shared" si="62"/>
        <v>541</v>
      </c>
      <c r="N163" s="102">
        <f t="shared" si="62"/>
        <v>89</v>
      </c>
      <c r="O163" s="88">
        <f t="shared" si="62"/>
        <v>6197</v>
      </c>
      <c r="P163" s="88">
        <f t="shared" si="62"/>
        <v>0</v>
      </c>
      <c r="Q163" s="89">
        <f t="shared" si="62"/>
        <v>7</v>
      </c>
      <c r="R163" s="88">
        <f t="shared" si="62"/>
        <v>6470</v>
      </c>
      <c r="S163" s="88">
        <f t="shared" si="62"/>
        <v>6299</v>
      </c>
      <c r="T163" s="89">
        <f t="shared" si="62"/>
        <v>1526</v>
      </c>
      <c r="U163" s="91">
        <f t="shared" si="62"/>
        <v>266</v>
      </c>
      <c r="V163" s="88">
        <f t="shared" si="62"/>
        <v>14568</v>
      </c>
    </row>
    <row r="164" spans="1:22" ht="12.75">
      <c r="A164" s="29" t="s">
        <v>1</v>
      </c>
      <c r="B164" s="97">
        <f aca="true" t="shared" si="63" ref="B164:V164">SUM(B100,B34)</f>
        <v>5</v>
      </c>
      <c r="C164" s="98">
        <f t="shared" si="63"/>
        <v>500</v>
      </c>
      <c r="D164" s="99">
        <f t="shared" si="63"/>
        <v>23409</v>
      </c>
      <c r="E164" s="98">
        <f t="shared" si="63"/>
        <v>8324</v>
      </c>
      <c r="F164" s="98">
        <f t="shared" si="63"/>
        <v>2058</v>
      </c>
      <c r="G164" s="98">
        <f t="shared" si="63"/>
        <v>335</v>
      </c>
      <c r="H164" s="97">
        <f t="shared" si="63"/>
        <v>34631</v>
      </c>
      <c r="I164" s="97">
        <f t="shared" si="63"/>
        <v>5</v>
      </c>
      <c r="J164" s="98">
        <f t="shared" si="63"/>
        <v>476</v>
      </c>
      <c r="K164" s="99">
        <f t="shared" si="63"/>
        <v>25175</v>
      </c>
      <c r="L164" s="98">
        <f t="shared" si="63"/>
        <v>6641</v>
      </c>
      <c r="M164" s="98">
        <f t="shared" si="63"/>
        <v>1349</v>
      </c>
      <c r="N164" s="98">
        <f t="shared" si="63"/>
        <v>204</v>
      </c>
      <c r="O164" s="97">
        <f t="shared" si="63"/>
        <v>33850</v>
      </c>
      <c r="P164" s="97">
        <f t="shared" si="63"/>
        <v>10</v>
      </c>
      <c r="Q164" s="98">
        <f t="shared" si="63"/>
        <v>976</v>
      </c>
      <c r="R164" s="97">
        <f t="shared" si="63"/>
        <v>48584</v>
      </c>
      <c r="S164" s="97">
        <f t="shared" si="63"/>
        <v>14965</v>
      </c>
      <c r="T164" s="98">
        <f t="shared" si="63"/>
        <v>3407</v>
      </c>
      <c r="U164" s="100">
        <f t="shared" si="63"/>
        <v>539</v>
      </c>
      <c r="V164" s="97">
        <f t="shared" si="63"/>
        <v>68481</v>
      </c>
    </row>
    <row r="165" spans="1:22" ht="12.75">
      <c r="A165" s="96" t="s">
        <v>17</v>
      </c>
      <c r="B165" s="97">
        <f aca="true" t="shared" si="64" ref="B165:V165">SUM(B101,B35)</f>
        <v>19</v>
      </c>
      <c r="C165" s="98">
        <f t="shared" si="64"/>
        <v>1057</v>
      </c>
      <c r="D165" s="99">
        <f t="shared" si="64"/>
        <v>50075</v>
      </c>
      <c r="E165" s="98">
        <f t="shared" si="64"/>
        <v>16957</v>
      </c>
      <c r="F165" s="98">
        <f t="shared" si="64"/>
        <v>3733</v>
      </c>
      <c r="G165" s="98">
        <f t="shared" si="64"/>
        <v>634</v>
      </c>
      <c r="H165" s="97">
        <f t="shared" si="64"/>
        <v>72475</v>
      </c>
      <c r="I165" s="97">
        <f t="shared" si="64"/>
        <v>13</v>
      </c>
      <c r="J165" s="98">
        <f t="shared" si="64"/>
        <v>972</v>
      </c>
      <c r="K165" s="99">
        <f t="shared" si="64"/>
        <v>52365</v>
      </c>
      <c r="L165" s="98">
        <f t="shared" si="64"/>
        <v>13379</v>
      </c>
      <c r="M165" s="98">
        <f t="shared" si="64"/>
        <v>2497</v>
      </c>
      <c r="N165" s="98">
        <f t="shared" si="64"/>
        <v>386</v>
      </c>
      <c r="O165" s="97">
        <f t="shared" si="64"/>
        <v>69612</v>
      </c>
      <c r="P165" s="97">
        <f t="shared" si="64"/>
        <v>32</v>
      </c>
      <c r="Q165" s="98">
        <f t="shared" si="64"/>
        <v>2029</v>
      </c>
      <c r="R165" s="97">
        <f t="shared" si="64"/>
        <v>102440</v>
      </c>
      <c r="S165" s="97">
        <f t="shared" si="64"/>
        <v>30336</v>
      </c>
      <c r="T165" s="98">
        <f t="shared" si="64"/>
        <v>6230</v>
      </c>
      <c r="U165" s="100">
        <f t="shared" si="64"/>
        <v>1020</v>
      </c>
      <c r="V165" s="97">
        <f t="shared" si="64"/>
        <v>142087</v>
      </c>
    </row>
    <row r="166" spans="2:22" ht="12.75">
      <c r="B166" s="88"/>
      <c r="C166" s="89"/>
      <c r="D166" s="90"/>
      <c r="E166" s="89"/>
      <c r="F166" s="89"/>
      <c r="G166" s="89"/>
      <c r="H166" s="88"/>
      <c r="I166" s="88"/>
      <c r="J166" s="89"/>
      <c r="K166" s="90"/>
      <c r="L166" s="89"/>
      <c r="M166" s="89"/>
      <c r="N166" s="89"/>
      <c r="O166" s="88"/>
      <c r="P166" s="88"/>
      <c r="Q166" s="89"/>
      <c r="R166" s="88"/>
      <c r="S166" s="88"/>
      <c r="T166" s="89"/>
      <c r="U166" s="91"/>
      <c r="V166" s="88"/>
    </row>
    <row r="167" spans="1:22" ht="12.75">
      <c r="A167" s="30" t="s">
        <v>18</v>
      </c>
      <c r="B167" s="88"/>
      <c r="C167" s="89"/>
      <c r="D167" s="90"/>
      <c r="E167" s="89"/>
      <c r="F167" s="89"/>
      <c r="G167" s="89"/>
      <c r="H167" s="88"/>
      <c r="I167" s="88"/>
      <c r="J167" s="89"/>
      <c r="K167" s="90"/>
      <c r="L167" s="89"/>
      <c r="M167" s="89"/>
      <c r="N167" s="89"/>
      <c r="O167" s="88"/>
      <c r="P167" s="88"/>
      <c r="Q167" s="89"/>
      <c r="R167" s="88"/>
      <c r="S167" s="88"/>
      <c r="T167" s="89"/>
      <c r="U167" s="91"/>
      <c r="V167" s="88"/>
    </row>
    <row r="168" spans="1:22" ht="12.75">
      <c r="A168" s="30" t="s">
        <v>13</v>
      </c>
      <c r="B168" s="88"/>
      <c r="C168" s="89"/>
      <c r="D168" s="90"/>
      <c r="E168" s="89"/>
      <c r="F168" s="89"/>
      <c r="G168" s="89"/>
      <c r="H168" s="88"/>
      <c r="I168" s="88"/>
      <c r="J168" s="89"/>
      <c r="K168" s="90"/>
      <c r="L168" s="89"/>
      <c r="M168" s="89"/>
      <c r="N168" s="89"/>
      <c r="O168" s="88"/>
      <c r="P168" s="88"/>
      <c r="Q168" s="89"/>
      <c r="R168" s="88"/>
      <c r="S168" s="88"/>
      <c r="T168" s="89"/>
      <c r="U168" s="91"/>
      <c r="V168" s="88"/>
    </row>
    <row r="169" spans="1:22" ht="12.75">
      <c r="A169" s="73" t="s">
        <v>43</v>
      </c>
      <c r="B169" s="88">
        <f aca="true" t="shared" si="65" ref="B169:V169">SUM(B105,B39)</f>
        <v>7</v>
      </c>
      <c r="C169" s="89">
        <f t="shared" si="65"/>
        <v>415</v>
      </c>
      <c r="D169" s="90">
        <f t="shared" si="65"/>
        <v>9390</v>
      </c>
      <c r="E169" s="89">
        <f t="shared" si="65"/>
        <v>1489</v>
      </c>
      <c r="F169" s="89">
        <f t="shared" si="65"/>
        <v>217</v>
      </c>
      <c r="G169" s="89">
        <f t="shared" si="65"/>
        <v>38</v>
      </c>
      <c r="H169" s="88">
        <f t="shared" si="65"/>
        <v>11556</v>
      </c>
      <c r="I169" s="88">
        <f t="shared" si="65"/>
        <v>6</v>
      </c>
      <c r="J169" s="89">
        <f t="shared" si="65"/>
        <v>388</v>
      </c>
      <c r="K169" s="90">
        <f t="shared" si="65"/>
        <v>13333</v>
      </c>
      <c r="L169" s="89">
        <f t="shared" si="65"/>
        <v>1395</v>
      </c>
      <c r="M169" s="89">
        <f t="shared" si="65"/>
        <v>185</v>
      </c>
      <c r="N169" s="89">
        <f t="shared" si="65"/>
        <v>32</v>
      </c>
      <c r="O169" s="88">
        <f t="shared" si="65"/>
        <v>15339</v>
      </c>
      <c r="P169" s="88">
        <f t="shared" si="65"/>
        <v>13</v>
      </c>
      <c r="Q169" s="89">
        <f t="shared" si="65"/>
        <v>803</v>
      </c>
      <c r="R169" s="88">
        <f t="shared" si="65"/>
        <v>22723</v>
      </c>
      <c r="S169" s="88">
        <f t="shared" si="65"/>
        <v>2884</v>
      </c>
      <c r="T169" s="89">
        <f t="shared" si="65"/>
        <v>402</v>
      </c>
      <c r="U169" s="91">
        <f t="shared" si="65"/>
        <v>70</v>
      </c>
      <c r="V169" s="88">
        <f t="shared" si="65"/>
        <v>26895</v>
      </c>
    </row>
    <row r="170" spans="1:22" ht="12.75">
      <c r="A170" s="73" t="s">
        <v>44</v>
      </c>
      <c r="B170" s="88">
        <f aca="true" t="shared" si="66" ref="B170:V170">SUM(B106,B40)</f>
        <v>0</v>
      </c>
      <c r="C170" s="102">
        <f t="shared" si="66"/>
        <v>68</v>
      </c>
      <c r="D170" s="90">
        <f t="shared" si="66"/>
        <v>7945</v>
      </c>
      <c r="E170" s="102">
        <f t="shared" si="66"/>
        <v>3847</v>
      </c>
      <c r="F170" s="102">
        <f t="shared" si="66"/>
        <v>1092</v>
      </c>
      <c r="G170" s="102">
        <f t="shared" si="66"/>
        <v>217</v>
      </c>
      <c r="H170" s="88">
        <f t="shared" si="66"/>
        <v>13169</v>
      </c>
      <c r="I170" s="88">
        <f t="shared" si="66"/>
        <v>1</v>
      </c>
      <c r="J170" s="102">
        <f t="shared" si="66"/>
        <v>30</v>
      </c>
      <c r="K170" s="90">
        <f t="shared" si="66"/>
        <v>6480</v>
      </c>
      <c r="L170" s="102">
        <f t="shared" si="66"/>
        <v>2617</v>
      </c>
      <c r="M170" s="102">
        <f t="shared" si="66"/>
        <v>680</v>
      </c>
      <c r="N170" s="102">
        <f t="shared" si="66"/>
        <v>165</v>
      </c>
      <c r="O170" s="88">
        <f t="shared" si="66"/>
        <v>9973</v>
      </c>
      <c r="P170" s="88">
        <f t="shared" si="66"/>
        <v>1</v>
      </c>
      <c r="Q170" s="89">
        <f t="shared" si="66"/>
        <v>98</v>
      </c>
      <c r="R170" s="88">
        <f t="shared" si="66"/>
        <v>14425</v>
      </c>
      <c r="S170" s="88">
        <f t="shared" si="66"/>
        <v>6464</v>
      </c>
      <c r="T170" s="89">
        <f t="shared" si="66"/>
        <v>1772</v>
      </c>
      <c r="U170" s="91">
        <f t="shared" si="66"/>
        <v>382</v>
      </c>
      <c r="V170" s="88">
        <f t="shared" si="66"/>
        <v>23142</v>
      </c>
    </row>
    <row r="171" spans="1:22" ht="12.75">
      <c r="A171" s="73" t="s">
        <v>45</v>
      </c>
      <c r="B171" s="88">
        <f aca="true" t="shared" si="67" ref="B171:V171">SUM(B107,B41)</f>
        <v>0</v>
      </c>
      <c r="C171" s="102">
        <f t="shared" si="67"/>
        <v>12</v>
      </c>
      <c r="D171" s="90">
        <f t="shared" si="67"/>
        <v>313</v>
      </c>
      <c r="E171" s="102">
        <f t="shared" si="67"/>
        <v>195</v>
      </c>
      <c r="F171" s="102">
        <f t="shared" si="67"/>
        <v>76</v>
      </c>
      <c r="G171" s="102">
        <f t="shared" si="67"/>
        <v>26</v>
      </c>
      <c r="H171" s="88">
        <f t="shared" si="67"/>
        <v>622</v>
      </c>
      <c r="I171" s="88">
        <f t="shared" si="67"/>
        <v>2</v>
      </c>
      <c r="J171" s="102">
        <f t="shared" si="67"/>
        <v>10</v>
      </c>
      <c r="K171" s="90">
        <f t="shared" si="67"/>
        <v>719</v>
      </c>
      <c r="L171" s="102">
        <f t="shared" si="67"/>
        <v>340</v>
      </c>
      <c r="M171" s="102">
        <f t="shared" si="67"/>
        <v>84</v>
      </c>
      <c r="N171" s="102">
        <f t="shared" si="67"/>
        <v>29</v>
      </c>
      <c r="O171" s="88">
        <f t="shared" si="67"/>
        <v>1184</v>
      </c>
      <c r="P171" s="88">
        <f t="shared" si="67"/>
        <v>2</v>
      </c>
      <c r="Q171" s="89">
        <f t="shared" si="67"/>
        <v>22</v>
      </c>
      <c r="R171" s="88">
        <f t="shared" si="67"/>
        <v>1032</v>
      </c>
      <c r="S171" s="88">
        <f t="shared" si="67"/>
        <v>535</v>
      </c>
      <c r="T171" s="89">
        <f t="shared" si="67"/>
        <v>160</v>
      </c>
      <c r="U171" s="91">
        <f t="shared" si="67"/>
        <v>55</v>
      </c>
      <c r="V171" s="88">
        <f t="shared" si="67"/>
        <v>1806</v>
      </c>
    </row>
    <row r="172" spans="1:22" ht="12.75">
      <c r="A172" s="73" t="s">
        <v>46</v>
      </c>
      <c r="B172" s="88">
        <f aca="true" t="shared" si="68" ref="B172:V172">SUM(B108,B42)</f>
        <v>0</v>
      </c>
      <c r="C172" s="102">
        <f t="shared" si="68"/>
        <v>5</v>
      </c>
      <c r="D172" s="90">
        <f t="shared" si="68"/>
        <v>3349</v>
      </c>
      <c r="E172" s="102">
        <f t="shared" si="68"/>
        <v>3651</v>
      </c>
      <c r="F172" s="102">
        <f t="shared" si="68"/>
        <v>1085</v>
      </c>
      <c r="G172" s="102">
        <f t="shared" si="68"/>
        <v>300</v>
      </c>
      <c r="H172" s="88">
        <f t="shared" si="68"/>
        <v>8390</v>
      </c>
      <c r="I172" s="88">
        <f t="shared" si="68"/>
        <v>0</v>
      </c>
      <c r="J172" s="102">
        <f t="shared" si="68"/>
        <v>3</v>
      </c>
      <c r="K172" s="90">
        <f t="shared" si="68"/>
        <v>2752</v>
      </c>
      <c r="L172" s="102">
        <f t="shared" si="68"/>
        <v>2834</v>
      </c>
      <c r="M172" s="102">
        <f t="shared" si="68"/>
        <v>638</v>
      </c>
      <c r="N172" s="102">
        <f t="shared" si="68"/>
        <v>181</v>
      </c>
      <c r="O172" s="88">
        <f t="shared" si="68"/>
        <v>6408</v>
      </c>
      <c r="P172" s="88">
        <f t="shared" si="68"/>
        <v>0</v>
      </c>
      <c r="Q172" s="89">
        <f t="shared" si="68"/>
        <v>8</v>
      </c>
      <c r="R172" s="88">
        <f t="shared" si="68"/>
        <v>6101</v>
      </c>
      <c r="S172" s="88">
        <f t="shared" si="68"/>
        <v>6485</v>
      </c>
      <c r="T172" s="89">
        <f t="shared" si="68"/>
        <v>1723</v>
      </c>
      <c r="U172" s="91">
        <f t="shared" si="68"/>
        <v>481</v>
      </c>
      <c r="V172" s="88">
        <f t="shared" si="68"/>
        <v>14798</v>
      </c>
    </row>
    <row r="173" spans="1:22" ht="12.75">
      <c r="A173" s="29" t="s">
        <v>1</v>
      </c>
      <c r="B173" s="97">
        <f aca="true" t="shared" si="69" ref="B173:V173">SUM(B109,B43)</f>
        <v>7</v>
      </c>
      <c r="C173" s="98">
        <f t="shared" si="69"/>
        <v>500</v>
      </c>
      <c r="D173" s="99">
        <f t="shared" si="69"/>
        <v>20997</v>
      </c>
      <c r="E173" s="98">
        <f t="shared" si="69"/>
        <v>9182</v>
      </c>
      <c r="F173" s="98">
        <f t="shared" si="69"/>
        <v>2470</v>
      </c>
      <c r="G173" s="98">
        <f t="shared" si="69"/>
        <v>581</v>
      </c>
      <c r="H173" s="97">
        <f t="shared" si="69"/>
        <v>33737</v>
      </c>
      <c r="I173" s="97">
        <f t="shared" si="69"/>
        <v>9</v>
      </c>
      <c r="J173" s="98">
        <f t="shared" si="69"/>
        <v>431</v>
      </c>
      <c r="K173" s="99">
        <f t="shared" si="69"/>
        <v>23284</v>
      </c>
      <c r="L173" s="98">
        <f t="shared" si="69"/>
        <v>7186</v>
      </c>
      <c r="M173" s="98">
        <f t="shared" si="69"/>
        <v>1587</v>
      </c>
      <c r="N173" s="98">
        <f t="shared" si="69"/>
        <v>407</v>
      </c>
      <c r="O173" s="97">
        <f t="shared" si="69"/>
        <v>32904</v>
      </c>
      <c r="P173" s="97">
        <f t="shared" si="69"/>
        <v>16</v>
      </c>
      <c r="Q173" s="98">
        <f t="shared" si="69"/>
        <v>931</v>
      </c>
      <c r="R173" s="97">
        <f t="shared" si="69"/>
        <v>44281</v>
      </c>
      <c r="S173" s="97">
        <f t="shared" si="69"/>
        <v>16368</v>
      </c>
      <c r="T173" s="98">
        <f t="shared" si="69"/>
        <v>4057</v>
      </c>
      <c r="U173" s="100">
        <f t="shared" si="69"/>
        <v>988</v>
      </c>
      <c r="V173" s="97">
        <f t="shared" si="69"/>
        <v>66641</v>
      </c>
    </row>
    <row r="174" spans="1:22" ht="12.75">
      <c r="A174" s="30" t="s">
        <v>14</v>
      </c>
      <c r="B174" s="88"/>
      <c r="C174" s="89"/>
      <c r="D174" s="90"/>
      <c r="E174" s="89"/>
      <c r="F174" s="89"/>
      <c r="G174" s="89"/>
      <c r="H174" s="88"/>
      <c r="I174" s="88"/>
      <c r="J174" s="89"/>
      <c r="K174" s="90"/>
      <c r="L174" s="89"/>
      <c r="M174" s="89"/>
      <c r="N174" s="89"/>
      <c r="O174" s="88"/>
      <c r="P174" s="88"/>
      <c r="Q174" s="89"/>
      <c r="R174" s="88"/>
      <c r="S174" s="88"/>
      <c r="T174" s="89"/>
      <c r="U174" s="91"/>
      <c r="V174" s="88"/>
    </row>
    <row r="175" spans="1:22" ht="12.75">
      <c r="A175" s="73" t="s">
        <v>43</v>
      </c>
      <c r="B175" s="88">
        <f aca="true" t="shared" si="70" ref="B175:V175">SUM(B111,B45)</f>
        <v>12</v>
      </c>
      <c r="C175" s="89">
        <f t="shared" si="70"/>
        <v>332</v>
      </c>
      <c r="D175" s="90">
        <f t="shared" si="70"/>
        <v>8656</v>
      </c>
      <c r="E175" s="89">
        <f t="shared" si="70"/>
        <v>1379</v>
      </c>
      <c r="F175" s="89">
        <f t="shared" si="70"/>
        <v>217</v>
      </c>
      <c r="G175" s="89">
        <f t="shared" si="70"/>
        <v>35</v>
      </c>
      <c r="H175" s="88">
        <f t="shared" si="70"/>
        <v>10631</v>
      </c>
      <c r="I175" s="88">
        <f t="shared" si="70"/>
        <v>7</v>
      </c>
      <c r="J175" s="89">
        <f t="shared" si="70"/>
        <v>342</v>
      </c>
      <c r="K175" s="90">
        <f t="shared" si="70"/>
        <v>12541</v>
      </c>
      <c r="L175" s="89">
        <f t="shared" si="70"/>
        <v>1252</v>
      </c>
      <c r="M175" s="89">
        <f t="shared" si="70"/>
        <v>182</v>
      </c>
      <c r="N175" s="89">
        <f t="shared" si="70"/>
        <v>25</v>
      </c>
      <c r="O175" s="88">
        <f t="shared" si="70"/>
        <v>14349</v>
      </c>
      <c r="P175" s="88">
        <f t="shared" si="70"/>
        <v>19</v>
      </c>
      <c r="Q175" s="89">
        <f t="shared" si="70"/>
        <v>674</v>
      </c>
      <c r="R175" s="88">
        <f t="shared" si="70"/>
        <v>21197</v>
      </c>
      <c r="S175" s="88">
        <f t="shared" si="70"/>
        <v>2631</v>
      </c>
      <c r="T175" s="89">
        <f t="shared" si="70"/>
        <v>399</v>
      </c>
      <c r="U175" s="91">
        <f t="shared" si="70"/>
        <v>60</v>
      </c>
      <c r="V175" s="88">
        <f t="shared" si="70"/>
        <v>24980</v>
      </c>
    </row>
    <row r="176" spans="1:22" ht="12.75">
      <c r="A176" s="73" t="s">
        <v>44</v>
      </c>
      <c r="B176" s="88">
        <f aca="true" t="shared" si="71" ref="B176:V176">SUM(B112,B46)</f>
        <v>1</v>
      </c>
      <c r="C176" s="102">
        <f t="shared" si="71"/>
        <v>43</v>
      </c>
      <c r="D176" s="90">
        <f t="shared" si="71"/>
        <v>6620</v>
      </c>
      <c r="E176" s="102">
        <f t="shared" si="71"/>
        <v>3198</v>
      </c>
      <c r="F176" s="102">
        <f t="shared" si="71"/>
        <v>947</v>
      </c>
      <c r="G176" s="102">
        <f t="shared" si="71"/>
        <v>229</v>
      </c>
      <c r="H176" s="88">
        <f t="shared" si="71"/>
        <v>11038</v>
      </c>
      <c r="I176" s="88">
        <f t="shared" si="71"/>
        <v>0</v>
      </c>
      <c r="J176" s="102">
        <f t="shared" si="71"/>
        <v>31</v>
      </c>
      <c r="K176" s="90">
        <f t="shared" si="71"/>
        <v>5710</v>
      </c>
      <c r="L176" s="102">
        <f t="shared" si="71"/>
        <v>2246</v>
      </c>
      <c r="M176" s="102">
        <f t="shared" si="71"/>
        <v>525</v>
      </c>
      <c r="N176" s="102">
        <f t="shared" si="71"/>
        <v>140</v>
      </c>
      <c r="O176" s="88">
        <f t="shared" si="71"/>
        <v>8652</v>
      </c>
      <c r="P176" s="88">
        <f t="shared" si="71"/>
        <v>1</v>
      </c>
      <c r="Q176" s="89">
        <f t="shared" si="71"/>
        <v>74</v>
      </c>
      <c r="R176" s="88">
        <f t="shared" si="71"/>
        <v>12330</v>
      </c>
      <c r="S176" s="88">
        <f t="shared" si="71"/>
        <v>5444</v>
      </c>
      <c r="T176" s="89">
        <f t="shared" si="71"/>
        <v>1472</v>
      </c>
      <c r="U176" s="91">
        <f t="shared" si="71"/>
        <v>369</v>
      </c>
      <c r="V176" s="88">
        <f t="shared" si="71"/>
        <v>19690</v>
      </c>
    </row>
    <row r="177" spans="1:22" ht="12.75">
      <c r="A177" s="73" t="s">
        <v>45</v>
      </c>
      <c r="B177" s="88">
        <f aca="true" t="shared" si="72" ref="B177:V177">SUM(B113,B47)</f>
        <v>0</v>
      </c>
      <c r="C177" s="102">
        <f t="shared" si="72"/>
        <v>6</v>
      </c>
      <c r="D177" s="90">
        <f t="shared" si="72"/>
        <v>275</v>
      </c>
      <c r="E177" s="102">
        <f t="shared" si="72"/>
        <v>155</v>
      </c>
      <c r="F177" s="102">
        <f t="shared" si="72"/>
        <v>58</v>
      </c>
      <c r="G177" s="102">
        <f t="shared" si="72"/>
        <v>11</v>
      </c>
      <c r="H177" s="88">
        <f t="shared" si="72"/>
        <v>505</v>
      </c>
      <c r="I177" s="88">
        <f t="shared" si="72"/>
        <v>1</v>
      </c>
      <c r="J177" s="102">
        <f t="shared" si="72"/>
        <v>15</v>
      </c>
      <c r="K177" s="90">
        <f t="shared" si="72"/>
        <v>665</v>
      </c>
      <c r="L177" s="102">
        <f t="shared" si="72"/>
        <v>224</v>
      </c>
      <c r="M177" s="102">
        <f t="shared" si="72"/>
        <v>54</v>
      </c>
      <c r="N177" s="102">
        <f t="shared" si="72"/>
        <v>11</v>
      </c>
      <c r="O177" s="88">
        <f t="shared" si="72"/>
        <v>970</v>
      </c>
      <c r="P177" s="88">
        <f t="shared" si="72"/>
        <v>1</v>
      </c>
      <c r="Q177" s="89">
        <f t="shared" si="72"/>
        <v>21</v>
      </c>
      <c r="R177" s="88">
        <f t="shared" si="72"/>
        <v>940</v>
      </c>
      <c r="S177" s="88">
        <f t="shared" si="72"/>
        <v>379</v>
      </c>
      <c r="T177" s="89">
        <f t="shared" si="72"/>
        <v>112</v>
      </c>
      <c r="U177" s="91">
        <f t="shared" si="72"/>
        <v>22</v>
      </c>
      <c r="V177" s="88">
        <f t="shared" si="72"/>
        <v>1475</v>
      </c>
    </row>
    <row r="178" spans="1:22" ht="12.75">
      <c r="A178" s="73" t="s">
        <v>46</v>
      </c>
      <c r="B178" s="88">
        <f aca="true" t="shared" si="73" ref="B178:V178">SUM(B114,B48)</f>
        <v>0</v>
      </c>
      <c r="C178" s="102">
        <f t="shared" si="73"/>
        <v>4</v>
      </c>
      <c r="D178" s="90">
        <f t="shared" si="73"/>
        <v>2920</v>
      </c>
      <c r="E178" s="102">
        <f t="shared" si="73"/>
        <v>3080</v>
      </c>
      <c r="F178" s="102">
        <f t="shared" si="73"/>
        <v>888</v>
      </c>
      <c r="G178" s="102">
        <f t="shared" si="73"/>
        <v>288</v>
      </c>
      <c r="H178" s="88">
        <f t="shared" si="73"/>
        <v>7180</v>
      </c>
      <c r="I178" s="88">
        <f t="shared" si="73"/>
        <v>1</v>
      </c>
      <c r="J178" s="102">
        <f t="shared" si="73"/>
        <v>4</v>
      </c>
      <c r="K178" s="90">
        <f t="shared" si="73"/>
        <v>2569</v>
      </c>
      <c r="L178" s="102">
        <f t="shared" si="73"/>
        <v>2547</v>
      </c>
      <c r="M178" s="102">
        <f t="shared" si="73"/>
        <v>603</v>
      </c>
      <c r="N178" s="102">
        <f t="shared" si="73"/>
        <v>189</v>
      </c>
      <c r="O178" s="88">
        <f t="shared" si="73"/>
        <v>5913</v>
      </c>
      <c r="P178" s="88">
        <f t="shared" si="73"/>
        <v>1</v>
      </c>
      <c r="Q178" s="89">
        <f t="shared" si="73"/>
        <v>8</v>
      </c>
      <c r="R178" s="88">
        <f t="shared" si="73"/>
        <v>5489</v>
      </c>
      <c r="S178" s="88">
        <f t="shared" si="73"/>
        <v>5627</v>
      </c>
      <c r="T178" s="89">
        <f t="shared" si="73"/>
        <v>1491</v>
      </c>
      <c r="U178" s="91">
        <f t="shared" si="73"/>
        <v>477</v>
      </c>
      <c r="V178" s="88">
        <f t="shared" si="73"/>
        <v>13093</v>
      </c>
    </row>
    <row r="179" spans="1:22" ht="12.75">
      <c r="A179" s="29" t="s">
        <v>1</v>
      </c>
      <c r="B179" s="97">
        <f aca="true" t="shared" si="74" ref="B179:V179">SUM(B115,B49)</f>
        <v>13</v>
      </c>
      <c r="C179" s="98">
        <f t="shared" si="74"/>
        <v>385</v>
      </c>
      <c r="D179" s="99">
        <f t="shared" si="74"/>
        <v>18471</v>
      </c>
      <c r="E179" s="98">
        <f t="shared" si="74"/>
        <v>7812</v>
      </c>
      <c r="F179" s="98">
        <f t="shared" si="74"/>
        <v>2110</v>
      </c>
      <c r="G179" s="98">
        <f t="shared" si="74"/>
        <v>563</v>
      </c>
      <c r="H179" s="97">
        <f t="shared" si="74"/>
        <v>29354</v>
      </c>
      <c r="I179" s="97">
        <f t="shared" si="74"/>
        <v>9</v>
      </c>
      <c r="J179" s="98">
        <f t="shared" si="74"/>
        <v>392</v>
      </c>
      <c r="K179" s="99">
        <f t="shared" si="74"/>
        <v>21485</v>
      </c>
      <c r="L179" s="98">
        <f t="shared" si="74"/>
        <v>6269</v>
      </c>
      <c r="M179" s="98">
        <f t="shared" si="74"/>
        <v>1364</v>
      </c>
      <c r="N179" s="98">
        <f t="shared" si="74"/>
        <v>365</v>
      </c>
      <c r="O179" s="97">
        <f t="shared" si="74"/>
        <v>29884</v>
      </c>
      <c r="P179" s="97">
        <f t="shared" si="74"/>
        <v>22</v>
      </c>
      <c r="Q179" s="98">
        <f t="shared" si="74"/>
        <v>777</v>
      </c>
      <c r="R179" s="97">
        <f t="shared" si="74"/>
        <v>39956</v>
      </c>
      <c r="S179" s="97">
        <f t="shared" si="74"/>
        <v>14081</v>
      </c>
      <c r="T179" s="98">
        <f t="shared" si="74"/>
        <v>3474</v>
      </c>
      <c r="U179" s="100">
        <f t="shared" si="74"/>
        <v>928</v>
      </c>
      <c r="V179" s="97">
        <f t="shared" si="74"/>
        <v>59238</v>
      </c>
    </row>
    <row r="180" spans="1:22" ht="12.75">
      <c r="A180" s="96" t="s">
        <v>19</v>
      </c>
      <c r="B180" s="97">
        <f aca="true" t="shared" si="75" ref="B180:V180">SUM(B116,B50)</f>
        <v>20</v>
      </c>
      <c r="C180" s="98">
        <f t="shared" si="75"/>
        <v>885</v>
      </c>
      <c r="D180" s="99">
        <f t="shared" si="75"/>
        <v>39468</v>
      </c>
      <c r="E180" s="98">
        <f t="shared" si="75"/>
        <v>16994</v>
      </c>
      <c r="F180" s="98">
        <f t="shared" si="75"/>
        <v>4580</v>
      </c>
      <c r="G180" s="98">
        <f t="shared" si="75"/>
        <v>1144</v>
      </c>
      <c r="H180" s="97">
        <f t="shared" si="75"/>
        <v>63091</v>
      </c>
      <c r="I180" s="97">
        <f t="shared" si="75"/>
        <v>18</v>
      </c>
      <c r="J180" s="98">
        <f t="shared" si="75"/>
        <v>823</v>
      </c>
      <c r="K180" s="99">
        <f t="shared" si="75"/>
        <v>44769</v>
      </c>
      <c r="L180" s="98">
        <f t="shared" si="75"/>
        <v>13455</v>
      </c>
      <c r="M180" s="98">
        <f t="shared" si="75"/>
        <v>2951</v>
      </c>
      <c r="N180" s="98">
        <f t="shared" si="75"/>
        <v>772</v>
      </c>
      <c r="O180" s="97">
        <f t="shared" si="75"/>
        <v>62788</v>
      </c>
      <c r="P180" s="97">
        <f t="shared" si="75"/>
        <v>38</v>
      </c>
      <c r="Q180" s="98">
        <f t="shared" si="75"/>
        <v>1708</v>
      </c>
      <c r="R180" s="97">
        <f t="shared" si="75"/>
        <v>84237</v>
      </c>
      <c r="S180" s="97">
        <f t="shared" si="75"/>
        <v>30449</v>
      </c>
      <c r="T180" s="98">
        <f t="shared" si="75"/>
        <v>7531</v>
      </c>
      <c r="U180" s="100">
        <f t="shared" si="75"/>
        <v>1916</v>
      </c>
      <c r="V180" s="97">
        <f t="shared" si="75"/>
        <v>125879</v>
      </c>
    </row>
    <row r="181" spans="1:22" ht="12.75">
      <c r="A181" s="29" t="s">
        <v>20</v>
      </c>
      <c r="B181" s="103">
        <f aca="true" t="shared" si="76" ref="B181:V181">SUM(B117,B51)</f>
        <v>71</v>
      </c>
      <c r="C181" s="104">
        <f t="shared" si="76"/>
        <v>3154</v>
      </c>
      <c r="D181" s="105">
        <f t="shared" si="76"/>
        <v>148188</v>
      </c>
      <c r="E181" s="104">
        <f t="shared" si="76"/>
        <v>47131</v>
      </c>
      <c r="F181" s="104">
        <f t="shared" si="76"/>
        <v>9597</v>
      </c>
      <c r="G181" s="104">
        <f t="shared" si="76"/>
        <v>1846</v>
      </c>
      <c r="H181" s="103">
        <f t="shared" si="76"/>
        <v>209987</v>
      </c>
      <c r="I181" s="103">
        <f t="shared" si="76"/>
        <v>52</v>
      </c>
      <c r="J181" s="104">
        <f t="shared" si="76"/>
        <v>2736</v>
      </c>
      <c r="K181" s="105">
        <f t="shared" si="76"/>
        <v>156881</v>
      </c>
      <c r="L181" s="104">
        <f t="shared" si="76"/>
        <v>37690</v>
      </c>
      <c r="M181" s="104">
        <f t="shared" si="76"/>
        <v>6430</v>
      </c>
      <c r="N181" s="104">
        <f t="shared" si="76"/>
        <v>1210</v>
      </c>
      <c r="O181" s="103">
        <f t="shared" si="76"/>
        <v>204999</v>
      </c>
      <c r="P181" s="103">
        <f t="shared" si="76"/>
        <v>123</v>
      </c>
      <c r="Q181" s="104">
        <f t="shared" si="76"/>
        <v>5890</v>
      </c>
      <c r="R181" s="103">
        <f t="shared" si="76"/>
        <v>305069</v>
      </c>
      <c r="S181" s="103">
        <f t="shared" si="76"/>
        <v>84821</v>
      </c>
      <c r="T181" s="104">
        <f t="shared" si="76"/>
        <v>16027</v>
      </c>
      <c r="U181" s="106">
        <f t="shared" si="76"/>
        <v>3056</v>
      </c>
      <c r="V181" s="103">
        <f t="shared" si="76"/>
        <v>414986</v>
      </c>
    </row>
  </sheetData>
  <sheetProtection/>
  <mergeCells count="39">
    <mergeCell ref="B138:H138"/>
    <mergeCell ref="I138:O138"/>
    <mergeCell ref="P138:V138"/>
    <mergeCell ref="B139:C139"/>
    <mergeCell ref="E139:G139"/>
    <mergeCell ref="I139:J139"/>
    <mergeCell ref="L139:N139"/>
    <mergeCell ref="P139:Q139"/>
    <mergeCell ref="S139:U139"/>
    <mergeCell ref="A132:V132"/>
    <mergeCell ref="A133:V133"/>
    <mergeCell ref="A134:V134"/>
    <mergeCell ref="A136:V136"/>
    <mergeCell ref="B74:H74"/>
    <mergeCell ref="I74:O74"/>
    <mergeCell ref="P74:V74"/>
    <mergeCell ref="B75:C75"/>
    <mergeCell ref="E75:G75"/>
    <mergeCell ref="I75:J75"/>
    <mergeCell ref="L75:N75"/>
    <mergeCell ref="P75:Q75"/>
    <mergeCell ref="S75:U75"/>
    <mergeCell ref="A68:V68"/>
    <mergeCell ref="A69:V69"/>
    <mergeCell ref="A70:V70"/>
    <mergeCell ref="A72:V72"/>
    <mergeCell ref="B9:C9"/>
    <mergeCell ref="E9:G9"/>
    <mergeCell ref="I9:J9"/>
    <mergeCell ref="L9:N9"/>
    <mergeCell ref="P9:Q9"/>
    <mergeCell ref="S9:U9"/>
    <mergeCell ref="A2:V2"/>
    <mergeCell ref="A3:V3"/>
    <mergeCell ref="A4:V4"/>
    <mergeCell ref="A6:V6"/>
    <mergeCell ref="B8:H8"/>
    <mergeCell ref="I8:O8"/>
    <mergeCell ref="P8:V8"/>
  </mergeCells>
  <printOptions horizontalCentered="1"/>
  <pageMargins left="0" right="0" top="0.3937007874015748" bottom="0.3937007874015748" header="0.5118110236220472" footer="0.5118110236220472"/>
  <pageSetup horizontalDpi="204" verticalDpi="204" orientation="landscape" paperSize="9" scale="80" r:id="rId2"/>
  <headerFooter alignWithMargins="0">
    <oddFooter>&amp;R&amp;A</oddFooter>
  </headerFooter>
  <rowBreaks count="5" manualBreakCount="5">
    <brk id="51" max="255" man="1"/>
    <brk id="66" max="255" man="1"/>
    <brk id="117" max="255" man="1"/>
    <brk id="130" max="255" man="1"/>
    <brk id="181" max="255" man="1"/>
  </rowBreaks>
  <drawing r:id="rId1"/>
</worksheet>
</file>

<file path=xl/worksheets/sheet3.xml><?xml version="1.0" encoding="utf-8"?>
<worksheet xmlns="http://schemas.openxmlformats.org/spreadsheetml/2006/main" xmlns:r="http://schemas.openxmlformats.org/officeDocument/2006/relationships">
  <dimension ref="A1:V182"/>
  <sheetViews>
    <sheetView zoomScale="115" zoomScaleNormal="115" zoomScalePageLayoutView="0" workbookViewId="0" topLeftCell="A1">
      <selection activeCell="A136" sqref="A136"/>
    </sheetView>
  </sheetViews>
  <sheetFormatPr defaultColWidth="22.7109375" defaultRowHeight="12.75"/>
  <cols>
    <col min="1" max="1" width="27.28125" style="112" customWidth="1"/>
    <col min="2" max="2" width="6.421875" style="112" customWidth="1"/>
    <col min="3" max="3" width="7.28125" style="112" customWidth="1"/>
    <col min="4" max="4" width="8.57421875" style="0" customWidth="1"/>
    <col min="5" max="8" width="7.28125" style="0" customWidth="1"/>
    <col min="9" max="9" width="6.421875" style="0" customWidth="1"/>
    <col min="10" max="10" width="7.28125" style="0" customWidth="1"/>
    <col min="11" max="11" width="8.7109375" style="0" customWidth="1"/>
    <col min="12" max="15" width="7.28125" style="0" customWidth="1"/>
    <col min="16" max="16" width="6.7109375" style="0" customWidth="1"/>
    <col min="17" max="17" width="7.28125" style="112" customWidth="1"/>
    <col min="18" max="18" width="8.421875" style="0" customWidth="1"/>
    <col min="19" max="19" width="7.28125" style="112" customWidth="1"/>
    <col min="20" max="21" width="7.28125" style="0" customWidth="1"/>
    <col min="22" max="22" width="7.28125" style="112" customWidth="1"/>
  </cols>
  <sheetData>
    <row r="1" spans="1:3" ht="12.75">
      <c r="A1" s="30" t="s">
        <v>65</v>
      </c>
      <c r="C1"/>
    </row>
    <row r="2" spans="1:22" ht="12.75">
      <c r="A2" s="225" t="s">
        <v>5</v>
      </c>
      <c r="B2" s="225"/>
      <c r="C2" s="225"/>
      <c r="D2" s="225"/>
      <c r="E2" s="225"/>
      <c r="F2" s="225"/>
      <c r="G2" s="225"/>
      <c r="H2" s="225"/>
      <c r="I2" s="225"/>
      <c r="J2" s="225"/>
      <c r="K2" s="225"/>
      <c r="L2" s="225"/>
      <c r="M2" s="225"/>
      <c r="N2" s="225"/>
      <c r="O2" s="225"/>
      <c r="P2" s="225"/>
      <c r="Q2" s="225"/>
      <c r="R2" s="225"/>
      <c r="S2" s="225"/>
      <c r="T2" s="225"/>
      <c r="U2" s="225"/>
      <c r="V2" s="225"/>
    </row>
    <row r="3" spans="1:22" ht="12.75">
      <c r="A3" s="225" t="s">
        <v>48</v>
      </c>
      <c r="B3" s="225"/>
      <c r="C3" s="225"/>
      <c r="D3" s="225"/>
      <c r="E3" s="225"/>
      <c r="F3" s="225"/>
      <c r="G3" s="225"/>
      <c r="H3" s="225"/>
      <c r="I3" s="225"/>
      <c r="J3" s="225"/>
      <c r="K3" s="225"/>
      <c r="L3" s="225"/>
      <c r="M3" s="225"/>
      <c r="N3" s="225"/>
      <c r="O3" s="225"/>
      <c r="P3" s="225"/>
      <c r="Q3" s="225"/>
      <c r="R3" s="225"/>
      <c r="S3" s="225"/>
      <c r="T3" s="225"/>
      <c r="U3" s="225"/>
      <c r="V3" s="225"/>
    </row>
    <row r="4" spans="1:22" s="114" customFormat="1" ht="12.75">
      <c r="A4" s="226" t="s">
        <v>73</v>
      </c>
      <c r="B4" s="226"/>
      <c r="C4" s="226"/>
      <c r="D4" s="226"/>
      <c r="E4" s="226"/>
      <c r="F4" s="226"/>
      <c r="G4" s="226"/>
      <c r="H4" s="226"/>
      <c r="I4" s="226"/>
      <c r="J4" s="226"/>
      <c r="K4" s="226"/>
      <c r="L4" s="226"/>
      <c r="M4" s="226"/>
      <c r="N4" s="226"/>
      <c r="O4" s="226"/>
      <c r="P4" s="226"/>
      <c r="Q4" s="226"/>
      <c r="R4" s="226"/>
      <c r="S4" s="226"/>
      <c r="T4" s="226"/>
      <c r="U4" s="226"/>
      <c r="V4" s="226"/>
    </row>
    <row r="5" spans="1:22" s="114" customFormat="1" ht="12.75">
      <c r="A5" s="113"/>
      <c r="B5" s="113"/>
      <c r="C5" s="113"/>
      <c r="D5" s="113"/>
      <c r="E5" s="113"/>
      <c r="F5" s="113"/>
      <c r="G5" s="113"/>
      <c r="H5" s="113"/>
      <c r="I5" s="113"/>
      <c r="J5" s="113"/>
      <c r="K5" s="113"/>
      <c r="L5" s="113"/>
      <c r="M5" s="113"/>
      <c r="N5" s="113"/>
      <c r="O5" s="113"/>
      <c r="P5" s="113"/>
      <c r="Q5" s="113"/>
      <c r="R5" s="113"/>
      <c r="S5" s="113"/>
      <c r="T5" s="113"/>
      <c r="U5" s="113"/>
      <c r="V5" s="113"/>
    </row>
    <row r="6" spans="1:22" ht="12.75">
      <c r="A6" s="225" t="s">
        <v>6</v>
      </c>
      <c r="B6" s="225"/>
      <c r="C6" s="225"/>
      <c r="D6" s="225"/>
      <c r="E6" s="225"/>
      <c r="F6" s="225"/>
      <c r="G6" s="225"/>
      <c r="H6" s="225"/>
      <c r="I6" s="225"/>
      <c r="J6" s="225"/>
      <c r="K6" s="225"/>
      <c r="L6" s="225"/>
      <c r="M6" s="225"/>
      <c r="N6" s="225"/>
      <c r="O6" s="225"/>
      <c r="P6" s="225"/>
      <c r="Q6" s="225"/>
      <c r="R6" s="225"/>
      <c r="S6" s="225"/>
      <c r="T6" s="225"/>
      <c r="U6" s="225"/>
      <c r="V6" s="225"/>
    </row>
    <row r="7" ht="6.75" customHeight="1" thickBot="1">
      <c r="C7"/>
    </row>
    <row r="8" spans="1:22" ht="12.75">
      <c r="A8" s="115"/>
      <c r="B8" s="227" t="s">
        <v>29</v>
      </c>
      <c r="C8" s="228"/>
      <c r="D8" s="228"/>
      <c r="E8" s="228"/>
      <c r="F8" s="228"/>
      <c r="G8" s="228"/>
      <c r="H8" s="229"/>
      <c r="I8" s="227" t="s">
        <v>30</v>
      </c>
      <c r="J8" s="228"/>
      <c r="K8" s="228"/>
      <c r="L8" s="228"/>
      <c r="M8" s="228"/>
      <c r="N8" s="228"/>
      <c r="O8" s="229"/>
      <c r="P8" s="227" t="s">
        <v>1</v>
      </c>
      <c r="Q8" s="228"/>
      <c r="R8" s="228"/>
      <c r="S8" s="228"/>
      <c r="T8" s="228"/>
      <c r="U8" s="228"/>
      <c r="V8" s="228"/>
    </row>
    <row r="9" spans="2:22" ht="12.75">
      <c r="B9" s="230" t="s">
        <v>31</v>
      </c>
      <c r="C9" s="231"/>
      <c r="D9" s="116" t="s">
        <v>32</v>
      </c>
      <c r="E9" s="231" t="s">
        <v>33</v>
      </c>
      <c r="F9" s="231"/>
      <c r="G9" s="231"/>
      <c r="H9" s="117" t="s">
        <v>1</v>
      </c>
      <c r="I9" s="230" t="s">
        <v>31</v>
      </c>
      <c r="J9" s="232"/>
      <c r="K9" s="112" t="s">
        <v>32</v>
      </c>
      <c r="L9" s="230" t="s">
        <v>33</v>
      </c>
      <c r="M9" s="231"/>
      <c r="N9" s="231"/>
      <c r="O9" s="117" t="s">
        <v>1</v>
      </c>
      <c r="P9" s="230" t="s">
        <v>31</v>
      </c>
      <c r="Q9" s="232"/>
      <c r="R9" s="112" t="s">
        <v>32</v>
      </c>
      <c r="S9" s="230" t="s">
        <v>33</v>
      </c>
      <c r="T9" s="231"/>
      <c r="U9" s="231"/>
      <c r="V9" s="117" t="s">
        <v>1</v>
      </c>
    </row>
    <row r="10" spans="1:22" ht="12.75">
      <c r="A10" s="118" t="s">
        <v>34</v>
      </c>
      <c r="B10" s="119" t="s">
        <v>35</v>
      </c>
      <c r="C10" s="118">
        <v>1</v>
      </c>
      <c r="D10" s="120" t="s">
        <v>36</v>
      </c>
      <c r="E10" s="118" t="s">
        <v>37</v>
      </c>
      <c r="F10" s="118" t="s">
        <v>38</v>
      </c>
      <c r="G10" s="118" t="s">
        <v>39</v>
      </c>
      <c r="H10" s="121"/>
      <c r="I10" s="119" t="s">
        <v>35</v>
      </c>
      <c r="J10" s="118">
        <v>1</v>
      </c>
      <c r="K10" s="120" t="s">
        <v>36</v>
      </c>
      <c r="L10" s="118" t="s">
        <v>37</v>
      </c>
      <c r="M10" s="118" t="s">
        <v>38</v>
      </c>
      <c r="N10" s="118" t="s">
        <v>39</v>
      </c>
      <c r="O10" s="121"/>
      <c r="P10" s="119" t="s">
        <v>35</v>
      </c>
      <c r="Q10" s="118">
        <v>1</v>
      </c>
      <c r="R10" s="120" t="s">
        <v>36</v>
      </c>
      <c r="S10" s="118" t="s">
        <v>37</v>
      </c>
      <c r="T10" s="118" t="s">
        <v>38</v>
      </c>
      <c r="U10" s="118" t="s">
        <v>39</v>
      </c>
      <c r="V10" s="121"/>
    </row>
    <row r="11" spans="1:22" ht="12.75">
      <c r="A11" s="122" t="s">
        <v>10</v>
      </c>
      <c r="B11" s="119"/>
      <c r="C11" s="118"/>
      <c r="D11" s="120"/>
      <c r="E11" s="118"/>
      <c r="F11" s="118"/>
      <c r="G11" s="118"/>
      <c r="H11" s="119"/>
      <c r="I11" s="119"/>
      <c r="J11" s="118"/>
      <c r="K11" s="120"/>
      <c r="L11" s="118"/>
      <c r="M11" s="118"/>
      <c r="N11" s="118"/>
      <c r="O11" s="119"/>
      <c r="P11" s="119"/>
      <c r="Q11" s="118"/>
      <c r="R11" s="120"/>
      <c r="S11" s="118"/>
      <c r="T11" s="118"/>
      <c r="U11" s="123"/>
      <c r="V11" s="119"/>
    </row>
    <row r="12" spans="1:22" ht="12.75">
      <c r="A12" s="111" t="s">
        <v>13</v>
      </c>
      <c r="B12" s="117"/>
      <c r="C12" s="124"/>
      <c r="D12" s="125"/>
      <c r="E12" s="124"/>
      <c r="F12" s="124"/>
      <c r="G12" s="124"/>
      <c r="H12" s="117"/>
      <c r="I12" s="117"/>
      <c r="J12" s="124"/>
      <c r="K12" s="125"/>
      <c r="L12" s="124"/>
      <c r="M12" s="124"/>
      <c r="N12" s="124"/>
      <c r="O12" s="117"/>
      <c r="P12" s="117"/>
      <c r="Q12" s="124"/>
      <c r="R12" s="117"/>
      <c r="S12" s="126"/>
      <c r="T12" s="124"/>
      <c r="U12" s="127"/>
      <c r="V12" s="117"/>
    </row>
    <row r="13" spans="1:22" s="112" customFormat="1" ht="12.75">
      <c r="A13" s="112" t="s">
        <v>40</v>
      </c>
      <c r="B13" s="128">
        <f>SV_SO_1920_1a!B13/SV_SO_1920_1a!$H13*100</f>
        <v>0.04632540286555706</v>
      </c>
      <c r="C13" s="129">
        <f>SV_SO_1920_1a!C13/SV_SO_1920_1a!$H13*100</f>
        <v>1.955593792396016</v>
      </c>
      <c r="D13" s="130">
        <f>SV_SO_1920_1a!D13/SV_SO_1920_1a!$H13*100</f>
        <v>86.21488369014924</v>
      </c>
      <c r="E13" s="129">
        <f>SV_SO_1920_1a!E13/SV_SO_1920_1a!$H13*100</f>
        <v>10.863306971973131</v>
      </c>
      <c r="F13" s="129">
        <f>SV_SO_1920_1a!F13/SV_SO_1920_1a!$H13*100</f>
        <v>0.900036398530823</v>
      </c>
      <c r="G13" s="129">
        <f>SV_SO_1920_1a!G13/SV_SO_1920_1a!$H13*100</f>
        <v>0.01985374408523874</v>
      </c>
      <c r="H13" s="128">
        <f>SV_SO_1920_1a!H13/SV_SO_1920_1a!$H13*100</f>
        <v>100</v>
      </c>
      <c r="I13" s="128">
        <f>SV_SO_1920_1a!I13/SV_SO_1920_1a!$O13*100</f>
        <v>0.04614370468029005</v>
      </c>
      <c r="J13" s="129">
        <f>SV_SO_1920_1a!J13/SV_SO_1920_1a!$O13*100</f>
        <v>1.5919578114700066</v>
      </c>
      <c r="K13" s="130">
        <f>SV_SO_1920_1a!K13/SV_SO_1920_1a!$O13*100</f>
        <v>88.54317732366512</v>
      </c>
      <c r="L13" s="129">
        <f>SV_SO_1920_1a!L13/SV_SO_1920_1a!$O13*100</f>
        <v>9.159525379037573</v>
      </c>
      <c r="M13" s="129">
        <f>SV_SO_1920_1a!M13/SV_SO_1920_1a!$O13*100</f>
        <v>0.6229400131839157</v>
      </c>
      <c r="N13" s="129">
        <f>SV_SO_1920_1a!N13/SV_SO_1920_1a!$O13*100</f>
        <v>0.03625576796308504</v>
      </c>
      <c r="O13" s="128">
        <f>SV_SO_1920_1a!O13/SV_SO_1920_1a!$O13*100</f>
        <v>100</v>
      </c>
      <c r="P13" s="128">
        <f>SV_SO_1920_1a!P13/SV_SO_1920_1a!$V13*100</f>
        <v>0.04623437525800433</v>
      </c>
      <c r="Q13" s="129">
        <f>SV_SO_1920_1a!Q13/SV_SO_1920_1a!$V13*100</f>
        <v>1.773418536682023</v>
      </c>
      <c r="R13" s="130">
        <f>SV_SO_1920_1a!R13/SV_SO_1920_1a!$V13*100</f>
        <v>87.38131800994039</v>
      </c>
      <c r="S13" s="129">
        <f>SV_SO_1920_1a!S13/SV_SO_1920_1a!$V13*100</f>
        <v>10.009742243357937</v>
      </c>
      <c r="T13" s="129">
        <f>SV_SO_1920_1a!T13/SV_SO_1920_1a!$V13*100</f>
        <v>0.7612159640692855</v>
      </c>
      <c r="U13" s="129">
        <f>SV_SO_1920_1a!U13/SV_SO_1920_1a!$V13*100</f>
        <v>0.028070870692359768</v>
      </c>
      <c r="V13" s="128">
        <f>SV_SO_1920_1a!V13/SV_SO_1920_1a!$V13*100</f>
        <v>100</v>
      </c>
    </row>
    <row r="14" spans="1:22" ht="12.75">
      <c r="A14" s="112" t="s">
        <v>41</v>
      </c>
      <c r="B14" s="128">
        <f>SV_SO_1920_1a!B14/SV_SO_1920_1a!$H14*100</f>
        <v>0</v>
      </c>
      <c r="C14" s="129">
        <f>SV_SO_1920_1a!C14/SV_SO_1920_1a!$H14*100</f>
        <v>0</v>
      </c>
      <c r="D14" s="130">
        <f>SV_SO_1920_1a!D14/SV_SO_1920_1a!$H14*100</f>
        <v>59.78526110297706</v>
      </c>
      <c r="E14" s="129">
        <f>SV_SO_1920_1a!E14/SV_SO_1920_1a!$H14*100</f>
        <v>38.77501220107369</v>
      </c>
      <c r="F14" s="129">
        <f>SV_SO_1920_1a!F14/SV_SO_1920_1a!$H14*100</f>
        <v>1.3665202537823329</v>
      </c>
      <c r="G14" s="129">
        <f>SV_SO_1920_1a!G14/SV_SO_1920_1a!$H14*100</f>
        <v>0.07320644216691069</v>
      </c>
      <c r="H14" s="128">
        <f>SV_SO_1920_1a!H14/SV_SO_1920_1a!$H14*100</f>
        <v>100</v>
      </c>
      <c r="I14" s="128">
        <f>SV_SO_1920_1a!I14/SV_SO_1920_1a!$O14*100</f>
        <v>0</v>
      </c>
      <c r="J14" s="129">
        <f>SV_SO_1920_1a!J14/SV_SO_1920_1a!$O14*100</f>
        <v>0</v>
      </c>
      <c r="K14" s="130">
        <f>SV_SO_1920_1a!K14/SV_SO_1920_1a!$O14*100</f>
        <v>61.18181818181818</v>
      </c>
      <c r="L14" s="129">
        <f>SV_SO_1920_1a!L14/SV_SO_1920_1a!$O14*100</f>
        <v>37.666666666666664</v>
      </c>
      <c r="M14" s="129">
        <f>SV_SO_1920_1a!M14/SV_SO_1920_1a!$O14*100</f>
        <v>1.1515151515151514</v>
      </c>
      <c r="N14" s="129">
        <f>SV_SO_1920_1a!N14/SV_SO_1920_1a!$O14*100</f>
        <v>0</v>
      </c>
      <c r="O14" s="128">
        <f>SV_SO_1920_1a!O14/SV_SO_1920_1a!$O14*100</f>
        <v>100</v>
      </c>
      <c r="P14" s="128">
        <f>SV_SO_1920_1a!P14/SV_SO_1920_1a!$V14*100</f>
        <v>0</v>
      </c>
      <c r="Q14" s="129">
        <f>SV_SO_1920_1a!Q14/SV_SO_1920_1a!$V14*100</f>
        <v>0</v>
      </c>
      <c r="R14" s="128">
        <f>SV_SO_1920_1a!R14/SV_SO_1920_1a!$V14*100</f>
        <v>60.40821843741552</v>
      </c>
      <c r="S14" s="128">
        <f>SV_SO_1920_1a!S14/SV_SO_1920_1a!$V14*100</f>
        <v>38.280616382806166</v>
      </c>
      <c r="T14" s="129">
        <f>SV_SO_1920_1a!T14/SV_SO_1920_1a!$V14*100</f>
        <v>1.2706136793728033</v>
      </c>
      <c r="U14" s="131">
        <f>SV_SO_1920_1a!U14/SV_SO_1920_1a!$V14*100</f>
        <v>0.04055150040551501</v>
      </c>
      <c r="V14" s="128">
        <f>SV_SO_1920_1a!V14/SV_SO_1920_1a!$V14*100</f>
        <v>100</v>
      </c>
    </row>
    <row r="15" spans="1:22" s="136" customFormat="1" ht="12.75">
      <c r="A15" s="29" t="s">
        <v>23</v>
      </c>
      <c r="B15" s="132">
        <f>SV_SO_1920_1a!B15/SV_SO_1920_1a!$H15*100</f>
        <v>0.04079372942102043</v>
      </c>
      <c r="C15" s="133">
        <f>SV_SO_1920_1a!C15/SV_SO_1920_1a!$H15*100</f>
        <v>1.7220781491302195</v>
      </c>
      <c r="D15" s="134">
        <f>SV_SO_1920_1a!D15/SV_SO_1920_1a!$H15*100</f>
        <v>83.05894693901338</v>
      </c>
      <c r="E15" s="133">
        <f>SV_SO_1920_1a!E15/SV_SO_1920_1a!$H15*100</f>
        <v>14.196217838515107</v>
      </c>
      <c r="F15" s="133">
        <f>SV_SO_1920_1a!F15/SV_SO_1920_1a!$H15*100</f>
        <v>0.9557388035781927</v>
      </c>
      <c r="G15" s="133">
        <f>SV_SO_1920_1a!G15/SV_SO_1920_1a!$H15*100</f>
        <v>0.02622454034208456</v>
      </c>
      <c r="H15" s="132">
        <f>SV_SO_1920_1a!H15/SV_SO_1920_1a!$H15*100</f>
        <v>100</v>
      </c>
      <c r="I15" s="132">
        <f>SV_SO_1920_1a!I15/SV_SO_1920_1a!$O15*100</f>
        <v>0.041617122473246136</v>
      </c>
      <c r="J15" s="133">
        <f>SV_SO_1920_1a!J15/SV_SO_1920_1a!$O15*100</f>
        <v>1.4357907253269917</v>
      </c>
      <c r="K15" s="134">
        <f>SV_SO_1920_1a!K15/SV_SO_1920_1a!$O15*100</f>
        <v>85.859096313912</v>
      </c>
      <c r="L15" s="133">
        <f>SV_SO_1920_1a!L15/SV_SO_1920_1a!$O15*100</f>
        <v>11.956004756242567</v>
      </c>
      <c r="M15" s="133">
        <f>SV_SO_1920_1a!M15/SV_SO_1920_1a!$O15*100</f>
        <v>0.6747919143876338</v>
      </c>
      <c r="N15" s="133">
        <f>SV_SO_1920_1a!N15/SV_SO_1920_1a!$O15*100</f>
        <v>0.032699167657550536</v>
      </c>
      <c r="O15" s="132">
        <f>SV_SO_1920_1a!O15/SV_SO_1920_1a!$O15*100</f>
        <v>100</v>
      </c>
      <c r="P15" s="132">
        <f>SV_SO_1920_1a!P15/SV_SO_1920_1a!$V15*100</f>
        <v>0.041201312556099996</v>
      </c>
      <c r="Q15" s="133">
        <f>SV_SO_1920_1a!Q15/SV_SO_1920_1a!$V15*100</f>
        <v>1.5803646316161217</v>
      </c>
      <c r="R15" s="132">
        <f>SV_SO_1920_1a!R15/SV_SO_1920_1a!$V15*100</f>
        <v>84.44503303462382</v>
      </c>
      <c r="S15" s="132">
        <f>SV_SO_1920_1a!S15/SV_SO_1920_1a!$V15*100</f>
        <v>13.08730263835548</v>
      </c>
      <c r="T15" s="133">
        <f>SV_SO_1920_1a!T15/SV_SO_1920_1a!$V15*100</f>
        <v>0.8166688738798392</v>
      </c>
      <c r="U15" s="135">
        <f>SV_SO_1920_1a!U15/SV_SO_1920_1a!$V15*100</f>
        <v>0.029429508968642857</v>
      </c>
      <c r="V15" s="132">
        <f>SV_SO_1920_1a!V15/SV_SO_1920_1a!$V15*100</f>
        <v>100</v>
      </c>
    </row>
    <row r="16" spans="1:22" ht="12.75">
      <c r="A16" s="30" t="s">
        <v>14</v>
      </c>
      <c r="B16" s="137"/>
      <c r="C16" s="138"/>
      <c r="D16" s="139"/>
      <c r="E16" s="138"/>
      <c r="F16" s="138"/>
      <c r="G16" s="138"/>
      <c r="H16" s="137"/>
      <c r="I16" s="137"/>
      <c r="J16" s="138"/>
      <c r="K16" s="139"/>
      <c r="L16" s="138"/>
      <c r="M16" s="138"/>
      <c r="N16" s="138"/>
      <c r="O16" s="137"/>
      <c r="P16" s="137"/>
      <c r="Q16" s="138"/>
      <c r="R16" s="137"/>
      <c r="S16" s="137"/>
      <c r="T16" s="138"/>
      <c r="U16" s="140"/>
      <c r="V16" s="137"/>
    </row>
    <row r="17" spans="1:22" ht="12.75">
      <c r="A17" s="112" t="s">
        <v>51</v>
      </c>
      <c r="B17" s="128">
        <f>SV_SO_1920_1a!B17/SV_SO_1920_1a!$H17*100</f>
        <v>0.053542744958058185</v>
      </c>
      <c r="C17" s="129">
        <f>SV_SO_1920_1a!C17/SV_SO_1920_1a!$H17*100</f>
        <v>2.04890237372836</v>
      </c>
      <c r="D17" s="130">
        <f>SV_SO_1920_1a!D17/SV_SO_1920_1a!$H17*100</f>
        <v>85.02230947706586</v>
      </c>
      <c r="E17" s="129">
        <f>SV_SO_1920_1a!E17/SV_SO_1920_1a!$H17*100</f>
        <v>11.52239871497412</v>
      </c>
      <c r="F17" s="129">
        <f>SV_SO_1920_1a!F17/SV_SO_1920_1a!$H17*100</f>
        <v>1.2707478136712476</v>
      </c>
      <c r="G17" s="129">
        <f>SV_SO_1920_1a!G17/SV_SO_1920_1a!$H17*100</f>
        <v>0.08209887560235588</v>
      </c>
      <c r="H17" s="128">
        <f>SV_SO_1920_1a!H17/SV_SO_1920_1a!$H17*100</f>
        <v>100</v>
      </c>
      <c r="I17" s="128">
        <f>SV_SO_1920_1a!I17/SV_SO_1920_1a!$O17*100</f>
        <v>0.020887728459530026</v>
      </c>
      <c r="J17" s="129">
        <f>SV_SO_1920_1a!J17/SV_SO_1920_1a!$O17*100</f>
        <v>1.4760661444734553</v>
      </c>
      <c r="K17" s="130">
        <f>SV_SO_1920_1a!K17/SV_SO_1920_1a!$O17*100</f>
        <v>87.99303742384681</v>
      </c>
      <c r="L17" s="129">
        <f>SV_SO_1920_1a!L17/SV_SO_1920_1a!$O17*100</f>
        <v>9.476066144473455</v>
      </c>
      <c r="M17" s="129">
        <f>SV_SO_1920_1a!M17/SV_SO_1920_1a!$O17*100</f>
        <v>0.9782419495213228</v>
      </c>
      <c r="N17" s="129">
        <f>SV_SO_1920_1a!N17/SV_SO_1920_1a!$O17*100</f>
        <v>0.0557006092254134</v>
      </c>
      <c r="O17" s="128">
        <f>SV_SO_1920_1a!O17/SV_SO_1920_1a!$O17*100</f>
        <v>100</v>
      </c>
      <c r="P17" s="128">
        <f>SV_SO_1920_1a!P17/SV_SO_1920_1a!$V17*100</f>
        <v>0.037010927035600986</v>
      </c>
      <c r="Q17" s="129">
        <f>SV_SO_1920_1a!Q17/SV_SO_1920_1a!$V17*100</f>
        <v>1.7589002467395136</v>
      </c>
      <c r="R17" s="128">
        <f>SV_SO_1920_1a!R17/SV_SO_1920_1a!$V17*100</f>
        <v>86.5262601339443</v>
      </c>
      <c r="S17" s="128">
        <f>SV_SO_1920_1a!S17/SV_SO_1920_1a!$V17*100</f>
        <v>10.486429326753614</v>
      </c>
      <c r="T17" s="129">
        <f>SV_SO_1920_1a!T17/SV_SO_1920_1a!$V17*100</f>
        <v>1.1226647867465633</v>
      </c>
      <c r="U17" s="131">
        <f>SV_SO_1920_1a!U17/SV_SO_1920_1a!$V17*100</f>
        <v>0.06873457878040183</v>
      </c>
      <c r="V17" s="128">
        <f>SV_SO_1920_1a!V17/SV_SO_1920_1a!$V17*100</f>
        <v>100</v>
      </c>
    </row>
    <row r="18" spans="1:22" ht="12.75">
      <c r="A18" s="112" t="s">
        <v>42</v>
      </c>
      <c r="B18" s="128">
        <f>SV_SO_1920_1a!B18/SV_SO_1920_1a!$H18*100</f>
        <v>0.01742767514813524</v>
      </c>
      <c r="C18" s="129">
        <f>SV_SO_1920_1a!C18/SV_SO_1920_1a!$H18*100</f>
        <v>0.01742767514813524</v>
      </c>
      <c r="D18" s="130">
        <f>SV_SO_1920_1a!D18/SV_SO_1920_1a!$H18*100</f>
        <v>55.803415824329036</v>
      </c>
      <c r="E18" s="129">
        <f>SV_SO_1920_1a!E18/SV_SO_1920_1a!$H18*100</f>
        <v>42.05298013245033</v>
      </c>
      <c r="F18" s="129">
        <f>SV_SO_1920_1a!F18/SV_SO_1920_1a!$H18*100</f>
        <v>2.108748692924364</v>
      </c>
      <c r="G18" s="129">
        <f>SV_SO_1920_1a!G18/SV_SO_1920_1a!$H18*100</f>
        <v>0</v>
      </c>
      <c r="H18" s="128">
        <f>SV_SO_1920_1a!H18/SV_SO_1920_1a!$H18*100</f>
        <v>100</v>
      </c>
      <c r="I18" s="128">
        <f>SV_SO_1920_1a!I18/SV_SO_1920_1a!$O18*100</f>
        <v>0</v>
      </c>
      <c r="J18" s="129">
        <f>SV_SO_1920_1a!J18/SV_SO_1920_1a!$O18*100</f>
        <v>0</v>
      </c>
      <c r="K18" s="130">
        <f>SV_SO_1920_1a!K18/SV_SO_1920_1a!$O18*100</f>
        <v>56.29714285714286</v>
      </c>
      <c r="L18" s="129">
        <f>SV_SO_1920_1a!L18/SV_SO_1920_1a!$O18*100</f>
        <v>41.98857142857143</v>
      </c>
      <c r="M18" s="129">
        <f>SV_SO_1920_1a!M18/SV_SO_1920_1a!$O18*100</f>
        <v>1.6914285714285715</v>
      </c>
      <c r="N18" s="129">
        <f>SV_SO_1920_1a!N18/SV_SO_1920_1a!$O18*100</f>
        <v>0.022857142857142857</v>
      </c>
      <c r="O18" s="128">
        <f>SV_SO_1920_1a!O18/SV_SO_1920_1a!$O18*100</f>
        <v>100</v>
      </c>
      <c r="P18" s="128">
        <f>SV_SO_1920_1a!P18/SV_SO_1920_1a!$V18*100</f>
        <v>0.009888262632255514</v>
      </c>
      <c r="Q18" s="129">
        <f>SV_SO_1920_1a!Q18/SV_SO_1920_1a!$V18*100</f>
        <v>0.009888262632255514</v>
      </c>
      <c r="R18" s="128">
        <f>SV_SO_1920_1a!R18/SV_SO_1920_1a!$V18*100</f>
        <v>56.01700781172748</v>
      </c>
      <c r="S18" s="128">
        <f>SV_SO_1920_1a!S18/SV_SO_1920_1a!$V18*100</f>
        <v>42.02511618708593</v>
      </c>
      <c r="T18" s="129">
        <f>SV_SO_1920_1a!T18/SV_SO_1920_1a!$V18*100</f>
        <v>1.9282112132898248</v>
      </c>
      <c r="U18" s="131">
        <f>SV_SO_1920_1a!U18/SV_SO_1920_1a!$V18*100</f>
        <v>0.009888262632255514</v>
      </c>
      <c r="V18" s="128">
        <f>SV_SO_1920_1a!V18/SV_SO_1920_1a!$V18*100</f>
        <v>100</v>
      </c>
    </row>
    <row r="19" spans="1:22" s="136" customFormat="1" ht="12.75">
      <c r="A19" s="29" t="s">
        <v>24</v>
      </c>
      <c r="B19" s="132">
        <f>SV_SO_1920_1a!B19/SV_SO_1920_1a!$H19*100</f>
        <v>0.04740319379018161</v>
      </c>
      <c r="C19" s="133">
        <f>SV_SO_1920_1a!C19/SV_SO_1920_1a!$H19*100</f>
        <v>1.7035522768346516</v>
      </c>
      <c r="D19" s="134">
        <f>SV_SO_1920_1a!D19/SV_SO_1920_1a!$H19*100</f>
        <v>80.05510621278108</v>
      </c>
      <c r="E19" s="133">
        <f>SV_SO_1920_1a!E19/SV_SO_1920_1a!$H19*100</f>
        <v>16.712588510650907</v>
      </c>
      <c r="F19" s="133">
        <f>SV_SO_1920_1a!F19/SV_SO_1920_1a!$H19*100</f>
        <v>1.4132077148697895</v>
      </c>
      <c r="G19" s="133">
        <f>SV_SO_1920_1a!G19/SV_SO_1920_1a!$H19*100</f>
        <v>0.06814209107338606</v>
      </c>
      <c r="H19" s="132">
        <f>SV_SO_1920_1a!H19/SV_SO_1920_1a!$H19*100</f>
        <v>100</v>
      </c>
      <c r="I19" s="132">
        <f>SV_SO_1920_1a!I19/SV_SO_1920_1a!$O19*100</f>
        <v>0.01812688821752266</v>
      </c>
      <c r="J19" s="133">
        <f>SV_SO_1920_1a!J19/SV_SO_1920_1a!$O19*100</f>
        <v>1.2809667673716012</v>
      </c>
      <c r="K19" s="134">
        <f>SV_SO_1920_1a!K19/SV_SO_1920_1a!$O19*100</f>
        <v>83.80362537764351</v>
      </c>
      <c r="L19" s="133">
        <f>SV_SO_1920_1a!L19/SV_SO_1920_1a!$O19*100</f>
        <v>13.773413897280967</v>
      </c>
      <c r="M19" s="133">
        <f>SV_SO_1920_1a!M19/SV_SO_1920_1a!$O19*100</f>
        <v>1.0725075528700907</v>
      </c>
      <c r="N19" s="133">
        <f>SV_SO_1920_1a!N19/SV_SO_1920_1a!$O19*100</f>
        <v>0.0513595166163142</v>
      </c>
      <c r="O19" s="132">
        <f>SV_SO_1920_1a!O19/SV_SO_1920_1a!$O19*100</f>
        <v>100</v>
      </c>
      <c r="P19" s="132">
        <f>SV_SO_1920_1a!P19/SV_SO_1920_1a!$V19*100</f>
        <v>0.032908022078291174</v>
      </c>
      <c r="Q19" s="133">
        <f>SV_SO_1920_1a!Q19/SV_SO_1920_1a!$V19*100</f>
        <v>1.4943233661914948</v>
      </c>
      <c r="R19" s="132">
        <f>SV_SO_1920_1a!R19/SV_SO_1920_1a!$V19*100</f>
        <v>81.91105859123749</v>
      </c>
      <c r="S19" s="132">
        <f>SV_SO_1920_1a!S19/SV_SO_1920_1a!$V19*100</f>
        <v>15.25735569084409</v>
      </c>
      <c r="T19" s="133">
        <f>SV_SO_1920_1a!T19/SV_SO_1920_1a!$V19*100</f>
        <v>1.2445215622335573</v>
      </c>
      <c r="U19" s="135">
        <f>SV_SO_1920_1a!U19/SV_SO_1920_1a!$V19*100</f>
        <v>0.059832767415074865</v>
      </c>
      <c r="V19" s="132">
        <f>SV_SO_1920_1a!V19/SV_SO_1920_1a!$V19*100</f>
        <v>100</v>
      </c>
    </row>
    <row r="20" spans="1:22" s="111" customFormat="1" ht="12.75">
      <c r="A20" s="141" t="s">
        <v>15</v>
      </c>
      <c r="B20" s="142">
        <f>SV_SO_1920_1a!B20/SV_SO_1920_1a!$H20*100</f>
        <v>0.044070983664355384</v>
      </c>
      <c r="C20" s="143">
        <f>SV_SO_1920_1a!C20/SV_SO_1920_1a!$H20*100</f>
        <v>1.7128922317546127</v>
      </c>
      <c r="D20" s="144">
        <f>SV_SO_1920_1a!D20/SV_SO_1920_1a!$H20*100</f>
        <v>81.56951463156658</v>
      </c>
      <c r="E20" s="143">
        <f>SV_SO_1920_1a!E20/SV_SO_1920_1a!$H20*100</f>
        <v>15.44394170877894</v>
      </c>
      <c r="F20" s="143">
        <f>SV_SO_1920_1a!F20/SV_SO_1920_1a!$H20*100</f>
        <v>1.1825713949935364</v>
      </c>
      <c r="G20" s="143">
        <f>SV_SO_1920_1a!G20/SV_SO_1920_1a!$H20*100</f>
        <v>0.04700904924197908</v>
      </c>
      <c r="H20" s="142">
        <f>SV_SO_1920_1a!H20/SV_SO_1920_1a!$H20*100</f>
        <v>100</v>
      </c>
      <c r="I20" s="142">
        <f>SV_SO_1920_1a!I20/SV_SO_1920_1a!$O20*100</f>
        <v>0.029967036260113877</v>
      </c>
      <c r="J20" s="143">
        <f>SV_SO_1920_1a!J20/SV_SO_1920_1a!$O20*100</f>
        <v>1.3590050943961642</v>
      </c>
      <c r="K20" s="144">
        <f>SV_SO_1920_1a!K20/SV_SO_1920_1a!$O20*100</f>
        <v>84.83967635600838</v>
      </c>
      <c r="L20" s="143">
        <f>SV_SO_1920_1a!L20/SV_SO_1920_1a!$O20*100</f>
        <v>12.857356907401856</v>
      </c>
      <c r="M20" s="143">
        <f>SV_SO_1920_1a!M20/SV_SO_1920_1a!$O20*100</f>
        <v>0.8720407551693137</v>
      </c>
      <c r="N20" s="143">
        <f>SV_SO_1920_1a!N20/SV_SO_1920_1a!$O20*100</f>
        <v>0.041953850764159424</v>
      </c>
      <c r="O20" s="142">
        <f>SV_SO_1920_1a!O20/SV_SO_1920_1a!$O20*100</f>
        <v>100</v>
      </c>
      <c r="P20" s="142">
        <f>SV_SO_1920_1a!P20/SV_SO_1920_1a!$V20*100</f>
        <v>0.03708868646708008</v>
      </c>
      <c r="Q20" s="143">
        <f>SV_SO_1920_1a!Q20/SV_SO_1920_1a!$V20*100</f>
        <v>1.5376969409251402</v>
      </c>
      <c r="R20" s="142">
        <f>SV_SO_1920_1a!R20/SV_SO_1920_1a!$V20*100</f>
        <v>83.18844019820195</v>
      </c>
      <c r="S20" s="142">
        <f>SV_SO_1920_1a!S20/SV_SO_1920_1a!$V20*100</f>
        <v>14.163427588048542</v>
      </c>
      <c r="T20" s="143">
        <f>SV_SO_1920_1a!T20/SV_SO_1920_1a!$V20*100</f>
        <v>1.0288401625968013</v>
      </c>
      <c r="U20" s="145">
        <f>SV_SO_1920_1a!U20/SV_SO_1920_1a!$V20*100</f>
        <v>0.0445064237604961</v>
      </c>
      <c r="V20" s="142">
        <f>SV_SO_1920_1a!V20/SV_SO_1920_1a!$V20*100</f>
        <v>100</v>
      </c>
    </row>
    <row r="21" spans="2:22" s="112" customFormat="1" ht="12.75">
      <c r="B21" s="137"/>
      <c r="C21" s="138"/>
      <c r="D21" s="139"/>
      <c r="E21" s="138"/>
      <c r="F21" s="138"/>
      <c r="G21" s="138"/>
      <c r="H21" s="137"/>
      <c r="I21" s="137"/>
      <c r="J21" s="138"/>
      <c r="K21" s="139"/>
      <c r="L21" s="138"/>
      <c r="M21" s="138"/>
      <c r="N21" s="138"/>
      <c r="O21" s="137"/>
      <c r="P21" s="137"/>
      <c r="Q21" s="138"/>
      <c r="R21" s="137"/>
      <c r="S21" s="137"/>
      <c r="T21" s="138"/>
      <c r="U21" s="140"/>
      <c r="V21" s="137"/>
    </row>
    <row r="22" spans="1:22" ht="12.75">
      <c r="A22" s="111" t="s">
        <v>16</v>
      </c>
      <c r="B22" s="137"/>
      <c r="C22" s="138"/>
      <c r="D22" s="139"/>
      <c r="E22" s="138"/>
      <c r="F22" s="138"/>
      <c r="G22" s="138"/>
      <c r="H22" s="137"/>
      <c r="I22" s="137"/>
      <c r="J22" s="138"/>
      <c r="K22" s="139"/>
      <c r="L22" s="138"/>
      <c r="M22" s="138"/>
      <c r="N22" s="138"/>
      <c r="O22" s="137"/>
      <c r="P22" s="137"/>
      <c r="Q22" s="138"/>
      <c r="R22" s="137"/>
      <c r="S22" s="137"/>
      <c r="T22" s="138"/>
      <c r="U22" s="140"/>
      <c r="V22" s="137"/>
    </row>
    <row r="23" spans="1:22" ht="12.75">
      <c r="A23" s="101" t="s">
        <v>13</v>
      </c>
      <c r="B23" s="137"/>
      <c r="C23" s="138"/>
      <c r="D23" s="139"/>
      <c r="E23" s="138"/>
      <c r="F23" s="138"/>
      <c r="G23" s="138"/>
      <c r="H23" s="137"/>
      <c r="I23" s="137"/>
      <c r="J23" s="138"/>
      <c r="K23" s="139"/>
      <c r="L23" s="138"/>
      <c r="M23" s="138"/>
      <c r="N23" s="138"/>
      <c r="O23" s="137"/>
      <c r="P23" s="137"/>
      <c r="Q23" s="138"/>
      <c r="R23" s="137"/>
      <c r="S23" s="137"/>
      <c r="T23" s="138"/>
      <c r="U23" s="140"/>
      <c r="V23" s="137"/>
    </row>
    <row r="24" spans="1:22" ht="12.75">
      <c r="A24" s="212" t="s">
        <v>60</v>
      </c>
      <c r="B24" s="128">
        <f>SV_SO_1920_1a!B24/SV_SO_1920_1a!$H24*100</f>
        <v>0.07081697032125153</v>
      </c>
      <c r="C24" s="129">
        <f>SV_SO_1920_1a!C24/SV_SO_1920_1a!$H24*100</f>
        <v>3.090195068563703</v>
      </c>
      <c r="D24" s="130">
        <f>SV_SO_1920_1a!D24/SV_SO_1920_1a!$H24*100</f>
        <v>87.74222622803065</v>
      </c>
      <c r="E24" s="129">
        <f>SV_SO_1920_1a!E24/SV_SO_1920_1a!$H24*100</f>
        <v>8.092448335801198</v>
      </c>
      <c r="F24" s="129">
        <f>SV_SO_1920_1a!F24/SV_SO_1920_1a!$H24*100</f>
        <v>0.9463722397476341</v>
      </c>
      <c r="G24" s="129">
        <f>SV_SO_1920_1a!G24/SV_SO_1920_1a!$H24*100</f>
        <v>0.057941157535569436</v>
      </c>
      <c r="H24" s="128">
        <f>SV_SO_1920_1a!H24/SV_SO_1920_1a!$H24*100</f>
        <v>100</v>
      </c>
      <c r="I24" s="128">
        <f>SV_SO_1920_1a!I24/SV_SO_1920_1a!$O24*100</f>
        <v>0.0322338025142366</v>
      </c>
      <c r="J24" s="129">
        <f>SV_SO_1920_1a!J24/SV_SO_1920_1a!$O24*100</f>
        <v>2.406790587729666</v>
      </c>
      <c r="K24" s="130">
        <f>SV_SO_1920_1a!K24/SV_SO_1920_1a!$O24*100</f>
        <v>89.85172450843451</v>
      </c>
      <c r="L24" s="129">
        <f>SV_SO_1920_1a!L24/SV_SO_1920_1a!$O24*100</f>
        <v>6.978618244332223</v>
      </c>
      <c r="M24" s="129">
        <f>SV_SO_1920_1a!M24/SV_SO_1920_1a!$O24*100</f>
        <v>0.6822821532180079</v>
      </c>
      <c r="N24" s="129">
        <f>SV_SO_1920_1a!N24/SV_SO_1920_1a!$O24*100</f>
        <v>0.0483507037713549</v>
      </c>
      <c r="O24" s="128">
        <f>SV_SO_1920_1a!O24/SV_SO_1920_1a!$O24*100</f>
        <v>100</v>
      </c>
      <c r="P24" s="128">
        <f>SV_SO_1920_1a!P24/SV_SO_1920_1a!$V24*100</f>
        <v>0.049784754151169945</v>
      </c>
      <c r="Q24" s="129">
        <f>SV_SO_1920_1a!Q24/SV_SO_1920_1a!$V24*100</f>
        <v>2.717661873663865</v>
      </c>
      <c r="R24" s="128">
        <f>SV_SO_1920_1a!R24/SV_SO_1920_1a!$V24*100</f>
        <v>88.89214279438896</v>
      </c>
      <c r="S24" s="128">
        <f>SV_SO_1920_1a!S24/SV_SO_1920_1a!$V24*100</f>
        <v>7.4852842123759045</v>
      </c>
      <c r="T24" s="129">
        <f>SV_SO_1920_1a!T24/SV_SO_1920_1a!$V24*100</f>
        <v>0.8024130963188568</v>
      </c>
      <c r="U24" s="131">
        <f>SV_SO_1920_1a!U24/SV_SO_1920_1a!$V24*100</f>
        <v>0.05271326910123877</v>
      </c>
      <c r="V24" s="128">
        <f>SV_SO_1920_1a!V24/SV_SO_1920_1a!$V24*100</f>
        <v>100</v>
      </c>
    </row>
    <row r="25" spans="1:22" ht="12.75">
      <c r="A25" s="212" t="s">
        <v>62</v>
      </c>
      <c r="B25" s="128">
        <f>SV_SO_1920_1a!B25/SV_SO_1920_1a!$H25*100</f>
        <v>0.017688157778367384</v>
      </c>
      <c r="C25" s="146">
        <f>SV_SO_1920_1a!C25/SV_SO_1920_1a!$H25*100</f>
        <v>0.4156717077916335</v>
      </c>
      <c r="D25" s="130">
        <f>SV_SO_1920_1a!D25/SV_SO_1920_1a!$H25*100</f>
        <v>71.56628637127443</v>
      </c>
      <c r="E25" s="146">
        <f>SV_SO_1920_1a!E25/SV_SO_1920_1a!$H25*100</f>
        <v>23.19801892632882</v>
      </c>
      <c r="F25" s="146">
        <f>SV_SO_1920_1a!F25/SV_SO_1920_1a!$H25*100</f>
        <v>4.262846024586539</v>
      </c>
      <c r="G25" s="146">
        <f>SV_SO_1920_1a!G25/SV_SO_1920_1a!$H25*100</f>
        <v>0.5394888122402052</v>
      </c>
      <c r="H25" s="128">
        <f>SV_SO_1920_1a!H25/SV_SO_1920_1a!$H25*100</f>
        <v>100</v>
      </c>
      <c r="I25" s="128">
        <f>SV_SO_1920_1a!I25/SV_SO_1920_1a!$O25*100</f>
        <v>0</v>
      </c>
      <c r="J25" s="146">
        <f>SV_SO_1920_1a!J25/SV_SO_1920_1a!$O25*100</f>
        <v>0.25303643724696356</v>
      </c>
      <c r="K25" s="130">
        <f>SV_SO_1920_1a!K25/SV_SO_1920_1a!$O25*100</f>
        <v>72.9504048582996</v>
      </c>
      <c r="L25" s="146">
        <f>SV_SO_1920_1a!L25/SV_SO_1920_1a!$O25*100</f>
        <v>22.672064777327936</v>
      </c>
      <c r="M25" s="146">
        <f>SV_SO_1920_1a!M25/SV_SO_1920_1a!$O25*100</f>
        <v>3.631072874493927</v>
      </c>
      <c r="N25" s="146">
        <f>SV_SO_1920_1a!N25/SV_SO_1920_1a!$O25*100</f>
        <v>0.4934210526315789</v>
      </c>
      <c r="O25" s="128">
        <f>SV_SO_1920_1a!O25/SV_SO_1920_1a!$O25*100</f>
        <v>100</v>
      </c>
      <c r="P25" s="128">
        <f>SV_SO_1920_1a!P25/SV_SO_1920_1a!$V25*100</f>
        <v>0.010410702201863516</v>
      </c>
      <c r="Q25" s="129">
        <f>SV_SO_1920_1a!Q25/SV_SO_1920_1a!$V25*100</f>
        <v>0.3487585237624278</v>
      </c>
      <c r="R25" s="128">
        <f>SV_SO_1920_1a!R25/SV_SO_1920_1a!$V25*100</f>
        <v>72.1357555567123</v>
      </c>
      <c r="S25" s="128">
        <f>SV_SO_1920_1a!S25/SV_SO_1920_1a!$V25*100</f>
        <v>22.98162511061371</v>
      </c>
      <c r="T25" s="129">
        <f>SV_SO_1920_1a!T25/SV_SO_1920_1a!$V25*100</f>
        <v>4.002914996616521</v>
      </c>
      <c r="U25" s="131">
        <f>SV_SO_1920_1a!U25/SV_SO_1920_1a!$V25*100</f>
        <v>0.5205351100931758</v>
      </c>
      <c r="V25" s="128">
        <f>SV_SO_1920_1a!V25/SV_SO_1920_1a!$V25*100</f>
        <v>100</v>
      </c>
    </row>
    <row r="26" spans="1:22" ht="12.75">
      <c r="A26" s="212" t="s">
        <v>61</v>
      </c>
      <c r="B26" s="128">
        <f>SV_SO_1920_1a!B26/SV_SO_1920_1a!$H26*100</f>
        <v>0</v>
      </c>
      <c r="C26" s="146">
        <f>SV_SO_1920_1a!C26/SV_SO_1920_1a!$H26*100</f>
        <v>1.1574074074074074</v>
      </c>
      <c r="D26" s="130">
        <f>SV_SO_1920_1a!D26/SV_SO_1920_1a!$H26*100</f>
        <v>62.5</v>
      </c>
      <c r="E26" s="146">
        <f>SV_SO_1920_1a!E26/SV_SO_1920_1a!$H26*100</f>
        <v>28.240740740740737</v>
      </c>
      <c r="F26" s="146">
        <f>SV_SO_1920_1a!F26/SV_SO_1920_1a!$H26*100</f>
        <v>6.944444444444445</v>
      </c>
      <c r="G26" s="146">
        <f>SV_SO_1920_1a!G26/SV_SO_1920_1a!$H26*100</f>
        <v>1.1574074074074074</v>
      </c>
      <c r="H26" s="128">
        <f>SV_SO_1920_1a!H26/SV_SO_1920_1a!$H26*100</f>
        <v>100</v>
      </c>
      <c r="I26" s="128">
        <f>SV_SO_1920_1a!I26/SV_SO_1920_1a!$O26*100</f>
        <v>0.10193679918450561</v>
      </c>
      <c r="J26" s="146">
        <f>SV_SO_1920_1a!J26/SV_SO_1920_1a!$O26*100</f>
        <v>1.019367991845056</v>
      </c>
      <c r="K26" s="130">
        <f>SV_SO_1920_1a!K26/SV_SO_1920_1a!$O26*100</f>
        <v>72.98674821610601</v>
      </c>
      <c r="L26" s="146">
        <f>SV_SO_1920_1a!L26/SV_SO_1920_1a!$O26*100</f>
        <v>21.916411824668707</v>
      </c>
      <c r="M26" s="146">
        <f>SV_SO_1920_1a!M26/SV_SO_1920_1a!$O26*100</f>
        <v>3.669724770642202</v>
      </c>
      <c r="N26" s="146">
        <f>SV_SO_1920_1a!N26/SV_SO_1920_1a!$O26*100</f>
        <v>0.3058103975535168</v>
      </c>
      <c r="O26" s="128">
        <f>SV_SO_1920_1a!O26/SV_SO_1920_1a!$O26*100</f>
        <v>100</v>
      </c>
      <c r="P26" s="128">
        <f>SV_SO_1920_1a!P26/SV_SO_1920_1a!$V26*100</f>
        <v>0.07077140835102619</v>
      </c>
      <c r="Q26" s="129">
        <f>SV_SO_1920_1a!Q26/SV_SO_1920_1a!$V26*100</f>
        <v>1.0615711252653928</v>
      </c>
      <c r="R26" s="128">
        <f>SV_SO_1920_1a!R26/SV_SO_1920_1a!$V26*100</f>
        <v>69.78060863411181</v>
      </c>
      <c r="S26" s="128">
        <f>SV_SO_1920_1a!S26/SV_SO_1920_1a!$V26*100</f>
        <v>23.849964614295825</v>
      </c>
      <c r="T26" s="129">
        <f>SV_SO_1920_1a!T26/SV_SO_1920_1a!$V26*100</f>
        <v>4.670912951167728</v>
      </c>
      <c r="U26" s="131">
        <f>SV_SO_1920_1a!U26/SV_SO_1920_1a!$V26*100</f>
        <v>0.5661712668082095</v>
      </c>
      <c r="V26" s="128">
        <f>SV_SO_1920_1a!V26/SV_SO_1920_1a!$V26*100</f>
        <v>100</v>
      </c>
    </row>
    <row r="27" spans="1:22" ht="12.75">
      <c r="A27" s="212" t="s">
        <v>63</v>
      </c>
      <c r="B27" s="128">
        <f>SV_SO_1920_1a!B27/SV_SO_1920_1a!$H27*100</f>
        <v>0</v>
      </c>
      <c r="C27" s="146">
        <f>SV_SO_1920_1a!C27/SV_SO_1920_1a!$H27*100</f>
        <v>0.04151100041511</v>
      </c>
      <c r="D27" s="130">
        <f>SV_SO_1920_1a!D27/SV_SO_1920_1a!$H27*100</f>
        <v>47.8345094783451</v>
      </c>
      <c r="E27" s="146">
        <f>SV_SO_1920_1a!E27/SV_SO_1920_1a!$H27*100</f>
        <v>44.09851944098519</v>
      </c>
      <c r="F27" s="146">
        <f>SV_SO_1920_1a!F27/SV_SO_1920_1a!$H27*100</f>
        <v>6.655597066555971</v>
      </c>
      <c r="G27" s="146">
        <f>SV_SO_1920_1a!G27/SV_SO_1920_1a!$H27*100</f>
        <v>1.36986301369863</v>
      </c>
      <c r="H27" s="128">
        <f>SV_SO_1920_1a!H27/SV_SO_1920_1a!$H27*100</f>
        <v>100</v>
      </c>
      <c r="I27" s="128">
        <f>SV_SO_1920_1a!I27/SV_SO_1920_1a!$O27*100</f>
        <v>0</v>
      </c>
      <c r="J27" s="146">
        <f>SV_SO_1920_1a!J27/SV_SO_1920_1a!$O27*100</f>
        <v>0.03769317753486619</v>
      </c>
      <c r="K27" s="130">
        <f>SV_SO_1920_1a!K27/SV_SO_1920_1a!$O27*100</f>
        <v>52.35582359592914</v>
      </c>
      <c r="L27" s="146">
        <f>SV_SO_1920_1a!L27/SV_SO_1920_1a!$O27*100</f>
        <v>41.8582736524689</v>
      </c>
      <c r="M27" s="146">
        <f>SV_SO_1920_1a!M27/SV_SO_1920_1a!$O27*100</f>
        <v>5.032039200904636</v>
      </c>
      <c r="N27" s="146">
        <f>SV_SO_1920_1a!N27/SV_SO_1920_1a!$O27*100</f>
        <v>0.7161703731624576</v>
      </c>
      <c r="O27" s="128">
        <f>SV_SO_1920_1a!O27/SV_SO_1920_1a!$O27*100</f>
        <v>100</v>
      </c>
      <c r="P27" s="128">
        <f>SV_SO_1920_1a!P27/SV_SO_1920_1a!$V27*100</f>
        <v>0</v>
      </c>
      <c r="Q27" s="129">
        <f>SV_SO_1920_1a!Q27/SV_SO_1920_1a!$V27*100</f>
        <v>0.03989467804994814</v>
      </c>
      <c r="R27" s="128">
        <f>SV_SO_1920_1a!R27/SV_SO_1920_1a!$V27*100</f>
        <v>49.74866352828533</v>
      </c>
      <c r="S27" s="128">
        <f>SV_SO_1920_1a!S27/SV_SO_1920_1a!$V27*100</f>
        <v>43.150083778823905</v>
      </c>
      <c r="T27" s="129">
        <f>SV_SO_1920_1a!T27/SV_SO_1920_1a!$V27*100</f>
        <v>5.968243836272241</v>
      </c>
      <c r="U27" s="131">
        <f>SV_SO_1920_1a!U27/SV_SO_1920_1a!$V27*100</f>
        <v>1.093114178568579</v>
      </c>
      <c r="V27" s="128">
        <f>SV_SO_1920_1a!V27/SV_SO_1920_1a!$V27*100</f>
        <v>100</v>
      </c>
    </row>
    <row r="28" spans="1:22" ht="12.75">
      <c r="A28" s="29" t="s">
        <v>1</v>
      </c>
      <c r="B28" s="147">
        <f>SV_SO_1920_1a!B28/SV_SO_1920_1a!$H28*100</f>
        <v>0.03768225165946839</v>
      </c>
      <c r="C28" s="148">
        <f>SV_SO_1920_1a!C28/SV_SO_1920_1a!$H28*100</f>
        <v>1.550769587524276</v>
      </c>
      <c r="D28" s="149">
        <f>SV_SO_1920_1a!D28/SV_SO_1920_1a!$H28*100</f>
        <v>73.76445694078089</v>
      </c>
      <c r="E28" s="148">
        <f>SV_SO_1920_1a!E28/SV_SO_1920_1a!$H28*100</f>
        <v>20.838285167686017</v>
      </c>
      <c r="F28" s="148">
        <f>SV_SO_1920_1a!F28/SV_SO_1920_1a!$H28*100</f>
        <v>3.3044436070610743</v>
      </c>
      <c r="G28" s="148">
        <f>SV_SO_1920_1a!G28/SV_SO_1920_1a!$H28*100</f>
        <v>0.5043624452882692</v>
      </c>
      <c r="H28" s="147">
        <f>SV_SO_1920_1a!H28/SV_SO_1920_1a!$H28*100</f>
        <v>100</v>
      </c>
      <c r="I28" s="147">
        <f>SV_SO_1920_1a!I28/SV_SO_1920_1a!$O28*100</f>
        <v>0.021338210638622162</v>
      </c>
      <c r="J28" s="148">
        <f>SV_SO_1920_1a!J28/SV_SO_1920_1a!$O28*100</f>
        <v>1.4631915866483767</v>
      </c>
      <c r="K28" s="149">
        <f>SV_SO_1920_1a!K28/SV_SO_1920_1a!$O28*100</f>
        <v>79.21048620637097</v>
      </c>
      <c r="L28" s="148">
        <f>SV_SO_1920_1a!L28/SV_SO_1920_1a!$O28*100</f>
        <v>16.848041457094958</v>
      </c>
      <c r="M28" s="148">
        <f>SV_SO_1920_1a!M28/SV_SO_1920_1a!$O28*100</f>
        <v>2.185642432556013</v>
      </c>
      <c r="N28" s="148">
        <f>SV_SO_1920_1a!N28/SV_SO_1920_1a!$O28*100</f>
        <v>0.2713001066910532</v>
      </c>
      <c r="O28" s="147">
        <f>SV_SO_1920_1a!O28/SV_SO_1920_1a!$O28*100</f>
        <v>100</v>
      </c>
      <c r="P28" s="147">
        <f>SV_SO_1920_1a!P28/SV_SO_1920_1a!$V28*100</f>
        <v>0.029715915844526326</v>
      </c>
      <c r="Q28" s="133">
        <f>SV_SO_1920_1a!Q28/SV_SO_1920_1a!$V28*100</f>
        <v>1.5080827291097112</v>
      </c>
      <c r="R28" s="134">
        <f>SV_SO_1920_1a!R28/SV_SO_1920_1a!$V28*100</f>
        <v>76.41893498157614</v>
      </c>
      <c r="S28" s="133">
        <f>SV_SO_1920_1a!S28/SV_SO_1920_1a!$V28*100</f>
        <v>18.893379293949838</v>
      </c>
      <c r="T28" s="133">
        <f>SV_SO_1920_1a!T28/SV_SO_1920_1a!$V28*100</f>
        <v>2.7591227861642693</v>
      </c>
      <c r="U28" s="133">
        <f>SV_SO_1920_1a!U28/SV_SO_1920_1a!$V28*100</f>
        <v>0.39076429335552126</v>
      </c>
      <c r="V28" s="132">
        <f>SV_SO_1920_1a!V28/SV_SO_1920_1a!$V28*100</f>
        <v>100</v>
      </c>
    </row>
    <row r="29" spans="1:22" ht="12.75">
      <c r="A29" s="30" t="s">
        <v>14</v>
      </c>
      <c r="B29" s="88"/>
      <c r="C29" s="89"/>
      <c r="D29" s="90"/>
      <c r="E29" s="89"/>
      <c r="F29" s="89"/>
      <c r="G29" s="89"/>
      <c r="H29" s="88"/>
      <c r="I29" s="88"/>
      <c r="J29" s="89"/>
      <c r="K29" s="90"/>
      <c r="L29" s="89"/>
      <c r="M29" s="89"/>
      <c r="N29" s="89"/>
      <c r="O29" s="88"/>
      <c r="P29" s="88"/>
      <c r="Q29" s="138"/>
      <c r="R29" s="137"/>
      <c r="S29" s="137"/>
      <c r="T29" s="138"/>
      <c r="U29" s="140"/>
      <c r="V29" s="137"/>
    </row>
    <row r="30" spans="1:22" s="112" customFormat="1" ht="12.75">
      <c r="A30" s="212" t="s">
        <v>60</v>
      </c>
      <c r="B30" s="150">
        <f>SV_SO_1920_1a!B30/SV_SO_1920_1a!$H30*100</f>
        <v>0.03828190797029324</v>
      </c>
      <c r="C30" s="151">
        <f>SV_SO_1920_1a!C30/SV_SO_1920_1a!$H30*100</f>
        <v>3.3152132302273944</v>
      </c>
      <c r="D30" s="152">
        <f>SV_SO_1920_1a!D30/SV_SO_1920_1a!$H30*100</f>
        <v>86.23382589388255</v>
      </c>
      <c r="E30" s="151">
        <f>SV_SO_1920_1a!E30/SV_SO_1920_1a!$H30*100</f>
        <v>9.271878110405023</v>
      </c>
      <c r="F30" s="151">
        <f>SV_SO_1920_1a!F30/SV_SO_1920_1a!$H30*100</f>
        <v>1.0565806599800933</v>
      </c>
      <c r="G30" s="151">
        <f>SV_SO_1920_1a!G30/SV_SO_1920_1a!$H30*100</f>
        <v>0.08422019753464513</v>
      </c>
      <c r="H30" s="150">
        <f>SV_SO_1920_1a!H30/SV_SO_1920_1a!$H30*100</f>
        <v>100</v>
      </c>
      <c r="I30" s="150">
        <f>SV_SO_1920_1a!I30/SV_SO_1920_1a!$O30*100</f>
        <v>0.018176310209027567</v>
      </c>
      <c r="J30" s="151">
        <f>SV_SO_1920_1a!J30/SV_SO_1920_1a!$O30*100</f>
        <v>2.5325658891245078</v>
      </c>
      <c r="K30" s="152">
        <f>SV_SO_1920_1a!K30/SV_SO_1920_1a!$O30*100</f>
        <v>89.3607997576492</v>
      </c>
      <c r="L30" s="151">
        <f>SV_SO_1920_1a!L30/SV_SO_1920_1a!$O30*100</f>
        <v>7.179642532565889</v>
      </c>
      <c r="M30" s="151">
        <f>SV_SO_1920_1a!M30/SV_SO_1920_1a!$O30*100</f>
        <v>0.8179339594062406</v>
      </c>
      <c r="N30" s="151">
        <f>SV_SO_1920_1a!N30/SV_SO_1920_1a!$O30*100</f>
        <v>0.09088155104513784</v>
      </c>
      <c r="O30" s="150">
        <f>SV_SO_1920_1a!O30/SV_SO_1920_1a!$O30*100</f>
        <v>100</v>
      </c>
      <c r="P30" s="150">
        <f>SV_SO_1920_1a!P30/SV_SO_1920_1a!$V30*100</f>
        <v>0.027058107285395386</v>
      </c>
      <c r="Q30" s="129">
        <f>SV_SO_1920_1a!Q30/SV_SO_1920_1a!$V30*100</f>
        <v>2.878306162483934</v>
      </c>
      <c r="R30" s="128">
        <f>SV_SO_1920_1a!R30/SV_SO_1920_1a!$V30*100</f>
        <v>87.9794358384631</v>
      </c>
      <c r="S30" s="128">
        <f>SV_SO_1920_1a!S30/SV_SO_1920_1a!$V30*100</f>
        <v>8.103903131975919</v>
      </c>
      <c r="T30" s="129">
        <f>SV_SO_1920_1a!T30/SV_SO_1920_1a!$V30*100</f>
        <v>0.9233579111141175</v>
      </c>
      <c r="U30" s="131">
        <f>SV_SO_1920_1a!U30/SV_SO_1920_1a!$V30*100</f>
        <v>0.08793884867753501</v>
      </c>
      <c r="V30" s="128">
        <f>SV_SO_1920_1a!V30/SV_SO_1920_1a!$V30*100</f>
        <v>100</v>
      </c>
    </row>
    <row r="31" spans="1:22" ht="12.75">
      <c r="A31" s="212" t="s">
        <v>62</v>
      </c>
      <c r="B31" s="150">
        <f>SV_SO_1920_1a!B31/SV_SO_1920_1a!$H31*100</f>
        <v>0</v>
      </c>
      <c r="C31" s="153">
        <f>SV_SO_1920_1a!C31/SV_SO_1920_1a!$H31*100</f>
        <v>0.38100301258195995</v>
      </c>
      <c r="D31" s="152">
        <f>SV_SO_1920_1a!D31/SV_SO_1920_1a!$H31*100</f>
        <v>68.25270246322877</v>
      </c>
      <c r="E31" s="153">
        <f>SV_SO_1920_1a!E31/SV_SO_1920_1a!$H31*100</f>
        <v>24.968988126882863</v>
      </c>
      <c r="F31" s="153">
        <f>SV_SO_1920_1a!F31/SV_SO_1920_1a!$H31*100</f>
        <v>5.821371610845295</v>
      </c>
      <c r="G31" s="153">
        <f>SV_SO_1920_1a!G31/SV_SO_1920_1a!$H31*100</f>
        <v>0.5759347864611022</v>
      </c>
      <c r="H31" s="150">
        <f>SV_SO_1920_1a!H31/SV_SO_1920_1a!$H31*100</f>
        <v>100</v>
      </c>
      <c r="I31" s="150">
        <f>SV_SO_1920_1a!I31/SV_SO_1920_1a!$O31*100</f>
        <v>0.011828720132481665</v>
      </c>
      <c r="J31" s="153">
        <f>SV_SO_1920_1a!J31/SV_SO_1920_1a!$O31*100</f>
        <v>0.44949136503430326</v>
      </c>
      <c r="K31" s="152">
        <f>SV_SO_1920_1a!K31/SV_SO_1920_1a!$O31*100</f>
        <v>72.01324816654838</v>
      </c>
      <c r="L31" s="153">
        <f>SV_SO_1920_1a!L31/SV_SO_1920_1a!$O31*100</f>
        <v>22.841258575822096</v>
      </c>
      <c r="M31" s="153">
        <f>SV_SO_1920_1a!M31/SV_SO_1920_1a!$O31*100</f>
        <v>4.270167967825881</v>
      </c>
      <c r="N31" s="153">
        <f>SV_SO_1920_1a!N31/SV_SO_1920_1a!$O31*100</f>
        <v>0.41400520463685825</v>
      </c>
      <c r="O31" s="150">
        <f>SV_SO_1920_1a!O31/SV_SO_1920_1a!$O31*100</f>
        <v>100</v>
      </c>
      <c r="P31" s="150">
        <f>SV_SO_1920_1a!P31/SV_SO_1920_1a!$V31*100</f>
        <v>0.005065856129685916</v>
      </c>
      <c r="Q31" s="129">
        <f>SV_SO_1920_1a!Q31/SV_SO_1920_1a!$V31*100</f>
        <v>0.4103343465045593</v>
      </c>
      <c r="R31" s="128">
        <f>SV_SO_1920_1a!R31/SV_SO_1920_1a!$V31*100</f>
        <v>69.86322188449849</v>
      </c>
      <c r="S31" s="128">
        <f>SV_SO_1920_1a!S31/SV_SO_1920_1a!$V31*100</f>
        <v>24.05775075987842</v>
      </c>
      <c r="T31" s="129">
        <f>SV_SO_1920_1a!T31/SV_SO_1920_1a!$V31*100</f>
        <v>5.157041540020264</v>
      </c>
      <c r="U31" s="131">
        <f>SV_SO_1920_1a!U31/SV_SO_1920_1a!$V31*100</f>
        <v>0.5065856129685917</v>
      </c>
      <c r="V31" s="128">
        <f>SV_SO_1920_1a!V31/SV_SO_1920_1a!$V31*100</f>
        <v>100</v>
      </c>
    </row>
    <row r="32" spans="1:22" ht="12.75">
      <c r="A32" s="212" t="s">
        <v>61</v>
      </c>
      <c r="B32" s="150">
        <f>SV_SO_1920_1a!B32/SV_SO_1920_1a!$H32*100</f>
        <v>0</v>
      </c>
      <c r="C32" s="153">
        <f>SV_SO_1920_1a!C32/SV_SO_1920_1a!$H32*100</f>
        <v>0.87527352297593</v>
      </c>
      <c r="D32" s="152">
        <f>SV_SO_1920_1a!D32/SV_SO_1920_1a!$H32*100</f>
        <v>59.73741794310722</v>
      </c>
      <c r="E32" s="153">
        <f>SV_SO_1920_1a!E32/SV_SO_1920_1a!$H32*100</f>
        <v>28.665207877461707</v>
      </c>
      <c r="F32" s="153">
        <f>SV_SO_1920_1a!F32/SV_SO_1920_1a!$H32*100</f>
        <v>10.065645514223196</v>
      </c>
      <c r="G32" s="153">
        <f>SV_SO_1920_1a!G32/SV_SO_1920_1a!$H32*100</f>
        <v>0.6564551422319475</v>
      </c>
      <c r="H32" s="150">
        <f>SV_SO_1920_1a!H32/SV_SO_1920_1a!$H32*100</f>
        <v>100</v>
      </c>
      <c r="I32" s="150">
        <f>SV_SO_1920_1a!I32/SV_SO_1920_1a!$O32*100</f>
        <v>0</v>
      </c>
      <c r="J32" s="153">
        <f>SV_SO_1920_1a!J32/SV_SO_1920_1a!$O32*100</f>
        <v>0.9202453987730062</v>
      </c>
      <c r="K32" s="152">
        <f>SV_SO_1920_1a!K32/SV_SO_1920_1a!$O32*100</f>
        <v>73.10838445807771</v>
      </c>
      <c r="L32" s="153">
        <f>SV_SO_1920_1a!L32/SV_SO_1920_1a!$O32*100</f>
        <v>22.290388548057262</v>
      </c>
      <c r="M32" s="153">
        <f>SV_SO_1920_1a!M32/SV_SO_1920_1a!$O32*100</f>
        <v>2.965235173824131</v>
      </c>
      <c r="N32" s="153">
        <f>SV_SO_1920_1a!N32/SV_SO_1920_1a!$O32*100</f>
        <v>0.7157464212678937</v>
      </c>
      <c r="O32" s="150">
        <f>SV_SO_1920_1a!O32/SV_SO_1920_1a!$O32*100</f>
        <v>100</v>
      </c>
      <c r="P32" s="150">
        <f>SV_SO_1920_1a!P32/SV_SO_1920_1a!$V32*100</f>
        <v>0</v>
      </c>
      <c r="Q32" s="129">
        <f>SV_SO_1920_1a!Q32/SV_SO_1920_1a!$V32*100</f>
        <v>0.9059233449477353</v>
      </c>
      <c r="R32" s="128">
        <f>SV_SO_1920_1a!R32/SV_SO_1920_1a!$V32*100</f>
        <v>68.85017421602787</v>
      </c>
      <c r="S32" s="128">
        <f>SV_SO_1920_1a!S32/SV_SO_1920_1a!$V32*100</f>
        <v>24.3205574912892</v>
      </c>
      <c r="T32" s="129">
        <f>SV_SO_1920_1a!T32/SV_SO_1920_1a!$V32*100</f>
        <v>5.2264808362369335</v>
      </c>
      <c r="U32" s="131">
        <f>SV_SO_1920_1a!U32/SV_SO_1920_1a!$V32*100</f>
        <v>0.6968641114982579</v>
      </c>
      <c r="V32" s="128">
        <f>SV_SO_1920_1a!V32/SV_SO_1920_1a!$V32*100</f>
        <v>100</v>
      </c>
    </row>
    <row r="33" spans="1:22" ht="12.75">
      <c r="A33" s="212" t="s">
        <v>63</v>
      </c>
      <c r="B33" s="150">
        <f>SV_SO_1920_1a!B33/SV_SO_1920_1a!$H33*100</f>
        <v>0</v>
      </c>
      <c r="C33" s="153">
        <f>SV_SO_1920_1a!C33/SV_SO_1920_1a!$H33*100</f>
        <v>0.04257130693912303</v>
      </c>
      <c r="D33" s="152">
        <f>SV_SO_1920_1a!D33/SV_SO_1920_1a!$H33*100</f>
        <v>46.700723712217965</v>
      </c>
      <c r="E33" s="153">
        <f>SV_SO_1920_1a!E33/SV_SO_1920_1a!$H33*100</f>
        <v>42.59968781041578</v>
      </c>
      <c r="F33" s="153">
        <f>SV_SO_1920_1a!F33/SV_SO_1920_1a!$H33*100</f>
        <v>9.465020576131687</v>
      </c>
      <c r="G33" s="153">
        <f>SV_SO_1920_1a!G33/SV_SO_1920_1a!$H33*100</f>
        <v>1.191996594295445</v>
      </c>
      <c r="H33" s="150">
        <f>SV_SO_1920_1a!H33/SV_SO_1920_1a!$H33*100</f>
        <v>100</v>
      </c>
      <c r="I33" s="150">
        <f>SV_SO_1920_1a!I33/SV_SO_1920_1a!$O33*100</f>
        <v>0</v>
      </c>
      <c r="J33" s="153">
        <f>SV_SO_1920_1a!J33/SV_SO_1920_1a!$O33*100</f>
        <v>0.037707390648567124</v>
      </c>
      <c r="K33" s="152">
        <f>SV_SO_1920_1a!K33/SV_SO_1920_1a!$O33*100</f>
        <v>49.886877828054295</v>
      </c>
      <c r="L33" s="153">
        <f>SV_SO_1920_1a!L33/SV_SO_1920_1a!$O33*100</f>
        <v>42.251131221719454</v>
      </c>
      <c r="M33" s="153">
        <f>SV_SO_1920_1a!M33/SV_SO_1920_1a!$O33*100</f>
        <v>6.900452488687783</v>
      </c>
      <c r="N33" s="153">
        <f>SV_SO_1920_1a!N33/SV_SO_1920_1a!$O33*100</f>
        <v>0.9238310708898945</v>
      </c>
      <c r="O33" s="150">
        <f>SV_SO_1920_1a!O33/SV_SO_1920_1a!$O33*100</f>
        <v>100</v>
      </c>
      <c r="P33" s="150">
        <f>SV_SO_1920_1a!P33/SV_SO_1920_1a!$V33*100</f>
        <v>0</v>
      </c>
      <c r="Q33" s="129">
        <f>SV_SO_1920_1a!Q33/SV_SO_1920_1a!$V33*100</f>
        <v>0.040482552020079346</v>
      </c>
      <c r="R33" s="128">
        <f>SV_SO_1920_1a!R33/SV_SO_1920_1a!$V33*100</f>
        <v>48.068982268642216</v>
      </c>
      <c r="S33" s="128">
        <f>SV_SO_1920_1a!S33/SV_SO_1920_1a!$V33*100</f>
        <v>42.4500040482552</v>
      </c>
      <c r="T33" s="129">
        <f>SV_SO_1920_1a!T33/SV_SO_1920_1a!$V33*100</f>
        <v>8.363695247348394</v>
      </c>
      <c r="U33" s="131">
        <f>SV_SO_1920_1a!U33/SV_SO_1920_1a!$V33*100</f>
        <v>1.0768358837341108</v>
      </c>
      <c r="V33" s="128">
        <f>SV_SO_1920_1a!V33/SV_SO_1920_1a!$V33*100</f>
        <v>100</v>
      </c>
    </row>
    <row r="34" spans="1:22" ht="12.75">
      <c r="A34" s="29" t="s">
        <v>1</v>
      </c>
      <c r="B34" s="147">
        <f>SV_SO_1920_1a!B34/SV_SO_1920_1a!$H34*100</f>
        <v>0.015698094251357885</v>
      </c>
      <c r="C34" s="148">
        <f>SV_SO_1920_1a!C34/SV_SO_1920_1a!$H34*100</f>
        <v>1.5164359046811717</v>
      </c>
      <c r="D34" s="149">
        <f>SV_SO_1920_1a!D34/SV_SO_1920_1a!$H34*100</f>
        <v>70.73561269661863</v>
      </c>
      <c r="E34" s="148">
        <f>SV_SO_1920_1a!E34/SV_SO_1920_1a!$H34*100</f>
        <v>22.485950205645032</v>
      </c>
      <c r="F34" s="148">
        <f>SV_SO_1920_1a!F34/SV_SO_1920_1a!$H34*100</f>
        <v>4.734545226209538</v>
      </c>
      <c r="G34" s="148">
        <f>SV_SO_1920_1a!G34/SV_SO_1920_1a!$H34*100</f>
        <v>0.5117578725942671</v>
      </c>
      <c r="H34" s="147">
        <f>SV_SO_1920_1a!H34/SV_SO_1920_1a!$H34*100</f>
        <v>100</v>
      </c>
      <c r="I34" s="147">
        <f>SV_SO_1920_1a!I34/SV_SO_1920_1a!$O34*100</f>
        <v>0.012803687461989052</v>
      </c>
      <c r="J34" s="148">
        <f>SV_SO_1920_1a!J34/SV_SO_1920_1a!$O34*100</f>
        <v>1.4948305111872218</v>
      </c>
      <c r="K34" s="149">
        <f>SV_SO_1920_1a!K34/SV_SO_1920_1a!$O34*100</f>
        <v>77.45590730130277</v>
      </c>
      <c r="L34" s="148">
        <f>SV_SO_1920_1a!L34/SV_SO_1920_1a!$O34*100</f>
        <v>17.845139400147243</v>
      </c>
      <c r="M34" s="148">
        <f>SV_SO_1920_1a!M34/SV_SO_1920_1a!$O34*100</f>
        <v>2.8520213821580613</v>
      </c>
      <c r="N34" s="148">
        <f>SV_SO_1920_1a!N34/SV_SO_1920_1a!$O34*100</f>
        <v>0.3392977177427099</v>
      </c>
      <c r="O34" s="147">
        <f>SV_SO_1920_1a!O34/SV_SO_1920_1a!$O34*100</f>
        <v>100</v>
      </c>
      <c r="P34" s="147">
        <f>SV_SO_1920_1a!P34/SV_SO_1920_1a!$V34*100</f>
        <v>0.01426488302795917</v>
      </c>
      <c r="Q34" s="133">
        <f>SV_SO_1920_1a!Q34/SV_SO_1920_1a!$V34*100</f>
        <v>1.5057376529512456</v>
      </c>
      <c r="R34" s="134">
        <f>SV_SO_1920_1a!R34/SV_SO_1920_1a!$V34*100</f>
        <v>74.06327268116402</v>
      </c>
      <c r="S34" s="133">
        <f>SV_SO_1920_1a!S34/SV_SO_1920_1a!$V34*100</f>
        <v>20.18797945856844</v>
      </c>
      <c r="T34" s="133">
        <f>SV_SO_1920_1a!T34/SV_SO_1920_1a!$V34*100</f>
        <v>3.8023838204526728</v>
      </c>
      <c r="U34" s="133">
        <f>SV_SO_1920_1a!U34/SV_SO_1920_1a!$V34*100</f>
        <v>0.4263615038356685</v>
      </c>
      <c r="V34" s="132">
        <f>SV_SO_1920_1a!V34/SV_SO_1920_1a!$V34*100</f>
        <v>100</v>
      </c>
    </row>
    <row r="35" spans="1:22" s="157" customFormat="1" ht="12.75">
      <c r="A35" s="141" t="s">
        <v>17</v>
      </c>
      <c r="B35" s="154">
        <f>SV_SO_1920_1a!B35/SV_SO_1920_1a!$H35*100</f>
        <v>0.02712886209495102</v>
      </c>
      <c r="C35" s="155">
        <f>SV_SO_1920_1a!C35/SV_SO_1920_1a!$H35*100</f>
        <v>1.5342878673700076</v>
      </c>
      <c r="D35" s="156">
        <f>SV_SO_1920_1a!D35/SV_SO_1920_1a!$H35*100</f>
        <v>72.31047475508666</v>
      </c>
      <c r="E35" s="155">
        <f>SV_SO_1920_1a!E35/SV_SO_1920_1a!$H35*100</f>
        <v>21.629238884702335</v>
      </c>
      <c r="F35" s="155">
        <f>SV_SO_1920_1a!F35/SV_SO_1920_1a!$H35*100</f>
        <v>3.99095704596835</v>
      </c>
      <c r="G35" s="155">
        <f>SV_SO_1920_1a!G35/SV_SO_1920_1a!$H35*100</f>
        <v>0.507912584777694</v>
      </c>
      <c r="H35" s="154">
        <f>SV_SO_1920_1a!H35/SV_SO_1920_1a!$H35*100</f>
        <v>100</v>
      </c>
      <c r="I35" s="154">
        <f>SV_SO_1920_1a!I35/SV_SO_1920_1a!$O35*100</f>
        <v>0.017175155357087094</v>
      </c>
      <c r="J35" s="155">
        <f>SV_SO_1920_1a!J35/SV_SO_1920_1a!$O35*100</f>
        <v>1.4786247384692253</v>
      </c>
      <c r="K35" s="156">
        <f>SV_SO_1920_1a!K35/SV_SO_1920_1a!$O35*100</f>
        <v>78.35462011679105</v>
      </c>
      <c r="L35" s="155">
        <f>SV_SO_1920_1a!L35/SV_SO_1920_1a!$O35*100</f>
        <v>17.334415888580082</v>
      </c>
      <c r="M35" s="155">
        <f>SV_SO_1920_1a!M35/SV_SO_1920_1a!$O35*100</f>
        <v>2.510695437654186</v>
      </c>
      <c r="N35" s="155">
        <f>SV_SO_1920_1a!N35/SV_SO_1920_1a!$O35*100</f>
        <v>0.30446866314836213</v>
      </c>
      <c r="O35" s="154">
        <f>SV_SO_1920_1a!O35/SV_SO_1920_1a!$O35*100</f>
        <v>100</v>
      </c>
      <c r="P35" s="154">
        <f>SV_SO_1920_1a!P35/SV_SO_1920_1a!$V35*100</f>
        <v>0.022239946010613822</v>
      </c>
      <c r="Q35" s="143">
        <f>SV_SO_1920_1a!Q35/SV_SO_1920_1a!$V35*100</f>
        <v>1.5069480658915917</v>
      </c>
      <c r="R35" s="142">
        <f>SV_SO_1920_1a!R35/SV_SO_1920_1a!$V35*100</f>
        <v>75.2791496671677</v>
      </c>
      <c r="S35" s="142">
        <f>SV_SO_1920_1a!S35/SV_SO_1920_1a!$V35*100</f>
        <v>19.519770545108745</v>
      </c>
      <c r="T35" s="143">
        <f>SV_SO_1920_1a!T35/SV_SO_1920_1a!$V35*100</f>
        <v>3.2639038007300836</v>
      </c>
      <c r="U35" s="145">
        <f>SV_SO_1920_1a!U35/SV_SO_1920_1a!$V35*100</f>
        <v>0.40798797509126045</v>
      </c>
      <c r="V35" s="142">
        <f>SV_SO_1920_1a!V35/SV_SO_1920_1a!$V35*100</f>
        <v>100</v>
      </c>
    </row>
    <row r="36" spans="2:22" s="112" customFormat="1" ht="12.75">
      <c r="B36" s="88"/>
      <c r="C36" s="89"/>
      <c r="D36" s="90"/>
      <c r="E36" s="89"/>
      <c r="F36" s="89"/>
      <c r="G36" s="89"/>
      <c r="H36" s="88"/>
      <c r="I36" s="88"/>
      <c r="J36" s="89"/>
      <c r="K36" s="90"/>
      <c r="L36" s="89"/>
      <c r="M36" s="89"/>
      <c r="N36" s="89"/>
      <c r="O36" s="88"/>
      <c r="P36" s="88"/>
      <c r="Q36" s="138"/>
      <c r="R36" s="137"/>
      <c r="S36" s="137"/>
      <c r="T36" s="138"/>
      <c r="U36" s="140"/>
      <c r="V36" s="137"/>
    </row>
    <row r="37" spans="1:22" ht="12.75">
      <c r="A37" s="111" t="s">
        <v>18</v>
      </c>
      <c r="B37" s="88"/>
      <c r="C37" s="89"/>
      <c r="D37" s="90"/>
      <c r="E37" s="89"/>
      <c r="F37" s="89"/>
      <c r="G37" s="89"/>
      <c r="H37" s="88"/>
      <c r="I37" s="88"/>
      <c r="J37" s="89"/>
      <c r="K37" s="90"/>
      <c r="L37" s="89"/>
      <c r="M37" s="89"/>
      <c r="N37" s="89"/>
      <c r="O37" s="88"/>
      <c r="P37" s="88"/>
      <c r="Q37" s="138"/>
      <c r="R37" s="137"/>
      <c r="S37" s="137"/>
      <c r="T37" s="138"/>
      <c r="U37" s="140"/>
      <c r="V37" s="137"/>
    </row>
    <row r="38" spans="1:22" ht="12.75">
      <c r="A38" s="101" t="s">
        <v>13</v>
      </c>
      <c r="B38" s="88"/>
      <c r="C38" s="89"/>
      <c r="D38" s="90"/>
      <c r="E38" s="89"/>
      <c r="F38" s="89"/>
      <c r="G38" s="89"/>
      <c r="H38" s="88"/>
      <c r="I38" s="88"/>
      <c r="J38" s="89"/>
      <c r="K38" s="90"/>
      <c r="L38" s="89"/>
      <c r="M38" s="89"/>
      <c r="N38" s="89"/>
      <c r="O38" s="88"/>
      <c r="P38" s="88"/>
      <c r="Q38" s="138"/>
      <c r="R38" s="137"/>
      <c r="S38" s="137"/>
      <c r="T38" s="138"/>
      <c r="U38" s="140"/>
      <c r="V38" s="137"/>
    </row>
    <row r="39" spans="1:22" s="112" customFormat="1" ht="12.75">
      <c r="A39" s="212" t="s">
        <v>60</v>
      </c>
      <c r="B39" s="150">
        <f>SV_SO_1920_1a!B39/SV_SO_1920_1a!$H39*100</f>
        <v>0.06324539212143115</v>
      </c>
      <c r="C39" s="151">
        <f>SV_SO_1920_1a!C39/SV_SO_1920_1a!$H39*100</f>
        <v>3.668232743043007</v>
      </c>
      <c r="D39" s="152">
        <f>SV_SO_1920_1a!D39/SV_SO_1920_1a!$H39*100</f>
        <v>82.57137694253704</v>
      </c>
      <c r="E39" s="151">
        <f>SV_SO_1920_1a!E39/SV_SO_1920_1a!$H39*100</f>
        <v>12.034694615106615</v>
      </c>
      <c r="F39" s="151">
        <f>SV_SO_1920_1a!F39/SV_SO_1920_1a!$H39*100</f>
        <v>1.445608962775569</v>
      </c>
      <c r="G39" s="151">
        <f>SV_SO_1920_1a!G39/SV_SO_1920_1a!$H39*100</f>
        <v>0.21684134441633537</v>
      </c>
      <c r="H39" s="150">
        <f>SV_SO_1920_1a!H39/SV_SO_1920_1a!$H39*100</f>
        <v>100</v>
      </c>
      <c r="I39" s="150">
        <f>SV_SO_1920_1a!I39/SV_SO_1920_1a!$O39*100</f>
        <v>0.04104247896572953</v>
      </c>
      <c r="J39" s="151">
        <f>SV_SO_1920_1a!J39/SV_SO_1920_1a!$O39*100</f>
        <v>2.59935700116287</v>
      </c>
      <c r="K39" s="152">
        <f>SV_SO_1920_1a!K39/SV_SO_1920_1a!$O39*100</f>
        <v>88.61071208701006</v>
      </c>
      <c r="L39" s="151">
        <f>SV_SO_1920_1a!L39/SV_SO_1920_1a!$O39*100</f>
        <v>7.839113482454341</v>
      </c>
      <c r="M39" s="151">
        <f>SV_SO_1920_1a!M39/SV_SO_1920_1a!$O39*100</f>
        <v>0.8208495793145907</v>
      </c>
      <c r="N39" s="151">
        <f>SV_SO_1920_1a!N39/SV_SO_1920_1a!$O39*100</f>
        <v>0.08892537109241398</v>
      </c>
      <c r="O39" s="150">
        <f>SV_SO_1920_1a!O39/SV_SO_1920_1a!$O39*100</f>
        <v>100</v>
      </c>
      <c r="P39" s="150">
        <f>SV_SO_1920_1a!P39/SV_SO_1920_1a!$V39*100</f>
        <v>0.05060925760112119</v>
      </c>
      <c r="Q39" s="129">
        <f>SV_SO_1920_1a!Q39/SV_SO_1920_1a!$V39*100</f>
        <v>3.0599135749600963</v>
      </c>
      <c r="R39" s="128">
        <f>SV_SO_1920_1a!R39/SV_SO_1920_1a!$V39*100</f>
        <v>86.00848678319772</v>
      </c>
      <c r="S39" s="128">
        <f>SV_SO_1920_1a!S39/SV_SO_1920_1a!$V39*100</f>
        <v>9.646903102736793</v>
      </c>
      <c r="T39" s="129">
        <f>SV_SO_1920_1a!T39/SV_SO_1920_1a!$V39*100</f>
        <v>1.090045548331841</v>
      </c>
      <c r="U39" s="131">
        <f>SV_SO_1920_1a!U39/SV_SO_1920_1a!$V39*100</f>
        <v>0.14404173317242183</v>
      </c>
      <c r="V39" s="128">
        <f>SV_SO_1920_1a!V39/SV_SO_1920_1a!$V39*100</f>
        <v>100</v>
      </c>
    </row>
    <row r="40" spans="1:22" ht="12.75">
      <c r="A40" s="212" t="s">
        <v>62</v>
      </c>
      <c r="B40" s="150">
        <f>SV_SO_1920_1a!B40/SV_SO_1920_1a!$H40*100</f>
        <v>0</v>
      </c>
      <c r="C40" s="153">
        <f>SV_SO_1920_1a!C40/SV_SO_1920_1a!$H40*100</f>
        <v>0.5427298501417578</v>
      </c>
      <c r="D40" s="152">
        <f>SV_SO_1920_1a!D40/SV_SO_1920_1a!$H40*100</f>
        <v>62.44633454840016</v>
      </c>
      <c r="E40" s="153">
        <f>SV_SO_1920_1a!E40/SV_SO_1920_1a!$H40*100</f>
        <v>28.869987849331714</v>
      </c>
      <c r="F40" s="153">
        <f>SV_SO_1920_1a!F40/SV_SO_1920_1a!$H40*100</f>
        <v>7.0635884973673555</v>
      </c>
      <c r="G40" s="153">
        <f>SV_SO_1920_1a!G40/SV_SO_1920_1a!$H40*100</f>
        <v>1.0773592547590118</v>
      </c>
      <c r="H40" s="150">
        <f>SV_SO_1920_1a!H40/SV_SO_1920_1a!$H40*100</f>
        <v>100</v>
      </c>
      <c r="I40" s="150">
        <f>SV_SO_1920_1a!I40/SV_SO_1920_1a!$O40*100</f>
        <v>0.010783996549121103</v>
      </c>
      <c r="J40" s="153">
        <f>SV_SO_1920_1a!J40/SV_SO_1920_1a!$O40*100</f>
        <v>0.30195190337539096</v>
      </c>
      <c r="K40" s="152">
        <f>SV_SO_1920_1a!K40/SV_SO_1920_1a!$O40*100</f>
        <v>67.54017038714547</v>
      </c>
      <c r="L40" s="153">
        <f>SV_SO_1920_1a!L40/SV_SO_1920_1a!$O40*100</f>
        <v>25.547287824867897</v>
      </c>
      <c r="M40" s="153">
        <f>SV_SO_1920_1a!M40/SV_SO_1920_1a!$O40*100</f>
        <v>5.499838240051763</v>
      </c>
      <c r="N40" s="153">
        <f>SV_SO_1920_1a!N40/SV_SO_1920_1a!$O40*100</f>
        <v>1.0999676480103526</v>
      </c>
      <c r="O40" s="150">
        <f>SV_SO_1920_1a!O40/SV_SO_1920_1a!$O40*100</f>
        <v>100</v>
      </c>
      <c r="P40" s="150">
        <f>SV_SO_1920_1a!P40/SV_SO_1920_1a!$V40*100</f>
        <v>0.004625774817281895</v>
      </c>
      <c r="Q40" s="129">
        <f>SV_SO_1920_1a!Q40/SV_SO_1920_1a!$V40*100</f>
        <v>0.43944860764177995</v>
      </c>
      <c r="R40" s="128">
        <f>SV_SO_1920_1a!R40/SV_SO_1920_1a!$V40*100</f>
        <v>64.63132574706263</v>
      </c>
      <c r="S40" s="128">
        <f>SV_SO_1920_1a!S40/SV_SO_1920_1a!$V40*100</f>
        <v>27.44472199093348</v>
      </c>
      <c r="T40" s="129">
        <f>SV_SO_1920_1a!T40/SV_SO_1920_1a!$V40*100</f>
        <v>6.392820797483578</v>
      </c>
      <c r="U40" s="131">
        <f>SV_SO_1920_1a!U40/SV_SO_1920_1a!$V40*100</f>
        <v>1.0870570820612453</v>
      </c>
      <c r="V40" s="128">
        <f>SV_SO_1920_1a!V40/SV_SO_1920_1a!$V40*100</f>
        <v>100</v>
      </c>
    </row>
    <row r="41" spans="1:22" ht="12.75">
      <c r="A41" s="212" t="s">
        <v>61</v>
      </c>
      <c r="B41" s="150">
        <f>SV_SO_1920_1a!B41/SV_SO_1920_1a!$H41*100</f>
        <v>0</v>
      </c>
      <c r="C41" s="153">
        <f>SV_SO_1920_1a!C41/SV_SO_1920_1a!$H41*100</f>
        <v>2.0168067226890756</v>
      </c>
      <c r="D41" s="152">
        <f>SV_SO_1920_1a!D41/SV_SO_1920_1a!$H41*100</f>
        <v>51.59663865546219</v>
      </c>
      <c r="E41" s="153">
        <f>SV_SO_1920_1a!E41/SV_SO_1920_1a!$H41*100</f>
        <v>30.756302521008404</v>
      </c>
      <c r="F41" s="153">
        <f>SV_SO_1920_1a!F41/SV_SO_1920_1a!$H41*100</f>
        <v>11.596638655462185</v>
      </c>
      <c r="G41" s="153">
        <f>SV_SO_1920_1a!G41/SV_SO_1920_1a!$H41*100</f>
        <v>4.033613445378151</v>
      </c>
      <c r="H41" s="150">
        <f>SV_SO_1920_1a!H41/SV_SO_1920_1a!$H41*100</f>
        <v>100</v>
      </c>
      <c r="I41" s="150">
        <f>SV_SO_1920_1a!I41/SV_SO_1920_1a!$O41*100</f>
        <v>0.1851851851851852</v>
      </c>
      <c r="J41" s="153">
        <f>SV_SO_1920_1a!J41/SV_SO_1920_1a!$O41*100</f>
        <v>0.8333333333333334</v>
      </c>
      <c r="K41" s="152">
        <f>SV_SO_1920_1a!K41/SV_SO_1920_1a!$O41*100</f>
        <v>63.42592592592593</v>
      </c>
      <c r="L41" s="153">
        <f>SV_SO_1920_1a!L41/SV_SO_1920_1a!$O41*100</f>
        <v>27.870370370370374</v>
      </c>
      <c r="M41" s="153">
        <f>SV_SO_1920_1a!M41/SV_SO_1920_1a!$O41*100</f>
        <v>5.9259259259259265</v>
      </c>
      <c r="N41" s="153">
        <f>SV_SO_1920_1a!N41/SV_SO_1920_1a!$O41*100</f>
        <v>1.7592592592592593</v>
      </c>
      <c r="O41" s="150">
        <f>SV_SO_1920_1a!O41/SV_SO_1920_1a!$O41*100</f>
        <v>100</v>
      </c>
      <c r="P41" s="150">
        <f>SV_SO_1920_1a!P41/SV_SO_1920_1a!$V41*100</f>
        <v>0.11940298507462686</v>
      </c>
      <c r="Q41" s="129">
        <f>SV_SO_1920_1a!Q41/SV_SO_1920_1a!$V41*100</f>
        <v>1.2537313432835822</v>
      </c>
      <c r="R41" s="128">
        <f>SV_SO_1920_1a!R41/SV_SO_1920_1a!$V41*100</f>
        <v>59.22388059701492</v>
      </c>
      <c r="S41" s="128">
        <f>SV_SO_1920_1a!S41/SV_SO_1920_1a!$V41*100</f>
        <v>28.895522388059703</v>
      </c>
      <c r="T41" s="129">
        <f>SV_SO_1920_1a!T41/SV_SO_1920_1a!$V41*100</f>
        <v>7.940298507462687</v>
      </c>
      <c r="U41" s="131">
        <f>SV_SO_1920_1a!U41/SV_SO_1920_1a!$V41*100</f>
        <v>2.5671641791044775</v>
      </c>
      <c r="V41" s="128">
        <f>SV_SO_1920_1a!V41/SV_SO_1920_1a!$V41*100</f>
        <v>100</v>
      </c>
    </row>
    <row r="42" spans="1:22" ht="12.75">
      <c r="A42" s="212" t="s">
        <v>63</v>
      </c>
      <c r="B42" s="150">
        <f>SV_SO_1920_1a!B42/SV_SO_1920_1a!$H42*100</f>
        <v>0</v>
      </c>
      <c r="C42" s="153">
        <f>SV_SO_1920_1a!C42/SV_SO_1920_1a!$H42*100</f>
        <v>0.0703037120359955</v>
      </c>
      <c r="D42" s="152">
        <f>SV_SO_1920_1a!D42/SV_SO_1920_1a!$H42*100</f>
        <v>42.99775028121485</v>
      </c>
      <c r="E42" s="153">
        <f>SV_SO_1920_1a!E42/SV_SO_1920_1a!$H42*100</f>
        <v>43.58830146231721</v>
      </c>
      <c r="F42" s="153">
        <f>SV_SO_1920_1a!F42/SV_SO_1920_1a!$H42*100</f>
        <v>11.164229471316085</v>
      </c>
      <c r="G42" s="153">
        <f>SV_SO_1920_1a!G42/SV_SO_1920_1a!$H42*100</f>
        <v>2.1794150731158606</v>
      </c>
      <c r="H42" s="150">
        <f>SV_SO_1920_1a!H42/SV_SO_1920_1a!$H42*100</f>
        <v>100</v>
      </c>
      <c r="I42" s="150">
        <f>SV_SO_1920_1a!I42/SV_SO_1920_1a!$O42*100</f>
        <v>0</v>
      </c>
      <c r="J42" s="153">
        <f>SV_SO_1920_1a!J42/SV_SO_1920_1a!$O42*100</f>
        <v>0.018005041411595247</v>
      </c>
      <c r="K42" s="152">
        <f>SV_SO_1920_1a!K42/SV_SO_1920_1a!$O42*100</f>
        <v>46.07490097227224</v>
      </c>
      <c r="L42" s="153">
        <f>SV_SO_1920_1a!L42/SV_SO_1920_1a!$O42*100</f>
        <v>44.076341375585166</v>
      </c>
      <c r="M42" s="153">
        <f>SV_SO_1920_1a!M42/SV_SO_1920_1a!$O42*100</f>
        <v>8.228303925099027</v>
      </c>
      <c r="N42" s="153">
        <f>SV_SO_1920_1a!N42/SV_SO_1920_1a!$O42*100</f>
        <v>1.6024486856319768</v>
      </c>
      <c r="O42" s="150">
        <f>SV_SO_1920_1a!O42/SV_SO_1920_1a!$O42*100</f>
        <v>100</v>
      </c>
      <c r="P42" s="150">
        <f>SV_SO_1920_1a!P42/SV_SO_1920_1a!$V42*100</f>
        <v>0</v>
      </c>
      <c r="Q42" s="129">
        <f>SV_SO_1920_1a!Q42/SV_SO_1920_1a!$V42*100</f>
        <v>0.047370914258645196</v>
      </c>
      <c r="R42" s="128">
        <f>SV_SO_1920_1a!R42/SV_SO_1920_1a!$V42*100</f>
        <v>44.34707089846834</v>
      </c>
      <c r="S42" s="128">
        <f>SV_SO_1920_1a!S42/SV_SO_1920_1a!$V42*100</f>
        <v>43.80230538449392</v>
      </c>
      <c r="T42" s="129">
        <f>SV_SO_1920_1a!T42/SV_SO_1920_1a!$V42*100</f>
        <v>9.876835622927523</v>
      </c>
      <c r="U42" s="131">
        <f>SV_SO_1920_1a!U42/SV_SO_1920_1a!$V42*100</f>
        <v>1.9264171798515712</v>
      </c>
      <c r="V42" s="128">
        <f>SV_SO_1920_1a!V42/SV_SO_1920_1a!$V42*100</f>
        <v>100</v>
      </c>
    </row>
    <row r="43" spans="1:22" ht="12.75">
      <c r="A43" s="29" t="s">
        <v>1</v>
      </c>
      <c r="B43" s="147">
        <f>SV_SO_1920_1a!B43/SV_SO_1920_1a!$H43*100</f>
        <v>0.02249357326478149</v>
      </c>
      <c r="C43" s="148">
        <f>SV_SO_1920_1a!C43/SV_SO_1920_1a!$H43*100</f>
        <v>1.5745501285347043</v>
      </c>
      <c r="D43" s="149">
        <f>SV_SO_1920_1a!D43/SV_SO_1920_1a!$H43*100</f>
        <v>64.95179948586119</v>
      </c>
      <c r="E43" s="148">
        <f>SV_SO_1920_1a!E43/SV_SO_1920_1a!$H43*100</f>
        <v>26.282133676092545</v>
      </c>
      <c r="F43" s="148">
        <f>SV_SO_1920_1a!F43/SV_SO_1920_1a!$H43*100</f>
        <v>6.089331619537274</v>
      </c>
      <c r="G43" s="148">
        <f>SV_SO_1920_1a!G43/SV_SO_1920_1a!$H43*100</f>
        <v>1.0796915167095116</v>
      </c>
      <c r="H43" s="147">
        <f>SV_SO_1920_1a!H43/SV_SO_1920_1a!$H43*100</f>
        <v>100</v>
      </c>
      <c r="I43" s="147">
        <f>SV_SO_1920_1a!I43/SV_SO_1920_1a!$O43*100</f>
        <v>0.029483063617899496</v>
      </c>
      <c r="J43" s="148">
        <f>SV_SO_1920_1a!J43/SV_SO_1920_1a!$O43*100</f>
        <v>1.3693245102535545</v>
      </c>
      <c r="K43" s="149">
        <f>SV_SO_1920_1a!K43/SV_SO_1920_1a!$O43*100</f>
        <v>73.57989910240451</v>
      </c>
      <c r="L43" s="148">
        <f>SV_SO_1920_1a!L43/SV_SO_1920_1a!$O43*100</f>
        <v>20.520212278058047</v>
      </c>
      <c r="M43" s="148">
        <f>SV_SO_1920_1a!M43/SV_SO_1920_1a!$O43*100</f>
        <v>3.7705562471335914</v>
      </c>
      <c r="N43" s="148">
        <f>SV_SO_1920_1a!N43/SV_SO_1920_1a!$O43*100</f>
        <v>0.7305247985323986</v>
      </c>
      <c r="O43" s="147">
        <f>SV_SO_1920_1a!O43/SV_SO_1920_1a!$O43*100</f>
        <v>100</v>
      </c>
      <c r="P43" s="147">
        <f>SV_SO_1920_1a!P43/SV_SO_1920_1a!$V43*100</f>
        <v>0.025954644259157122</v>
      </c>
      <c r="Q43" s="133">
        <f>SV_SO_1920_1a!Q43/SV_SO_1920_1a!$V43*100</f>
        <v>1.4729260617071667</v>
      </c>
      <c r="R43" s="134">
        <f>SV_SO_1920_1a!R43/SV_SO_1920_1a!$V43*100</f>
        <v>69.22428056970445</v>
      </c>
      <c r="S43" s="133">
        <f>SV_SO_1920_1a!S43/SV_SO_1920_1a!$V43*100</f>
        <v>23.428932939687897</v>
      </c>
      <c r="T43" s="133">
        <f>SV_SO_1920_1a!T43/SV_SO_1920_1a!$V43*100</f>
        <v>4.941115400837037</v>
      </c>
      <c r="U43" s="133">
        <f>SV_SO_1920_1a!U43/SV_SO_1920_1a!$V43*100</f>
        <v>0.9067903838043019</v>
      </c>
      <c r="V43" s="132">
        <f>SV_SO_1920_1a!V43/SV_SO_1920_1a!$V43*100</f>
        <v>100</v>
      </c>
    </row>
    <row r="44" spans="1:22" ht="12.75">
      <c r="A44" s="30" t="s">
        <v>14</v>
      </c>
      <c r="B44" s="88"/>
      <c r="C44" s="89"/>
      <c r="D44" s="90"/>
      <c r="E44" s="89"/>
      <c r="F44" s="89"/>
      <c r="G44" s="89"/>
      <c r="H44" s="88"/>
      <c r="I44" s="88"/>
      <c r="J44" s="89"/>
      <c r="K44" s="90"/>
      <c r="L44" s="89"/>
      <c r="M44" s="89"/>
      <c r="N44" s="89"/>
      <c r="O44" s="88"/>
      <c r="P44" s="88"/>
      <c r="Q44" s="138"/>
      <c r="R44" s="137"/>
      <c r="S44" s="137"/>
      <c r="T44" s="138"/>
      <c r="U44" s="140"/>
      <c r="V44" s="137"/>
    </row>
    <row r="45" spans="1:22" ht="12.75">
      <c r="A45" s="212" t="s">
        <v>60</v>
      </c>
      <c r="B45" s="150">
        <f>SV_SO_1920_1a!B45/SV_SO_1920_1a!$H45*100</f>
        <v>0.10795956423594072</v>
      </c>
      <c r="C45" s="151">
        <f>SV_SO_1920_1a!C45/SV_SO_1920_1a!$H45*100</f>
        <v>3.2289724212385904</v>
      </c>
      <c r="D45" s="152">
        <f>SV_SO_1920_1a!D45/SV_SO_1920_1a!$H45*100</f>
        <v>82.83442928648542</v>
      </c>
      <c r="E45" s="151">
        <f>SV_SO_1920_1a!E45/SV_SO_1920_1a!$H45*100</f>
        <v>12.238688782019826</v>
      </c>
      <c r="F45" s="151">
        <f>SV_SO_1920_1a!F45/SV_SO_1920_1a!$H45*100</f>
        <v>1.4427323584257532</v>
      </c>
      <c r="G45" s="151">
        <f>SV_SO_1920_1a!G45/SV_SO_1920_1a!$H45*100</f>
        <v>0.14721758759446463</v>
      </c>
      <c r="H45" s="150">
        <f>SV_SO_1920_1a!H45/SV_SO_1920_1a!$H45*100</f>
        <v>100</v>
      </c>
      <c r="I45" s="150">
        <f>SV_SO_1920_1a!I45/SV_SO_1920_1a!$O45*100</f>
        <v>0.05081300813008131</v>
      </c>
      <c r="J45" s="151">
        <f>SV_SO_1920_1a!J45/SV_SO_1920_1a!$O45*100</f>
        <v>2.4462833914053426</v>
      </c>
      <c r="K45" s="152">
        <f>SV_SO_1920_1a!K45/SV_SO_1920_1a!$O45*100</f>
        <v>88.77758420441347</v>
      </c>
      <c r="L45" s="151">
        <f>SV_SO_1920_1a!L45/SV_SO_1920_1a!$O45*100</f>
        <v>7.774390243902439</v>
      </c>
      <c r="M45" s="151">
        <f>SV_SO_1920_1a!M45/SV_SO_1920_1a!$O45*100</f>
        <v>0.8420441347270615</v>
      </c>
      <c r="N45" s="151">
        <f>SV_SO_1920_1a!N45/SV_SO_1920_1a!$O45*100</f>
        <v>0.10888501742160278</v>
      </c>
      <c r="O45" s="150">
        <f>SV_SO_1920_1a!O45/SV_SO_1920_1a!$O45*100</f>
        <v>100</v>
      </c>
      <c r="P45" s="150">
        <f>SV_SO_1920_1a!P45/SV_SO_1920_1a!$V45*100</f>
        <v>0.07510953473815982</v>
      </c>
      <c r="Q45" s="129">
        <f>SV_SO_1920_1a!Q45/SV_SO_1920_1a!$V45*100</f>
        <v>2.7790527853119134</v>
      </c>
      <c r="R45" s="128">
        <f>SV_SO_1920_1a!R45/SV_SO_1920_1a!$V45*100</f>
        <v>86.25078239098686</v>
      </c>
      <c r="S45" s="128">
        <f>SV_SO_1920_1a!S45/SV_SO_1920_1a!$V45*100</f>
        <v>9.672438973503025</v>
      </c>
      <c r="T45" s="129">
        <f>SV_SO_1920_1a!T45/SV_SO_1920_1a!$V45*100</f>
        <v>1.0974337575631128</v>
      </c>
      <c r="U45" s="131">
        <f>SV_SO_1920_1a!U45/SV_SO_1920_1a!$V45*100</f>
        <v>0.12518255789693303</v>
      </c>
      <c r="V45" s="128">
        <f>SV_SO_1920_1a!V45/SV_SO_1920_1a!$V45*100</f>
        <v>100</v>
      </c>
    </row>
    <row r="46" spans="1:22" ht="12.75">
      <c r="A46" s="212" t="s">
        <v>62</v>
      </c>
      <c r="B46" s="150">
        <f>SV_SO_1920_1a!B46/SV_SO_1920_1a!$H46*100</f>
        <v>0</v>
      </c>
      <c r="C46" s="153">
        <f>SV_SO_1920_1a!C46/SV_SO_1920_1a!$H46*100</f>
        <v>0.411680229775012</v>
      </c>
      <c r="D46" s="152">
        <f>SV_SO_1920_1a!D46/SV_SO_1920_1a!$H46*100</f>
        <v>61.92436572522738</v>
      </c>
      <c r="E46" s="153">
        <f>SV_SO_1920_1a!E46/SV_SO_1920_1a!$H46*100</f>
        <v>28.415509813307803</v>
      </c>
      <c r="F46" s="153">
        <f>SV_SO_1920_1a!F46/SV_SO_1920_1a!$H46*100</f>
        <v>7.687888942077549</v>
      </c>
      <c r="G46" s="153">
        <f>SV_SO_1920_1a!G46/SV_SO_1920_1a!$H46*100</f>
        <v>1.5605552896122545</v>
      </c>
      <c r="H46" s="150">
        <f>SV_SO_1920_1a!H46/SV_SO_1920_1a!$H46*100</f>
        <v>100</v>
      </c>
      <c r="I46" s="150">
        <f>SV_SO_1920_1a!I46/SV_SO_1920_1a!$O46*100</f>
        <v>0</v>
      </c>
      <c r="J46" s="153">
        <f>SV_SO_1920_1a!J46/SV_SO_1920_1a!$O46*100</f>
        <v>0.3810226155358899</v>
      </c>
      <c r="K46" s="152">
        <f>SV_SO_1920_1a!K46/SV_SO_1920_1a!$O46*100</f>
        <v>68.14159292035397</v>
      </c>
      <c r="L46" s="153">
        <f>SV_SO_1920_1a!L46/SV_SO_1920_1a!$O46*100</f>
        <v>25.38102261553589</v>
      </c>
      <c r="M46" s="153">
        <f>SV_SO_1920_1a!M46/SV_SO_1920_1a!$O46*100</f>
        <v>4.953294001966569</v>
      </c>
      <c r="N46" s="153">
        <f>SV_SO_1920_1a!N46/SV_SO_1920_1a!$O46*100</f>
        <v>1.1430678466076696</v>
      </c>
      <c r="O46" s="150">
        <f>SV_SO_1920_1a!O46/SV_SO_1920_1a!$O46*100</f>
        <v>100</v>
      </c>
      <c r="P46" s="150">
        <f>SV_SO_1920_1a!P46/SV_SO_1920_1a!$V46*100</f>
        <v>0</v>
      </c>
      <c r="Q46" s="129">
        <f>SV_SO_1920_1a!Q46/SV_SO_1920_1a!$V46*100</f>
        <v>0.3982562833001453</v>
      </c>
      <c r="R46" s="128">
        <f>SV_SO_1920_1a!R46/SV_SO_1920_1a!$V46*100</f>
        <v>64.64668209461277</v>
      </c>
      <c r="S46" s="128">
        <f>SV_SO_1920_1a!S46/SV_SO_1920_1a!$V46*100</f>
        <v>27.0868091060761</v>
      </c>
      <c r="T46" s="129">
        <f>SV_SO_1920_1a!T46/SV_SO_1920_1a!$V46*100</f>
        <v>6.490501049459126</v>
      </c>
      <c r="U46" s="131">
        <f>SV_SO_1920_1a!U46/SV_SO_1920_1a!$V46*100</f>
        <v>1.377751466551854</v>
      </c>
      <c r="V46" s="128">
        <f>SV_SO_1920_1a!V46/SV_SO_1920_1a!$V46*100</f>
        <v>100</v>
      </c>
    </row>
    <row r="47" spans="1:22" ht="12.75">
      <c r="A47" s="212" t="s">
        <v>61</v>
      </c>
      <c r="B47" s="150">
        <f>SV_SO_1920_1a!B47/SV_SO_1920_1a!$H47*100</f>
        <v>0</v>
      </c>
      <c r="C47" s="153">
        <f>SV_SO_1920_1a!C47/SV_SO_1920_1a!$H47*100</f>
        <v>1.2448132780082988</v>
      </c>
      <c r="D47" s="152">
        <f>SV_SO_1920_1a!D47/SV_SO_1920_1a!$H47*100</f>
        <v>56.22406639004149</v>
      </c>
      <c r="E47" s="153">
        <f>SV_SO_1920_1a!E47/SV_SO_1920_1a!$H47*100</f>
        <v>30.08298755186722</v>
      </c>
      <c r="F47" s="153">
        <f>SV_SO_1920_1a!F47/SV_SO_1920_1a!$H47*100</f>
        <v>10.58091286307054</v>
      </c>
      <c r="G47" s="153">
        <f>SV_SO_1920_1a!G47/SV_SO_1920_1a!$H47*100</f>
        <v>1.8672199170124482</v>
      </c>
      <c r="H47" s="150">
        <f>SV_SO_1920_1a!H47/SV_SO_1920_1a!$H47*100</f>
        <v>100</v>
      </c>
      <c r="I47" s="150">
        <f>SV_SO_1920_1a!I47/SV_SO_1920_1a!$O47*100</f>
        <v>0.11001100110011</v>
      </c>
      <c r="J47" s="153">
        <f>SV_SO_1920_1a!J47/SV_SO_1920_1a!$O47*100</f>
        <v>1.65016501650165</v>
      </c>
      <c r="K47" s="152">
        <f>SV_SO_1920_1a!K47/SV_SO_1920_1a!$O47*100</f>
        <v>71.06710671067107</v>
      </c>
      <c r="L47" s="153">
        <f>SV_SO_1920_1a!L47/SV_SO_1920_1a!$O47*100</f>
        <v>21.782178217821784</v>
      </c>
      <c r="M47" s="153">
        <f>SV_SO_1920_1a!M47/SV_SO_1920_1a!$O47*100</f>
        <v>4.29042904290429</v>
      </c>
      <c r="N47" s="153">
        <f>SV_SO_1920_1a!N47/SV_SO_1920_1a!$O47*100</f>
        <v>1.1001100110011002</v>
      </c>
      <c r="O47" s="150">
        <f>SV_SO_1920_1a!O47/SV_SO_1920_1a!$O47*100</f>
        <v>100</v>
      </c>
      <c r="P47" s="150">
        <f>SV_SO_1920_1a!P47/SV_SO_1920_1a!$V47*100</f>
        <v>0.07189072609633358</v>
      </c>
      <c r="Q47" s="129">
        <f>SV_SO_1920_1a!Q47/SV_SO_1920_1a!$V47*100</f>
        <v>1.509705248023005</v>
      </c>
      <c r="R47" s="128">
        <f>SV_SO_1920_1a!R47/SV_SO_1920_1a!$V47*100</f>
        <v>65.92379583033788</v>
      </c>
      <c r="S47" s="128">
        <f>SV_SO_1920_1a!S47/SV_SO_1920_1a!$V47*100</f>
        <v>24.658519051042415</v>
      </c>
      <c r="T47" s="129">
        <f>SV_SO_1920_1a!T47/SV_SO_1920_1a!$V47*100</f>
        <v>6.470165348670022</v>
      </c>
      <c r="U47" s="131">
        <f>SV_SO_1920_1a!U47/SV_SO_1920_1a!$V47*100</f>
        <v>1.3659237958303379</v>
      </c>
      <c r="V47" s="128">
        <f>SV_SO_1920_1a!V47/SV_SO_1920_1a!$V47*100</f>
        <v>100</v>
      </c>
    </row>
    <row r="48" spans="1:22" ht="12.75">
      <c r="A48" s="212" t="s">
        <v>63</v>
      </c>
      <c r="B48" s="150">
        <f>SV_SO_1920_1a!B48/SV_SO_1920_1a!$H48*100</f>
        <v>0</v>
      </c>
      <c r="C48" s="153">
        <f>SV_SO_1920_1a!C48/SV_SO_1920_1a!$H48*100</f>
        <v>0.04767959313413859</v>
      </c>
      <c r="D48" s="152">
        <f>SV_SO_1920_1a!D48/SV_SO_1920_1a!$H48*100</f>
        <v>43.388429752066116</v>
      </c>
      <c r="E48" s="153">
        <f>SV_SO_1920_1a!E48/SV_SO_1920_1a!$H48*100</f>
        <v>42.99109980928163</v>
      </c>
      <c r="F48" s="153">
        <f>SV_SO_1920_1a!F48/SV_SO_1920_1a!$H48*100</f>
        <v>10.727908455181183</v>
      </c>
      <c r="G48" s="153">
        <f>SV_SO_1920_1a!G48/SV_SO_1920_1a!$H48*100</f>
        <v>2.844882390336936</v>
      </c>
      <c r="H48" s="150">
        <f>SV_SO_1920_1a!H48/SV_SO_1920_1a!$H48*100</f>
        <v>100</v>
      </c>
      <c r="I48" s="150">
        <f>SV_SO_1920_1a!I48/SV_SO_1920_1a!$O48*100</f>
        <v>0.01919754271453254</v>
      </c>
      <c r="J48" s="153">
        <f>SV_SO_1920_1a!J48/SV_SO_1920_1a!$O48*100</f>
        <v>0.01919754271453254</v>
      </c>
      <c r="K48" s="152">
        <f>SV_SO_1920_1a!K48/SV_SO_1920_1a!$O48*100</f>
        <v>46.32367057016702</v>
      </c>
      <c r="L48" s="153">
        <f>SV_SO_1920_1a!L48/SV_SO_1920_1a!$O48*100</f>
        <v>43.07928585141102</v>
      </c>
      <c r="M48" s="153">
        <f>SV_SO_1920_1a!M48/SV_SO_1920_1a!$O48*100</f>
        <v>8.427721251679785</v>
      </c>
      <c r="N48" s="153">
        <f>SV_SO_1920_1a!N48/SV_SO_1920_1a!$O48*100</f>
        <v>2.130927241313112</v>
      </c>
      <c r="O48" s="150">
        <f>SV_SO_1920_1a!O48/SV_SO_1920_1a!$O48*100</f>
        <v>100</v>
      </c>
      <c r="P48" s="150">
        <f>SV_SO_1920_1a!P48/SV_SO_1920_1a!$V48*100</f>
        <v>0.008694896095991653</v>
      </c>
      <c r="Q48" s="129">
        <f>SV_SO_1920_1a!Q48/SV_SO_1920_1a!$V48*100</f>
        <v>0.03477958438396661</v>
      </c>
      <c r="R48" s="128">
        <f>SV_SO_1920_1a!R48/SV_SO_1920_1a!$V48*100</f>
        <v>44.71785062168507</v>
      </c>
      <c r="S48" s="128">
        <f>SV_SO_1920_1a!S48/SV_SO_1920_1a!$V48*100</f>
        <v>43.03104077906269</v>
      </c>
      <c r="T48" s="129">
        <f>SV_SO_1920_1a!T48/SV_SO_1920_1a!$V48*100</f>
        <v>9.686114250934702</v>
      </c>
      <c r="U48" s="131">
        <f>SV_SO_1920_1a!U48/SV_SO_1920_1a!$V48*100</f>
        <v>2.521519867837579</v>
      </c>
      <c r="V48" s="128">
        <f>SV_SO_1920_1a!V48/SV_SO_1920_1a!$V48*100</f>
        <v>100</v>
      </c>
    </row>
    <row r="49" spans="1:22" ht="12.75">
      <c r="A49" s="29" t="s">
        <v>1</v>
      </c>
      <c r="B49" s="147">
        <f>SV_SO_1920_1a!B49/SV_SO_1920_1a!$H49*100</f>
        <v>0.04013426736719206</v>
      </c>
      <c r="C49" s="148">
        <f>SV_SO_1920_1a!C49/SV_SO_1920_1a!$H49*100</f>
        <v>1.3901050788091067</v>
      </c>
      <c r="D49" s="149">
        <f>SV_SO_1920_1a!D49/SV_SO_1920_1a!$H49*100</f>
        <v>65.34223584354932</v>
      </c>
      <c r="E49" s="148">
        <f>SV_SO_1920_1a!E49/SV_SO_1920_1a!$H49*100</f>
        <v>25.777145359019265</v>
      </c>
      <c r="F49" s="148">
        <f>SV_SO_1920_1a!F49/SV_SO_1920_1a!$H49*100</f>
        <v>6.115002918855809</v>
      </c>
      <c r="G49" s="148">
        <f>SV_SO_1920_1a!G49/SV_SO_1920_1a!$H49*100</f>
        <v>1.3353765323992994</v>
      </c>
      <c r="H49" s="147">
        <f>SV_SO_1920_1a!H49/SV_SO_1920_1a!$H49*100</f>
        <v>100</v>
      </c>
      <c r="I49" s="147">
        <f>SV_SO_1920_1a!I49/SV_SO_1920_1a!$O49*100</f>
        <v>0.032108455226542994</v>
      </c>
      <c r="J49" s="148">
        <f>SV_SO_1920_1a!J49/SV_SO_1920_1a!$O49*100</f>
        <v>1.369960756332501</v>
      </c>
      <c r="K49" s="149">
        <f>SV_SO_1920_1a!K49/SV_SO_1920_1a!$O49*100</f>
        <v>74.32393863717446</v>
      </c>
      <c r="L49" s="148">
        <f>SV_SO_1920_1a!L49/SV_SO_1920_1a!$O49*100</f>
        <v>19.900107028184088</v>
      </c>
      <c r="M49" s="148">
        <f>SV_SO_1920_1a!M49/SV_SO_1920_1a!$O49*100</f>
        <v>3.5569033178737066</v>
      </c>
      <c r="N49" s="148">
        <f>SV_SO_1920_1a!N49/SV_SO_1920_1a!$O49*100</f>
        <v>0.8169818052087049</v>
      </c>
      <c r="O49" s="147">
        <f>SV_SO_1920_1a!O49/SV_SO_1920_1a!$O49*100</f>
        <v>100</v>
      </c>
      <c r="P49" s="147">
        <f>SV_SO_1920_1a!P49/SV_SO_1920_1a!$V49*100</f>
        <v>0.03607633753021393</v>
      </c>
      <c r="Q49" s="133">
        <f>SV_SO_1920_1a!Q49/SV_SO_1920_1a!$V49*100</f>
        <v>1.379919910530683</v>
      </c>
      <c r="R49" s="134">
        <f>SV_SO_1920_1a!R49/SV_SO_1920_1a!$V49*100</f>
        <v>69.88347342977741</v>
      </c>
      <c r="S49" s="133">
        <f>SV_SO_1920_1a!S49/SV_SO_1920_1a!$V49*100</f>
        <v>22.805656769724738</v>
      </c>
      <c r="T49" s="133">
        <f>SV_SO_1920_1a!T49/SV_SO_1920_1a!$V49*100</f>
        <v>4.821602510913092</v>
      </c>
      <c r="U49" s="133">
        <f>SV_SO_1920_1a!U49/SV_SO_1920_1a!$V49*100</f>
        <v>1.0732710415238644</v>
      </c>
      <c r="V49" s="132">
        <f>SV_SO_1920_1a!V49/SV_SO_1920_1a!$V49*100</f>
        <v>100</v>
      </c>
    </row>
    <row r="50" spans="1:22" s="157" customFormat="1" ht="12.75">
      <c r="A50" s="141" t="s">
        <v>19</v>
      </c>
      <c r="B50" s="142">
        <f>SV_SO_1920_1a!B50/SV_SO_1920_1a!$H50*100</f>
        <v>0.030754510661563695</v>
      </c>
      <c r="C50" s="143">
        <f>SV_SO_1920_1a!C50/SV_SO_1920_1a!$H50*100</f>
        <v>1.4881765992345544</v>
      </c>
      <c r="D50" s="144">
        <f>SV_SO_1920_1a!D50/SV_SO_1920_1a!$H50*100</f>
        <v>65.13463641334062</v>
      </c>
      <c r="E50" s="143">
        <f>SV_SO_1920_1a!E50/SV_SO_1920_1a!$H50*100</f>
        <v>26.045653362493166</v>
      </c>
      <c r="F50" s="143">
        <f>SV_SO_1920_1a!F50/SV_SO_1920_1a!$H50*100</f>
        <v>6.101353198469109</v>
      </c>
      <c r="G50" s="143">
        <f>SV_SO_1920_1a!G50/SV_SO_1920_1a!$H50*100</f>
        <v>1.1994259158009841</v>
      </c>
      <c r="H50" s="142">
        <f>SV_SO_1920_1a!H50/SV_SO_1920_1a!$H50*100</f>
        <v>100</v>
      </c>
      <c r="I50" s="142">
        <f>SV_SO_1920_1a!I50/SV_SO_1920_1a!$O50*100</f>
        <v>0.030739804631463898</v>
      </c>
      <c r="J50" s="143">
        <f>SV_SO_1920_1a!J50/SV_SO_1920_1a!$O50*100</f>
        <v>1.3696290730241136</v>
      </c>
      <c r="K50" s="144">
        <f>SV_SO_1920_1a!K50/SV_SO_1920_1a!$O50*100</f>
        <v>73.93606120636656</v>
      </c>
      <c r="L50" s="143">
        <f>SV_SO_1920_1a!L50/SV_SO_1920_1a!$O50*100</f>
        <v>20.223375913655303</v>
      </c>
      <c r="M50" s="143">
        <f>SV_SO_1920_1a!M50/SV_SO_1920_1a!$O50*100</f>
        <v>3.668283352688025</v>
      </c>
      <c r="N50" s="143">
        <f>SV_SO_1920_1a!N50/SV_SO_1920_1a!$O50*100</f>
        <v>0.7719106496345379</v>
      </c>
      <c r="O50" s="142">
        <f>SV_SO_1920_1a!O50/SV_SO_1920_1a!$O50*100</f>
        <v>100</v>
      </c>
      <c r="P50" s="142">
        <f>SV_SO_1920_1a!P50/SV_SO_1920_1a!$V50*100</f>
        <v>0.030747155888080354</v>
      </c>
      <c r="Q50" s="143">
        <f>SV_SO_1920_1a!Q50/SV_SO_1920_1a!$V50*100</f>
        <v>1.4288886611321785</v>
      </c>
      <c r="R50" s="142">
        <f>SV_SO_1920_1a!R50/SV_SO_1920_1a!$V50*100</f>
        <v>69.53640121622084</v>
      </c>
      <c r="S50" s="142">
        <f>SV_SO_1920_1a!S50/SV_SO_1920_1a!$V50*100</f>
        <v>23.133818455126235</v>
      </c>
      <c r="T50" s="143">
        <f>SV_SO_1920_1a!T50/SV_SO_1920_1a!$V50*100</f>
        <v>4.884527347886987</v>
      </c>
      <c r="U50" s="145">
        <f>SV_SO_1920_1a!U50/SV_SO_1920_1a!$V50*100</f>
        <v>0.9856171637456869</v>
      </c>
      <c r="V50" s="142">
        <f>SV_SO_1920_1a!V50/SV_SO_1920_1a!$V50*100</f>
        <v>100</v>
      </c>
    </row>
    <row r="51" spans="1:22" s="111" customFormat="1" ht="12.75">
      <c r="A51" s="158" t="s">
        <v>20</v>
      </c>
      <c r="B51" s="159">
        <f>SV_SO_1920_1a!B51/SV_SO_1920_1a!$H51*100</f>
        <v>0.03420575278569577</v>
      </c>
      <c r="C51" s="160">
        <f>SV_SO_1920_1a!C51/SV_SO_1920_1a!$H51*100</f>
        <v>1.5833117387924331</v>
      </c>
      <c r="D51" s="161">
        <f>SV_SO_1920_1a!D51/SV_SO_1920_1a!$H51*100</f>
        <v>73.40036278828713</v>
      </c>
      <c r="E51" s="160">
        <f>SV_SO_1920_1a!E51/SV_SO_1920_1a!$H51*100</f>
        <v>20.786732314071003</v>
      </c>
      <c r="F51" s="160">
        <f>SV_SO_1920_1a!F51/SV_SO_1920_1a!$H51*100</f>
        <v>3.6403213267685928</v>
      </c>
      <c r="G51" s="160">
        <f>SV_SO_1920_1a!G51/SV_SO_1920_1a!$H51*100</f>
        <v>0.5550660792951542</v>
      </c>
      <c r="H51" s="159">
        <f>SV_SO_1920_1a!H51/SV_SO_1920_1a!$H51*100</f>
        <v>100</v>
      </c>
      <c r="I51" s="159">
        <f>SV_SO_1920_1a!I51/SV_SO_1920_1a!$O51*100</f>
        <v>0.025879097083584202</v>
      </c>
      <c r="J51" s="160">
        <f>SV_SO_1920_1a!J51/SV_SO_1920_1a!$O51*100</f>
        <v>1.402752690897952</v>
      </c>
      <c r="K51" s="161">
        <f>SV_SO_1920_1a!K51/SV_SO_1920_1a!$O51*100</f>
        <v>79.27401210507969</v>
      </c>
      <c r="L51" s="160">
        <f>SV_SO_1920_1a!L51/SV_SO_1920_1a!$O51*100</f>
        <v>16.64976603183657</v>
      </c>
      <c r="M51" s="160">
        <f>SV_SO_1920_1a!M51/SV_SO_1920_1a!$O51*100</f>
        <v>2.2910923091548625</v>
      </c>
      <c r="N51" s="160">
        <f>SV_SO_1920_1a!N51/SV_SO_1920_1a!$O51*100</f>
        <v>0.3564977659473334</v>
      </c>
      <c r="O51" s="159">
        <f>SV_SO_1920_1a!O51/SV_SO_1920_1a!$O51*100</f>
        <v>100</v>
      </c>
      <c r="P51" s="159">
        <f>SV_SO_1920_1a!P51/SV_SO_1920_1a!$V51*100</f>
        <v>0.030081717639919223</v>
      </c>
      <c r="Q51" s="160">
        <f>SV_SO_1920_1a!Q51/SV_SO_1920_1a!$V51*100</f>
        <v>1.4938842560137278</v>
      </c>
      <c r="R51" s="159">
        <f>SV_SO_1920_1a!R51/SV_SO_1920_1a!$V51*100</f>
        <v>76.30947024787335</v>
      </c>
      <c r="S51" s="159">
        <f>SV_SO_1920_1a!S51/SV_SO_1920_1a!$V51*100</f>
        <v>18.73777112782899</v>
      </c>
      <c r="T51" s="160">
        <f>SV_SO_1920_1a!T51/SV_SO_1920_1a!$V51*100</f>
        <v>2.9720737028240194</v>
      </c>
      <c r="U51" s="162">
        <f>SV_SO_1920_1a!U51/SV_SO_1920_1a!$V51*100</f>
        <v>0.45671894781999106</v>
      </c>
      <c r="V51" s="159">
        <f>SV_SO_1920_1a!V51/SV_SO_1920_1a!$V51*100</f>
        <v>100</v>
      </c>
    </row>
    <row r="52" spans="1:22" s="111" customFormat="1" ht="12.75">
      <c r="A52" s="158"/>
      <c r="B52" s="163"/>
      <c r="C52" s="163"/>
      <c r="D52" s="163"/>
      <c r="E52" s="163"/>
      <c r="F52" s="163"/>
      <c r="G52" s="163"/>
      <c r="H52" s="163"/>
      <c r="I52" s="163"/>
      <c r="J52" s="163"/>
      <c r="K52" s="163"/>
      <c r="L52" s="163"/>
      <c r="M52" s="163"/>
      <c r="N52" s="163"/>
      <c r="O52" s="163"/>
      <c r="P52" s="163"/>
      <c r="Q52" s="163"/>
      <c r="R52" s="163"/>
      <c r="S52" s="163"/>
      <c r="T52" s="163"/>
      <c r="U52" s="163"/>
      <c r="V52" s="163"/>
    </row>
    <row r="53" spans="1:22" s="111" customFormat="1" ht="12.75">
      <c r="A53" s="158"/>
      <c r="B53" s="163"/>
      <c r="C53" s="163"/>
      <c r="D53" s="163"/>
      <c r="E53" s="163"/>
      <c r="F53" s="163"/>
      <c r="G53" s="163"/>
      <c r="H53" s="163"/>
      <c r="I53" s="163"/>
      <c r="J53" s="163"/>
      <c r="K53" s="163"/>
      <c r="L53" s="163"/>
      <c r="M53" s="163"/>
      <c r="N53" s="163"/>
      <c r="O53" s="163"/>
      <c r="P53" s="163"/>
      <c r="Q53" s="163"/>
      <c r="R53" s="163"/>
      <c r="S53" s="163"/>
      <c r="T53" s="163"/>
      <c r="U53" s="163"/>
      <c r="V53" s="163"/>
    </row>
    <row r="54" spans="1:22" s="111" customFormat="1" ht="12.75">
      <c r="A54" s="158"/>
      <c r="B54" s="163"/>
      <c r="C54" s="163"/>
      <c r="D54" s="163"/>
      <c r="E54" s="163"/>
      <c r="F54" s="163"/>
      <c r="G54" s="163"/>
      <c r="H54" s="163"/>
      <c r="I54" s="163"/>
      <c r="J54" s="163"/>
      <c r="K54" s="163"/>
      <c r="L54" s="163"/>
      <c r="M54" s="163"/>
      <c r="N54" s="163"/>
      <c r="O54" s="163"/>
      <c r="P54" s="163"/>
      <c r="Q54" s="163"/>
      <c r="R54" s="163"/>
      <c r="S54" s="163"/>
      <c r="T54" s="163"/>
      <c r="U54" s="163"/>
      <c r="V54" s="163"/>
    </row>
    <row r="55" spans="1:22" s="111" customFormat="1" ht="12.75">
      <c r="A55" s="158"/>
      <c r="B55" s="163"/>
      <c r="C55" s="163"/>
      <c r="D55" s="163"/>
      <c r="E55" s="163"/>
      <c r="F55" s="163"/>
      <c r="G55" s="163"/>
      <c r="H55" s="163"/>
      <c r="I55" s="163"/>
      <c r="J55" s="163"/>
      <c r="K55" s="163"/>
      <c r="L55" s="163"/>
      <c r="M55" s="163"/>
      <c r="N55" s="163"/>
      <c r="O55" s="163"/>
      <c r="P55" s="163"/>
      <c r="Q55" s="163"/>
      <c r="R55" s="163"/>
      <c r="S55" s="163"/>
      <c r="T55" s="163"/>
      <c r="U55" s="163"/>
      <c r="V55" s="163"/>
    </row>
    <row r="56" spans="1:22" s="111" customFormat="1" ht="12.75">
      <c r="A56" s="158"/>
      <c r="B56" s="163"/>
      <c r="C56" s="163"/>
      <c r="D56" s="163"/>
      <c r="E56" s="163"/>
      <c r="F56" s="163"/>
      <c r="G56" s="163"/>
      <c r="H56" s="163"/>
      <c r="I56" s="163"/>
      <c r="J56" s="163"/>
      <c r="K56" s="163"/>
      <c r="L56" s="163"/>
      <c r="M56" s="163"/>
      <c r="N56" s="163"/>
      <c r="O56" s="163"/>
      <c r="P56" s="163"/>
      <c r="Q56" s="163"/>
      <c r="R56" s="163"/>
      <c r="S56" s="163"/>
      <c r="T56" s="163"/>
      <c r="U56" s="163"/>
      <c r="V56" s="163"/>
    </row>
    <row r="57" spans="1:22" s="111" customFormat="1" ht="12.75">
      <c r="A57" s="158"/>
      <c r="B57" s="163"/>
      <c r="C57" s="163"/>
      <c r="D57" s="163"/>
      <c r="E57" s="163"/>
      <c r="F57" s="163"/>
      <c r="G57" s="163"/>
      <c r="H57" s="163"/>
      <c r="I57" s="163"/>
      <c r="J57" s="163"/>
      <c r="K57" s="163"/>
      <c r="L57" s="163"/>
      <c r="M57" s="163"/>
      <c r="N57" s="163"/>
      <c r="O57" s="163"/>
      <c r="P57" s="163"/>
      <c r="Q57" s="163"/>
      <c r="R57" s="163"/>
      <c r="S57" s="163"/>
      <c r="T57" s="163"/>
      <c r="U57" s="163"/>
      <c r="V57" s="163"/>
    </row>
    <row r="58" spans="1:22" s="111" customFormat="1" ht="12.75">
      <c r="A58" s="158"/>
      <c r="B58" s="163"/>
      <c r="C58" s="163"/>
      <c r="D58" s="163"/>
      <c r="E58" s="163"/>
      <c r="F58" s="163"/>
      <c r="G58" s="163"/>
      <c r="H58" s="163"/>
      <c r="I58" s="163"/>
      <c r="J58" s="163"/>
      <c r="K58" s="163"/>
      <c r="L58" s="163"/>
      <c r="M58" s="163"/>
      <c r="N58" s="163"/>
      <c r="O58" s="163"/>
      <c r="P58" s="163"/>
      <c r="Q58" s="163"/>
      <c r="R58" s="163"/>
      <c r="S58" s="163"/>
      <c r="T58" s="163"/>
      <c r="U58" s="163"/>
      <c r="V58" s="163"/>
    </row>
    <row r="59" spans="1:22" s="111" customFormat="1" ht="12.75">
      <c r="A59" s="158"/>
      <c r="B59" s="163"/>
      <c r="C59" s="163"/>
      <c r="D59" s="163"/>
      <c r="E59" s="163"/>
      <c r="F59" s="163"/>
      <c r="G59" s="163"/>
      <c r="H59" s="163"/>
      <c r="I59" s="163"/>
      <c r="J59" s="163"/>
      <c r="K59" s="163"/>
      <c r="L59" s="163"/>
      <c r="M59" s="163"/>
      <c r="N59" s="163"/>
      <c r="O59" s="163"/>
      <c r="P59" s="163"/>
      <c r="Q59" s="163"/>
      <c r="R59" s="163"/>
      <c r="S59" s="163"/>
      <c r="T59" s="163"/>
      <c r="U59" s="163"/>
      <c r="V59" s="163"/>
    </row>
    <row r="60" spans="1:22" s="111" customFormat="1" ht="12.75">
      <c r="A60" s="158"/>
      <c r="B60" s="163"/>
      <c r="C60" s="163"/>
      <c r="D60" s="163"/>
      <c r="E60" s="163"/>
      <c r="F60" s="163"/>
      <c r="G60" s="163"/>
      <c r="H60" s="163"/>
      <c r="I60" s="163"/>
      <c r="J60" s="163"/>
      <c r="K60" s="163"/>
      <c r="L60" s="163"/>
      <c r="M60" s="163"/>
      <c r="N60" s="163"/>
      <c r="O60" s="163"/>
      <c r="P60" s="163"/>
      <c r="Q60" s="163"/>
      <c r="R60" s="163"/>
      <c r="S60" s="163"/>
      <c r="T60" s="163"/>
      <c r="U60" s="163"/>
      <c r="V60" s="163"/>
    </row>
    <row r="61" spans="1:22" s="111" customFormat="1" ht="12.75">
      <c r="A61" s="158"/>
      <c r="B61" s="163"/>
      <c r="C61" s="163"/>
      <c r="D61" s="163"/>
      <c r="E61" s="163"/>
      <c r="F61" s="163"/>
      <c r="G61" s="163"/>
      <c r="H61" s="163"/>
      <c r="I61" s="163"/>
      <c r="J61" s="163"/>
      <c r="K61" s="163"/>
      <c r="L61" s="163"/>
      <c r="M61" s="163"/>
      <c r="N61" s="163"/>
      <c r="O61" s="163"/>
      <c r="P61" s="163"/>
      <c r="Q61" s="163"/>
      <c r="R61" s="163"/>
      <c r="S61" s="163"/>
      <c r="T61" s="163"/>
      <c r="U61" s="163"/>
      <c r="V61" s="163"/>
    </row>
    <row r="62" spans="1:22" s="111" customFormat="1" ht="12.75">
      <c r="A62" s="158"/>
      <c r="B62" s="163"/>
      <c r="C62" s="163"/>
      <c r="D62" s="163"/>
      <c r="E62" s="163"/>
      <c r="F62" s="163"/>
      <c r="G62" s="163"/>
      <c r="H62" s="163"/>
      <c r="I62" s="163"/>
      <c r="J62" s="163"/>
      <c r="K62" s="163"/>
      <c r="L62" s="163"/>
      <c r="M62" s="163"/>
      <c r="N62" s="163"/>
      <c r="O62" s="163"/>
      <c r="P62" s="163"/>
      <c r="Q62" s="163"/>
      <c r="R62" s="163"/>
      <c r="S62" s="163"/>
      <c r="T62" s="163"/>
      <c r="U62" s="163"/>
      <c r="V62" s="163"/>
    </row>
    <row r="63" spans="1:22" s="111" customFormat="1" ht="12.75">
      <c r="A63" s="158"/>
      <c r="B63" s="163"/>
      <c r="C63" s="163"/>
      <c r="D63" s="163"/>
      <c r="E63" s="163"/>
      <c r="F63" s="163"/>
      <c r="G63" s="163"/>
      <c r="H63" s="163"/>
      <c r="I63" s="163"/>
      <c r="J63" s="163"/>
      <c r="K63" s="163"/>
      <c r="L63" s="163"/>
      <c r="M63" s="163"/>
      <c r="N63" s="163"/>
      <c r="O63" s="163"/>
      <c r="P63" s="163"/>
      <c r="Q63" s="163"/>
      <c r="R63" s="163"/>
      <c r="S63" s="163"/>
      <c r="T63" s="163"/>
      <c r="U63" s="163"/>
      <c r="V63" s="163"/>
    </row>
    <row r="64" spans="1:22" s="111" customFormat="1" ht="12.75">
      <c r="A64" s="158"/>
      <c r="B64" s="163"/>
      <c r="C64" s="163"/>
      <c r="D64" s="163"/>
      <c r="E64" s="163"/>
      <c r="F64" s="163"/>
      <c r="G64" s="163"/>
      <c r="H64" s="163"/>
      <c r="I64" s="163"/>
      <c r="J64" s="163"/>
      <c r="K64" s="163"/>
      <c r="L64" s="163"/>
      <c r="M64" s="163"/>
      <c r="N64" s="163"/>
      <c r="O64" s="163"/>
      <c r="P64" s="163"/>
      <c r="Q64" s="163"/>
      <c r="R64" s="163"/>
      <c r="S64" s="163"/>
      <c r="T64" s="163"/>
      <c r="U64" s="163"/>
      <c r="V64" s="163"/>
    </row>
    <row r="65" spans="1:22" s="111" customFormat="1" ht="12.75">
      <c r="A65" s="158"/>
      <c r="B65" s="163"/>
      <c r="C65" s="163"/>
      <c r="D65" s="163"/>
      <c r="E65" s="163"/>
      <c r="F65" s="163"/>
      <c r="G65" s="163"/>
      <c r="H65" s="163"/>
      <c r="I65" s="163"/>
      <c r="J65" s="163"/>
      <c r="K65" s="163"/>
      <c r="L65" s="163"/>
      <c r="M65" s="163"/>
      <c r="N65" s="163"/>
      <c r="O65" s="163"/>
      <c r="P65" s="163"/>
      <c r="Q65" s="163"/>
      <c r="R65" s="163"/>
      <c r="S65" s="163"/>
      <c r="T65" s="163"/>
      <c r="U65" s="163"/>
      <c r="V65" s="163"/>
    </row>
    <row r="66" spans="1:22" s="111" customFormat="1" ht="14.25" customHeight="1">
      <c r="A66" s="158"/>
      <c r="B66" s="163"/>
      <c r="C66" s="163"/>
      <c r="D66" s="163"/>
      <c r="E66" s="163"/>
      <c r="F66" s="163"/>
      <c r="G66" s="163"/>
      <c r="H66" s="163"/>
      <c r="I66" s="163"/>
      <c r="J66" s="163"/>
      <c r="K66" s="163"/>
      <c r="L66" s="163"/>
      <c r="M66" s="163"/>
      <c r="N66" s="163"/>
      <c r="O66" s="163"/>
      <c r="P66" s="163"/>
      <c r="Q66" s="163"/>
      <c r="R66" s="163"/>
      <c r="S66" s="163"/>
      <c r="T66" s="163"/>
      <c r="U66" s="163"/>
      <c r="V66" s="163"/>
    </row>
    <row r="67" spans="1:3" ht="12.75">
      <c r="A67" s="30" t="s">
        <v>65</v>
      </c>
      <c r="C67"/>
    </row>
    <row r="68" spans="1:22" ht="12.75">
      <c r="A68" s="225" t="s">
        <v>5</v>
      </c>
      <c r="B68" s="225"/>
      <c r="C68" s="225"/>
      <c r="D68" s="225"/>
      <c r="E68" s="225"/>
      <c r="F68" s="225"/>
      <c r="G68" s="225"/>
      <c r="H68" s="225"/>
      <c r="I68" s="225"/>
      <c r="J68" s="225"/>
      <c r="K68" s="225"/>
      <c r="L68" s="225"/>
      <c r="M68" s="225"/>
      <c r="N68" s="225"/>
      <c r="O68" s="225"/>
      <c r="P68" s="225"/>
      <c r="Q68" s="225"/>
      <c r="R68" s="225"/>
      <c r="S68" s="225"/>
      <c r="T68" s="225"/>
      <c r="U68" s="225"/>
      <c r="V68" s="225"/>
    </row>
    <row r="69" spans="1:22" ht="12.75">
      <c r="A69" s="225" t="s">
        <v>48</v>
      </c>
      <c r="B69" s="225"/>
      <c r="C69" s="225"/>
      <c r="D69" s="225"/>
      <c r="E69" s="225"/>
      <c r="F69" s="225"/>
      <c r="G69" s="225"/>
      <c r="H69" s="225"/>
      <c r="I69" s="225"/>
      <c r="J69" s="225"/>
      <c r="K69" s="225"/>
      <c r="L69" s="225"/>
      <c r="M69" s="225"/>
      <c r="N69" s="225"/>
      <c r="O69" s="225"/>
      <c r="P69" s="225"/>
      <c r="Q69" s="225"/>
      <c r="R69" s="225"/>
      <c r="S69" s="225"/>
      <c r="T69" s="225"/>
      <c r="U69" s="225"/>
      <c r="V69" s="225"/>
    </row>
    <row r="70" spans="1:22" s="114" customFormat="1" ht="12.75">
      <c r="A70" s="226" t="s">
        <v>73</v>
      </c>
      <c r="B70" s="226"/>
      <c r="C70" s="226"/>
      <c r="D70" s="226"/>
      <c r="E70" s="226"/>
      <c r="F70" s="226"/>
      <c r="G70" s="226"/>
      <c r="H70" s="226"/>
      <c r="I70" s="226"/>
      <c r="J70" s="226"/>
      <c r="K70" s="226"/>
      <c r="L70" s="226"/>
      <c r="M70" s="226"/>
      <c r="N70" s="226"/>
      <c r="O70" s="226"/>
      <c r="P70" s="226"/>
      <c r="Q70" s="226"/>
      <c r="R70" s="226"/>
      <c r="S70" s="226"/>
      <c r="T70" s="226"/>
      <c r="U70" s="226"/>
      <c r="V70" s="226"/>
    </row>
    <row r="71" spans="1:22" s="114" customFormat="1" ht="12.75">
      <c r="A71" s="113"/>
      <c r="B71" s="113"/>
      <c r="C71" s="113"/>
      <c r="D71" s="113"/>
      <c r="E71" s="113"/>
      <c r="F71" s="113"/>
      <c r="G71" s="113"/>
      <c r="H71" s="113"/>
      <c r="I71" s="113"/>
      <c r="J71" s="113"/>
      <c r="K71" s="113"/>
      <c r="L71" s="113"/>
      <c r="M71" s="113"/>
      <c r="N71" s="113"/>
      <c r="O71" s="113"/>
      <c r="P71" s="113"/>
      <c r="Q71" s="113"/>
      <c r="R71" s="113"/>
      <c r="S71" s="113"/>
      <c r="T71" s="113"/>
      <c r="U71" s="113"/>
      <c r="V71" s="113"/>
    </row>
    <row r="72" spans="1:22" ht="12.75">
      <c r="A72" s="225" t="s">
        <v>21</v>
      </c>
      <c r="B72" s="225"/>
      <c r="C72" s="225"/>
      <c r="D72" s="225"/>
      <c r="E72" s="225"/>
      <c r="F72" s="225"/>
      <c r="G72" s="225"/>
      <c r="H72" s="225"/>
      <c r="I72" s="225"/>
      <c r="J72" s="225"/>
      <c r="K72" s="225"/>
      <c r="L72" s="225"/>
      <c r="M72" s="225"/>
      <c r="N72" s="225"/>
      <c r="O72" s="225"/>
      <c r="P72" s="225"/>
      <c r="Q72" s="225"/>
      <c r="R72" s="225"/>
      <c r="S72" s="225"/>
      <c r="T72" s="225"/>
      <c r="U72" s="225"/>
      <c r="V72" s="225"/>
    </row>
    <row r="73" spans="1:22" ht="9" customHeight="1" thickBot="1">
      <c r="A73" s="164"/>
      <c r="B73" s="164"/>
      <c r="C73" s="164"/>
      <c r="D73" s="164"/>
      <c r="E73" s="164"/>
      <c r="F73" s="164"/>
      <c r="G73" s="164"/>
      <c r="H73" s="164"/>
      <c r="I73" s="164"/>
      <c r="J73" s="164"/>
      <c r="K73" s="164"/>
      <c r="L73" s="164"/>
      <c r="M73" s="164"/>
      <c r="N73" s="164"/>
      <c r="O73" s="164"/>
      <c r="P73" s="164"/>
      <c r="Q73" s="164"/>
      <c r="R73" s="164"/>
      <c r="S73" s="164"/>
      <c r="T73" s="164"/>
      <c r="U73" s="164"/>
      <c r="V73" s="164"/>
    </row>
    <row r="74" spans="1:22" ht="12.75">
      <c r="A74" s="115"/>
      <c r="B74" s="227" t="s">
        <v>29</v>
      </c>
      <c r="C74" s="228"/>
      <c r="D74" s="228"/>
      <c r="E74" s="228"/>
      <c r="F74" s="228"/>
      <c r="G74" s="228"/>
      <c r="H74" s="229"/>
      <c r="I74" s="227" t="s">
        <v>30</v>
      </c>
      <c r="J74" s="228"/>
      <c r="K74" s="228"/>
      <c r="L74" s="228"/>
      <c r="M74" s="228"/>
      <c r="N74" s="228"/>
      <c r="O74" s="229"/>
      <c r="P74" s="227" t="s">
        <v>1</v>
      </c>
      <c r="Q74" s="228"/>
      <c r="R74" s="228"/>
      <c r="S74" s="228"/>
      <c r="T74" s="228"/>
      <c r="U74" s="228"/>
      <c r="V74" s="228"/>
    </row>
    <row r="75" spans="2:22" ht="12.75">
      <c r="B75" s="230" t="s">
        <v>31</v>
      </c>
      <c r="C75" s="231"/>
      <c r="D75" s="116" t="s">
        <v>32</v>
      </c>
      <c r="E75" s="231" t="s">
        <v>33</v>
      </c>
      <c r="F75" s="231"/>
      <c r="G75" s="231"/>
      <c r="H75" s="117" t="s">
        <v>1</v>
      </c>
      <c r="I75" s="230" t="s">
        <v>31</v>
      </c>
      <c r="J75" s="232"/>
      <c r="K75" s="112" t="s">
        <v>32</v>
      </c>
      <c r="L75" s="230" t="s">
        <v>33</v>
      </c>
      <c r="M75" s="231"/>
      <c r="N75" s="231"/>
      <c r="O75" s="117" t="s">
        <v>1</v>
      </c>
      <c r="P75" s="230" t="s">
        <v>31</v>
      </c>
      <c r="Q75" s="232"/>
      <c r="R75" s="112" t="s">
        <v>32</v>
      </c>
      <c r="S75" s="230" t="s">
        <v>33</v>
      </c>
      <c r="T75" s="231"/>
      <c r="U75" s="231"/>
      <c r="V75" s="117" t="s">
        <v>1</v>
      </c>
    </row>
    <row r="76" spans="1:22" ht="12.75">
      <c r="A76" s="118" t="s">
        <v>34</v>
      </c>
      <c r="B76" s="119" t="s">
        <v>35</v>
      </c>
      <c r="C76" s="118">
        <v>1</v>
      </c>
      <c r="D76" s="120" t="s">
        <v>36</v>
      </c>
      <c r="E76" s="118" t="s">
        <v>37</v>
      </c>
      <c r="F76" s="118" t="s">
        <v>38</v>
      </c>
      <c r="G76" s="118" t="s">
        <v>39</v>
      </c>
      <c r="H76" s="121"/>
      <c r="I76" s="119" t="s">
        <v>35</v>
      </c>
      <c r="J76" s="118">
        <v>1</v>
      </c>
      <c r="K76" s="120" t="s">
        <v>36</v>
      </c>
      <c r="L76" s="118" t="s">
        <v>37</v>
      </c>
      <c r="M76" s="118" t="s">
        <v>38</v>
      </c>
      <c r="N76" s="118" t="s">
        <v>39</v>
      </c>
      <c r="O76" s="121"/>
      <c r="P76" s="119" t="s">
        <v>35</v>
      </c>
      <c r="Q76" s="118">
        <v>1</v>
      </c>
      <c r="R76" s="120" t="s">
        <v>36</v>
      </c>
      <c r="S76" s="118" t="s">
        <v>37</v>
      </c>
      <c r="T76" s="118" t="s">
        <v>38</v>
      </c>
      <c r="U76" s="118" t="s">
        <v>39</v>
      </c>
      <c r="V76" s="121"/>
    </row>
    <row r="77" spans="1:22" s="112" customFormat="1" ht="12.75">
      <c r="A77" s="122" t="s">
        <v>10</v>
      </c>
      <c r="B77" s="119"/>
      <c r="C77" s="118"/>
      <c r="D77" s="120"/>
      <c r="E77" s="118"/>
      <c r="F77" s="118"/>
      <c r="G77" s="118"/>
      <c r="H77" s="119"/>
      <c r="I77" s="119"/>
      <c r="J77" s="118"/>
      <c r="K77" s="120"/>
      <c r="L77" s="118"/>
      <c r="M77" s="118"/>
      <c r="N77" s="118"/>
      <c r="O77" s="119"/>
      <c r="P77" s="119"/>
      <c r="Q77" s="118"/>
      <c r="R77" s="120"/>
      <c r="S77" s="118"/>
      <c r="T77" s="118"/>
      <c r="U77" s="123"/>
      <c r="V77" s="119"/>
    </row>
    <row r="78" spans="1:22" s="112" customFormat="1" ht="12.75">
      <c r="A78" s="111" t="s">
        <v>13</v>
      </c>
      <c r="B78" s="117"/>
      <c r="C78" s="124"/>
      <c r="D78" s="125"/>
      <c r="E78" s="124"/>
      <c r="F78" s="124"/>
      <c r="G78" s="124"/>
      <c r="H78" s="117"/>
      <c r="I78" s="117"/>
      <c r="J78" s="124"/>
      <c r="K78" s="125"/>
      <c r="L78" s="124"/>
      <c r="M78" s="124"/>
      <c r="N78" s="124"/>
      <c r="O78" s="117"/>
      <c r="P78" s="117"/>
      <c r="Q78" s="124"/>
      <c r="R78" s="117"/>
      <c r="S78" s="126"/>
      <c r="T78" s="124"/>
      <c r="U78" s="127"/>
      <c r="V78" s="117"/>
    </row>
    <row r="79" spans="1:22" s="112" customFormat="1" ht="12.75">
      <c r="A79" s="112" t="s">
        <v>40</v>
      </c>
      <c r="B79" s="128">
        <f>SV_SO_1920_1a!B79/SV_SO_1920_1a!$H79*100</f>
        <v>0.046146746654360866</v>
      </c>
      <c r="C79" s="129">
        <f>SV_SO_1920_1a!C79/SV_SO_1920_1a!$H79*100</f>
        <v>1.1075219197046609</v>
      </c>
      <c r="D79" s="130">
        <f>SV_SO_1920_1a!D79/SV_SO_1920_1a!$H79*100</f>
        <v>53.25334563913244</v>
      </c>
      <c r="E79" s="129">
        <f>SV_SO_1920_1a!E79/SV_SO_1920_1a!$H79*100</f>
        <v>37.84033225657591</v>
      </c>
      <c r="F79" s="129">
        <f>SV_SO_1920_1a!F79/SV_SO_1920_1a!$H79*100</f>
        <v>7.4296262113521</v>
      </c>
      <c r="G79" s="129">
        <f>SV_SO_1920_1a!G79/SV_SO_1920_1a!$H79*100</f>
        <v>0.3230272265805261</v>
      </c>
      <c r="H79" s="128">
        <f>SV_SO_1920_1a!H79/SV_SO_1920_1a!$H79*100</f>
        <v>100</v>
      </c>
      <c r="I79" s="128">
        <f>SV_SO_1920_1a!I79/SV_SO_1920_1a!$O79*100</f>
        <v>0</v>
      </c>
      <c r="J79" s="129">
        <f>SV_SO_1920_1a!J79/SV_SO_1920_1a!$O79*100</f>
        <v>0.6527415143603132</v>
      </c>
      <c r="K79" s="130">
        <f>SV_SO_1920_1a!K79/SV_SO_1920_1a!$O79*100</f>
        <v>57.528285465622275</v>
      </c>
      <c r="L79" s="129">
        <f>SV_SO_1920_1a!L79/SV_SO_1920_1a!$O79*100</f>
        <v>34.85639686684073</v>
      </c>
      <c r="M79" s="129">
        <f>SV_SO_1920_1a!M79/SV_SO_1920_1a!$O79*100</f>
        <v>6.7885117493472595</v>
      </c>
      <c r="N79" s="129">
        <f>SV_SO_1920_1a!N79/SV_SO_1920_1a!$O79*100</f>
        <v>0.17406440382941687</v>
      </c>
      <c r="O79" s="128">
        <f>SV_SO_1920_1a!O79/SV_SO_1920_1a!$O79*100</f>
        <v>100</v>
      </c>
      <c r="P79" s="128">
        <f>SV_SO_1920_1a!P79/SV_SO_1920_1a!$V79*100</f>
        <v>0.022396416573348267</v>
      </c>
      <c r="Q79" s="129">
        <f>SV_SO_1920_1a!Q79/SV_SO_1920_1a!$V79*100</f>
        <v>0.8734602463605823</v>
      </c>
      <c r="R79" s="128">
        <f>SV_SO_1920_1a!R79/SV_SO_1920_1a!$V79*100</f>
        <v>55.453527435610305</v>
      </c>
      <c r="S79" s="128">
        <f>SV_SO_1920_1a!S79/SV_SO_1920_1a!$V79*100</f>
        <v>36.304591265397534</v>
      </c>
      <c r="T79" s="129">
        <f>SV_SO_1920_1a!T79/SV_SO_1920_1a!$V79*100</f>
        <v>7.0996640537513995</v>
      </c>
      <c r="U79" s="131">
        <f>SV_SO_1920_1a!U79/SV_SO_1920_1a!$V79*100</f>
        <v>0.24636058230683092</v>
      </c>
      <c r="V79" s="128">
        <f>SV_SO_1920_1a!V79/SV_SO_1920_1a!$V79*100</f>
        <v>100</v>
      </c>
    </row>
    <row r="80" spans="1:22" s="112" customFormat="1" ht="12.75">
      <c r="A80" s="112" t="s">
        <v>41</v>
      </c>
      <c r="B80" s="128">
        <f>SV_SO_1920_1a!B80/SV_SO_1920_1a!$H80*100</f>
        <v>0</v>
      </c>
      <c r="C80" s="129">
        <f>SV_SO_1920_1a!C80/SV_SO_1920_1a!$H80*100</f>
        <v>0.18399264029438822</v>
      </c>
      <c r="D80" s="130">
        <f>SV_SO_1920_1a!D80/SV_SO_1920_1a!$H80*100</f>
        <v>48.114075436982525</v>
      </c>
      <c r="E80" s="129">
        <f>SV_SO_1920_1a!E80/SV_SO_1920_1a!$H80*100</f>
        <v>46.09015639374425</v>
      </c>
      <c r="F80" s="129">
        <f>SV_SO_1920_1a!F80/SV_SO_1920_1a!$H80*100</f>
        <v>5.151793928242871</v>
      </c>
      <c r="G80" s="129">
        <f>SV_SO_1920_1a!G80/SV_SO_1920_1a!$H80*100</f>
        <v>0.45998160073597055</v>
      </c>
      <c r="H80" s="128">
        <f>SV_SO_1920_1a!H80/SV_SO_1920_1a!$H80*100</f>
        <v>100</v>
      </c>
      <c r="I80" s="128">
        <f>SV_SO_1920_1a!I80/SV_SO_1920_1a!$O80*100</f>
        <v>0</v>
      </c>
      <c r="J80" s="129">
        <f>SV_SO_1920_1a!J80/SV_SO_1920_1a!$O80*100</f>
        <v>0.13869625520110956</v>
      </c>
      <c r="K80" s="130">
        <f>SV_SO_1920_1a!K80/SV_SO_1920_1a!$O80*100</f>
        <v>50.34674063800277</v>
      </c>
      <c r="L80" s="129">
        <f>SV_SO_1920_1a!L80/SV_SO_1920_1a!$O80*100</f>
        <v>42.71844660194174</v>
      </c>
      <c r="M80" s="129">
        <f>SV_SO_1920_1a!M80/SV_SO_1920_1a!$O80*100</f>
        <v>6.657420249653259</v>
      </c>
      <c r="N80" s="129">
        <f>SV_SO_1920_1a!N80/SV_SO_1920_1a!$O80*100</f>
        <v>0.13869625520110956</v>
      </c>
      <c r="O80" s="128">
        <f>SV_SO_1920_1a!O80/SV_SO_1920_1a!$O80*100</f>
        <v>100</v>
      </c>
      <c r="P80" s="128">
        <f>SV_SO_1920_1a!P80/SV_SO_1920_1a!$V80*100</f>
        <v>0</v>
      </c>
      <c r="Q80" s="129">
        <f>SV_SO_1920_1a!Q80/SV_SO_1920_1a!$V80*100</f>
        <v>0.16592920353982302</v>
      </c>
      <c r="R80" s="128">
        <f>SV_SO_1920_1a!R80/SV_SO_1920_1a!$V80*100</f>
        <v>49.00442477876106</v>
      </c>
      <c r="S80" s="128">
        <f>SV_SO_1920_1a!S80/SV_SO_1920_1a!$V80*100</f>
        <v>44.74557522123894</v>
      </c>
      <c r="T80" s="129">
        <f>SV_SO_1920_1a!T80/SV_SO_1920_1a!$V80*100</f>
        <v>5.752212389380531</v>
      </c>
      <c r="U80" s="131">
        <f>SV_SO_1920_1a!U80/SV_SO_1920_1a!$V80*100</f>
        <v>0.33185840707964603</v>
      </c>
      <c r="V80" s="128">
        <f>SV_SO_1920_1a!V80/SV_SO_1920_1a!$V80*100</f>
        <v>100</v>
      </c>
    </row>
    <row r="81" spans="1:22" s="112" customFormat="1" ht="12.75">
      <c r="A81" s="29" t="s">
        <v>23</v>
      </c>
      <c r="B81" s="132">
        <f>SV_SO_1920_1a!B81/SV_SO_1920_1a!$H81*100</f>
        <v>0.030731407498463426</v>
      </c>
      <c r="C81" s="133">
        <f>SV_SO_1920_1a!C81/SV_SO_1920_1a!$H81*100</f>
        <v>0.7990165949600493</v>
      </c>
      <c r="D81" s="134">
        <f>SV_SO_1920_1a!D81/SV_SO_1920_1a!$H81*100</f>
        <v>51.53657037492317</v>
      </c>
      <c r="E81" s="133">
        <f>SV_SO_1920_1a!E81/SV_SO_1920_1a!$H81*100</f>
        <v>40.59618930547019</v>
      </c>
      <c r="F81" s="133">
        <f>SV_SO_1920_1a!F81/SV_SO_1920_1a!$H81*100</f>
        <v>6.668715427166565</v>
      </c>
      <c r="G81" s="133">
        <f>SV_SO_1920_1a!G81/SV_SO_1920_1a!$H81*100</f>
        <v>0.36877688998156116</v>
      </c>
      <c r="H81" s="132">
        <f>SV_SO_1920_1a!H81/SV_SO_1920_1a!$H81*100</f>
        <v>100</v>
      </c>
      <c r="I81" s="132">
        <f>SV_SO_1920_1a!I81/SV_SO_1920_1a!$O81*100</f>
        <v>0</v>
      </c>
      <c r="J81" s="133">
        <f>SV_SO_1920_1a!J81/SV_SO_1920_1a!$O81*100</f>
        <v>0.5299768135144087</v>
      </c>
      <c r="K81" s="134">
        <f>SV_SO_1920_1a!K81/SV_SO_1920_1a!$O81*100</f>
        <v>55.81318317323617</v>
      </c>
      <c r="L81" s="133">
        <f>SV_SO_1920_1a!L81/SV_SO_1920_1a!$O81*100</f>
        <v>36.73401788671746</v>
      </c>
      <c r="M81" s="133">
        <f>SV_SO_1920_1a!M81/SV_SO_1920_1a!$O81*100</f>
        <v>6.757204372308712</v>
      </c>
      <c r="N81" s="133">
        <f>SV_SO_1920_1a!N81/SV_SO_1920_1a!$O81*100</f>
        <v>0.16561775422325273</v>
      </c>
      <c r="O81" s="132">
        <f>SV_SO_1920_1a!O81/SV_SO_1920_1a!$O81*100</f>
        <v>100</v>
      </c>
      <c r="P81" s="132">
        <f>SV_SO_1920_1a!P81/SV_SO_1920_1a!$V81*100</f>
        <v>0.015941335883947073</v>
      </c>
      <c r="Q81" s="133">
        <f>SV_SO_1920_1a!Q81/SV_SO_1920_1a!$V81*100</f>
        <v>0.6695361071257772</v>
      </c>
      <c r="R81" s="132">
        <f>SV_SO_1920_1a!R81/SV_SO_1920_1a!$V81*100</f>
        <v>53.59477124183007</v>
      </c>
      <c r="S81" s="132">
        <f>SV_SO_1920_1a!S81/SV_SO_1920_1a!$V81*100</f>
        <v>38.737446197991396</v>
      </c>
      <c r="T81" s="133">
        <f>SV_SO_1920_1a!T81/SV_SO_1920_1a!$V81*100</f>
        <v>6.711302407141718</v>
      </c>
      <c r="U81" s="135">
        <f>SV_SO_1920_1a!U81/SV_SO_1920_1a!$V81*100</f>
        <v>0.27100271002710025</v>
      </c>
      <c r="V81" s="132">
        <f>SV_SO_1920_1a!V81/SV_SO_1920_1a!$V81*100</f>
        <v>100</v>
      </c>
    </row>
    <row r="82" spans="1:22" s="112" customFormat="1" ht="12.75">
      <c r="A82" s="30" t="s">
        <v>14</v>
      </c>
      <c r="B82" s="137"/>
      <c r="C82" s="138"/>
      <c r="D82" s="139"/>
      <c r="E82" s="138"/>
      <c r="F82" s="138"/>
      <c r="G82" s="138"/>
      <c r="H82" s="137"/>
      <c r="I82" s="137"/>
      <c r="J82" s="138"/>
      <c r="K82" s="139"/>
      <c r="L82" s="138"/>
      <c r="M82" s="138"/>
      <c r="N82" s="138"/>
      <c r="O82" s="137"/>
      <c r="P82" s="137"/>
      <c r="Q82" s="138"/>
      <c r="R82" s="137"/>
      <c r="S82" s="137"/>
      <c r="T82" s="138"/>
      <c r="U82" s="140"/>
      <c r="V82" s="137"/>
    </row>
    <row r="83" spans="1:22" s="112" customFormat="1" ht="12.75">
      <c r="A83" s="112" t="s">
        <v>51</v>
      </c>
      <c r="B83" s="128">
        <f>SV_SO_1920_1a!B83/SV_SO_1920_1a!$H83*100</f>
        <v>0.05341880341880342</v>
      </c>
      <c r="C83" s="129">
        <f>SV_SO_1920_1a!C83/SV_SO_1920_1a!$H83*100</f>
        <v>1.014957264957265</v>
      </c>
      <c r="D83" s="130">
        <f>SV_SO_1920_1a!D83/SV_SO_1920_1a!$H83*100</f>
        <v>49.9465811965812</v>
      </c>
      <c r="E83" s="129">
        <f>SV_SO_1920_1a!E83/SV_SO_1920_1a!$H83*100</f>
        <v>39.1559829059829</v>
      </c>
      <c r="F83" s="129">
        <f>SV_SO_1920_1a!F83/SV_SO_1920_1a!$H83*100</f>
        <v>8.867521367521368</v>
      </c>
      <c r="G83" s="129">
        <f>SV_SO_1920_1a!G83/SV_SO_1920_1a!$H83*100</f>
        <v>0.9615384615384616</v>
      </c>
      <c r="H83" s="128">
        <f>SV_SO_1920_1a!H83/SV_SO_1920_1a!$H83*100</f>
        <v>100</v>
      </c>
      <c r="I83" s="128">
        <f>SV_SO_1920_1a!I83/SV_SO_1920_1a!$O83*100</f>
        <v>0</v>
      </c>
      <c r="J83" s="129">
        <f>SV_SO_1920_1a!J83/SV_SO_1920_1a!$O83*100</f>
        <v>0.910010111223458</v>
      </c>
      <c r="K83" s="130">
        <f>SV_SO_1920_1a!K83/SV_SO_1920_1a!$O83*100</f>
        <v>54.60060667340748</v>
      </c>
      <c r="L83" s="129">
        <f>SV_SO_1920_1a!L83/SV_SO_1920_1a!$O83*100</f>
        <v>36.804853387259854</v>
      </c>
      <c r="M83" s="129">
        <f>SV_SO_1920_1a!M83/SV_SO_1920_1a!$O83*100</f>
        <v>7.17896865520728</v>
      </c>
      <c r="N83" s="129">
        <f>SV_SO_1920_1a!N83/SV_SO_1920_1a!$O83*100</f>
        <v>0.5055611729019212</v>
      </c>
      <c r="O83" s="128">
        <f>SV_SO_1920_1a!O83/SV_SO_1920_1a!$O83*100</f>
        <v>100</v>
      </c>
      <c r="P83" s="128">
        <f>SV_SO_1920_1a!P83/SV_SO_1920_1a!$V83*100</f>
        <v>0.025974025974025976</v>
      </c>
      <c r="Q83" s="129">
        <f>SV_SO_1920_1a!Q83/SV_SO_1920_1a!$V83*100</f>
        <v>0.9610389610389611</v>
      </c>
      <c r="R83" s="128">
        <f>SV_SO_1920_1a!R83/SV_SO_1920_1a!$V83*100</f>
        <v>52.33766233766234</v>
      </c>
      <c r="S83" s="128">
        <f>SV_SO_1920_1a!S83/SV_SO_1920_1a!$V83*100</f>
        <v>37.94805194805195</v>
      </c>
      <c r="T83" s="129">
        <f>SV_SO_1920_1a!T83/SV_SO_1920_1a!$V83*100</f>
        <v>8</v>
      </c>
      <c r="U83" s="131">
        <f>SV_SO_1920_1a!U83/SV_SO_1920_1a!$V83*100</f>
        <v>0.7272727272727273</v>
      </c>
      <c r="V83" s="128">
        <f>SV_SO_1920_1a!V83/SV_SO_1920_1a!$V83*100</f>
        <v>100</v>
      </c>
    </row>
    <row r="84" spans="1:22" s="112" customFormat="1" ht="12.75">
      <c r="A84" s="112" t="s">
        <v>42</v>
      </c>
      <c r="B84" s="128">
        <f>SV_SO_1920_1a!B84/SV_SO_1920_1a!$H84*100</f>
        <v>0</v>
      </c>
      <c r="C84" s="129">
        <f>SV_SO_1920_1a!C84/SV_SO_1920_1a!$H84*100</f>
        <v>0.08176614881439084</v>
      </c>
      <c r="D84" s="130">
        <f>SV_SO_1920_1a!D84/SV_SO_1920_1a!$H84*100</f>
        <v>41.45543744889616</v>
      </c>
      <c r="E84" s="129">
        <f>SV_SO_1920_1a!E84/SV_SO_1920_1a!$H84*100</f>
        <v>50.122649223221586</v>
      </c>
      <c r="F84" s="129">
        <f>SV_SO_1920_1a!F84/SV_SO_1920_1a!$H84*100</f>
        <v>7.849550286181521</v>
      </c>
      <c r="G84" s="129">
        <f>SV_SO_1920_1a!G84/SV_SO_1920_1a!$H84*100</f>
        <v>0.49059689288634506</v>
      </c>
      <c r="H84" s="128">
        <f>SV_SO_1920_1a!H84/SV_SO_1920_1a!$H84*100</f>
        <v>100</v>
      </c>
      <c r="I84" s="128">
        <f>SV_SO_1920_1a!I84/SV_SO_1920_1a!$O84*100</f>
        <v>0.11600928074245939</v>
      </c>
      <c r="J84" s="129">
        <f>SV_SO_1920_1a!J84/SV_SO_1920_1a!$O84*100</f>
        <v>0</v>
      </c>
      <c r="K84" s="130">
        <f>SV_SO_1920_1a!K84/SV_SO_1920_1a!$O84*100</f>
        <v>41.76334106728538</v>
      </c>
      <c r="L84" s="129">
        <f>SV_SO_1920_1a!L84/SV_SO_1920_1a!$O84*100</f>
        <v>50.81206496519721</v>
      </c>
      <c r="M84" s="129">
        <f>SV_SO_1920_1a!M84/SV_SO_1920_1a!$O84*100</f>
        <v>6.2645011600928076</v>
      </c>
      <c r="N84" s="129">
        <f>SV_SO_1920_1a!N84/SV_SO_1920_1a!$O84*100</f>
        <v>1.0440835266821344</v>
      </c>
      <c r="O84" s="128">
        <f>SV_SO_1920_1a!O84/SV_SO_1920_1a!$O84*100</f>
        <v>100</v>
      </c>
      <c r="P84" s="128">
        <f>SV_SO_1920_1a!P84/SV_SO_1920_1a!$V84*100</f>
        <v>0.047961630695443645</v>
      </c>
      <c r="Q84" s="129">
        <f>SV_SO_1920_1a!Q84/SV_SO_1920_1a!$V84*100</f>
        <v>0.047961630695443645</v>
      </c>
      <c r="R84" s="128">
        <f>SV_SO_1920_1a!R84/SV_SO_1920_1a!$V84*100</f>
        <v>41.58273381294964</v>
      </c>
      <c r="S84" s="128">
        <f>SV_SO_1920_1a!S84/SV_SO_1920_1a!$V84*100</f>
        <v>50.407673860911274</v>
      </c>
      <c r="T84" s="129">
        <f>SV_SO_1920_1a!T84/SV_SO_1920_1a!$V84*100</f>
        <v>7.194244604316546</v>
      </c>
      <c r="U84" s="131">
        <f>SV_SO_1920_1a!U84/SV_SO_1920_1a!$V84*100</f>
        <v>0.7194244604316548</v>
      </c>
      <c r="V84" s="128">
        <f>SV_SO_1920_1a!V84/SV_SO_1920_1a!$V84*100</f>
        <v>100</v>
      </c>
    </row>
    <row r="85" spans="1:22" s="112" customFormat="1" ht="12.75">
      <c r="A85" s="29" t="s">
        <v>24</v>
      </c>
      <c r="B85" s="132">
        <f>SV_SO_1920_1a!B85/SV_SO_1920_1a!$H85*100</f>
        <v>0.03231017770597738</v>
      </c>
      <c r="C85" s="133">
        <f>SV_SO_1920_1a!C85/SV_SO_1920_1a!$H85*100</f>
        <v>0.6462035541195477</v>
      </c>
      <c r="D85" s="134">
        <f>SV_SO_1920_1a!D85/SV_SO_1920_1a!$H85*100</f>
        <v>46.591276252019384</v>
      </c>
      <c r="E85" s="133">
        <f>SV_SO_1920_1a!E85/SV_SO_1920_1a!$H85*100</f>
        <v>43.48949919224555</v>
      </c>
      <c r="F85" s="133">
        <f>SV_SO_1920_1a!F85/SV_SO_1920_1a!$H85*100</f>
        <v>8.465266558966073</v>
      </c>
      <c r="G85" s="133">
        <f>SV_SO_1920_1a!G85/SV_SO_1920_1a!$H85*100</f>
        <v>0.7754442649434572</v>
      </c>
      <c r="H85" s="132">
        <f>SV_SO_1920_1a!H85/SV_SO_1920_1a!$H85*100</f>
        <v>100</v>
      </c>
      <c r="I85" s="147">
        <f>SV_SO_1920_1a!I85/SV_SO_1920_1a!$O85*100</f>
        <v>0.035211267605633804</v>
      </c>
      <c r="J85" s="148">
        <f>SV_SO_1920_1a!J85/SV_SO_1920_1a!$O85*100</f>
        <v>0.6338028169014085</v>
      </c>
      <c r="K85" s="149">
        <f>SV_SO_1920_1a!K85/SV_SO_1920_1a!$O85*100</f>
        <v>50.70422535211267</v>
      </c>
      <c r="L85" s="148">
        <f>SV_SO_1920_1a!L85/SV_SO_1920_1a!$O85*100</f>
        <v>41.056338028169016</v>
      </c>
      <c r="M85" s="148">
        <f>SV_SO_1920_1a!M85/SV_SO_1920_1a!$O85*100</f>
        <v>6.901408450704226</v>
      </c>
      <c r="N85" s="148">
        <f>SV_SO_1920_1a!N85/SV_SO_1920_1a!$O85*100</f>
        <v>0.6690140845070423</v>
      </c>
      <c r="O85" s="147">
        <f>SV_SO_1920_1a!O85/SV_SO_1920_1a!$O85*100</f>
        <v>100</v>
      </c>
      <c r="P85" s="132">
        <f>SV_SO_1920_1a!P85/SV_SO_1920_1a!$V85*100</f>
        <v>0.03369839932603201</v>
      </c>
      <c r="Q85" s="133">
        <f>SV_SO_1920_1a!Q85/SV_SO_1920_1a!$V85*100</f>
        <v>0.6402695871946082</v>
      </c>
      <c r="R85" s="132">
        <f>SV_SO_1920_1a!R85/SV_SO_1920_1a!$V85*100</f>
        <v>48.55939342881213</v>
      </c>
      <c r="S85" s="132">
        <f>SV_SO_1920_1a!S85/SV_SO_1920_1a!$V85*100</f>
        <v>42.32518955349621</v>
      </c>
      <c r="T85" s="133">
        <f>SV_SO_1920_1a!T85/SV_SO_1920_1a!$V85*100</f>
        <v>7.716933445661331</v>
      </c>
      <c r="U85" s="135">
        <f>SV_SO_1920_1a!U85/SV_SO_1920_1a!$V85*100</f>
        <v>0.7245155855096883</v>
      </c>
      <c r="V85" s="132">
        <f>SV_SO_1920_1a!V85/SV_SO_1920_1a!$V85*100</f>
        <v>100</v>
      </c>
    </row>
    <row r="86" spans="1:22" s="111" customFormat="1" ht="12.75">
      <c r="A86" s="141" t="s">
        <v>15</v>
      </c>
      <c r="B86" s="142">
        <f>SV_SO_1920_1a!B86/SV_SO_1920_1a!$H86*100</f>
        <v>0.031501023783272956</v>
      </c>
      <c r="C86" s="143">
        <f>SV_SO_1920_1a!C86/SV_SO_1920_1a!$H86*100</f>
        <v>0.724523547015278</v>
      </c>
      <c r="D86" s="144">
        <f>SV_SO_1920_1a!D86/SV_SO_1920_1a!$H86*100</f>
        <v>49.12584659001418</v>
      </c>
      <c r="E86" s="143">
        <f>SV_SO_1920_1a!E86/SV_SO_1920_1a!$H86*100</f>
        <v>42.00661521499448</v>
      </c>
      <c r="F86" s="143">
        <f>SV_SO_1920_1a!F86/SV_SO_1920_1a!$H86*100</f>
        <v>7.544495196093873</v>
      </c>
      <c r="G86" s="143">
        <f>SV_SO_1920_1a!G86/SV_SO_1920_1a!$H86*100</f>
        <v>0.5670184280989132</v>
      </c>
      <c r="H86" s="142">
        <f>SV_SO_1920_1a!H86/SV_SO_1920_1a!$H86*100</f>
        <v>100</v>
      </c>
      <c r="I86" s="147">
        <f>SV_SO_1920_1a!I86/SV_SO_1920_1a!$O86*100</f>
        <v>0.017067759003242877</v>
      </c>
      <c r="J86" s="155">
        <f>SV_SO_1920_1a!J86/SV_SO_1920_1a!$O86*100</f>
        <v>0.5803038061102577</v>
      </c>
      <c r="K86" s="156">
        <f>SV_SO_1920_1a!K86/SV_SO_1920_1a!$O86*100</f>
        <v>53.33674688513398</v>
      </c>
      <c r="L86" s="155">
        <f>SV_SO_1920_1a!L86/SV_SO_1920_1a!$O86*100</f>
        <v>38.82915173237754</v>
      </c>
      <c r="M86" s="155">
        <f>SV_SO_1920_1a!M86/SV_SO_1920_1a!$O86*100</f>
        <v>6.827103601297149</v>
      </c>
      <c r="N86" s="155">
        <f>SV_SO_1920_1a!N86/SV_SO_1920_1a!$O86*100</f>
        <v>0.409626216077829</v>
      </c>
      <c r="O86" s="154">
        <f>SV_SO_1920_1a!O86/SV_SO_1920_1a!$O86*100</f>
        <v>100</v>
      </c>
      <c r="P86" s="142">
        <f>SV_SO_1920_1a!P86/SV_SO_1920_1a!$V86*100</f>
        <v>0.024574049803407598</v>
      </c>
      <c r="Q86" s="143">
        <f>SV_SO_1920_1a!Q86/SV_SO_1920_1a!$V86*100</f>
        <v>0.655307994757536</v>
      </c>
      <c r="R86" s="142">
        <f>SV_SO_1920_1a!R86/SV_SO_1920_1a!$V86*100</f>
        <v>51.146788990825684</v>
      </c>
      <c r="S86" s="142">
        <f>SV_SO_1920_1a!S86/SV_SO_1920_1a!$V86*100</f>
        <v>40.481651376146786</v>
      </c>
      <c r="T86" s="143">
        <f>SV_SO_1920_1a!T86/SV_SO_1920_1a!$V86*100</f>
        <v>7.200196592398428</v>
      </c>
      <c r="U86" s="145">
        <f>SV_SO_1920_1a!U86/SV_SO_1920_1a!$V86*100</f>
        <v>0.49148099606815204</v>
      </c>
      <c r="V86" s="142">
        <f>SV_SO_1920_1a!V86/SV_SO_1920_1a!$V86*100</f>
        <v>100</v>
      </c>
    </row>
    <row r="87" spans="2:22" s="112" customFormat="1" ht="12.75">
      <c r="B87" s="137"/>
      <c r="C87" s="138"/>
      <c r="D87" s="139"/>
      <c r="E87" s="138"/>
      <c r="F87" s="138"/>
      <c r="G87" s="138"/>
      <c r="H87" s="137"/>
      <c r="I87" s="137"/>
      <c r="J87" s="138"/>
      <c r="K87" s="139"/>
      <c r="L87" s="138"/>
      <c r="M87" s="138"/>
      <c r="N87" s="138"/>
      <c r="O87" s="137"/>
      <c r="P87" s="137"/>
      <c r="Q87" s="138"/>
      <c r="R87" s="137"/>
      <c r="S87" s="137"/>
      <c r="T87" s="138"/>
      <c r="U87" s="140"/>
      <c r="V87" s="137"/>
    </row>
    <row r="88" spans="1:22" s="112" customFormat="1" ht="12.75">
      <c r="A88" s="111" t="s">
        <v>16</v>
      </c>
      <c r="B88" s="137"/>
      <c r="C88" s="138"/>
      <c r="D88" s="139"/>
      <c r="E88" s="138"/>
      <c r="F88" s="138"/>
      <c r="G88" s="138"/>
      <c r="H88" s="137"/>
      <c r="I88" s="137"/>
      <c r="J88" s="138"/>
      <c r="K88" s="139"/>
      <c r="L88" s="138"/>
      <c r="M88" s="138"/>
      <c r="N88" s="138"/>
      <c r="O88" s="137"/>
      <c r="P88" s="137"/>
      <c r="Q88" s="138"/>
      <c r="R88" s="137"/>
      <c r="S88" s="137"/>
      <c r="T88" s="138"/>
      <c r="U88" s="140"/>
      <c r="V88" s="137"/>
    </row>
    <row r="89" spans="1:22" s="112" customFormat="1" ht="12.75">
      <c r="A89" s="101" t="s">
        <v>13</v>
      </c>
      <c r="B89" s="137"/>
      <c r="C89" s="138"/>
      <c r="D89" s="139"/>
      <c r="E89" s="138"/>
      <c r="F89" s="138"/>
      <c r="G89" s="138"/>
      <c r="H89" s="137"/>
      <c r="I89" s="137"/>
      <c r="J89" s="138"/>
      <c r="K89" s="139"/>
      <c r="L89" s="138"/>
      <c r="M89" s="138"/>
      <c r="N89" s="138"/>
      <c r="O89" s="137"/>
      <c r="P89" s="137"/>
      <c r="Q89" s="138"/>
      <c r="R89" s="137"/>
      <c r="S89" s="137"/>
      <c r="T89" s="138"/>
      <c r="U89" s="140"/>
      <c r="V89" s="137"/>
    </row>
    <row r="90" spans="1:22" s="112" customFormat="1" ht="12.75">
      <c r="A90" s="212" t="s">
        <v>60</v>
      </c>
      <c r="B90" s="128">
        <f>SV_SO_1920_1a!B90/SV_SO_1920_1a!$H90*100</f>
        <v>0</v>
      </c>
      <c r="C90" s="129">
        <f>SV_SO_1920_1a!C90/SV_SO_1920_1a!$H90*100</f>
        <v>2.026221692491061</v>
      </c>
      <c r="D90" s="130">
        <f>SV_SO_1920_1a!D90/SV_SO_1920_1a!$H90*100</f>
        <v>53.3969010727056</v>
      </c>
      <c r="E90" s="129">
        <f>SV_SO_1920_1a!E90/SV_SO_1920_1a!$H90*100</f>
        <v>34.44576877234803</v>
      </c>
      <c r="F90" s="129">
        <f>SV_SO_1920_1a!F90/SV_SO_1920_1a!$H90*100</f>
        <v>8.939213349225268</v>
      </c>
      <c r="G90" s="129">
        <f>SV_SO_1920_1a!G90/SV_SO_1920_1a!$H90*100</f>
        <v>1.1918951132300357</v>
      </c>
      <c r="H90" s="128">
        <f>SV_SO_1920_1a!H90/SV_SO_1920_1a!$H90*100</f>
        <v>100</v>
      </c>
      <c r="I90" s="128">
        <f>SV_SO_1920_1a!I90/SV_SO_1920_1a!$O90*100</f>
        <v>0.08726003490401396</v>
      </c>
      <c r="J90" s="129">
        <f>SV_SO_1920_1a!J90/SV_SO_1920_1a!$O90*100</f>
        <v>1.3089005235602094</v>
      </c>
      <c r="K90" s="130">
        <f>SV_SO_1920_1a!K90/SV_SO_1920_1a!$O90*100</f>
        <v>53.66492146596858</v>
      </c>
      <c r="L90" s="129">
        <f>SV_SO_1920_1a!L90/SV_SO_1920_1a!$O90*100</f>
        <v>35.51483420593368</v>
      </c>
      <c r="M90" s="129">
        <f>SV_SO_1920_1a!M90/SV_SO_1920_1a!$O90*100</f>
        <v>8.202443280977311</v>
      </c>
      <c r="N90" s="129">
        <f>SV_SO_1920_1a!N90/SV_SO_1920_1a!$O90*100</f>
        <v>1.2216404886561953</v>
      </c>
      <c r="O90" s="128">
        <f>SV_SO_1920_1a!O90/SV_SO_1920_1a!$O90*100</f>
        <v>100</v>
      </c>
      <c r="P90" s="128">
        <f>SV_SO_1920_1a!P90/SV_SO_1920_1a!$V90*100</f>
        <v>0.05037783375314861</v>
      </c>
      <c r="Q90" s="129">
        <f>SV_SO_1920_1a!Q90/SV_SO_1920_1a!$V90*100</f>
        <v>1.6120906801007555</v>
      </c>
      <c r="R90" s="128">
        <f>SV_SO_1920_1a!R90/SV_SO_1920_1a!$V90*100</f>
        <v>53.551637279596974</v>
      </c>
      <c r="S90" s="128">
        <f>SV_SO_1920_1a!S90/SV_SO_1920_1a!$V90*100</f>
        <v>35.06297229219143</v>
      </c>
      <c r="T90" s="129">
        <f>SV_SO_1920_1a!T90/SV_SO_1920_1a!$V90*100</f>
        <v>8.513853904282117</v>
      </c>
      <c r="U90" s="131">
        <f>SV_SO_1920_1a!U90/SV_SO_1920_1a!$V90*100</f>
        <v>1.2090680100755666</v>
      </c>
      <c r="V90" s="128">
        <f>SV_SO_1920_1a!V90/SV_SO_1920_1a!$V90*100</f>
        <v>100</v>
      </c>
    </row>
    <row r="91" spans="1:22" ht="12.75">
      <c r="A91" s="212" t="s">
        <v>62</v>
      </c>
      <c r="B91" s="128">
        <f>SV_SO_1920_1a!B91/SV_SO_1920_1a!$H91*100</f>
        <v>0</v>
      </c>
      <c r="C91" s="146">
        <f>SV_SO_1920_1a!C91/SV_SO_1920_1a!$H91*100</f>
        <v>0.43620501635768816</v>
      </c>
      <c r="D91" s="130">
        <f>SV_SO_1920_1a!D91/SV_SO_1920_1a!$H91*100</f>
        <v>34.24209378407851</v>
      </c>
      <c r="E91" s="146">
        <f>SV_SO_1920_1a!E91/SV_SO_1920_1a!$H91*100</f>
        <v>41.33042529989095</v>
      </c>
      <c r="F91" s="146">
        <f>SV_SO_1920_1a!F91/SV_SO_1920_1a!$H91*100</f>
        <v>20.174482006543077</v>
      </c>
      <c r="G91" s="146">
        <f>SV_SO_1920_1a!G91/SV_SO_1920_1a!$H91*100</f>
        <v>3.816793893129771</v>
      </c>
      <c r="H91" s="128">
        <f>SV_SO_1920_1a!H91/SV_SO_1920_1a!$H91*100</f>
        <v>100</v>
      </c>
      <c r="I91" s="128">
        <f>SV_SO_1920_1a!I91/SV_SO_1920_1a!$O91*100</f>
        <v>0</v>
      </c>
      <c r="J91" s="146">
        <f>SV_SO_1920_1a!J91/SV_SO_1920_1a!$O91*100</f>
        <v>0</v>
      </c>
      <c r="K91" s="130">
        <f>SV_SO_1920_1a!K91/SV_SO_1920_1a!$O91*100</f>
        <v>34.73837209302326</v>
      </c>
      <c r="L91" s="146">
        <f>SV_SO_1920_1a!L91/SV_SO_1920_1a!$O91*100</f>
        <v>41.27906976744186</v>
      </c>
      <c r="M91" s="146">
        <f>SV_SO_1920_1a!M91/SV_SO_1920_1a!$O91*100</f>
        <v>19.040697674418606</v>
      </c>
      <c r="N91" s="146">
        <f>SV_SO_1920_1a!N91/SV_SO_1920_1a!$O91*100</f>
        <v>4.941860465116279</v>
      </c>
      <c r="O91" s="128">
        <f>SV_SO_1920_1a!O91/SV_SO_1920_1a!$O91*100</f>
        <v>100</v>
      </c>
      <c r="P91" s="128">
        <f>SV_SO_1920_1a!P91/SV_SO_1920_1a!$V91*100</f>
        <v>0</v>
      </c>
      <c r="Q91" s="129">
        <f>SV_SO_1920_1a!Q91/SV_SO_1920_1a!$V91*100</f>
        <v>0.24922118380062305</v>
      </c>
      <c r="R91" s="128">
        <f>SV_SO_1920_1a!R91/SV_SO_1920_1a!$V91*100</f>
        <v>34.454828660436135</v>
      </c>
      <c r="S91" s="128">
        <f>SV_SO_1920_1a!S91/SV_SO_1920_1a!$V91*100</f>
        <v>41.308411214953274</v>
      </c>
      <c r="T91" s="129">
        <f>SV_SO_1920_1a!T91/SV_SO_1920_1a!$V91*100</f>
        <v>19.68847352024922</v>
      </c>
      <c r="U91" s="131">
        <f>SV_SO_1920_1a!U91/SV_SO_1920_1a!$V91*100</f>
        <v>4.299065420560748</v>
      </c>
      <c r="V91" s="128">
        <f>SV_SO_1920_1a!V91/SV_SO_1920_1a!$V91*100</f>
        <v>100</v>
      </c>
    </row>
    <row r="92" spans="1:22" ht="12.75">
      <c r="A92" s="212" t="s">
        <v>61</v>
      </c>
      <c r="B92" s="128">
        <f>SV_SO_1920_1a!B92/SV_SO_1920_1a!$H92*100</f>
        <v>0</v>
      </c>
      <c r="C92" s="146">
        <f>SV_SO_1920_1a!C92/SV_SO_1920_1a!$H92*100</f>
        <v>0</v>
      </c>
      <c r="D92" s="130">
        <f>SV_SO_1920_1a!D92/SV_SO_1920_1a!$H92*100</f>
        <v>24.324324324324326</v>
      </c>
      <c r="E92" s="146">
        <f>SV_SO_1920_1a!E92/SV_SO_1920_1a!$H92*100</f>
        <v>45.94594594594595</v>
      </c>
      <c r="F92" s="146">
        <f>SV_SO_1920_1a!F92/SV_SO_1920_1a!$H92*100</f>
        <v>21.62162162162162</v>
      </c>
      <c r="G92" s="146">
        <f>SV_SO_1920_1a!G92/SV_SO_1920_1a!$H92*100</f>
        <v>8.108108108108109</v>
      </c>
      <c r="H92" s="128">
        <f>SV_SO_1920_1a!H92/SV_SO_1920_1a!$H92*100</f>
        <v>100</v>
      </c>
      <c r="I92" s="128">
        <f>SV_SO_1920_1a!I92/SV_SO_1920_1a!$O92*100</f>
        <v>0</v>
      </c>
      <c r="J92" s="146">
        <f>SV_SO_1920_1a!J92/SV_SO_1920_1a!$O92*100</f>
        <v>0</v>
      </c>
      <c r="K92" s="130">
        <f>SV_SO_1920_1a!K92/SV_SO_1920_1a!$O92*100</f>
        <v>35.294117647058826</v>
      </c>
      <c r="L92" s="146">
        <f>SV_SO_1920_1a!L92/SV_SO_1920_1a!$O92*100</f>
        <v>37.64705882352941</v>
      </c>
      <c r="M92" s="146">
        <f>SV_SO_1920_1a!M92/SV_SO_1920_1a!$O92*100</f>
        <v>27.058823529411764</v>
      </c>
      <c r="N92" s="146">
        <f>SV_SO_1920_1a!N92/SV_SO_1920_1a!$O92*100</f>
        <v>0</v>
      </c>
      <c r="O92" s="128">
        <f>SV_SO_1920_1a!O92/SV_SO_1920_1a!$O92*100</f>
        <v>100</v>
      </c>
      <c r="P92" s="128">
        <f>SV_SO_1920_1a!P92/SV_SO_1920_1a!$V92*100</f>
        <v>0</v>
      </c>
      <c r="Q92" s="129">
        <f>SV_SO_1920_1a!Q92/SV_SO_1920_1a!$V92*100</f>
        <v>0</v>
      </c>
      <c r="R92" s="128">
        <f>SV_SO_1920_1a!R92/SV_SO_1920_1a!$V92*100</f>
        <v>31.967213114754102</v>
      </c>
      <c r="S92" s="128">
        <f>SV_SO_1920_1a!S92/SV_SO_1920_1a!$V92*100</f>
        <v>40.16393442622951</v>
      </c>
      <c r="T92" s="129">
        <f>SV_SO_1920_1a!T92/SV_SO_1920_1a!$V92*100</f>
        <v>25.40983606557377</v>
      </c>
      <c r="U92" s="131">
        <f>SV_SO_1920_1a!U92/SV_SO_1920_1a!$V92*100</f>
        <v>2.459016393442623</v>
      </c>
      <c r="V92" s="128">
        <f>SV_SO_1920_1a!V92/SV_SO_1920_1a!$V92*100</f>
        <v>100</v>
      </c>
    </row>
    <row r="93" spans="1:22" ht="12.75">
      <c r="A93" s="212" t="s">
        <v>63</v>
      </c>
      <c r="B93" s="128">
        <f>SV_SO_1920_1a!B93/SV_SO_1920_1a!$H93*100</f>
        <v>0.06443298969072164</v>
      </c>
      <c r="C93" s="146">
        <f>SV_SO_1920_1a!C93/SV_SO_1920_1a!$H93*100</f>
        <v>0.06443298969072164</v>
      </c>
      <c r="D93" s="130">
        <f>SV_SO_1920_1a!D93/SV_SO_1920_1a!$H93*100</f>
        <v>28.801546391752574</v>
      </c>
      <c r="E93" s="146">
        <f>SV_SO_1920_1a!E93/SV_SO_1920_1a!$H93*100</f>
        <v>48.90463917525773</v>
      </c>
      <c r="F93" s="146">
        <f>SV_SO_1920_1a!F93/SV_SO_1920_1a!$H93*100</f>
        <v>17.20360824742268</v>
      </c>
      <c r="G93" s="146">
        <f>SV_SO_1920_1a!G93/SV_SO_1920_1a!$H93*100</f>
        <v>4.961340206185567</v>
      </c>
      <c r="H93" s="128">
        <f>SV_SO_1920_1a!H93/SV_SO_1920_1a!$H93*100</f>
        <v>100</v>
      </c>
      <c r="I93" s="128">
        <f>SV_SO_1920_1a!I93/SV_SO_1920_1a!$O93*100</f>
        <v>0</v>
      </c>
      <c r="J93" s="146">
        <f>SV_SO_1920_1a!J93/SV_SO_1920_1a!$O93*100</f>
        <v>0.09633911368015415</v>
      </c>
      <c r="K93" s="130">
        <f>SV_SO_1920_1a!K93/SV_SO_1920_1a!$O93*100</f>
        <v>30.924855491329478</v>
      </c>
      <c r="L93" s="146">
        <f>SV_SO_1920_1a!L93/SV_SO_1920_1a!$O93*100</f>
        <v>47.01348747591522</v>
      </c>
      <c r="M93" s="146">
        <f>SV_SO_1920_1a!M93/SV_SO_1920_1a!$O93*100</f>
        <v>17.63005780346821</v>
      </c>
      <c r="N93" s="146">
        <f>SV_SO_1920_1a!N93/SV_SO_1920_1a!$O93*100</f>
        <v>4.335260115606936</v>
      </c>
      <c r="O93" s="128">
        <f>SV_SO_1920_1a!O93/SV_SO_1920_1a!$O93*100</f>
        <v>100</v>
      </c>
      <c r="P93" s="128">
        <f>SV_SO_1920_1a!P93/SV_SO_1920_1a!$V93*100</f>
        <v>0.03861003861003861</v>
      </c>
      <c r="Q93" s="129">
        <f>SV_SO_1920_1a!Q93/SV_SO_1920_1a!$V93*100</f>
        <v>0.07722007722007722</v>
      </c>
      <c r="R93" s="128">
        <f>SV_SO_1920_1a!R93/SV_SO_1920_1a!$V93*100</f>
        <v>29.65250965250965</v>
      </c>
      <c r="S93" s="128">
        <f>SV_SO_1920_1a!S93/SV_SO_1920_1a!$V93*100</f>
        <v>48.14671814671815</v>
      </c>
      <c r="T93" s="129">
        <f>SV_SO_1920_1a!T93/SV_SO_1920_1a!$V93*100</f>
        <v>17.374517374517374</v>
      </c>
      <c r="U93" s="131">
        <f>SV_SO_1920_1a!U93/SV_SO_1920_1a!$V93*100</f>
        <v>4.710424710424711</v>
      </c>
      <c r="V93" s="128">
        <f>SV_SO_1920_1a!V93/SV_SO_1920_1a!$V93*100</f>
        <v>100</v>
      </c>
    </row>
    <row r="94" spans="1:22" s="112" customFormat="1" ht="12.75">
      <c r="A94" s="29" t="s">
        <v>1</v>
      </c>
      <c r="B94" s="147">
        <f>SV_SO_1920_1a!B94/SV_SO_1920_1a!$H94*100</f>
        <v>0.029895366218236175</v>
      </c>
      <c r="C94" s="148">
        <f>SV_SO_1920_1a!C94/SV_SO_1920_1a!$H94*100</f>
        <v>0.6576980568011959</v>
      </c>
      <c r="D94" s="149">
        <f>SV_SO_1920_1a!D94/SV_SO_1920_1a!$H94*100</f>
        <v>36.412556053811656</v>
      </c>
      <c r="E94" s="148">
        <f>SV_SO_1920_1a!E94/SV_SO_1920_1a!$H94*100</f>
        <v>43.16890881913304</v>
      </c>
      <c r="F94" s="148">
        <f>SV_SO_1920_1a!F94/SV_SO_1920_1a!$H94*100</f>
        <v>15.994020926756352</v>
      </c>
      <c r="G94" s="148">
        <f>SV_SO_1920_1a!G94/SV_SO_1920_1a!$H94*100</f>
        <v>3.7369207772795217</v>
      </c>
      <c r="H94" s="147">
        <f>SV_SO_1920_1a!H94/SV_SO_1920_1a!$H94*100</f>
        <v>100</v>
      </c>
      <c r="I94" s="147">
        <f>SV_SO_1920_1a!I94/SV_SO_1920_1a!$O94*100</f>
        <v>0.033818058843422386</v>
      </c>
      <c r="J94" s="148">
        <f>SV_SO_1920_1a!J94/SV_SO_1920_1a!$O94*100</f>
        <v>0.5410889414947582</v>
      </c>
      <c r="K94" s="149">
        <f>SV_SO_1920_1a!K94/SV_SO_1920_1a!$O94*100</f>
        <v>40.75076090632398</v>
      </c>
      <c r="L94" s="148">
        <f>SV_SO_1920_1a!L94/SV_SO_1920_1a!$O94*100</f>
        <v>40.95366925938451</v>
      </c>
      <c r="M94" s="148">
        <f>SV_SO_1920_1a!M94/SV_SO_1920_1a!$O94*100</f>
        <v>14.575583361515049</v>
      </c>
      <c r="N94" s="148">
        <f>SV_SO_1920_1a!N94/SV_SO_1920_1a!$O94*100</f>
        <v>3.1450794724382822</v>
      </c>
      <c r="O94" s="147">
        <f>SV_SO_1920_1a!O94/SV_SO_1920_1a!$O94*100</f>
        <v>100</v>
      </c>
      <c r="P94" s="147">
        <f>SV_SO_1920_1a!P94/SV_SO_1920_1a!$V94*100</f>
        <v>0.031735956839098696</v>
      </c>
      <c r="Q94" s="133">
        <f>SV_SO_1920_1a!Q94/SV_SO_1920_1a!$V94*100</f>
        <v>0.6029831799428753</v>
      </c>
      <c r="R94" s="134">
        <f>SV_SO_1920_1a!R94/SV_SO_1920_1a!$V94*100</f>
        <v>38.44811171056807</v>
      </c>
      <c r="S94" s="133">
        <f>SV_SO_1920_1a!S94/SV_SO_1920_1a!$V94*100</f>
        <v>42.12948270390352</v>
      </c>
      <c r="T94" s="133">
        <f>SV_SO_1920_1a!T94/SV_SO_1920_1a!$V94*100</f>
        <v>15.328467153284672</v>
      </c>
      <c r="U94" s="133">
        <f>SV_SO_1920_1a!U94/SV_SO_1920_1a!$V94*100</f>
        <v>3.459219295461758</v>
      </c>
      <c r="V94" s="132">
        <f>SV_SO_1920_1a!V94/SV_SO_1920_1a!$V94*100</f>
        <v>100</v>
      </c>
    </row>
    <row r="95" spans="1:22" s="112" customFormat="1" ht="12.75">
      <c r="A95" s="30" t="s">
        <v>14</v>
      </c>
      <c r="B95" s="137"/>
      <c r="C95" s="138"/>
      <c r="D95" s="139"/>
      <c r="E95" s="138"/>
      <c r="F95" s="138"/>
      <c r="G95" s="138"/>
      <c r="H95" s="137"/>
      <c r="I95" s="137"/>
      <c r="J95" s="138"/>
      <c r="K95" s="139"/>
      <c r="L95" s="138"/>
      <c r="M95" s="138"/>
      <c r="N95" s="138"/>
      <c r="O95" s="137"/>
      <c r="P95" s="137"/>
      <c r="Q95" s="138"/>
      <c r="R95" s="137"/>
      <c r="S95" s="137"/>
      <c r="T95" s="138"/>
      <c r="U95" s="140"/>
      <c r="V95" s="137"/>
    </row>
    <row r="96" spans="1:22" ht="12.75">
      <c r="A96" s="212" t="s">
        <v>60</v>
      </c>
      <c r="B96" s="128">
        <f>SV_SO_1920_1a!B96/SV_SO_1920_1a!$H96*100</f>
        <v>0</v>
      </c>
      <c r="C96" s="129">
        <f>SV_SO_1920_1a!C96/SV_SO_1920_1a!$H96*100</f>
        <v>2.450980392156863</v>
      </c>
      <c r="D96" s="130">
        <f>SV_SO_1920_1a!D96/SV_SO_1920_1a!$H96*100</f>
        <v>53.431372549019606</v>
      </c>
      <c r="E96" s="129">
        <f>SV_SO_1920_1a!E96/SV_SO_1920_1a!$H96*100</f>
        <v>32.35294117647059</v>
      </c>
      <c r="F96" s="129">
        <f>SV_SO_1920_1a!F96/SV_SO_1920_1a!$H96*100</f>
        <v>9.967320261437909</v>
      </c>
      <c r="G96" s="129">
        <f>SV_SO_1920_1a!G96/SV_SO_1920_1a!$H96*100</f>
        <v>1.7973856209150325</v>
      </c>
      <c r="H96" s="128">
        <f>SV_SO_1920_1a!H96/SV_SO_1920_1a!$H96*100</f>
        <v>100</v>
      </c>
      <c r="I96" s="128">
        <f>SV_SO_1920_1a!I96/SV_SO_1920_1a!$O96*100</f>
        <v>0.1092896174863388</v>
      </c>
      <c r="J96" s="129">
        <f>SV_SO_1920_1a!J96/SV_SO_1920_1a!$O96*100</f>
        <v>0.546448087431694</v>
      </c>
      <c r="K96" s="130">
        <f>SV_SO_1920_1a!K96/SV_SO_1920_1a!$O96*100</f>
        <v>53.442622950819676</v>
      </c>
      <c r="L96" s="129">
        <f>SV_SO_1920_1a!L96/SV_SO_1920_1a!$O96*100</f>
        <v>33.98907103825137</v>
      </c>
      <c r="M96" s="129">
        <f>SV_SO_1920_1a!M96/SV_SO_1920_1a!$O96*100</f>
        <v>10.92896174863388</v>
      </c>
      <c r="N96" s="129">
        <f>SV_SO_1920_1a!N96/SV_SO_1920_1a!$O96*100</f>
        <v>0.9836065573770493</v>
      </c>
      <c r="O96" s="128">
        <f>SV_SO_1920_1a!O96/SV_SO_1920_1a!$O96*100</f>
        <v>100</v>
      </c>
      <c r="P96" s="128">
        <f>SV_SO_1920_1a!P96/SV_SO_1920_1a!$V96*100</f>
        <v>0.06548788474132286</v>
      </c>
      <c r="Q96" s="129">
        <f>SV_SO_1920_1a!Q96/SV_SO_1920_1a!$V96*100</f>
        <v>1.309757694826457</v>
      </c>
      <c r="R96" s="128">
        <f>SV_SO_1920_1a!R96/SV_SO_1920_1a!$V96*100</f>
        <v>53.43811394891945</v>
      </c>
      <c r="S96" s="128">
        <f>SV_SO_1920_1a!S96/SV_SO_1920_1a!$V96*100</f>
        <v>33.33333333333333</v>
      </c>
      <c r="T96" s="129">
        <f>SV_SO_1920_1a!T96/SV_SO_1920_1a!$V96*100</f>
        <v>10.54354944335298</v>
      </c>
      <c r="U96" s="131">
        <f>SV_SO_1920_1a!U96/SV_SO_1920_1a!$V96*100</f>
        <v>1.309757694826457</v>
      </c>
      <c r="V96" s="128">
        <f>SV_SO_1920_1a!V96/SV_SO_1920_1a!$V96*100</f>
        <v>100</v>
      </c>
    </row>
    <row r="97" spans="1:22" ht="12.75">
      <c r="A97" s="212" t="s">
        <v>62</v>
      </c>
      <c r="B97" s="128">
        <f>SV_SO_1920_1a!B97/SV_SO_1920_1a!$H97*100</f>
        <v>0</v>
      </c>
      <c r="C97" s="146">
        <f>SV_SO_1920_1a!C97/SV_SO_1920_1a!$H97*100</f>
        <v>0</v>
      </c>
      <c r="D97" s="130">
        <f>SV_SO_1920_1a!D97/SV_SO_1920_1a!$H97*100</f>
        <v>29.280397022332505</v>
      </c>
      <c r="E97" s="146">
        <f>SV_SO_1920_1a!E97/SV_SO_1920_1a!$H97*100</f>
        <v>42.18362282878412</v>
      </c>
      <c r="F97" s="146">
        <f>SV_SO_1920_1a!F97/SV_SO_1920_1a!$H97*100</f>
        <v>20.471464019851116</v>
      </c>
      <c r="G97" s="146">
        <f>SV_SO_1920_1a!G97/SV_SO_1920_1a!$H97*100</f>
        <v>8.064516129032258</v>
      </c>
      <c r="H97" s="128">
        <f>SV_SO_1920_1a!H97/SV_SO_1920_1a!$H97*100</f>
        <v>100</v>
      </c>
      <c r="I97" s="128">
        <f>SV_SO_1920_1a!I97/SV_SO_1920_1a!$O97*100</f>
        <v>0</v>
      </c>
      <c r="J97" s="146">
        <f>SV_SO_1920_1a!J97/SV_SO_1920_1a!$O97*100</f>
        <v>0.4098360655737705</v>
      </c>
      <c r="K97" s="130">
        <f>SV_SO_1920_1a!K97/SV_SO_1920_1a!$O97*100</f>
        <v>33.19672131147541</v>
      </c>
      <c r="L97" s="146">
        <f>SV_SO_1920_1a!L97/SV_SO_1920_1a!$O97*100</f>
        <v>36.6120218579235</v>
      </c>
      <c r="M97" s="146">
        <f>SV_SO_1920_1a!M97/SV_SO_1920_1a!$O97*100</f>
        <v>23.08743169398907</v>
      </c>
      <c r="N97" s="146">
        <f>SV_SO_1920_1a!N97/SV_SO_1920_1a!$O97*100</f>
        <v>6.693989071038252</v>
      </c>
      <c r="O97" s="128">
        <f>SV_SO_1920_1a!O97/SV_SO_1920_1a!$O97*100</f>
        <v>100</v>
      </c>
      <c r="P97" s="128">
        <f>SV_SO_1920_1a!P97/SV_SO_1920_1a!$V97*100</f>
        <v>0</v>
      </c>
      <c r="Q97" s="129">
        <f>SV_SO_1920_1a!Q97/SV_SO_1920_1a!$V97*100</f>
        <v>0.1950585175552666</v>
      </c>
      <c r="R97" s="128">
        <f>SV_SO_1920_1a!R97/SV_SO_1920_1a!$V97*100</f>
        <v>31.144343302990897</v>
      </c>
      <c r="S97" s="128">
        <f>SV_SO_1920_1a!S97/SV_SO_1920_1a!$V97*100</f>
        <v>39.531859557867364</v>
      </c>
      <c r="T97" s="129">
        <f>SV_SO_1920_1a!T97/SV_SO_1920_1a!$V97*100</f>
        <v>21.716514954486346</v>
      </c>
      <c r="U97" s="131">
        <f>SV_SO_1920_1a!U97/SV_SO_1920_1a!$V97*100</f>
        <v>7.412223667100131</v>
      </c>
      <c r="V97" s="128">
        <f>SV_SO_1920_1a!V97/SV_SO_1920_1a!$V97*100</f>
        <v>100</v>
      </c>
    </row>
    <row r="98" spans="1:22" ht="12.75">
      <c r="A98" s="212" t="s">
        <v>61</v>
      </c>
      <c r="B98" s="128">
        <f>SV_SO_1920_1a!B98/SV_SO_1920_1a!$H98*100</f>
        <v>0</v>
      </c>
      <c r="C98" s="146">
        <f>SV_SO_1920_1a!C98/SV_SO_1920_1a!$H98*100</f>
        <v>0</v>
      </c>
      <c r="D98" s="130">
        <f>SV_SO_1920_1a!D98/SV_SO_1920_1a!$H98*100</f>
        <v>26.31578947368421</v>
      </c>
      <c r="E98" s="146">
        <f>SV_SO_1920_1a!E98/SV_SO_1920_1a!$H98*100</f>
        <v>50</v>
      </c>
      <c r="F98" s="146">
        <f>SV_SO_1920_1a!F98/SV_SO_1920_1a!$H98*100</f>
        <v>15.789473684210526</v>
      </c>
      <c r="G98" s="146">
        <f>SV_SO_1920_1a!G98/SV_SO_1920_1a!$H98*100</f>
        <v>7.894736842105263</v>
      </c>
      <c r="H98" s="128">
        <f>SV_SO_1920_1a!H98/SV_SO_1920_1a!$H98*100</f>
        <v>100</v>
      </c>
      <c r="I98" s="128">
        <f>SV_SO_1920_1a!I98/SV_SO_1920_1a!$O98*100</f>
        <v>0</v>
      </c>
      <c r="J98" s="146">
        <f>SV_SO_1920_1a!J98/SV_SO_1920_1a!$O98*100</f>
        <v>1.4492753623188406</v>
      </c>
      <c r="K98" s="130">
        <f>SV_SO_1920_1a!K98/SV_SO_1920_1a!$O98*100</f>
        <v>26.08695652173913</v>
      </c>
      <c r="L98" s="146">
        <f>SV_SO_1920_1a!L98/SV_SO_1920_1a!$O98*100</f>
        <v>52.17391304347826</v>
      </c>
      <c r="M98" s="146">
        <f>SV_SO_1920_1a!M98/SV_SO_1920_1a!$O98*100</f>
        <v>20.28985507246377</v>
      </c>
      <c r="N98" s="146">
        <f>SV_SO_1920_1a!N98/SV_SO_1920_1a!$O98*100</f>
        <v>0</v>
      </c>
      <c r="O98" s="128">
        <f>SV_SO_1920_1a!O98/SV_SO_1920_1a!$O98*100</f>
        <v>100</v>
      </c>
      <c r="P98" s="128">
        <f>SV_SO_1920_1a!P98/SV_SO_1920_1a!$V98*100</f>
        <v>0</v>
      </c>
      <c r="Q98" s="129">
        <f>SV_SO_1920_1a!Q98/SV_SO_1920_1a!$V98*100</f>
        <v>0.9345794392523363</v>
      </c>
      <c r="R98" s="128">
        <f>SV_SO_1920_1a!R98/SV_SO_1920_1a!$V98*100</f>
        <v>26.168224299065418</v>
      </c>
      <c r="S98" s="128">
        <f>SV_SO_1920_1a!S98/SV_SO_1920_1a!$V98*100</f>
        <v>51.4018691588785</v>
      </c>
      <c r="T98" s="129">
        <f>SV_SO_1920_1a!T98/SV_SO_1920_1a!$V98*100</f>
        <v>18.69158878504673</v>
      </c>
      <c r="U98" s="131">
        <f>SV_SO_1920_1a!U98/SV_SO_1920_1a!$V98*100</f>
        <v>2.803738317757009</v>
      </c>
      <c r="V98" s="128">
        <f>SV_SO_1920_1a!V98/SV_SO_1920_1a!$V98*100</f>
        <v>100</v>
      </c>
    </row>
    <row r="99" spans="1:22" ht="12.75">
      <c r="A99" s="212" t="s">
        <v>63</v>
      </c>
      <c r="B99" s="128">
        <f>SV_SO_1920_1a!B99/SV_SO_1920_1a!$H99*100</f>
        <v>0</v>
      </c>
      <c r="C99" s="146">
        <f>SV_SO_1920_1a!C99/SV_SO_1920_1a!$H99*100</f>
        <v>0.1510574018126888</v>
      </c>
      <c r="D99" s="130">
        <f>SV_SO_1920_1a!D99/SV_SO_1920_1a!$H99*100</f>
        <v>23.11178247734139</v>
      </c>
      <c r="E99" s="146">
        <f>SV_SO_1920_1a!E99/SV_SO_1920_1a!$H99*100</f>
        <v>45.69486404833837</v>
      </c>
      <c r="F99" s="146">
        <f>SV_SO_1920_1a!F99/SV_SO_1920_1a!$H99*100</f>
        <v>24.018126888217523</v>
      </c>
      <c r="G99" s="146">
        <f>SV_SO_1920_1a!G99/SV_SO_1920_1a!$H99*100</f>
        <v>7.02416918429003</v>
      </c>
      <c r="H99" s="128">
        <f>SV_SO_1920_1a!H99/SV_SO_1920_1a!$H99*100</f>
        <v>100</v>
      </c>
      <c r="I99" s="128">
        <f>SV_SO_1920_1a!I99/SV_SO_1920_1a!$O99*100</f>
        <v>0</v>
      </c>
      <c r="J99" s="146">
        <f>SV_SO_1920_1a!J99/SV_SO_1920_1a!$O99*100</f>
        <v>0</v>
      </c>
      <c r="K99" s="130">
        <f>SV_SO_1920_1a!K99/SV_SO_1920_1a!$O99*100</f>
        <v>25.41993281075028</v>
      </c>
      <c r="L99" s="146">
        <f>SV_SO_1920_1a!L99/SV_SO_1920_1a!$O99*100</f>
        <v>50.50391937290034</v>
      </c>
      <c r="M99" s="146">
        <f>SV_SO_1920_1a!M99/SV_SO_1920_1a!$O99*100</f>
        <v>19.596864501679732</v>
      </c>
      <c r="N99" s="146">
        <f>SV_SO_1920_1a!N99/SV_SO_1920_1a!$O99*100</f>
        <v>4.479283314669653</v>
      </c>
      <c r="O99" s="128">
        <f>SV_SO_1920_1a!O99/SV_SO_1920_1a!$O99*100</f>
        <v>100</v>
      </c>
      <c r="P99" s="128">
        <f>SV_SO_1920_1a!P99/SV_SO_1920_1a!$V99*100</f>
        <v>0</v>
      </c>
      <c r="Q99" s="129">
        <f>SV_SO_1920_1a!Q99/SV_SO_1920_1a!$V99*100</f>
        <v>0.09021199819576003</v>
      </c>
      <c r="R99" s="128">
        <f>SV_SO_1920_1a!R99/SV_SO_1920_1a!$V99*100</f>
        <v>24.04149751917005</v>
      </c>
      <c r="S99" s="128">
        <f>SV_SO_1920_1a!S99/SV_SO_1920_1a!$V99*100</f>
        <v>47.6319350473613</v>
      </c>
      <c r="T99" s="129">
        <f>SV_SO_1920_1a!T99/SV_SO_1920_1a!$V99*100</f>
        <v>22.23725755525485</v>
      </c>
      <c r="U99" s="131">
        <f>SV_SO_1920_1a!U99/SV_SO_1920_1a!$V99*100</f>
        <v>5.999097880018042</v>
      </c>
      <c r="V99" s="128">
        <f>SV_SO_1920_1a!V99/SV_SO_1920_1a!$V99*100</f>
        <v>100</v>
      </c>
    </row>
    <row r="100" spans="1:22" s="112" customFormat="1" ht="12.75">
      <c r="A100" s="29" t="s">
        <v>1</v>
      </c>
      <c r="B100" s="147">
        <f>SV_SO_1920_1a!B100/SV_SO_1920_1a!$H100*100</f>
        <v>0</v>
      </c>
      <c r="C100" s="148">
        <f>SV_SO_1920_1a!C100/SV_SO_1920_1a!$H100*100</f>
        <v>0.6115107913669064</v>
      </c>
      <c r="D100" s="149">
        <f>SV_SO_1920_1a!D100/SV_SO_1920_1a!$H100*100</f>
        <v>31.618705035971225</v>
      </c>
      <c r="E100" s="148">
        <f>SV_SO_1920_1a!E100/SV_SO_1920_1a!$H100*100</f>
        <v>41.79856115107914</v>
      </c>
      <c r="F100" s="148">
        <f>SV_SO_1920_1a!F100/SV_SO_1920_1a!$H100*100</f>
        <v>19.784172661870503</v>
      </c>
      <c r="G100" s="148">
        <f>SV_SO_1920_1a!G100/SV_SO_1920_1a!$H100*100</f>
        <v>6.18705035971223</v>
      </c>
      <c r="H100" s="147">
        <f>SV_SO_1920_1a!H100/SV_SO_1920_1a!$H100*100</f>
        <v>100</v>
      </c>
      <c r="I100" s="147">
        <f>SV_SO_1920_1a!I100/SV_SO_1920_1a!$O100*100</f>
        <v>0.038328861632809505</v>
      </c>
      <c r="J100" s="148">
        <f>SV_SO_1920_1a!J100/SV_SO_1920_1a!$O100*100</f>
        <v>0.34495975469528556</v>
      </c>
      <c r="K100" s="149">
        <f>SV_SO_1920_1a!K100/SV_SO_1920_1a!$O100*100</f>
        <v>37.447297815254885</v>
      </c>
      <c r="L100" s="148">
        <f>SV_SO_1920_1a!L100/SV_SO_1920_1a!$O100*100</f>
        <v>40.85856650057493</v>
      </c>
      <c r="M100" s="148">
        <f>SV_SO_1920_1a!M100/SV_SO_1920_1a!$O100*100</f>
        <v>17.554618627826756</v>
      </c>
      <c r="N100" s="148">
        <f>SV_SO_1920_1a!N100/SV_SO_1920_1a!$O100*100</f>
        <v>3.7562284400153314</v>
      </c>
      <c r="O100" s="147">
        <f>SV_SO_1920_1a!O100/SV_SO_1920_1a!$O100*100</f>
        <v>100</v>
      </c>
      <c r="P100" s="147">
        <f>SV_SO_1920_1a!P100/SV_SO_1920_1a!$V100*100</f>
        <v>0.018556318426424197</v>
      </c>
      <c r="Q100" s="133">
        <f>SV_SO_1920_1a!Q100/SV_SO_1920_1a!$V100*100</f>
        <v>0.48246427908702916</v>
      </c>
      <c r="R100" s="134">
        <f>SV_SO_1920_1a!R100/SV_SO_1920_1a!$V100*100</f>
        <v>34.44052699944331</v>
      </c>
      <c r="S100" s="133">
        <f>SV_SO_1920_1a!S100/SV_SO_1920_1a!$V100*100</f>
        <v>41.34347745407311</v>
      </c>
      <c r="T100" s="133">
        <f>SV_SO_1920_1a!T100/SV_SO_1920_1a!$V100*100</f>
        <v>18.70476897383559</v>
      </c>
      <c r="U100" s="133">
        <f>SV_SO_1920_1a!U100/SV_SO_1920_1a!$V100*100</f>
        <v>5.010205975134533</v>
      </c>
      <c r="V100" s="132">
        <f>SV_SO_1920_1a!V100/SV_SO_1920_1a!$V100*100</f>
        <v>100</v>
      </c>
    </row>
    <row r="101" spans="1:22" s="111" customFormat="1" ht="12.75">
      <c r="A101" s="141" t="s">
        <v>17</v>
      </c>
      <c r="B101" s="142">
        <f>SV_SO_1920_1a!B101/SV_SO_1920_1a!$H101*100</f>
        <v>0.0163265306122449</v>
      </c>
      <c r="C101" s="143">
        <f>SV_SO_1920_1a!C101/SV_SO_1920_1a!$H101*100</f>
        <v>0.636734693877551</v>
      </c>
      <c r="D101" s="144">
        <f>SV_SO_1920_1a!D101/SV_SO_1920_1a!$H101*100</f>
        <v>34.23673469387755</v>
      </c>
      <c r="E101" s="143">
        <f>SV_SO_1920_1a!E101/SV_SO_1920_1a!$H101*100</f>
        <v>42.5469387755102</v>
      </c>
      <c r="F101" s="143">
        <f>SV_SO_1920_1a!F101/SV_SO_1920_1a!$H101*100</f>
        <v>17.71428571428571</v>
      </c>
      <c r="G101" s="143">
        <f>SV_SO_1920_1a!G101/SV_SO_1920_1a!$H101*100</f>
        <v>4.848979591836735</v>
      </c>
      <c r="H101" s="142">
        <f>SV_SO_1920_1a!H101/SV_SO_1920_1a!$H101*100</f>
        <v>100</v>
      </c>
      <c r="I101" s="142">
        <f>SV_SO_1920_1a!I101/SV_SO_1920_1a!$O101*100</f>
        <v>0.035932446999640676</v>
      </c>
      <c r="J101" s="143">
        <f>SV_SO_1920_1a!J101/SV_SO_1920_1a!$O101*100</f>
        <v>0.44915558749550843</v>
      </c>
      <c r="K101" s="144">
        <f>SV_SO_1920_1a!K101/SV_SO_1920_1a!$O101*100</f>
        <v>39.20229967660798</v>
      </c>
      <c r="L101" s="143">
        <f>SV_SO_1920_1a!L101/SV_SO_1920_1a!$O101*100</f>
        <v>40.909090909090914</v>
      </c>
      <c r="M101" s="143">
        <f>SV_SO_1920_1a!M101/SV_SO_1920_1a!$O101*100</f>
        <v>15.97197269134028</v>
      </c>
      <c r="N101" s="143">
        <f>SV_SO_1920_1a!N101/SV_SO_1920_1a!$O101*100</f>
        <v>3.4315486884656847</v>
      </c>
      <c r="O101" s="142">
        <f>SV_SO_1920_1a!O101/SV_SO_1920_1a!$O101*100</f>
        <v>100</v>
      </c>
      <c r="P101" s="142">
        <f>SV_SO_1920_1a!P101/SV_SO_1920_1a!$V101*100</f>
        <v>0.025660764690787787</v>
      </c>
      <c r="Q101" s="143">
        <f>SV_SO_1920_1a!Q101/SV_SO_1920_1a!$V101*100</f>
        <v>0.547429646736806</v>
      </c>
      <c r="R101" s="142">
        <f>SV_SO_1920_1a!R101/SV_SO_1920_1a!$V101*100</f>
        <v>36.60080403729364</v>
      </c>
      <c r="S101" s="142">
        <f>SV_SO_1920_1a!S101/SV_SO_1920_1a!$V101*100</f>
        <v>41.76717132837226</v>
      </c>
      <c r="T101" s="143">
        <f>SV_SO_1920_1a!T101/SV_SO_1920_1a!$V101*100</f>
        <v>16.884783166538362</v>
      </c>
      <c r="U101" s="145">
        <f>SV_SO_1920_1a!U101/SV_SO_1920_1a!$V101*100</f>
        <v>4.174151056368147</v>
      </c>
      <c r="V101" s="142">
        <f>SV_SO_1920_1a!V101/SV_SO_1920_1a!$V101*100</f>
        <v>100</v>
      </c>
    </row>
    <row r="102" spans="1:22" s="111" customFormat="1" ht="12.75">
      <c r="A102" s="112"/>
      <c r="B102" s="137"/>
      <c r="C102" s="138"/>
      <c r="D102" s="139"/>
      <c r="E102" s="138"/>
      <c r="F102" s="138"/>
      <c r="G102" s="138"/>
      <c r="H102" s="137"/>
      <c r="I102" s="137"/>
      <c r="J102" s="138"/>
      <c r="K102" s="139"/>
      <c r="L102" s="138"/>
      <c r="M102" s="138"/>
      <c r="N102" s="138"/>
      <c r="O102" s="137"/>
      <c r="P102" s="137"/>
      <c r="Q102" s="138"/>
      <c r="R102" s="137"/>
      <c r="S102" s="137"/>
      <c r="T102" s="138"/>
      <c r="U102" s="140"/>
      <c r="V102" s="137"/>
    </row>
    <row r="103" spans="1:22" s="111" customFormat="1" ht="12.75">
      <c r="A103" s="111" t="s">
        <v>18</v>
      </c>
      <c r="B103" s="137"/>
      <c r="C103" s="138"/>
      <c r="D103" s="139"/>
      <c r="E103" s="138"/>
      <c r="F103" s="138"/>
      <c r="G103" s="138"/>
      <c r="H103" s="137"/>
      <c r="I103" s="137"/>
      <c r="J103" s="138"/>
      <c r="K103" s="139"/>
      <c r="L103" s="138"/>
      <c r="M103" s="138"/>
      <c r="N103" s="138"/>
      <c r="O103" s="137"/>
      <c r="P103" s="137"/>
      <c r="Q103" s="138"/>
      <c r="R103" s="137"/>
      <c r="S103" s="137"/>
      <c r="T103" s="138"/>
      <c r="U103" s="140"/>
      <c r="V103" s="137"/>
    </row>
    <row r="104" spans="1:22" s="111" customFormat="1" ht="12.75">
      <c r="A104" s="101" t="s">
        <v>13</v>
      </c>
      <c r="B104" s="137"/>
      <c r="C104" s="138"/>
      <c r="D104" s="139"/>
      <c r="E104" s="138"/>
      <c r="F104" s="138"/>
      <c r="G104" s="138"/>
      <c r="H104" s="137"/>
      <c r="I104" s="137"/>
      <c r="J104" s="138"/>
      <c r="K104" s="139"/>
      <c r="L104" s="138"/>
      <c r="M104" s="138"/>
      <c r="N104" s="138"/>
      <c r="O104" s="137"/>
      <c r="P104" s="137"/>
      <c r="Q104" s="138"/>
      <c r="R104" s="137"/>
      <c r="S104" s="137"/>
      <c r="T104" s="138"/>
      <c r="U104" s="140"/>
      <c r="V104" s="137"/>
    </row>
    <row r="105" spans="1:22" ht="12.75">
      <c r="A105" s="212" t="s">
        <v>60</v>
      </c>
      <c r="B105" s="128">
        <f>SV_SO_1920_1a!B105/SV_SO_1920_1a!$H105*100</f>
        <v>0</v>
      </c>
      <c r="C105" s="129">
        <f>SV_SO_1920_1a!C105/SV_SO_1920_1a!$H105*100</f>
        <v>1.8442622950819672</v>
      </c>
      <c r="D105" s="130">
        <f>SV_SO_1920_1a!D105/SV_SO_1920_1a!$H105*100</f>
        <v>51.434426229508205</v>
      </c>
      <c r="E105" s="129">
        <f>SV_SO_1920_1a!E105/SV_SO_1920_1a!$H105*100</f>
        <v>32.17213114754098</v>
      </c>
      <c r="F105" s="129">
        <f>SV_SO_1920_1a!F105/SV_SO_1920_1a!$H105*100</f>
        <v>11.68032786885246</v>
      </c>
      <c r="G105" s="129">
        <f>SV_SO_1920_1a!G105/SV_SO_1920_1a!$H105*100</f>
        <v>2.8688524590163933</v>
      </c>
      <c r="H105" s="128">
        <f>SV_SO_1920_1a!H105/SV_SO_1920_1a!$H105*100</f>
        <v>100</v>
      </c>
      <c r="I105" s="128">
        <f>SV_SO_1920_1a!I105/SV_SO_1920_1a!$O105*100</f>
        <v>0</v>
      </c>
      <c r="J105" s="129">
        <f>SV_SO_1920_1a!J105/SV_SO_1920_1a!$O105*100</f>
        <v>1.1111111111111112</v>
      </c>
      <c r="K105" s="130">
        <f>SV_SO_1920_1a!K105/SV_SO_1920_1a!$O105*100</f>
        <v>52.63888888888889</v>
      </c>
      <c r="L105" s="129">
        <f>SV_SO_1920_1a!L105/SV_SO_1920_1a!$O105*100</f>
        <v>34.583333333333336</v>
      </c>
      <c r="M105" s="129">
        <f>SV_SO_1920_1a!M105/SV_SO_1920_1a!$O105*100</f>
        <v>9.027777777777777</v>
      </c>
      <c r="N105" s="129">
        <f>SV_SO_1920_1a!N105/SV_SO_1920_1a!$O105*100</f>
        <v>2.638888888888889</v>
      </c>
      <c r="O105" s="128">
        <f>SV_SO_1920_1a!O105/SV_SO_1920_1a!$O105*100</f>
        <v>100</v>
      </c>
      <c r="P105" s="128">
        <f>SV_SO_1920_1a!P105/SV_SO_1920_1a!$V105*100</f>
        <v>0</v>
      </c>
      <c r="Q105" s="129">
        <f>SV_SO_1920_1a!Q105/SV_SO_1920_1a!$V105*100</f>
        <v>1.4072847682119205</v>
      </c>
      <c r="R105" s="128">
        <f>SV_SO_1920_1a!R105/SV_SO_1920_1a!$V105*100</f>
        <v>52.152317880794705</v>
      </c>
      <c r="S105" s="128">
        <f>SV_SO_1920_1a!S105/SV_SO_1920_1a!$V105*100</f>
        <v>33.609271523178805</v>
      </c>
      <c r="T105" s="129">
        <f>SV_SO_1920_1a!T105/SV_SO_1920_1a!$V105*100</f>
        <v>10.099337748344372</v>
      </c>
      <c r="U105" s="131">
        <f>SV_SO_1920_1a!U105/SV_SO_1920_1a!$V105*100</f>
        <v>2.7317880794701987</v>
      </c>
      <c r="V105" s="128">
        <f>SV_SO_1920_1a!V105/SV_SO_1920_1a!$V105*100</f>
        <v>100</v>
      </c>
    </row>
    <row r="106" spans="1:22" ht="12.75">
      <c r="A106" s="212" t="s">
        <v>62</v>
      </c>
      <c r="B106" s="128">
        <f>SV_SO_1920_1a!B106/SV_SO_1920_1a!$H106*100</f>
        <v>0</v>
      </c>
      <c r="C106" s="146">
        <f>SV_SO_1920_1a!C106/SV_SO_1920_1a!$H106*100</f>
        <v>0.12135922330097086</v>
      </c>
      <c r="D106" s="130">
        <f>SV_SO_1920_1a!D106/SV_SO_1920_1a!$H106*100</f>
        <v>28.640776699029125</v>
      </c>
      <c r="E106" s="146">
        <f>SV_SO_1920_1a!E106/SV_SO_1920_1a!$H106*100</f>
        <v>34.34466019417476</v>
      </c>
      <c r="F106" s="146">
        <f>SV_SO_1920_1a!F106/SV_SO_1920_1a!$H106*100</f>
        <v>26.699029126213592</v>
      </c>
      <c r="G106" s="146">
        <f>SV_SO_1920_1a!G106/SV_SO_1920_1a!$H106*100</f>
        <v>10.194174757281553</v>
      </c>
      <c r="H106" s="128">
        <f>SV_SO_1920_1a!H106/SV_SO_1920_1a!$H106*100</f>
        <v>100</v>
      </c>
      <c r="I106" s="128">
        <f>SV_SO_1920_1a!I106/SV_SO_1920_1a!$O106*100</f>
        <v>0</v>
      </c>
      <c r="J106" s="146">
        <f>SV_SO_1920_1a!J106/SV_SO_1920_1a!$O106*100</f>
        <v>0.2857142857142857</v>
      </c>
      <c r="K106" s="130">
        <f>SV_SO_1920_1a!K106/SV_SO_1920_1a!$O106*100</f>
        <v>31</v>
      </c>
      <c r="L106" s="146">
        <f>SV_SO_1920_1a!L106/SV_SO_1920_1a!$O106*100</f>
        <v>35.42857142857142</v>
      </c>
      <c r="M106" s="146">
        <f>SV_SO_1920_1a!M106/SV_SO_1920_1a!$O106*100</f>
        <v>24.285714285714285</v>
      </c>
      <c r="N106" s="146">
        <f>SV_SO_1920_1a!N106/SV_SO_1920_1a!$O106*100</f>
        <v>9</v>
      </c>
      <c r="O106" s="128">
        <f>SV_SO_1920_1a!O106/SV_SO_1920_1a!$O106*100</f>
        <v>100</v>
      </c>
      <c r="P106" s="128">
        <f>SV_SO_1920_1a!P106/SV_SO_1920_1a!$V106*100</f>
        <v>0</v>
      </c>
      <c r="Q106" s="129">
        <f>SV_SO_1920_1a!Q106/SV_SO_1920_1a!$V106*100</f>
        <v>0.19685039370078738</v>
      </c>
      <c r="R106" s="128">
        <f>SV_SO_1920_1a!R106/SV_SO_1920_1a!$V106*100</f>
        <v>29.7244094488189</v>
      </c>
      <c r="S106" s="128">
        <f>SV_SO_1920_1a!S106/SV_SO_1920_1a!$V106*100</f>
        <v>34.84251968503937</v>
      </c>
      <c r="T106" s="129">
        <f>SV_SO_1920_1a!T106/SV_SO_1920_1a!$V106*100</f>
        <v>25.590551181102363</v>
      </c>
      <c r="U106" s="131">
        <f>SV_SO_1920_1a!U106/SV_SO_1920_1a!$V106*100</f>
        <v>9.645669291338582</v>
      </c>
      <c r="V106" s="128">
        <f>SV_SO_1920_1a!V106/SV_SO_1920_1a!$V106*100</f>
        <v>100</v>
      </c>
    </row>
    <row r="107" spans="1:22" ht="12.75">
      <c r="A107" s="212" t="s">
        <v>61</v>
      </c>
      <c r="B107" s="128">
        <f>SV_SO_1920_1a!B107/SV_SO_1920_1a!$H107*100</f>
        <v>0</v>
      </c>
      <c r="C107" s="146">
        <f>SV_SO_1920_1a!C107/SV_SO_1920_1a!$H107*100</f>
        <v>0</v>
      </c>
      <c r="D107" s="130">
        <f>SV_SO_1920_1a!D107/SV_SO_1920_1a!$H107*100</f>
        <v>22.22222222222222</v>
      </c>
      <c r="E107" s="146">
        <f>SV_SO_1920_1a!E107/SV_SO_1920_1a!$H107*100</f>
        <v>44.44444444444444</v>
      </c>
      <c r="F107" s="146">
        <f>SV_SO_1920_1a!F107/SV_SO_1920_1a!$H107*100</f>
        <v>25.925925925925924</v>
      </c>
      <c r="G107" s="146">
        <f>SV_SO_1920_1a!G107/SV_SO_1920_1a!$H107*100</f>
        <v>7.4074074074074066</v>
      </c>
      <c r="H107" s="128">
        <f>SV_SO_1920_1a!H107/SV_SO_1920_1a!$H107*100</f>
        <v>100</v>
      </c>
      <c r="I107" s="128">
        <f>SV_SO_1920_1a!I107/SV_SO_1920_1a!$O107*100</f>
        <v>0</v>
      </c>
      <c r="J107" s="146">
        <f>SV_SO_1920_1a!J107/SV_SO_1920_1a!$O107*100</f>
        <v>0.9615384615384616</v>
      </c>
      <c r="K107" s="130">
        <f>SV_SO_1920_1a!K107/SV_SO_1920_1a!$O107*100</f>
        <v>32.69230769230769</v>
      </c>
      <c r="L107" s="146">
        <f>SV_SO_1920_1a!L107/SV_SO_1920_1a!$O107*100</f>
        <v>37.5</v>
      </c>
      <c r="M107" s="146">
        <f>SV_SO_1920_1a!M107/SV_SO_1920_1a!$O107*100</f>
        <v>19.230769230769234</v>
      </c>
      <c r="N107" s="146">
        <f>SV_SO_1920_1a!N107/SV_SO_1920_1a!$O107*100</f>
        <v>9.615384615384617</v>
      </c>
      <c r="O107" s="128">
        <f>SV_SO_1920_1a!O107/SV_SO_1920_1a!$O107*100</f>
        <v>100</v>
      </c>
      <c r="P107" s="128">
        <f>SV_SO_1920_1a!P107/SV_SO_1920_1a!$V107*100</f>
        <v>0</v>
      </c>
      <c r="Q107" s="129">
        <f>SV_SO_1920_1a!Q107/SV_SO_1920_1a!$V107*100</f>
        <v>0.7633587786259541</v>
      </c>
      <c r="R107" s="128">
        <f>SV_SO_1920_1a!R107/SV_SO_1920_1a!$V107*100</f>
        <v>30.53435114503817</v>
      </c>
      <c r="S107" s="128">
        <f>SV_SO_1920_1a!S107/SV_SO_1920_1a!$V107*100</f>
        <v>38.93129770992366</v>
      </c>
      <c r="T107" s="129">
        <f>SV_SO_1920_1a!T107/SV_SO_1920_1a!$V107*100</f>
        <v>20.610687022900763</v>
      </c>
      <c r="U107" s="131">
        <f>SV_SO_1920_1a!U107/SV_SO_1920_1a!$V107*100</f>
        <v>9.16030534351145</v>
      </c>
      <c r="V107" s="128">
        <f>SV_SO_1920_1a!V107/SV_SO_1920_1a!$V107*100</f>
        <v>100</v>
      </c>
    </row>
    <row r="108" spans="1:22" ht="12.75">
      <c r="A108" s="212" t="s">
        <v>63</v>
      </c>
      <c r="B108" s="128">
        <f>SV_SO_1920_1a!B108/SV_SO_1920_1a!$H108*100</f>
        <v>0</v>
      </c>
      <c r="C108" s="146">
        <f>SV_SO_1920_1a!C108/SV_SO_1920_1a!$H108*100</f>
        <v>0</v>
      </c>
      <c r="D108" s="130">
        <f>SV_SO_1920_1a!D108/SV_SO_1920_1a!$H108*100</f>
        <v>22.769953051643192</v>
      </c>
      <c r="E108" s="146">
        <f>SV_SO_1920_1a!E108/SV_SO_1920_1a!$H108*100</f>
        <v>43.11424100156495</v>
      </c>
      <c r="F108" s="146">
        <f>SV_SO_1920_1a!F108/SV_SO_1920_1a!$H108*100</f>
        <v>22.769953051643192</v>
      </c>
      <c r="G108" s="146">
        <f>SV_SO_1920_1a!G108/SV_SO_1920_1a!$H108*100</f>
        <v>11.34585289514867</v>
      </c>
      <c r="H108" s="128">
        <f>SV_SO_1920_1a!H108/SV_SO_1920_1a!$H108*100</f>
        <v>100</v>
      </c>
      <c r="I108" s="128">
        <f>SV_SO_1920_1a!I108/SV_SO_1920_1a!$O108*100</f>
        <v>0</v>
      </c>
      <c r="J108" s="146">
        <f>SV_SO_1920_1a!J108/SV_SO_1920_1a!$O108*100</f>
        <v>0.234192037470726</v>
      </c>
      <c r="K108" s="130">
        <f>SV_SO_1920_1a!K108/SV_SO_1920_1a!$O108*100</f>
        <v>22.59953161592506</v>
      </c>
      <c r="L108" s="146">
        <f>SV_SO_1920_1a!L108/SV_SO_1920_1a!$O108*100</f>
        <v>45.19906323185012</v>
      </c>
      <c r="M108" s="146">
        <f>SV_SO_1920_1a!M108/SV_SO_1920_1a!$O108*100</f>
        <v>21.194379391100703</v>
      </c>
      <c r="N108" s="146">
        <f>SV_SO_1920_1a!N108/SV_SO_1920_1a!$O108*100</f>
        <v>10.772833723653395</v>
      </c>
      <c r="O108" s="128">
        <f>SV_SO_1920_1a!O108/SV_SO_1920_1a!$O108*100</f>
        <v>100</v>
      </c>
      <c r="P108" s="128">
        <f>SV_SO_1920_1a!P108/SV_SO_1920_1a!$V108*100</f>
        <v>0</v>
      </c>
      <c r="Q108" s="129">
        <f>SV_SO_1920_1a!Q108/SV_SO_1920_1a!$V108*100</f>
        <v>0.09380863039399624</v>
      </c>
      <c r="R108" s="128">
        <f>SV_SO_1920_1a!R108/SV_SO_1920_1a!$V108*100</f>
        <v>22.70168855534709</v>
      </c>
      <c r="S108" s="128">
        <f>SV_SO_1920_1a!S108/SV_SO_1920_1a!$V108*100</f>
        <v>43.949343339587244</v>
      </c>
      <c r="T108" s="129">
        <f>SV_SO_1920_1a!T108/SV_SO_1920_1a!$V108*100</f>
        <v>22.138836772983115</v>
      </c>
      <c r="U108" s="131">
        <f>SV_SO_1920_1a!U108/SV_SO_1920_1a!$V108*100</f>
        <v>11.116322701688555</v>
      </c>
      <c r="V108" s="128">
        <f>SV_SO_1920_1a!V108/SV_SO_1920_1a!$V108*100</f>
        <v>100</v>
      </c>
    </row>
    <row r="109" spans="1:22" s="111" customFormat="1" ht="12.75">
      <c r="A109" s="29" t="s">
        <v>1</v>
      </c>
      <c r="B109" s="147">
        <f>SV_SO_1920_1a!B109/SV_SO_1920_1a!$H109*100</f>
        <v>0</v>
      </c>
      <c r="C109" s="148">
        <f>SV_SO_1920_1a!C109/SV_SO_1920_1a!$H109*100</f>
        <v>0.38211692777990064</v>
      </c>
      <c r="D109" s="149">
        <f>SV_SO_1920_1a!D109/SV_SO_1920_1a!$H109*100</f>
        <v>29.957967137944213</v>
      </c>
      <c r="E109" s="148">
        <f>SV_SO_1920_1a!E109/SV_SO_1920_1a!$H109*100</f>
        <v>38.326327856324035</v>
      </c>
      <c r="F109" s="148">
        <f>SV_SO_1920_1a!F109/SV_SO_1920_1a!$H109*100</f>
        <v>21.971723347344287</v>
      </c>
      <c r="G109" s="148">
        <f>SV_SO_1920_1a!G109/SV_SO_1920_1a!$H109*100</f>
        <v>9.361864730607566</v>
      </c>
      <c r="H109" s="147">
        <f>SV_SO_1920_1a!H109/SV_SO_1920_1a!$H109*100</f>
        <v>100</v>
      </c>
      <c r="I109" s="147">
        <f>SV_SO_1920_1a!I109/SV_SO_1920_1a!$O109*100</f>
        <v>0</v>
      </c>
      <c r="J109" s="148">
        <f>SV_SO_1920_1a!J109/SV_SO_1920_1a!$O109*100</f>
        <v>0.5466778805719091</v>
      </c>
      <c r="K109" s="149">
        <f>SV_SO_1920_1a!K109/SV_SO_1920_1a!$O109*100</f>
        <v>34.60891505466779</v>
      </c>
      <c r="L109" s="148">
        <f>SV_SO_1920_1a!L109/SV_SO_1920_1a!$O109*100</f>
        <v>38.772077375946175</v>
      </c>
      <c r="M109" s="148">
        <f>SV_SO_1920_1a!M109/SV_SO_1920_1a!$O109*100</f>
        <v>18.334735071488645</v>
      </c>
      <c r="N109" s="148">
        <f>SV_SO_1920_1a!N109/SV_SO_1920_1a!$O109*100</f>
        <v>7.737594617325485</v>
      </c>
      <c r="O109" s="147">
        <f>SV_SO_1920_1a!O109/SV_SO_1920_1a!$O109*100</f>
        <v>100</v>
      </c>
      <c r="P109" s="147">
        <f>SV_SO_1920_1a!P109/SV_SO_1920_1a!$V109*100</f>
        <v>0</v>
      </c>
      <c r="Q109" s="133">
        <f>SV_SO_1920_1a!Q109/SV_SO_1920_1a!$V109*100</f>
        <v>0.4604604604604604</v>
      </c>
      <c r="R109" s="134">
        <f>SV_SO_1920_1a!R109/SV_SO_1920_1a!$V109*100</f>
        <v>32.17217217217217</v>
      </c>
      <c r="S109" s="133">
        <f>SV_SO_1920_1a!S109/SV_SO_1920_1a!$V109*100</f>
        <v>38.53853853853854</v>
      </c>
      <c r="T109" s="133">
        <f>SV_SO_1920_1a!T109/SV_SO_1920_1a!$V109*100</f>
        <v>20.24024024024024</v>
      </c>
      <c r="U109" s="133">
        <f>SV_SO_1920_1a!U109/SV_SO_1920_1a!$V109*100</f>
        <v>8.588588588588589</v>
      </c>
      <c r="V109" s="132">
        <f>SV_SO_1920_1a!V109/SV_SO_1920_1a!$V109*100</f>
        <v>100</v>
      </c>
    </row>
    <row r="110" spans="1:22" s="111" customFormat="1" ht="12.75">
      <c r="A110" s="30" t="s">
        <v>14</v>
      </c>
      <c r="B110" s="137"/>
      <c r="C110" s="138"/>
      <c r="D110" s="139"/>
      <c r="E110" s="138"/>
      <c r="F110" s="138"/>
      <c r="G110" s="138"/>
      <c r="H110" s="137"/>
      <c r="I110" s="137"/>
      <c r="J110" s="138"/>
      <c r="K110" s="139"/>
      <c r="L110" s="138"/>
      <c r="M110" s="138"/>
      <c r="N110" s="138"/>
      <c r="O110" s="137"/>
      <c r="P110" s="137"/>
      <c r="Q110" s="138"/>
      <c r="R110" s="137"/>
      <c r="S110" s="137"/>
      <c r="T110" s="138"/>
      <c r="U110" s="140"/>
      <c r="V110" s="137"/>
    </row>
    <row r="111" spans="1:22" s="112" customFormat="1" ht="12.75">
      <c r="A111" s="212" t="s">
        <v>60</v>
      </c>
      <c r="B111" s="128">
        <f>SV_SO_1920_1a!B111/SV_SO_1920_1a!$H111*100</f>
        <v>0.22624434389140274</v>
      </c>
      <c r="C111" s="129">
        <f>SV_SO_1920_1a!C111/SV_SO_1920_1a!$H111*100</f>
        <v>0.6787330316742082</v>
      </c>
      <c r="D111" s="130">
        <f>SV_SO_1920_1a!D111/SV_SO_1920_1a!$H111*100</f>
        <v>48.86877828054298</v>
      </c>
      <c r="E111" s="129">
        <f>SV_SO_1920_1a!E111/SV_SO_1920_1a!$H111*100</f>
        <v>29.86425339366516</v>
      </c>
      <c r="F111" s="129">
        <f>SV_SO_1920_1a!F111/SV_SO_1920_1a!$H111*100</f>
        <v>15.837104072398189</v>
      </c>
      <c r="G111" s="129">
        <f>SV_SO_1920_1a!G111/SV_SO_1920_1a!$H111*100</f>
        <v>4.524886877828054</v>
      </c>
      <c r="H111" s="128">
        <f>SV_SO_1920_1a!H111/SV_SO_1920_1a!$H111*100</f>
        <v>100</v>
      </c>
      <c r="I111" s="128">
        <f>SV_SO_1920_1a!I111/SV_SO_1920_1a!$O111*100</f>
        <v>0</v>
      </c>
      <c r="J111" s="129">
        <f>SV_SO_1920_1a!J111/SV_SO_1920_1a!$O111*100</f>
        <v>0.8726003490401396</v>
      </c>
      <c r="K111" s="130">
        <f>SV_SO_1920_1a!K111/SV_SO_1920_1a!$O111*100</f>
        <v>54.275741710296685</v>
      </c>
      <c r="L111" s="129">
        <f>SV_SO_1920_1a!L111/SV_SO_1920_1a!$O111*100</f>
        <v>31.588132635253054</v>
      </c>
      <c r="M111" s="129">
        <f>SV_SO_1920_1a!M111/SV_SO_1920_1a!$O111*100</f>
        <v>11.518324607329843</v>
      </c>
      <c r="N111" s="129">
        <f>SV_SO_1920_1a!N111/SV_SO_1920_1a!$O111*100</f>
        <v>1.7452006980802792</v>
      </c>
      <c r="O111" s="128">
        <f>SV_SO_1920_1a!O111/SV_SO_1920_1a!$O111*100</f>
        <v>100</v>
      </c>
      <c r="P111" s="128">
        <f>SV_SO_1920_1a!P111/SV_SO_1920_1a!$V111*100</f>
        <v>0.09852216748768472</v>
      </c>
      <c r="Q111" s="129">
        <f>SV_SO_1920_1a!Q111/SV_SO_1920_1a!$V111*100</f>
        <v>0.7881773399014778</v>
      </c>
      <c r="R111" s="128">
        <f>SV_SO_1920_1a!R111/SV_SO_1920_1a!$V111*100</f>
        <v>51.92118226600986</v>
      </c>
      <c r="S111" s="128">
        <f>SV_SO_1920_1a!S111/SV_SO_1920_1a!$V111*100</f>
        <v>30.83743842364532</v>
      </c>
      <c r="T111" s="129">
        <f>SV_SO_1920_1a!T111/SV_SO_1920_1a!$V111*100</f>
        <v>13.399014778325121</v>
      </c>
      <c r="U111" s="131">
        <f>SV_SO_1920_1a!U111/SV_SO_1920_1a!$V111*100</f>
        <v>2.955665024630542</v>
      </c>
      <c r="V111" s="128">
        <f>SV_SO_1920_1a!V111/SV_SO_1920_1a!$V111*100</f>
        <v>100</v>
      </c>
    </row>
    <row r="112" spans="1:22" ht="12.75">
      <c r="A112" s="212" t="s">
        <v>62</v>
      </c>
      <c r="B112" s="128">
        <f>SV_SO_1920_1a!B112/SV_SO_1920_1a!$H112*100</f>
        <v>0.16863406408094433</v>
      </c>
      <c r="C112" s="146">
        <f>SV_SO_1920_1a!C112/SV_SO_1920_1a!$H112*100</f>
        <v>0</v>
      </c>
      <c r="D112" s="130">
        <f>SV_SO_1920_1a!D112/SV_SO_1920_1a!$H112*100</f>
        <v>25.632377740303543</v>
      </c>
      <c r="E112" s="146">
        <f>SV_SO_1920_1a!E112/SV_SO_1920_1a!$H112*100</f>
        <v>38.785834738617204</v>
      </c>
      <c r="F112" s="146">
        <f>SV_SO_1920_1a!F112/SV_SO_1920_1a!$H112*100</f>
        <v>24.283305227655987</v>
      </c>
      <c r="G112" s="146">
        <f>SV_SO_1920_1a!G112/SV_SO_1920_1a!$H112*100</f>
        <v>11.129848229342327</v>
      </c>
      <c r="H112" s="128">
        <f>SV_SO_1920_1a!H112/SV_SO_1920_1a!$H112*100</f>
        <v>100</v>
      </c>
      <c r="I112" s="128">
        <f>SV_SO_1920_1a!I112/SV_SO_1920_1a!$O112*100</f>
        <v>0</v>
      </c>
      <c r="J112" s="146">
        <f>SV_SO_1920_1a!J112/SV_SO_1920_1a!$O112*100</f>
        <v>0</v>
      </c>
      <c r="K112" s="130">
        <f>SV_SO_1920_1a!K112/SV_SO_1920_1a!$O112*100</f>
        <v>32.17054263565892</v>
      </c>
      <c r="L112" s="146">
        <f>SV_SO_1920_1a!L112/SV_SO_1920_1a!$O112*100</f>
        <v>35.077519379844965</v>
      </c>
      <c r="M112" s="146">
        <f>SV_SO_1920_1a!M112/SV_SO_1920_1a!$O112*100</f>
        <v>23.643410852713178</v>
      </c>
      <c r="N112" s="146">
        <f>SV_SO_1920_1a!N112/SV_SO_1920_1a!$O112*100</f>
        <v>9.108527131782946</v>
      </c>
      <c r="O112" s="128">
        <f>SV_SO_1920_1a!O112/SV_SO_1920_1a!$O112*100</f>
        <v>100</v>
      </c>
      <c r="P112" s="128">
        <f>SV_SO_1920_1a!P112/SV_SO_1920_1a!$V112*100</f>
        <v>0.09017132551848511</v>
      </c>
      <c r="Q112" s="129">
        <f>SV_SO_1920_1a!Q112/SV_SO_1920_1a!$V112*100</f>
        <v>0</v>
      </c>
      <c r="R112" s="128">
        <f>SV_SO_1920_1a!R112/SV_SO_1920_1a!$V112*100</f>
        <v>28.67448151487827</v>
      </c>
      <c r="S112" s="128">
        <f>SV_SO_1920_1a!S112/SV_SO_1920_1a!$V112*100</f>
        <v>37.06041478809738</v>
      </c>
      <c r="T112" s="129">
        <f>SV_SO_1920_1a!T112/SV_SO_1920_1a!$V112*100</f>
        <v>23.98557258791704</v>
      </c>
      <c r="U112" s="131">
        <f>SV_SO_1920_1a!U112/SV_SO_1920_1a!$V112*100</f>
        <v>10.18935978358882</v>
      </c>
      <c r="V112" s="128">
        <f>SV_SO_1920_1a!V112/SV_SO_1920_1a!$V112*100</f>
        <v>100</v>
      </c>
    </row>
    <row r="113" spans="1:22" ht="12.75">
      <c r="A113" s="212" t="s">
        <v>61</v>
      </c>
      <c r="B113" s="128">
        <f>SV_SO_1920_1a!B113/SV_SO_1920_1a!$H113*100</f>
        <v>0</v>
      </c>
      <c r="C113" s="146">
        <f>SV_SO_1920_1a!C113/SV_SO_1920_1a!$H113*100</f>
        <v>0</v>
      </c>
      <c r="D113" s="130">
        <f>SV_SO_1920_1a!D113/SV_SO_1920_1a!$H113*100</f>
        <v>17.391304347826086</v>
      </c>
      <c r="E113" s="146">
        <f>SV_SO_1920_1a!E113/SV_SO_1920_1a!$H113*100</f>
        <v>43.47826086956522</v>
      </c>
      <c r="F113" s="146">
        <f>SV_SO_1920_1a!F113/SV_SO_1920_1a!$H113*100</f>
        <v>30.434782608695656</v>
      </c>
      <c r="G113" s="146">
        <f>SV_SO_1920_1a!G113/SV_SO_1920_1a!$H113*100</f>
        <v>8.695652173913043</v>
      </c>
      <c r="H113" s="128">
        <f>SV_SO_1920_1a!H113/SV_SO_1920_1a!$H113*100</f>
        <v>100</v>
      </c>
      <c r="I113" s="128">
        <f>SV_SO_1920_1a!I113/SV_SO_1920_1a!$O113*100</f>
        <v>0</v>
      </c>
      <c r="J113" s="146">
        <f>SV_SO_1920_1a!J113/SV_SO_1920_1a!$O113*100</f>
        <v>0</v>
      </c>
      <c r="K113" s="130">
        <f>SV_SO_1920_1a!K113/SV_SO_1920_1a!$O113*100</f>
        <v>31.147540983606557</v>
      </c>
      <c r="L113" s="146">
        <f>SV_SO_1920_1a!L113/SV_SO_1920_1a!$O113*100</f>
        <v>42.62295081967213</v>
      </c>
      <c r="M113" s="146">
        <f>SV_SO_1920_1a!M113/SV_SO_1920_1a!$O113*100</f>
        <v>24.59016393442623</v>
      </c>
      <c r="N113" s="146">
        <f>SV_SO_1920_1a!N113/SV_SO_1920_1a!$O113*100</f>
        <v>1.639344262295082</v>
      </c>
      <c r="O113" s="128">
        <f>SV_SO_1920_1a!O113/SV_SO_1920_1a!$O113*100</f>
        <v>100</v>
      </c>
      <c r="P113" s="128">
        <f>SV_SO_1920_1a!P113/SV_SO_1920_1a!$V113*100</f>
        <v>0</v>
      </c>
      <c r="Q113" s="129">
        <f>SV_SO_1920_1a!Q113/SV_SO_1920_1a!$V113*100</f>
        <v>0</v>
      </c>
      <c r="R113" s="128">
        <f>SV_SO_1920_1a!R113/SV_SO_1920_1a!$V113*100</f>
        <v>27.380952380952383</v>
      </c>
      <c r="S113" s="128">
        <f>SV_SO_1920_1a!S113/SV_SO_1920_1a!$V113*100</f>
        <v>42.857142857142854</v>
      </c>
      <c r="T113" s="129">
        <f>SV_SO_1920_1a!T113/SV_SO_1920_1a!$V113*100</f>
        <v>26.190476190476193</v>
      </c>
      <c r="U113" s="131">
        <f>SV_SO_1920_1a!U113/SV_SO_1920_1a!$V113*100</f>
        <v>3.571428571428571</v>
      </c>
      <c r="V113" s="128">
        <f>SV_SO_1920_1a!V113/SV_SO_1920_1a!$V113*100</f>
        <v>100</v>
      </c>
    </row>
    <row r="114" spans="1:22" ht="12.75">
      <c r="A114" s="212" t="s">
        <v>63</v>
      </c>
      <c r="B114" s="128">
        <f>SV_SO_1920_1a!B114/SV_SO_1920_1a!$H114*100</f>
        <v>0</v>
      </c>
      <c r="C114" s="146">
        <f>SV_SO_1920_1a!C114/SV_SO_1920_1a!$H114*100</f>
        <v>0.11261261261261261</v>
      </c>
      <c r="D114" s="130">
        <f>SV_SO_1920_1a!D114/SV_SO_1920_1a!$H114*100</f>
        <v>21.396396396396398</v>
      </c>
      <c r="E114" s="146">
        <f>SV_SO_1920_1a!E114/SV_SO_1920_1a!$H114*100</f>
        <v>42.22972972972973</v>
      </c>
      <c r="F114" s="146">
        <f>SV_SO_1920_1a!F114/SV_SO_1920_1a!$H114*100</f>
        <v>23.986486486486484</v>
      </c>
      <c r="G114" s="146">
        <f>SV_SO_1920_1a!G114/SV_SO_1920_1a!$H114*100</f>
        <v>12.274774774774775</v>
      </c>
      <c r="H114" s="128">
        <f>SV_SO_1920_1a!H114/SV_SO_1920_1a!$H114*100</f>
        <v>100</v>
      </c>
      <c r="I114" s="128">
        <f>SV_SO_1920_1a!I114/SV_SO_1920_1a!$O114*100</f>
        <v>0</v>
      </c>
      <c r="J114" s="146">
        <f>SV_SO_1920_1a!J114/SV_SO_1920_1a!$O114*100</f>
        <v>0.4261363636363636</v>
      </c>
      <c r="K114" s="130">
        <f>SV_SO_1920_1a!K114/SV_SO_1920_1a!$O114*100</f>
        <v>22.15909090909091</v>
      </c>
      <c r="L114" s="146">
        <f>SV_SO_1920_1a!L114/SV_SO_1920_1a!$O114*100</f>
        <v>43.03977272727273</v>
      </c>
      <c r="M114" s="146">
        <f>SV_SO_1920_1a!M114/SV_SO_1920_1a!$O114*100</f>
        <v>23.295454545454543</v>
      </c>
      <c r="N114" s="146">
        <f>SV_SO_1920_1a!N114/SV_SO_1920_1a!$O114*100</f>
        <v>11.079545454545455</v>
      </c>
      <c r="O114" s="128">
        <f>SV_SO_1920_1a!O114/SV_SO_1920_1a!$O114*100</f>
        <v>100</v>
      </c>
      <c r="P114" s="128">
        <f>SV_SO_1920_1a!P114/SV_SO_1920_1a!$V114*100</f>
        <v>0</v>
      </c>
      <c r="Q114" s="129">
        <f>SV_SO_1920_1a!Q114/SV_SO_1920_1a!$V114*100</f>
        <v>0.25125628140703515</v>
      </c>
      <c r="R114" s="128">
        <f>SV_SO_1920_1a!R114/SV_SO_1920_1a!$V114*100</f>
        <v>21.733668341708544</v>
      </c>
      <c r="S114" s="128">
        <f>SV_SO_1920_1a!S114/SV_SO_1920_1a!$V114*100</f>
        <v>42.58793969849246</v>
      </c>
      <c r="T114" s="129">
        <f>SV_SO_1920_1a!T114/SV_SO_1920_1a!$V114*100</f>
        <v>23.680904522613066</v>
      </c>
      <c r="U114" s="131">
        <f>SV_SO_1920_1a!U114/SV_SO_1920_1a!$V114*100</f>
        <v>11.746231155778894</v>
      </c>
      <c r="V114" s="128">
        <f>SV_SO_1920_1a!V114/SV_SO_1920_1a!$V114*100</f>
        <v>100</v>
      </c>
    </row>
    <row r="115" spans="1:22" s="111" customFormat="1" ht="12.75">
      <c r="A115" s="29" t="s">
        <v>1</v>
      </c>
      <c r="B115" s="147">
        <f>SV_SO_1920_1a!B115/SV_SO_1920_1a!$H115*100</f>
        <v>0.10277492291880781</v>
      </c>
      <c r="C115" s="148">
        <f>SV_SO_1920_1a!C115/SV_SO_1920_1a!$H115*100</f>
        <v>0.20554984583761562</v>
      </c>
      <c r="D115" s="149">
        <f>SV_SO_1920_1a!D115/SV_SO_1920_1a!$H115*100</f>
        <v>28.879753340184994</v>
      </c>
      <c r="E115" s="148">
        <f>SV_SO_1920_1a!E115/SV_SO_1920_1a!$H115*100</f>
        <v>38.386433710174714</v>
      </c>
      <c r="F115" s="148">
        <f>SV_SO_1920_1a!F115/SV_SO_1920_1a!$H115*100</f>
        <v>22.302158273381295</v>
      </c>
      <c r="G115" s="148">
        <f>SV_SO_1920_1a!G115/SV_SO_1920_1a!$H115*100</f>
        <v>10.12332990750257</v>
      </c>
      <c r="H115" s="147">
        <f>SV_SO_1920_1a!H115/SV_SO_1920_1a!$H115*100</f>
        <v>100</v>
      </c>
      <c r="I115" s="147">
        <f>SV_SO_1920_1a!I115/SV_SO_1920_1a!$O115*100</f>
        <v>0</v>
      </c>
      <c r="J115" s="148">
        <f>SV_SO_1920_1a!J115/SV_SO_1920_1a!$O115*100</f>
        <v>0.4314994606256742</v>
      </c>
      <c r="K115" s="149">
        <f>SV_SO_1920_1a!K115/SV_SO_1920_1a!$O115*100</f>
        <v>35.16720604099245</v>
      </c>
      <c r="L115" s="148">
        <f>SV_SO_1920_1a!L115/SV_SO_1920_1a!$O115*100</f>
        <v>37.27076591154261</v>
      </c>
      <c r="M115" s="148">
        <f>SV_SO_1920_1a!M115/SV_SO_1920_1a!$O115*100</f>
        <v>19.795037756202806</v>
      </c>
      <c r="N115" s="148">
        <f>SV_SO_1920_1a!N115/SV_SO_1920_1a!$O115*100</f>
        <v>7.335490830636461</v>
      </c>
      <c r="O115" s="147">
        <f>SV_SO_1920_1a!O115/SV_SO_1920_1a!$O115*100</f>
        <v>100</v>
      </c>
      <c r="P115" s="147">
        <f>SV_SO_1920_1a!P115/SV_SO_1920_1a!$V115*100</f>
        <v>0.05263157894736842</v>
      </c>
      <c r="Q115" s="133">
        <f>SV_SO_1920_1a!Q115/SV_SO_1920_1a!$V115*100</f>
        <v>0.3157894736842105</v>
      </c>
      <c r="R115" s="134">
        <f>SV_SO_1920_1a!R115/SV_SO_1920_1a!$V115*100</f>
        <v>31.94736842105263</v>
      </c>
      <c r="S115" s="133">
        <f>SV_SO_1920_1a!S115/SV_SO_1920_1a!$V115*100</f>
        <v>37.84210526315789</v>
      </c>
      <c r="T115" s="133">
        <f>SV_SO_1920_1a!T115/SV_SO_1920_1a!$V115*100</f>
        <v>21.07894736842105</v>
      </c>
      <c r="U115" s="133">
        <f>SV_SO_1920_1a!U115/SV_SO_1920_1a!$V115*100</f>
        <v>8.763157894736842</v>
      </c>
      <c r="V115" s="132">
        <f>SV_SO_1920_1a!V115/SV_SO_1920_1a!$V115*100</f>
        <v>100</v>
      </c>
    </row>
    <row r="116" spans="1:22" s="157" customFormat="1" ht="12.75">
      <c r="A116" s="141" t="s">
        <v>19</v>
      </c>
      <c r="B116" s="142">
        <f>SV_SO_1920_1a!B116/SV_SO_1920_1a!$H116*100</f>
        <v>0.04383081306158229</v>
      </c>
      <c r="C116" s="143">
        <f>SV_SO_1920_1a!C116/SV_SO_1920_1a!$H116*100</f>
        <v>0.30681569143107607</v>
      </c>
      <c r="D116" s="144">
        <f>SV_SO_1920_1a!D116/SV_SO_1920_1a!$H116*100</f>
        <v>29.498137190444883</v>
      </c>
      <c r="E116" s="143">
        <f>SV_SO_1920_1a!E116/SV_SO_1920_1a!$H116*100</f>
        <v>38.35196142888451</v>
      </c>
      <c r="F116" s="143">
        <f>SV_SO_1920_1a!F116/SV_SO_1920_1a!$H116*100</f>
        <v>22.112645189568266</v>
      </c>
      <c r="G116" s="143">
        <f>SV_SO_1920_1a!G116/SV_SO_1920_1a!$H116*100</f>
        <v>9.686609686609685</v>
      </c>
      <c r="H116" s="142">
        <f>SV_SO_1920_1a!H116/SV_SO_1920_1a!$H116*100</f>
        <v>100</v>
      </c>
      <c r="I116" s="154">
        <f>SV_SO_1920_1a!I116/SV_SO_1920_1a!$O116*100</f>
        <v>0</v>
      </c>
      <c r="J116" s="155">
        <f>SV_SO_1920_1a!J116/SV_SO_1920_1a!$O116*100</f>
        <v>0.49621928166351603</v>
      </c>
      <c r="K116" s="156">
        <f>SV_SO_1920_1a!K116/SV_SO_1920_1a!$O116*100</f>
        <v>34.85349716446125</v>
      </c>
      <c r="L116" s="155">
        <f>SV_SO_1920_1a!L116/SV_SO_1920_1a!$O116*100</f>
        <v>38.114366729678636</v>
      </c>
      <c r="M116" s="155">
        <f>SV_SO_1920_1a!M116/SV_SO_1920_1a!$O116*100</f>
        <v>18.974480151228732</v>
      </c>
      <c r="N116" s="155">
        <f>SV_SO_1920_1a!N116/SV_SO_1920_1a!$O116*100</f>
        <v>7.561436672967864</v>
      </c>
      <c r="O116" s="154">
        <f>SV_SO_1920_1a!O116/SV_SO_1920_1a!$O116*100</f>
        <v>100</v>
      </c>
      <c r="P116" s="142">
        <f>SV_SO_1920_1a!P116/SV_SO_1920_1a!$V116*100</f>
        <v>0.02274019329164298</v>
      </c>
      <c r="Q116" s="143">
        <f>SV_SO_1920_1a!Q116/SV_SO_1920_1a!$V116*100</f>
        <v>0.3979533826037522</v>
      </c>
      <c r="R116" s="142">
        <f>SV_SO_1920_1a!R116/SV_SO_1920_1a!$V116*100</f>
        <v>32.075042637862424</v>
      </c>
      <c r="S116" s="142">
        <f>SV_SO_1920_1a!S116/SV_SO_1920_1a!$V116*100</f>
        <v>38.23763501989767</v>
      </c>
      <c r="T116" s="143">
        <f>SV_SO_1920_1a!T116/SV_SO_1920_1a!$V116*100</f>
        <v>20.602615122228542</v>
      </c>
      <c r="U116" s="145">
        <f>SV_SO_1920_1a!U116/SV_SO_1920_1a!$V116*100</f>
        <v>8.664013644115975</v>
      </c>
      <c r="V116" s="142">
        <f>SV_SO_1920_1a!V116/SV_SO_1920_1a!$V116*100</f>
        <v>100</v>
      </c>
    </row>
    <row r="117" spans="1:22" s="111" customFormat="1" ht="15" customHeight="1">
      <c r="A117" s="158" t="s">
        <v>20</v>
      </c>
      <c r="B117" s="159">
        <f>SV_SO_1920_1a!B117/SV_SO_1920_1a!$H117*100</f>
        <v>0.029347889886717146</v>
      </c>
      <c r="C117" s="160">
        <f>SV_SO_1920_1a!C117/SV_SO_1920_1a!$H117*100</f>
        <v>0.5810882197569995</v>
      </c>
      <c r="D117" s="161">
        <f>SV_SO_1920_1a!D117/SV_SO_1920_1a!$H117*100</f>
        <v>38.51617068732758</v>
      </c>
      <c r="E117" s="160">
        <f>SV_SO_1920_1a!E117/SV_SO_1920_1a!$H117*100</f>
        <v>41.2220461348829</v>
      </c>
      <c r="F117" s="160">
        <f>SV_SO_1920_1a!F117/SV_SO_1920_1a!$H117*100</f>
        <v>15.102424135704643</v>
      </c>
      <c r="G117" s="160">
        <f>SV_SO_1920_1a!G117/SV_SO_1920_1a!$H117*100</f>
        <v>4.548922932441157</v>
      </c>
      <c r="H117" s="159">
        <f>SV_SO_1920_1a!H117/SV_SO_1920_1a!$H117*100</f>
        <v>100</v>
      </c>
      <c r="I117" s="165">
        <f>SV_SO_1920_1a!I117/SV_SO_1920_1a!$O117*100</f>
        <v>0.019160758766047135</v>
      </c>
      <c r="J117" s="166">
        <f>SV_SO_1920_1a!J117/SV_SO_1920_1a!$O117*100</f>
        <v>0.5109535670945903</v>
      </c>
      <c r="K117" s="167">
        <f>SV_SO_1920_1a!K117/SV_SO_1920_1a!$O117*100</f>
        <v>43.31608865044389</v>
      </c>
      <c r="L117" s="166">
        <f>SV_SO_1920_1a!L117/SV_SO_1920_1a!$O117*100</f>
        <v>39.37535926422686</v>
      </c>
      <c r="M117" s="166">
        <f>SV_SO_1920_1a!M117/SV_SO_1920_1a!$O117*100</f>
        <v>13.361435779523537</v>
      </c>
      <c r="N117" s="166">
        <f>SV_SO_1920_1a!N117/SV_SO_1920_1a!$O117*100</f>
        <v>3.4170019799450726</v>
      </c>
      <c r="O117" s="165">
        <f>SV_SO_1920_1a!O117/SV_SO_1920_1a!$O117*100</f>
        <v>100</v>
      </c>
      <c r="P117" s="159">
        <f>SV_SO_1920_1a!P117/SV_SO_1920_1a!$V117*100</f>
        <v>0.024469321588058972</v>
      </c>
      <c r="Q117" s="160">
        <f>SV_SO_1920_1a!Q117/SV_SO_1920_1a!$V117*100</f>
        <v>0.5475010705328195</v>
      </c>
      <c r="R117" s="159">
        <f>SV_SO_1920_1a!R117/SV_SO_1920_1a!$V117*100</f>
        <v>40.81482840888236</v>
      </c>
      <c r="S117" s="159">
        <f>SV_SO_1920_1a!S117/SV_SO_1920_1a!$V117*100</f>
        <v>40.337676637915216</v>
      </c>
      <c r="T117" s="160">
        <f>SV_SO_1920_1a!T117/SV_SO_1920_1a!$V117*100</f>
        <v>14.268673151036888</v>
      </c>
      <c r="U117" s="162">
        <f>SV_SO_1920_1a!U117/SV_SO_1920_1a!$V117*100</f>
        <v>4.006851410044657</v>
      </c>
      <c r="V117" s="159">
        <f>SV_SO_1920_1a!V117/SV_SO_1920_1a!$V117*100</f>
        <v>100</v>
      </c>
    </row>
    <row r="118" spans="1:22" s="111" customFormat="1" ht="15" customHeight="1">
      <c r="A118" s="29"/>
      <c r="B118" s="163"/>
      <c r="C118" s="163"/>
      <c r="D118" s="163"/>
      <c r="E118" s="163"/>
      <c r="F118" s="163"/>
      <c r="G118" s="163"/>
      <c r="H118" s="163"/>
      <c r="I118" s="163"/>
      <c r="J118" s="163"/>
      <c r="K118" s="163"/>
      <c r="L118" s="163"/>
      <c r="M118" s="163"/>
      <c r="N118" s="163"/>
      <c r="O118" s="163"/>
      <c r="P118" s="163"/>
      <c r="Q118" s="163"/>
      <c r="R118" s="163"/>
      <c r="S118" s="163"/>
      <c r="T118" s="163"/>
      <c r="U118" s="163"/>
      <c r="V118" s="163"/>
    </row>
    <row r="119" spans="1:22" s="111" customFormat="1" ht="15" customHeight="1">
      <c r="A119" s="29"/>
      <c r="B119" s="163"/>
      <c r="C119" s="163"/>
      <c r="D119" s="163"/>
      <c r="E119" s="163"/>
      <c r="F119" s="163"/>
      <c r="G119" s="163"/>
      <c r="H119" s="163"/>
      <c r="I119" s="163"/>
      <c r="J119" s="163"/>
      <c r="K119" s="163"/>
      <c r="L119" s="163"/>
      <c r="M119" s="163"/>
      <c r="N119" s="163"/>
      <c r="O119" s="163"/>
      <c r="P119" s="163"/>
      <c r="Q119" s="163"/>
      <c r="R119" s="163"/>
      <c r="S119" s="163"/>
      <c r="T119" s="163"/>
      <c r="U119" s="163"/>
      <c r="V119" s="163"/>
    </row>
    <row r="120" spans="1:22" s="111" customFormat="1" ht="15" customHeight="1">
      <c r="A120" s="29"/>
      <c r="B120" s="163"/>
      <c r="C120" s="163"/>
      <c r="D120" s="163"/>
      <c r="E120" s="163"/>
      <c r="F120" s="163"/>
      <c r="G120" s="163"/>
      <c r="H120" s="163"/>
      <c r="I120" s="163"/>
      <c r="J120" s="163"/>
      <c r="K120" s="163"/>
      <c r="L120" s="163"/>
      <c r="M120" s="163"/>
      <c r="N120" s="163"/>
      <c r="O120" s="163"/>
      <c r="P120" s="163"/>
      <c r="Q120" s="163"/>
      <c r="R120" s="163"/>
      <c r="S120" s="163"/>
      <c r="T120" s="163"/>
      <c r="U120" s="163"/>
      <c r="V120" s="163"/>
    </row>
    <row r="121" spans="1:22" s="111" customFormat="1" ht="15" customHeight="1">
      <c r="A121" s="29"/>
      <c r="B121" s="163"/>
      <c r="C121" s="163"/>
      <c r="D121" s="163"/>
      <c r="E121" s="163"/>
      <c r="F121" s="163"/>
      <c r="G121" s="163"/>
      <c r="H121" s="163"/>
      <c r="I121" s="163"/>
      <c r="J121" s="163"/>
      <c r="K121" s="163"/>
      <c r="L121" s="163"/>
      <c r="M121" s="163"/>
      <c r="N121" s="163"/>
      <c r="O121" s="163"/>
      <c r="P121" s="163"/>
      <c r="Q121" s="163"/>
      <c r="R121" s="163"/>
      <c r="S121" s="163"/>
      <c r="T121" s="163"/>
      <c r="U121" s="163"/>
      <c r="V121" s="163"/>
    </row>
    <row r="122" spans="1:22" s="111" customFormat="1" ht="15" customHeight="1">
      <c r="A122" s="29"/>
      <c r="B122" s="163"/>
      <c r="C122" s="163"/>
      <c r="D122" s="163"/>
      <c r="E122" s="163"/>
      <c r="F122" s="163"/>
      <c r="G122" s="163"/>
      <c r="H122" s="163"/>
      <c r="I122" s="163"/>
      <c r="J122" s="163"/>
      <c r="K122" s="163"/>
      <c r="L122" s="163"/>
      <c r="M122" s="163"/>
      <c r="N122" s="163"/>
      <c r="O122" s="163"/>
      <c r="P122" s="163"/>
      <c r="Q122" s="163"/>
      <c r="R122" s="163"/>
      <c r="S122" s="163"/>
      <c r="T122" s="163"/>
      <c r="U122" s="163"/>
      <c r="V122" s="163"/>
    </row>
    <row r="123" spans="1:22" s="111" customFormat="1" ht="15" customHeight="1">
      <c r="A123" s="29"/>
      <c r="B123" s="163"/>
      <c r="C123" s="163"/>
      <c r="D123" s="163"/>
      <c r="E123" s="163"/>
      <c r="F123" s="163"/>
      <c r="G123" s="163"/>
      <c r="H123" s="163"/>
      <c r="I123" s="163"/>
      <c r="J123" s="163"/>
      <c r="K123" s="163"/>
      <c r="L123" s="163"/>
      <c r="M123" s="163"/>
      <c r="N123" s="163"/>
      <c r="O123" s="163"/>
      <c r="P123" s="163"/>
      <c r="Q123" s="163"/>
      <c r="R123" s="163"/>
      <c r="S123" s="163"/>
      <c r="T123" s="163"/>
      <c r="U123" s="163"/>
      <c r="V123" s="163"/>
    </row>
    <row r="124" spans="1:22" s="111" customFormat="1" ht="15" customHeight="1">
      <c r="A124" s="29"/>
      <c r="B124" s="163"/>
      <c r="C124" s="163"/>
      <c r="D124" s="163"/>
      <c r="E124" s="163"/>
      <c r="F124" s="163"/>
      <c r="G124" s="163"/>
      <c r="H124" s="163"/>
      <c r="I124" s="163"/>
      <c r="J124" s="163"/>
      <c r="K124" s="163"/>
      <c r="L124" s="163"/>
      <c r="M124" s="163"/>
      <c r="N124" s="163"/>
      <c r="O124" s="163"/>
      <c r="P124" s="163"/>
      <c r="Q124" s="163"/>
      <c r="R124" s="163"/>
      <c r="S124" s="163"/>
      <c r="T124" s="163"/>
      <c r="U124" s="163"/>
      <c r="V124" s="163"/>
    </row>
    <row r="125" spans="1:22" s="111" customFormat="1" ht="12.75">
      <c r="A125" s="29"/>
      <c r="B125" s="163"/>
      <c r="C125" s="163"/>
      <c r="D125" s="163"/>
      <c r="E125" s="163"/>
      <c r="F125" s="163"/>
      <c r="G125" s="163"/>
      <c r="H125" s="163"/>
      <c r="I125" s="163"/>
      <c r="J125" s="163"/>
      <c r="K125" s="163"/>
      <c r="L125" s="163"/>
      <c r="M125" s="163"/>
      <c r="N125" s="163"/>
      <c r="O125" s="163"/>
      <c r="P125" s="163"/>
      <c r="Q125" s="163"/>
      <c r="R125" s="163"/>
      <c r="S125" s="163"/>
      <c r="T125" s="163"/>
      <c r="U125" s="163"/>
      <c r="V125" s="163"/>
    </row>
    <row r="126" spans="1:22" s="111" customFormat="1" ht="12.75">
      <c r="A126" s="29"/>
      <c r="B126" s="163"/>
      <c r="C126" s="163"/>
      <c r="D126" s="163"/>
      <c r="E126" s="163"/>
      <c r="F126" s="163"/>
      <c r="G126" s="163"/>
      <c r="H126" s="163"/>
      <c r="I126" s="163"/>
      <c r="J126" s="163"/>
      <c r="K126" s="163"/>
      <c r="L126" s="163"/>
      <c r="M126" s="163"/>
      <c r="N126" s="163"/>
      <c r="O126" s="163"/>
      <c r="P126" s="163"/>
      <c r="Q126" s="163"/>
      <c r="R126" s="163"/>
      <c r="S126" s="163"/>
      <c r="T126" s="163"/>
      <c r="U126" s="163"/>
      <c r="V126" s="163"/>
    </row>
    <row r="127" spans="1:22" s="111" customFormat="1" ht="12.75">
      <c r="A127" s="29"/>
      <c r="B127" s="163"/>
      <c r="C127" s="163"/>
      <c r="D127" s="163"/>
      <c r="E127" s="163"/>
      <c r="F127" s="163"/>
      <c r="G127" s="163"/>
      <c r="H127" s="163"/>
      <c r="I127" s="163"/>
      <c r="J127" s="163"/>
      <c r="K127" s="163"/>
      <c r="L127" s="163"/>
      <c r="M127" s="163"/>
      <c r="N127" s="163"/>
      <c r="O127" s="163"/>
      <c r="P127" s="163"/>
      <c r="Q127" s="163"/>
      <c r="R127" s="163"/>
      <c r="S127" s="163"/>
      <c r="T127" s="163"/>
      <c r="U127" s="163"/>
      <c r="V127" s="163"/>
    </row>
    <row r="128" spans="1:22" s="111" customFormat="1" ht="12.75">
      <c r="A128" s="29"/>
      <c r="B128" s="163"/>
      <c r="C128" s="163"/>
      <c r="D128" s="163"/>
      <c r="E128" s="163"/>
      <c r="F128" s="163"/>
      <c r="G128" s="163"/>
      <c r="H128" s="163"/>
      <c r="I128" s="163"/>
      <c r="J128" s="163"/>
      <c r="K128" s="163"/>
      <c r="L128" s="163"/>
      <c r="M128" s="163"/>
      <c r="N128" s="163"/>
      <c r="O128" s="163"/>
      <c r="P128" s="163"/>
      <c r="Q128" s="163"/>
      <c r="R128" s="163"/>
      <c r="S128" s="163"/>
      <c r="T128" s="163"/>
      <c r="U128" s="163"/>
      <c r="V128" s="163"/>
    </row>
    <row r="129" spans="1:22" s="111" customFormat="1" ht="12.75">
      <c r="A129" s="29"/>
      <c r="B129" s="163"/>
      <c r="C129" s="163"/>
      <c r="D129" s="163"/>
      <c r="E129" s="163"/>
      <c r="F129" s="163"/>
      <c r="G129" s="163"/>
      <c r="H129" s="163"/>
      <c r="I129" s="163"/>
      <c r="J129" s="163"/>
      <c r="K129" s="163"/>
      <c r="L129" s="163"/>
      <c r="M129" s="163"/>
      <c r="N129" s="163"/>
      <c r="O129" s="163"/>
      <c r="P129" s="163"/>
      <c r="Q129" s="163"/>
      <c r="R129" s="163"/>
      <c r="S129" s="163"/>
      <c r="T129" s="163"/>
      <c r="U129" s="163"/>
      <c r="V129" s="163"/>
    </row>
    <row r="130" spans="1:22" s="111" customFormat="1" ht="12.75">
      <c r="A130" s="29"/>
      <c r="B130" s="163"/>
      <c r="C130" s="163"/>
      <c r="D130" s="163"/>
      <c r="E130" s="163"/>
      <c r="F130" s="163"/>
      <c r="G130" s="163"/>
      <c r="H130" s="163"/>
      <c r="I130" s="163"/>
      <c r="J130" s="163"/>
      <c r="K130" s="163"/>
      <c r="L130" s="163"/>
      <c r="M130" s="163"/>
      <c r="N130" s="163"/>
      <c r="O130" s="163"/>
      <c r="P130" s="163"/>
      <c r="Q130" s="163"/>
      <c r="R130" s="163"/>
      <c r="S130" s="163"/>
      <c r="T130" s="163"/>
      <c r="U130" s="163"/>
      <c r="V130" s="163"/>
    </row>
    <row r="131" spans="1:22" s="111" customFormat="1" ht="14.25" customHeight="1">
      <c r="A131" s="29"/>
      <c r="B131" s="163"/>
      <c r="C131" s="163"/>
      <c r="D131" s="163"/>
      <c r="E131" s="163"/>
      <c r="F131" s="163"/>
      <c r="G131" s="163"/>
      <c r="H131" s="163"/>
      <c r="I131" s="163"/>
      <c r="J131" s="163"/>
      <c r="K131" s="163"/>
      <c r="L131" s="163"/>
      <c r="M131" s="163"/>
      <c r="N131" s="163"/>
      <c r="O131" s="163"/>
      <c r="P131" s="163"/>
      <c r="Q131" s="163"/>
      <c r="R131" s="163"/>
      <c r="S131" s="163"/>
      <c r="T131" s="163"/>
      <c r="U131" s="163"/>
      <c r="V131" s="163"/>
    </row>
    <row r="132" spans="1:3" ht="12.75">
      <c r="A132" s="30" t="s">
        <v>65</v>
      </c>
      <c r="C132"/>
    </row>
    <row r="133" spans="1:22" ht="12.75">
      <c r="A133" s="225" t="s">
        <v>5</v>
      </c>
      <c r="B133" s="225"/>
      <c r="C133" s="225"/>
      <c r="D133" s="225"/>
      <c r="E133" s="225"/>
      <c r="F133" s="225"/>
      <c r="G133" s="225"/>
      <c r="H133" s="225"/>
      <c r="I133" s="225"/>
      <c r="J133" s="225"/>
      <c r="K133" s="225"/>
      <c r="L133" s="225"/>
      <c r="M133" s="225"/>
      <c r="N133" s="225"/>
      <c r="O133" s="225"/>
      <c r="P133" s="225"/>
      <c r="Q133" s="225"/>
      <c r="R133" s="225"/>
      <c r="S133" s="225"/>
      <c r="T133" s="225"/>
      <c r="U133" s="225"/>
      <c r="V133" s="225"/>
    </row>
    <row r="134" spans="1:22" ht="12.75">
      <c r="A134" s="225" t="s">
        <v>48</v>
      </c>
      <c r="B134" s="225"/>
      <c r="C134" s="225"/>
      <c r="D134" s="225"/>
      <c r="E134" s="225"/>
      <c r="F134" s="225"/>
      <c r="G134" s="225"/>
      <c r="H134" s="225"/>
      <c r="I134" s="225"/>
      <c r="J134" s="225"/>
      <c r="K134" s="225"/>
      <c r="L134" s="225"/>
      <c r="M134" s="225"/>
      <c r="N134" s="225"/>
      <c r="O134" s="225"/>
      <c r="P134" s="225"/>
      <c r="Q134" s="225"/>
      <c r="R134" s="225"/>
      <c r="S134" s="225"/>
      <c r="T134" s="225"/>
      <c r="U134" s="225"/>
      <c r="V134" s="225"/>
    </row>
    <row r="135" spans="1:22" s="114" customFormat="1" ht="12.75">
      <c r="A135" s="226" t="s">
        <v>73</v>
      </c>
      <c r="B135" s="226"/>
      <c r="C135" s="226"/>
      <c r="D135" s="226"/>
      <c r="E135" s="226"/>
      <c r="F135" s="226"/>
      <c r="G135" s="226"/>
      <c r="H135" s="226"/>
      <c r="I135" s="226"/>
      <c r="J135" s="226"/>
      <c r="K135" s="226"/>
      <c r="L135" s="226"/>
      <c r="M135" s="226"/>
      <c r="N135" s="226"/>
      <c r="O135" s="226"/>
      <c r="P135" s="226"/>
      <c r="Q135" s="226"/>
      <c r="R135" s="226"/>
      <c r="S135" s="226"/>
      <c r="T135" s="226"/>
      <c r="U135" s="226"/>
      <c r="V135" s="226"/>
    </row>
    <row r="136" spans="1:22" s="114" customFormat="1" ht="12.75">
      <c r="A136" s="113"/>
      <c r="B136" s="113"/>
      <c r="C136" s="113"/>
      <c r="D136" s="113"/>
      <c r="E136" s="113"/>
      <c r="F136" s="113"/>
      <c r="G136" s="113"/>
      <c r="H136" s="113"/>
      <c r="I136" s="113"/>
      <c r="J136" s="113"/>
      <c r="K136" s="113"/>
      <c r="L136" s="113"/>
      <c r="M136" s="113"/>
      <c r="N136" s="113"/>
      <c r="O136" s="113"/>
      <c r="P136" s="113"/>
      <c r="Q136" s="113"/>
      <c r="R136" s="113"/>
      <c r="S136" s="113"/>
      <c r="T136" s="113"/>
      <c r="U136" s="113"/>
      <c r="V136" s="113"/>
    </row>
    <row r="137" spans="1:22" ht="12.75">
      <c r="A137" s="225" t="s">
        <v>20</v>
      </c>
      <c r="B137" s="225"/>
      <c r="C137" s="225"/>
      <c r="D137" s="225"/>
      <c r="E137" s="225"/>
      <c r="F137" s="225"/>
      <c r="G137" s="225"/>
      <c r="H137" s="225"/>
      <c r="I137" s="225"/>
      <c r="J137" s="225"/>
      <c r="K137" s="225"/>
      <c r="L137" s="225"/>
      <c r="M137" s="225"/>
      <c r="N137" s="225"/>
      <c r="O137" s="225"/>
      <c r="P137" s="225"/>
      <c r="Q137" s="225"/>
      <c r="R137" s="225"/>
      <c r="S137" s="225"/>
      <c r="T137" s="225"/>
      <c r="U137" s="225"/>
      <c r="V137" s="225"/>
    </row>
    <row r="138" ht="7.5" customHeight="1" thickBot="1"/>
    <row r="139" spans="1:22" ht="12.75">
      <c r="A139" s="115"/>
      <c r="B139" s="227" t="s">
        <v>29</v>
      </c>
      <c r="C139" s="228"/>
      <c r="D139" s="228"/>
      <c r="E139" s="228"/>
      <c r="F139" s="228"/>
      <c r="G139" s="228"/>
      <c r="H139" s="229"/>
      <c r="I139" s="227" t="s">
        <v>30</v>
      </c>
      <c r="J139" s="228"/>
      <c r="K139" s="228"/>
      <c r="L139" s="228"/>
      <c r="M139" s="228"/>
      <c r="N139" s="228"/>
      <c r="O139" s="229"/>
      <c r="P139" s="227" t="s">
        <v>1</v>
      </c>
      <c r="Q139" s="228"/>
      <c r="R139" s="228"/>
      <c r="S139" s="228"/>
      <c r="T139" s="228"/>
      <c r="U139" s="228"/>
      <c r="V139" s="228"/>
    </row>
    <row r="140" spans="2:22" ht="12.75">
      <c r="B140" s="230" t="s">
        <v>31</v>
      </c>
      <c r="C140" s="231"/>
      <c r="D140" s="116" t="s">
        <v>32</v>
      </c>
      <c r="E140" s="231" t="s">
        <v>33</v>
      </c>
      <c r="F140" s="231"/>
      <c r="G140" s="231"/>
      <c r="H140" s="117" t="s">
        <v>1</v>
      </c>
      <c r="I140" s="230" t="s">
        <v>31</v>
      </c>
      <c r="J140" s="232"/>
      <c r="K140" s="112" t="s">
        <v>32</v>
      </c>
      <c r="L140" s="230" t="s">
        <v>33</v>
      </c>
      <c r="M140" s="231"/>
      <c r="N140" s="231"/>
      <c r="O140" s="117" t="s">
        <v>1</v>
      </c>
      <c r="P140" s="230" t="s">
        <v>31</v>
      </c>
      <c r="Q140" s="232"/>
      <c r="R140" s="112" t="s">
        <v>32</v>
      </c>
      <c r="S140" s="230" t="s">
        <v>33</v>
      </c>
      <c r="T140" s="231"/>
      <c r="U140" s="231"/>
      <c r="V140" s="117" t="s">
        <v>1</v>
      </c>
    </row>
    <row r="141" spans="1:22" ht="12.75">
      <c r="A141" s="118" t="s">
        <v>34</v>
      </c>
      <c r="B141" s="119" t="s">
        <v>35</v>
      </c>
      <c r="C141" s="118">
        <v>1</v>
      </c>
      <c r="D141" s="120" t="s">
        <v>36</v>
      </c>
      <c r="E141" s="118" t="s">
        <v>37</v>
      </c>
      <c r="F141" s="118" t="s">
        <v>38</v>
      </c>
      <c r="G141" s="118" t="s">
        <v>39</v>
      </c>
      <c r="H141" s="121"/>
      <c r="I141" s="119" t="s">
        <v>35</v>
      </c>
      <c r="J141" s="118">
        <v>1</v>
      </c>
      <c r="K141" s="120" t="s">
        <v>36</v>
      </c>
      <c r="L141" s="118" t="s">
        <v>37</v>
      </c>
      <c r="M141" s="118" t="s">
        <v>38</v>
      </c>
      <c r="N141" s="118" t="s">
        <v>39</v>
      </c>
      <c r="O141" s="121"/>
      <c r="P141" s="119" t="s">
        <v>35</v>
      </c>
      <c r="Q141" s="118">
        <v>1</v>
      </c>
      <c r="R141" s="120" t="s">
        <v>36</v>
      </c>
      <c r="S141" s="118" t="s">
        <v>37</v>
      </c>
      <c r="T141" s="118" t="s">
        <v>38</v>
      </c>
      <c r="U141" s="118" t="s">
        <v>39</v>
      </c>
      <c r="V141" s="121"/>
    </row>
    <row r="142" spans="1:22" ht="12.75">
      <c r="A142" s="122" t="s">
        <v>10</v>
      </c>
      <c r="B142" s="119"/>
      <c r="C142" s="118"/>
      <c r="D142" s="120"/>
      <c r="E142" s="118"/>
      <c r="F142" s="118"/>
      <c r="G142" s="118"/>
      <c r="H142" s="119"/>
      <c r="I142" s="119"/>
      <c r="J142" s="118"/>
      <c r="K142" s="120"/>
      <c r="L142" s="118"/>
      <c r="M142" s="118"/>
      <c r="N142" s="118"/>
      <c r="O142" s="119"/>
      <c r="P142" s="119"/>
      <c r="Q142" s="118"/>
      <c r="R142" s="120"/>
      <c r="S142" s="118"/>
      <c r="T142" s="118"/>
      <c r="U142" s="123"/>
      <c r="V142" s="119"/>
    </row>
    <row r="143" spans="1:22" ht="12.75">
      <c r="A143" s="111" t="s">
        <v>13</v>
      </c>
      <c r="B143" s="117"/>
      <c r="C143" s="124"/>
      <c r="D143" s="125"/>
      <c r="E143" s="124"/>
      <c r="F143" s="124"/>
      <c r="G143" s="124"/>
      <c r="H143" s="117"/>
      <c r="I143" s="117"/>
      <c r="J143" s="124"/>
      <c r="K143" s="125"/>
      <c r="L143" s="124"/>
      <c r="M143" s="124"/>
      <c r="N143" s="124"/>
      <c r="O143" s="117"/>
      <c r="P143" s="117"/>
      <c r="Q143" s="124"/>
      <c r="R143" s="117"/>
      <c r="S143" s="126"/>
      <c r="T143" s="124"/>
      <c r="U143" s="127"/>
      <c r="V143" s="117"/>
    </row>
    <row r="144" spans="1:22" ht="12.75">
      <c r="A144" s="112" t="s">
        <v>40</v>
      </c>
      <c r="B144" s="128">
        <f>SV_SO_1920_1a!B143/SV_SO_1920_1a!$H143*100</f>
        <v>0.04631344942571323</v>
      </c>
      <c r="C144" s="129">
        <f>SV_SO_1920_1a!C143/SV_SO_1920_1a!$H143*100</f>
        <v>1.8988514264542424</v>
      </c>
      <c r="D144" s="130">
        <f>SV_SO_1920_1a!D143/SV_SO_1920_1a!$H143*100</f>
        <v>84.00950969494875</v>
      </c>
      <c r="E144" s="129">
        <f>SV_SO_1920_1a!E143/SV_SO_1920_1a!$H143*100</f>
        <v>12.668272199580091</v>
      </c>
      <c r="F144" s="129">
        <f>SV_SO_1920_1a!F143/SV_SO_1920_1a!$H143*100</f>
        <v>1.3369149067555886</v>
      </c>
      <c r="G144" s="129">
        <f>SV_SO_1920_1a!G143/SV_SO_1920_1a!$H143*100</f>
        <v>0.04013832283561813</v>
      </c>
      <c r="H144" s="128">
        <f>SV_SO_1920_1a!H143/SV_SO_1920_1a!$H143*100</f>
        <v>100</v>
      </c>
      <c r="I144" s="128">
        <f>SV_SO_1920_1a!I143/SV_SO_1920_1a!$O143*100</f>
        <v>0.04289478521968258</v>
      </c>
      <c r="J144" s="129">
        <f>SV_SO_1920_1a!J143/SV_SO_1920_1a!$O143*100</f>
        <v>1.525828788528709</v>
      </c>
      <c r="K144" s="130">
        <f>SV_SO_1920_1a!K143/SV_SO_1920_1a!$O143*100</f>
        <v>86.35945830014094</v>
      </c>
      <c r="L144" s="129">
        <f>SV_SO_1920_1a!L143/SV_SO_1920_1a!$O143*100</f>
        <v>10.968809363318831</v>
      </c>
      <c r="M144" s="129">
        <f>SV_SO_1920_1a!M143/SV_SO_1920_1a!$O143*100</f>
        <v>1.0570500643421779</v>
      </c>
      <c r="N144" s="129">
        <f>SV_SO_1920_1a!N143/SV_SO_1920_1a!$O143*100</f>
        <v>0.045958698449659906</v>
      </c>
      <c r="O144" s="128">
        <f>SV_SO_1920_1a!O143/SV_SO_1920_1a!$O143*100</f>
        <v>100</v>
      </c>
      <c r="P144" s="128">
        <f>SV_SO_1920_1a!P143/SV_SO_1920_1a!$V143*100</f>
        <v>0.04459754559714576</v>
      </c>
      <c r="Q144" s="129">
        <f>SV_SO_1920_1a!Q143/SV_SO_1920_1a!$V143*100</f>
        <v>1.7116230430904562</v>
      </c>
      <c r="R144" s="128">
        <f>SV_SO_1920_1a!R143/SV_SO_1920_1a!$V143*100</f>
        <v>85.18900132254791</v>
      </c>
      <c r="S144" s="128">
        <f>SV_SO_1920_1a!S143/SV_SO_1920_1a!$V143*100</f>
        <v>11.815273890443823</v>
      </c>
      <c r="T144" s="129">
        <f>SV_SO_1920_1a!T143/SV_SO_1920_1a!$V143*100</f>
        <v>1.1964444991234275</v>
      </c>
      <c r="U144" s="131">
        <f>SV_SO_1920_1a!U143/SV_SO_1920_1a!$V143*100</f>
        <v>0.04305969919724418</v>
      </c>
      <c r="V144" s="128">
        <f>SV_SO_1920_1a!V143/SV_SO_1920_1a!$V143*100</f>
        <v>100</v>
      </c>
    </row>
    <row r="145" spans="1:22" ht="12.75">
      <c r="A145" s="112" t="s">
        <v>41</v>
      </c>
      <c r="B145" s="128">
        <f>SV_SO_1920_1a!B144/SV_SO_1920_1a!$H144*100</f>
        <v>0</v>
      </c>
      <c r="C145" s="129">
        <f>SV_SO_1920_1a!C144/SV_SO_1920_1a!$H144*100</f>
        <v>0.03857280617164899</v>
      </c>
      <c r="D145" s="130">
        <f>SV_SO_1920_1a!D144/SV_SO_1920_1a!$H144*100</f>
        <v>57.33847637415622</v>
      </c>
      <c r="E145" s="129">
        <f>SV_SO_1920_1a!E144/SV_SO_1920_1a!$H144*100</f>
        <v>40.30858244937319</v>
      </c>
      <c r="F145" s="129">
        <f>SV_SO_1920_1a!F144/SV_SO_1920_1a!$H144*100</f>
        <v>2.1600771456123433</v>
      </c>
      <c r="G145" s="129">
        <f>SV_SO_1920_1a!G144/SV_SO_1920_1a!$H144*100</f>
        <v>0.15429122468659595</v>
      </c>
      <c r="H145" s="128">
        <f>SV_SO_1920_1a!H144/SV_SO_1920_1a!$H144*100</f>
        <v>100</v>
      </c>
      <c r="I145" s="128">
        <f>SV_SO_1920_1a!I144/SV_SO_1920_1a!$O144*100</f>
        <v>0</v>
      </c>
      <c r="J145" s="129">
        <f>SV_SO_1920_1a!J144/SV_SO_1920_1a!$O144*100</f>
        <v>0.02486943546381497</v>
      </c>
      <c r="K145" s="130">
        <f>SV_SO_1920_1a!K144/SV_SO_1920_1a!$O144*100</f>
        <v>59.23899527480726</v>
      </c>
      <c r="L145" s="129">
        <f>SV_SO_1920_1a!L144/SV_SO_1920_1a!$O144*100</f>
        <v>38.572494404377025</v>
      </c>
      <c r="M145" s="129">
        <f>SV_SO_1920_1a!M144/SV_SO_1920_1a!$O144*100</f>
        <v>2.1387714498880874</v>
      </c>
      <c r="N145" s="129">
        <f>SV_SO_1920_1a!N144/SV_SO_1920_1a!$O144*100</f>
        <v>0.02486943546381497</v>
      </c>
      <c r="O145" s="128">
        <f>SV_SO_1920_1a!O144/SV_SO_1920_1a!$O144*100</f>
        <v>100</v>
      </c>
      <c r="P145" s="128">
        <f>SV_SO_1920_1a!P144/SV_SO_1920_1a!$V144*100</f>
        <v>0</v>
      </c>
      <c r="Q145" s="129">
        <f>SV_SO_1920_1a!Q144/SV_SO_1920_1a!$V144*100</f>
        <v>0.0325874429719748</v>
      </c>
      <c r="R145" s="128">
        <f>SV_SO_1920_1a!R144/SV_SO_1920_1a!$V144*100</f>
        <v>58.168585704975015</v>
      </c>
      <c r="S145" s="128">
        <f>SV_SO_1920_1a!S144/SV_SO_1920_1a!$V144*100</f>
        <v>39.55029328698675</v>
      </c>
      <c r="T145" s="129">
        <f>SV_SO_1920_1a!T144/SV_SO_1920_1a!$V144*100</f>
        <v>2.150771236150337</v>
      </c>
      <c r="U145" s="131">
        <f>SV_SO_1920_1a!U144/SV_SO_1920_1a!$V144*100</f>
        <v>0.0977623289159244</v>
      </c>
      <c r="V145" s="128">
        <f>SV_SO_1920_1a!V144/SV_SO_1920_1a!$V144*100</f>
        <v>100</v>
      </c>
    </row>
    <row r="146" spans="1:22" ht="12.75">
      <c r="A146" s="29" t="s">
        <v>23</v>
      </c>
      <c r="B146" s="132">
        <f>SV_SO_1920_1a!B145/SV_SO_1920_1a!$H145*100</f>
        <v>0.03992228461927448</v>
      </c>
      <c r="C146" s="133">
        <f>SV_SO_1920_1a!C145/SV_SO_1920_1a!$H145*100</f>
        <v>1.6421366406728235</v>
      </c>
      <c r="D146" s="134">
        <f>SV_SO_1920_1a!D145/SV_SO_1920_1a!$H145*100</f>
        <v>80.32895962526283</v>
      </c>
      <c r="E146" s="133">
        <f>SV_SO_1920_1a!E145/SV_SO_1920_1a!$H145*100</f>
        <v>16.48258057647779</v>
      </c>
      <c r="F146" s="133">
        <f>SV_SO_1920_1a!F145/SV_SO_1920_1a!$H145*100</f>
        <v>1.450509674500306</v>
      </c>
      <c r="G146" s="133">
        <f>SV_SO_1920_1a!G145/SV_SO_1920_1a!$H145*100</f>
        <v>0.05589119846698427</v>
      </c>
      <c r="H146" s="132">
        <f>SV_SO_1920_1a!H145/SV_SO_1920_1a!$H145*100</f>
        <v>100</v>
      </c>
      <c r="I146" s="132">
        <f>SV_SO_1920_1a!I145/SV_SO_1920_1a!$O145*100</f>
        <v>0.03818980332251289</v>
      </c>
      <c r="J146" s="133">
        <f>SV_SO_1920_1a!J145/SV_SO_1920_1a!$O145*100</f>
        <v>1.3611937041381381</v>
      </c>
      <c r="K146" s="134">
        <f>SV_SO_1920_1a!K145/SV_SO_1920_1a!$O145*100</f>
        <v>83.38470771161242</v>
      </c>
      <c r="L146" s="133">
        <f>SV_SO_1920_1a!L145/SV_SO_1920_1a!$O145*100</f>
        <v>13.996562917700976</v>
      </c>
      <c r="M146" s="133">
        <f>SV_SO_1920_1a!M145/SV_SO_1920_1a!$O145*100</f>
        <v>1.175700373714504</v>
      </c>
      <c r="N146" s="133">
        <f>SV_SO_1920_1a!N145/SV_SO_1920_1a!$O145*100</f>
        <v>0.0436454895114433</v>
      </c>
      <c r="O146" s="132">
        <f>SV_SO_1920_1a!O145/SV_SO_1920_1a!$O145*100</f>
        <v>100</v>
      </c>
      <c r="P146" s="132">
        <f>SV_SO_1920_1a!P145/SV_SO_1920_1a!$V145*100</f>
        <v>0.03906670977476021</v>
      </c>
      <c r="Q146" s="133">
        <f>SV_SO_1920_1a!Q145/SV_SO_1920_1a!$V145*100</f>
        <v>1.5033947623666344</v>
      </c>
      <c r="R146" s="132">
        <f>SV_SO_1920_1a!R145/SV_SO_1920_1a!$V145*100</f>
        <v>81.83802133850631</v>
      </c>
      <c r="S146" s="132">
        <f>SV_SO_1920_1a!S145/SV_SO_1920_1a!$V145*100</f>
        <v>15.254876603082229</v>
      </c>
      <c r="T146" s="133">
        <f>SV_SO_1920_1a!T145/SV_SO_1920_1a!$V145*100</f>
        <v>1.3147968531091712</v>
      </c>
      <c r="U146" s="135">
        <f>SV_SO_1920_1a!U145/SV_SO_1920_1a!$V145*100</f>
        <v>0.04984373316090096</v>
      </c>
      <c r="V146" s="132">
        <f>SV_SO_1920_1a!V145/SV_SO_1920_1a!$V145*100</f>
        <v>100</v>
      </c>
    </row>
    <row r="147" spans="1:22" ht="12.75">
      <c r="A147" s="30" t="s">
        <v>14</v>
      </c>
      <c r="B147" s="137"/>
      <c r="C147" s="138"/>
      <c r="D147" s="139"/>
      <c r="E147" s="138"/>
      <c r="F147" s="138"/>
      <c r="G147" s="138"/>
      <c r="H147" s="137"/>
      <c r="I147" s="137"/>
      <c r="J147" s="138"/>
      <c r="K147" s="139"/>
      <c r="L147" s="138"/>
      <c r="M147" s="138"/>
      <c r="N147" s="138"/>
      <c r="O147" s="137"/>
      <c r="P147" s="137"/>
      <c r="Q147" s="138"/>
      <c r="R147" s="137"/>
      <c r="S147" s="137"/>
      <c r="T147" s="138"/>
      <c r="U147" s="140"/>
      <c r="V147" s="137"/>
    </row>
    <row r="148" spans="1:22" ht="12.75">
      <c r="A148" s="112" t="s">
        <v>51</v>
      </c>
      <c r="B148" s="128">
        <f>SV_SO_1920_1a!B147/SV_SO_1920_1a!$H147*100</f>
        <v>0.05353498176464684</v>
      </c>
      <c r="C148" s="129">
        <f>SV_SO_1920_1a!C147/SV_SO_1920_1a!$H147*100</f>
        <v>1.9841402616522235</v>
      </c>
      <c r="D148" s="130">
        <f>SV_SO_1920_1a!D147/SV_SO_1920_1a!$H147*100</f>
        <v>82.82530866262924</v>
      </c>
      <c r="E148" s="129">
        <f>SV_SO_1920_1a!E147/SV_SO_1920_1a!$H147*100</f>
        <v>13.253253923110384</v>
      </c>
      <c r="F148" s="129">
        <f>SV_SO_1920_1a!F147/SV_SO_1920_1a!$H147*100</f>
        <v>1.7465787800716033</v>
      </c>
      <c r="G148" s="129">
        <f>SV_SO_1920_1a!G147/SV_SO_1920_1a!$H147*100</f>
        <v>0.13718339077190753</v>
      </c>
      <c r="H148" s="128">
        <f>SV_SO_1920_1a!H147/SV_SO_1920_1a!$H147*100</f>
        <v>100</v>
      </c>
      <c r="I148" s="128">
        <f>SV_SO_1920_1a!I147/SV_SO_1920_1a!$O147*100</f>
        <v>0.019542064293391524</v>
      </c>
      <c r="J148" s="129">
        <f>SV_SO_1920_1a!J147/SV_SO_1920_1a!$O147*100</f>
        <v>1.4395987362798424</v>
      </c>
      <c r="K148" s="130">
        <f>SV_SO_1920_1a!K147/SV_SO_1920_1a!$O147*100</f>
        <v>85.84177441943784</v>
      </c>
      <c r="L148" s="129">
        <f>SV_SO_1920_1a!L147/SV_SO_1920_1a!$O147*100</f>
        <v>11.236686968700127</v>
      </c>
      <c r="M148" s="129">
        <f>SV_SO_1920_1a!M147/SV_SO_1920_1a!$O147*100</f>
        <v>1.3777155326841026</v>
      </c>
      <c r="N148" s="129">
        <f>SV_SO_1920_1a!N147/SV_SO_1920_1a!$O147*100</f>
        <v>0.08468227860469661</v>
      </c>
      <c r="O148" s="128">
        <f>SV_SO_1920_1a!O147/SV_SO_1920_1a!$O147*100</f>
        <v>100</v>
      </c>
      <c r="P148" s="128">
        <f>SV_SO_1920_1a!P147/SV_SO_1920_1a!$V147*100</f>
        <v>0.03630962204984321</v>
      </c>
      <c r="Q148" s="129">
        <f>SV_SO_1920_1a!Q147/SV_SO_1920_1a!$V147*100</f>
        <v>1.7082026737085327</v>
      </c>
      <c r="R148" s="128">
        <f>SV_SO_1920_1a!R147/SV_SO_1920_1a!$V147*100</f>
        <v>84.35385377124938</v>
      </c>
      <c r="S148" s="128">
        <f>SV_SO_1920_1a!S147/SV_SO_1920_1a!$V147*100</f>
        <v>12.231391318699455</v>
      </c>
      <c r="T148" s="129">
        <f>SV_SO_1920_1a!T147/SV_SO_1920_1a!$V147*100</f>
        <v>1.5596633107773559</v>
      </c>
      <c r="U148" s="131">
        <f>SV_SO_1920_1a!U147/SV_SO_1920_1a!$V147*100</f>
        <v>0.1105793035154316</v>
      </c>
      <c r="V148" s="128">
        <f>SV_SO_1920_1a!V147/SV_SO_1920_1a!$V147*100</f>
        <v>100</v>
      </c>
    </row>
    <row r="149" spans="1:22" ht="12.75">
      <c r="A149" s="112" t="s">
        <v>42</v>
      </c>
      <c r="B149" s="128">
        <f>SV_SO_1920_1a!B148/SV_SO_1920_1a!$H148*100</f>
        <v>0.014365752047119665</v>
      </c>
      <c r="C149" s="129">
        <f>SV_SO_1920_1a!C148/SV_SO_1920_1a!$H148*100</f>
        <v>0.02873150409423933</v>
      </c>
      <c r="D149" s="130">
        <f>SV_SO_1920_1a!D148/SV_SO_1920_1a!$H148*100</f>
        <v>53.28257434276684</v>
      </c>
      <c r="E149" s="129">
        <f>SV_SO_1920_1a!E148/SV_SO_1920_1a!$H148*100</f>
        <v>43.47076569458411</v>
      </c>
      <c r="F149" s="129">
        <f>SV_SO_1920_1a!F148/SV_SO_1920_1a!$H148*100</f>
        <v>3.1173681942249676</v>
      </c>
      <c r="G149" s="129">
        <f>SV_SO_1920_1a!G148/SV_SO_1920_1a!$H148*100</f>
        <v>0.086194512282718</v>
      </c>
      <c r="H149" s="128">
        <f>SV_SO_1920_1a!H148/SV_SO_1920_1a!$H148*100</f>
        <v>100</v>
      </c>
      <c r="I149" s="128">
        <f>SV_SO_1920_1a!I148/SV_SO_1920_1a!$O148*100</f>
        <v>0.019094901661256446</v>
      </c>
      <c r="J149" s="129">
        <f>SV_SO_1920_1a!J148/SV_SO_1920_1a!$O148*100</f>
        <v>0</v>
      </c>
      <c r="K149" s="130">
        <f>SV_SO_1920_1a!K148/SV_SO_1920_1a!$O148*100</f>
        <v>53.904907389726944</v>
      </c>
      <c r="L149" s="129">
        <f>SV_SO_1920_1a!L148/SV_SO_1920_1a!$O148*100</f>
        <v>43.440901279358414</v>
      </c>
      <c r="M149" s="129">
        <f>SV_SO_1920_1a!M148/SV_SO_1920_1a!$O148*100</f>
        <v>2.444147412640825</v>
      </c>
      <c r="N149" s="129">
        <f>SV_SO_1920_1a!N148/SV_SO_1920_1a!$O148*100</f>
        <v>0.19094901661256444</v>
      </c>
      <c r="O149" s="128">
        <f>SV_SO_1920_1a!O148/SV_SO_1920_1a!$O148*100</f>
        <v>100</v>
      </c>
      <c r="P149" s="128">
        <f>SV_SO_1920_1a!P148/SV_SO_1920_1a!$V148*100</f>
        <v>0.016396130513198885</v>
      </c>
      <c r="Q149" s="129">
        <f>SV_SO_1920_1a!Q148/SV_SO_1920_1a!$V148*100</f>
        <v>0.016396130513198885</v>
      </c>
      <c r="R149" s="128">
        <f>SV_SO_1920_1a!R148/SV_SO_1920_1a!$V148*100</f>
        <v>53.549762256107556</v>
      </c>
      <c r="S149" s="128">
        <f>SV_SO_1920_1a!S148/SV_SO_1920_1a!$V148*100</f>
        <v>43.45794392523364</v>
      </c>
      <c r="T149" s="129">
        <f>SV_SO_1920_1a!T148/SV_SO_1920_1a!$V148*100</f>
        <v>2.828332513526808</v>
      </c>
      <c r="U149" s="131">
        <f>SV_SO_1920_1a!U148/SV_SO_1920_1a!$V148*100</f>
        <v>0.13116904410559108</v>
      </c>
      <c r="V149" s="128">
        <f>SV_SO_1920_1a!V148/SV_SO_1920_1a!$V148*100</f>
        <v>100</v>
      </c>
    </row>
    <row r="150" spans="1:22" ht="12.75">
      <c r="A150" s="29" t="s">
        <v>24</v>
      </c>
      <c r="B150" s="132">
        <f>SV_SO_1920_1a!B149/SV_SO_1920_1a!$H149*100</f>
        <v>0.046135475466782455</v>
      </c>
      <c r="C150" s="133">
        <f>SV_SO_1920_1a!C149/SV_SO_1920_1a!$H149*100</f>
        <v>1.614741641337386</v>
      </c>
      <c r="D150" s="134">
        <f>SV_SO_1920_1a!D149/SV_SO_1920_1a!$H149*100</f>
        <v>77.24435518888406</v>
      </c>
      <c r="E150" s="133">
        <f>SV_SO_1920_1a!E149/SV_SO_1920_1a!$H149*100</f>
        <v>18.96168041684759</v>
      </c>
      <c r="F150" s="133">
        <f>SV_SO_1920_1a!F149/SV_SO_1920_1a!$H149*100</f>
        <v>2.0055362570560136</v>
      </c>
      <c r="G150" s="133">
        <f>SV_SO_1920_1a!G149/SV_SO_1920_1a!$H149*100</f>
        <v>0.12755102040816327</v>
      </c>
      <c r="H150" s="132">
        <f>SV_SO_1920_1a!H149/SV_SO_1920_1a!$H149*100</f>
        <v>100</v>
      </c>
      <c r="I150" s="132">
        <f>SV_SO_1920_1a!I149/SV_SO_1920_1a!$O149*100</f>
        <v>0.019476905954368393</v>
      </c>
      <c r="J150" s="133">
        <f>SV_SO_1920_1a!J149/SV_SO_1920_1a!$O149*100</f>
        <v>1.229827490261547</v>
      </c>
      <c r="K150" s="134">
        <f>SV_SO_1920_1a!K149/SV_SO_1920_1a!$O149*100</f>
        <v>81.18809126321646</v>
      </c>
      <c r="L150" s="133">
        <f>SV_SO_1920_1a!L149/SV_SO_1920_1a!$O149*100</f>
        <v>15.929326655537007</v>
      </c>
      <c r="M150" s="133">
        <f>SV_SO_1920_1a!M149/SV_SO_1920_1a!$O149*100</f>
        <v>1.5331107401224262</v>
      </c>
      <c r="N150" s="133">
        <f>SV_SO_1920_1a!N149/SV_SO_1920_1a!$O149*100</f>
        <v>0.10016694490818029</v>
      </c>
      <c r="O150" s="132">
        <f>SV_SO_1920_1a!O149/SV_SO_1920_1a!$O149*100</f>
        <v>100</v>
      </c>
      <c r="P150" s="132">
        <f>SV_SO_1920_1a!P149/SV_SO_1920_1a!$V149*100</f>
        <v>0.03297246798922899</v>
      </c>
      <c r="Q150" s="133">
        <f>SV_SO_1920_1a!Q149/SV_SO_1920_1a!$V149*100</f>
        <v>1.4246853877012693</v>
      </c>
      <c r="R150" s="132">
        <f>SV_SO_1920_1a!R149/SV_SO_1920_1a!$V149*100</f>
        <v>79.19162499313074</v>
      </c>
      <c r="S150" s="132">
        <f>SV_SO_1920_1a!S149/SV_SO_1920_1a!$V149*100</f>
        <v>17.46441721162829</v>
      </c>
      <c r="T150" s="133">
        <f>SV_SO_1920_1a!T149/SV_SO_1920_1a!$V149*100</f>
        <v>1.7722701544210584</v>
      </c>
      <c r="U150" s="135">
        <f>SV_SO_1920_1a!U149/SV_SO_1920_1a!$V149*100</f>
        <v>0.11402978512941694</v>
      </c>
      <c r="V150" s="132">
        <f>SV_SO_1920_1a!V149/SV_SO_1920_1a!$V149*100</f>
        <v>100</v>
      </c>
    </row>
    <row r="151" spans="1:22" ht="12.75">
      <c r="A151" s="141" t="s">
        <v>15</v>
      </c>
      <c r="B151" s="132">
        <f>SV_SO_1920_1a!B150/SV_SO_1920_1a!$H150*100</f>
        <v>0.04299861598204808</v>
      </c>
      <c r="C151" s="143">
        <f>SV_SO_1920_1a!C150/SV_SO_1920_1a!$H150*100</f>
        <v>1.6285725803200708</v>
      </c>
      <c r="D151" s="144">
        <f>SV_SO_1920_1a!D150/SV_SO_1920_1a!$H150*100</f>
        <v>78.80168232085029</v>
      </c>
      <c r="E151" s="143">
        <f>SV_SO_1920_1a!E150/SV_SO_1920_1a!$H150*100</f>
        <v>17.710054957606054</v>
      </c>
      <c r="F151" s="143">
        <f>SV_SO_1920_1a!F150/SV_SO_1920_1a!$H150*100</f>
        <v>1.7253194662796794</v>
      </c>
      <c r="G151" s="143">
        <f>SV_SO_1920_1a!G150/SV_SO_1920_1a!$H150*100</f>
        <v>0.09137205896185217</v>
      </c>
      <c r="H151" s="142">
        <f>SV_SO_1920_1a!H150/SV_SO_1920_1a!$H150*100</f>
        <v>100</v>
      </c>
      <c r="I151" s="132">
        <f>SV_SO_1920_1a!I150/SV_SO_1920_1a!$O150*100</f>
        <v>0.028926018264714387</v>
      </c>
      <c r="J151" s="143">
        <f>SV_SO_1920_1a!J150/SV_SO_1920_1a!$O150*100</f>
        <v>1.29616110414744</v>
      </c>
      <c r="K151" s="144">
        <f>SV_SO_1920_1a!K150/SV_SO_1920_1a!$O150*100</f>
        <v>82.29727682199479</v>
      </c>
      <c r="L151" s="143">
        <f>SV_SO_1920_1a!L150/SV_SO_1920_1a!$O150*100</f>
        <v>14.953374013416163</v>
      </c>
      <c r="M151" s="143">
        <f>SV_SO_1920_1a!M150/SV_SO_1920_1a!$O150*100</f>
        <v>1.352635711235692</v>
      </c>
      <c r="N151" s="143">
        <f>SV_SO_1920_1a!N150/SV_SO_1920_1a!$O150*100</f>
        <v>0.07162633094119754</v>
      </c>
      <c r="O151" s="142">
        <f>SV_SO_1920_1a!O150/SV_SO_1920_1a!$O150*100</f>
        <v>100</v>
      </c>
      <c r="P151" s="142">
        <f>SV_SO_1920_1a!P150/SV_SO_1920_1a!$V150*100</f>
        <v>0.03604951707250714</v>
      </c>
      <c r="Q151" s="143">
        <f>SV_SO_1920_1a!Q150/SV_SO_1920_1a!$V150*100</f>
        <v>1.4644266086246769</v>
      </c>
      <c r="R151" s="142">
        <f>SV_SO_1920_1a!R150/SV_SO_1920_1a!$V150*100</f>
        <v>80.52781934430689</v>
      </c>
      <c r="S151" s="142">
        <f>SV_SO_1920_1a!S150/SV_SO_1920_1a!$V150*100</f>
        <v>16.34879608216569</v>
      </c>
      <c r="T151" s="143">
        <f>SV_SO_1920_1a!T150/SV_SO_1920_1a!$V150*100</f>
        <v>1.5412868997415319</v>
      </c>
      <c r="U151" s="145">
        <f>SV_SO_1920_1a!U150/SV_SO_1920_1a!$V150*100</f>
        <v>0.08162154808869541</v>
      </c>
      <c r="V151" s="142">
        <f>SV_SO_1920_1a!V150/SV_SO_1920_1a!$V150*100</f>
        <v>100</v>
      </c>
    </row>
    <row r="152" spans="2:22" ht="12.75">
      <c r="B152" s="137"/>
      <c r="C152" s="138"/>
      <c r="D152" s="139"/>
      <c r="E152" s="138"/>
      <c r="F152" s="138"/>
      <c r="G152" s="138"/>
      <c r="H152" s="137"/>
      <c r="I152" s="137"/>
      <c r="J152" s="138"/>
      <c r="K152" s="139"/>
      <c r="L152" s="138"/>
      <c r="M152" s="138"/>
      <c r="N152" s="138"/>
      <c r="O152" s="137"/>
      <c r="P152" s="137"/>
      <c r="Q152" s="138"/>
      <c r="R152" s="137"/>
      <c r="S152" s="137"/>
      <c r="T152" s="138"/>
      <c r="U152" s="140"/>
      <c r="V152" s="137"/>
    </row>
    <row r="153" spans="1:22" ht="12.75">
      <c r="A153" s="111" t="s">
        <v>16</v>
      </c>
      <c r="B153" s="137"/>
      <c r="C153" s="138"/>
      <c r="D153" s="139"/>
      <c r="E153" s="138"/>
      <c r="F153" s="138"/>
      <c r="G153" s="138"/>
      <c r="H153" s="137"/>
      <c r="I153" s="137"/>
      <c r="J153" s="138"/>
      <c r="K153" s="139"/>
      <c r="L153" s="138"/>
      <c r="M153" s="138"/>
      <c r="N153" s="138"/>
      <c r="O153" s="137"/>
      <c r="P153" s="137"/>
      <c r="Q153" s="138"/>
      <c r="R153" s="137"/>
      <c r="S153" s="137"/>
      <c r="T153" s="138"/>
      <c r="U153" s="140"/>
      <c r="V153" s="137"/>
    </row>
    <row r="154" spans="1:22" ht="12.75">
      <c r="A154" s="101" t="s">
        <v>13</v>
      </c>
      <c r="B154" s="137"/>
      <c r="C154" s="138"/>
      <c r="D154" s="139"/>
      <c r="E154" s="138"/>
      <c r="F154" s="138"/>
      <c r="G154" s="138"/>
      <c r="H154" s="137"/>
      <c r="I154" s="137"/>
      <c r="J154" s="138"/>
      <c r="K154" s="139"/>
      <c r="L154" s="138"/>
      <c r="M154" s="138"/>
      <c r="N154" s="138"/>
      <c r="O154" s="137"/>
      <c r="P154" s="137"/>
      <c r="Q154" s="138"/>
      <c r="R154" s="137"/>
      <c r="S154" s="137"/>
      <c r="T154" s="138"/>
      <c r="U154" s="140"/>
      <c r="V154" s="137"/>
    </row>
    <row r="155" spans="1:22" ht="12.75">
      <c r="A155" s="73" t="s">
        <v>43</v>
      </c>
      <c r="B155" s="128">
        <f>SV_SO_1920_1a!B154/SV_SO_1920_1a!$H154*100</f>
        <v>0.06718788174932812</v>
      </c>
      <c r="C155" s="129">
        <f>SV_SO_1920_1a!C154/SV_SO_1920_1a!$H154*100</f>
        <v>3.0356706572196432</v>
      </c>
      <c r="D155" s="130">
        <f>SV_SO_1920_1a!D154/SV_SO_1920_1a!$H154*100</f>
        <v>85.98216467139018</v>
      </c>
      <c r="E155" s="129">
        <f>SV_SO_1920_1a!E154/SV_SO_1920_1a!$H154*100</f>
        <v>9.442951380405571</v>
      </c>
      <c r="F155" s="129">
        <f>SV_SO_1920_1a!F154/SV_SO_1920_1a!$H154*100</f>
        <v>1.3559736134864402</v>
      </c>
      <c r="G155" s="129">
        <f>SV_SO_1920_1a!G154/SV_SO_1920_1a!$H154*100</f>
        <v>0.11605179574883948</v>
      </c>
      <c r="H155" s="128">
        <f>SV_SO_1920_1a!H154/SV_SO_1920_1a!$H154*100</f>
        <v>100</v>
      </c>
      <c r="I155" s="128">
        <f>SV_SO_1920_1a!I154/SV_SO_1920_1a!$O154*100</f>
        <v>0.0354251012145749</v>
      </c>
      <c r="J155" s="129">
        <f>SV_SO_1920_1a!J154/SV_SO_1920_1a!$O154*100</f>
        <v>2.3431174089068825</v>
      </c>
      <c r="K155" s="130">
        <f>SV_SO_1920_1a!K154/SV_SO_1920_1a!$O154*100</f>
        <v>87.75303643724696</v>
      </c>
      <c r="L155" s="129">
        <f>SV_SO_1920_1a!L154/SV_SO_1920_1a!$O154*100</f>
        <v>8.633603238866398</v>
      </c>
      <c r="M155" s="129">
        <f>SV_SO_1920_1a!M154/SV_SO_1920_1a!$O154*100</f>
        <v>1.118421052631579</v>
      </c>
      <c r="N155" s="129">
        <f>SV_SO_1920_1a!N154/SV_SO_1920_1a!$O154*100</f>
        <v>0.11639676113360325</v>
      </c>
      <c r="O155" s="128">
        <f>SV_SO_1920_1a!O154/SV_SO_1920_1a!$O154*100</f>
        <v>100</v>
      </c>
      <c r="P155" s="128">
        <f>SV_SO_1920_1a!P154/SV_SO_1920_1a!$V154*100</f>
        <v>0.04981733643307871</v>
      </c>
      <c r="Q155" s="129">
        <f>SV_SO_1920_1a!Q154/SV_SO_1920_1a!$V154*100</f>
        <v>2.656924609764198</v>
      </c>
      <c r="R155" s="128">
        <f>SV_SO_1920_1a!R154/SV_SO_1920_1a!$V154*100</f>
        <v>86.95062548433522</v>
      </c>
      <c r="S155" s="128">
        <f>SV_SO_1920_1a!S154/SV_SO_1920_1a!$V154*100</f>
        <v>9.00033211557622</v>
      </c>
      <c r="T155" s="129">
        <f>SV_SO_1920_1a!T154/SV_SO_1920_1a!$V154*100</f>
        <v>1.226060002214104</v>
      </c>
      <c r="U155" s="131">
        <f>SV_SO_1920_1a!U154/SV_SO_1920_1a!$V154*100</f>
        <v>0.11624045167718366</v>
      </c>
      <c r="V155" s="128">
        <f>SV_SO_1920_1a!V154/SV_SO_1920_1a!$V154*100</f>
        <v>100</v>
      </c>
    </row>
    <row r="156" spans="1:22" ht="12.75">
      <c r="A156" s="73" t="s">
        <v>44</v>
      </c>
      <c r="B156" s="128">
        <f>SV_SO_1920_1a!B155/SV_SO_1920_1a!$H155*100</f>
        <v>0.016361256544502618</v>
      </c>
      <c r="C156" s="146">
        <f>SV_SO_1920_1a!C155/SV_SO_1920_1a!$H155*100</f>
        <v>0.41721204188481675</v>
      </c>
      <c r="D156" s="130">
        <f>SV_SO_1920_1a!D155/SV_SO_1920_1a!$H155*100</f>
        <v>68.7663612565445</v>
      </c>
      <c r="E156" s="146">
        <f>SV_SO_1920_1a!E155/SV_SO_1920_1a!$H155*100</f>
        <v>24.558246073298427</v>
      </c>
      <c r="F156" s="146">
        <f>SV_SO_1920_1a!F155/SV_SO_1920_1a!$H155*100</f>
        <v>5.456479057591624</v>
      </c>
      <c r="G156" s="146">
        <f>SV_SO_1920_1a!G155/SV_SO_1920_1a!$H155*100</f>
        <v>0.7853403141361256</v>
      </c>
      <c r="H156" s="128">
        <f>SV_SO_1920_1a!H155/SV_SO_1920_1a!$H155*100</f>
        <v>100</v>
      </c>
      <c r="I156" s="128">
        <f>SV_SO_1920_1a!I155/SV_SO_1920_1a!$O155*100</f>
        <v>0</v>
      </c>
      <c r="J156" s="146">
        <f>SV_SO_1920_1a!J155/SV_SO_1920_1a!$O155*100</f>
        <v>0.23277467411545624</v>
      </c>
      <c r="K156" s="130">
        <f>SV_SO_1920_1a!K155/SV_SO_1920_1a!$O155*100</f>
        <v>69.89059590316573</v>
      </c>
      <c r="L156" s="146">
        <f>SV_SO_1920_1a!L155/SV_SO_1920_1a!$O155*100</f>
        <v>24.162011173184357</v>
      </c>
      <c r="M156" s="146">
        <f>SV_SO_1920_1a!M155/SV_SO_1920_1a!$O155*100</f>
        <v>4.864990689013035</v>
      </c>
      <c r="N156" s="146">
        <f>SV_SO_1920_1a!N155/SV_SO_1920_1a!$O155*100</f>
        <v>0.8496275605214152</v>
      </c>
      <c r="O156" s="128">
        <f>SV_SO_1920_1a!O155/SV_SO_1920_1a!$O155*100</f>
        <v>100</v>
      </c>
      <c r="P156" s="128">
        <f>SV_SO_1920_1a!P155/SV_SO_1920_1a!$V155*100</f>
        <v>0.009607993850883935</v>
      </c>
      <c r="Q156" s="129">
        <f>SV_SO_1920_1a!Q155/SV_SO_1920_1a!$V155*100</f>
        <v>0.3410837817063797</v>
      </c>
      <c r="R156" s="128">
        <f>SV_SO_1920_1a!R155/SV_SO_1920_1a!$V155*100</f>
        <v>69.2303996925442</v>
      </c>
      <c r="S156" s="128">
        <f>SV_SO_1920_1a!S155/SV_SO_1920_1a!$V155*100</f>
        <v>24.394696387394312</v>
      </c>
      <c r="T156" s="129">
        <f>SV_SO_1920_1a!T155/SV_SO_1920_1a!$V155*100</f>
        <v>5.2123366641045354</v>
      </c>
      <c r="U156" s="131">
        <f>SV_SO_1920_1a!U155/SV_SO_1920_1a!$V155*100</f>
        <v>0.8118754803996925</v>
      </c>
      <c r="V156" s="128">
        <f>SV_SO_1920_1a!V155/SV_SO_1920_1a!$V155*100</f>
        <v>100</v>
      </c>
    </row>
    <row r="157" spans="1:22" ht="12.75">
      <c r="A157" s="73" t="s">
        <v>45</v>
      </c>
      <c r="B157" s="128">
        <f>SV_SO_1920_1a!B156/SV_SO_1920_1a!$H156*100</f>
        <v>0</v>
      </c>
      <c r="C157" s="146">
        <f>SV_SO_1920_1a!C156/SV_SO_1920_1a!$H156*100</f>
        <v>1.0660980810234542</v>
      </c>
      <c r="D157" s="130">
        <f>SV_SO_1920_1a!D156/SV_SO_1920_1a!$H156*100</f>
        <v>59.488272921108745</v>
      </c>
      <c r="E157" s="146">
        <f>SV_SO_1920_1a!E156/SV_SO_1920_1a!$H156*100</f>
        <v>29.637526652452024</v>
      </c>
      <c r="F157" s="146">
        <f>SV_SO_1920_1a!F156/SV_SO_1920_1a!$H156*100</f>
        <v>8.102345415778252</v>
      </c>
      <c r="G157" s="146">
        <f>SV_SO_1920_1a!G156/SV_SO_1920_1a!$H156*100</f>
        <v>1.7057569296375266</v>
      </c>
      <c r="H157" s="128">
        <f>SV_SO_1920_1a!H156/SV_SO_1920_1a!$H156*100</f>
        <v>100</v>
      </c>
      <c r="I157" s="128">
        <f>SV_SO_1920_1a!I156/SV_SO_1920_1a!$O156*100</f>
        <v>0.09380863039399624</v>
      </c>
      <c r="J157" s="146">
        <f>SV_SO_1920_1a!J156/SV_SO_1920_1a!$O156*100</f>
        <v>0.9380863039399625</v>
      </c>
      <c r="K157" s="130">
        <f>SV_SO_1920_1a!K156/SV_SO_1920_1a!$O156*100</f>
        <v>69.98123827392119</v>
      </c>
      <c r="L157" s="146">
        <f>SV_SO_1920_1a!L156/SV_SO_1920_1a!$O156*100</f>
        <v>23.170731707317074</v>
      </c>
      <c r="M157" s="146">
        <f>SV_SO_1920_1a!M156/SV_SO_1920_1a!$O156*100</f>
        <v>5.534709193245779</v>
      </c>
      <c r="N157" s="146">
        <f>SV_SO_1920_1a!N156/SV_SO_1920_1a!$O156*100</f>
        <v>0.28142589118198874</v>
      </c>
      <c r="O157" s="128">
        <f>SV_SO_1920_1a!O156/SV_SO_1920_1a!$O156*100</f>
        <v>100</v>
      </c>
      <c r="P157" s="128">
        <f>SV_SO_1920_1a!P156/SV_SO_1920_1a!$V156*100</f>
        <v>0.06514657980456026</v>
      </c>
      <c r="Q157" s="129">
        <f>SV_SO_1920_1a!Q156/SV_SO_1920_1a!$V156*100</f>
        <v>0.9771986970684038</v>
      </c>
      <c r="R157" s="128">
        <f>SV_SO_1920_1a!R156/SV_SO_1920_1a!$V156*100</f>
        <v>66.77524429967427</v>
      </c>
      <c r="S157" s="128">
        <f>SV_SO_1920_1a!S156/SV_SO_1920_1a!$V156*100</f>
        <v>25.14657980456026</v>
      </c>
      <c r="T157" s="129">
        <f>SV_SO_1920_1a!T156/SV_SO_1920_1a!$V156*100</f>
        <v>6.319218241042346</v>
      </c>
      <c r="U157" s="131">
        <f>SV_SO_1920_1a!U156/SV_SO_1920_1a!$V156*100</f>
        <v>0.7166123778501629</v>
      </c>
      <c r="V157" s="128">
        <f>SV_SO_1920_1a!V156/SV_SO_1920_1a!$V156*100</f>
        <v>100</v>
      </c>
    </row>
    <row r="158" spans="1:22" ht="12.75">
      <c r="A158" s="73" t="s">
        <v>46</v>
      </c>
      <c r="B158" s="128">
        <f>SV_SO_1920_1a!B157/SV_SO_1920_1a!$H157*100</f>
        <v>0.011390818999886091</v>
      </c>
      <c r="C158" s="146">
        <f>SV_SO_1920_1a!C157/SV_SO_1920_1a!$H157*100</f>
        <v>0.045563275999544364</v>
      </c>
      <c r="D158" s="130">
        <f>SV_SO_1920_1a!D157/SV_SO_1920_1a!$H157*100</f>
        <v>44.469757375555304</v>
      </c>
      <c r="E158" s="146">
        <f>SV_SO_1920_1a!E157/SV_SO_1920_1a!$H157*100</f>
        <v>44.94817177355051</v>
      </c>
      <c r="F158" s="146">
        <f>SV_SO_1920_1a!F157/SV_SO_1920_1a!$H157*100</f>
        <v>8.520332611914796</v>
      </c>
      <c r="G158" s="146">
        <f>SV_SO_1920_1a!G157/SV_SO_1920_1a!$H157*100</f>
        <v>2.004784143979952</v>
      </c>
      <c r="H158" s="128">
        <f>SV_SO_1920_1a!H157/SV_SO_1920_1a!$H157*100</f>
        <v>100</v>
      </c>
      <c r="I158" s="128">
        <f>SV_SO_1920_1a!I157/SV_SO_1920_1a!$O157*100</f>
        <v>0</v>
      </c>
      <c r="J158" s="146">
        <f>SV_SO_1920_1a!J157/SV_SO_1920_1a!$O157*100</f>
        <v>0.04728877679697352</v>
      </c>
      <c r="K158" s="130">
        <f>SV_SO_1920_1a!K157/SV_SO_1920_1a!$O157*100</f>
        <v>48.84930643127364</v>
      </c>
      <c r="L158" s="146">
        <f>SV_SO_1920_1a!L157/SV_SO_1920_1a!$O157*100</f>
        <v>42.70176544766709</v>
      </c>
      <c r="M158" s="146">
        <f>SV_SO_1920_1a!M157/SV_SO_1920_1a!$O157*100</f>
        <v>7.093316519546028</v>
      </c>
      <c r="N158" s="146">
        <f>SV_SO_1920_1a!N157/SV_SO_1920_1a!$O157*100</f>
        <v>1.3083228247162673</v>
      </c>
      <c r="O158" s="128">
        <f>SV_SO_1920_1a!O157/SV_SO_1920_1a!$O157*100</f>
        <v>100</v>
      </c>
      <c r="P158" s="128">
        <f>SV_SO_1920_1a!P157/SV_SO_1920_1a!$V157*100</f>
        <v>0.0066124446207763005</v>
      </c>
      <c r="Q158" s="129">
        <f>SV_SO_1920_1a!Q157/SV_SO_1920_1a!$V157*100</f>
        <v>0.0462871123454341</v>
      </c>
      <c r="R158" s="128">
        <f>SV_SO_1920_1a!R157/SV_SO_1920_1a!$V157*100</f>
        <v>46.30694967929644</v>
      </c>
      <c r="S158" s="128">
        <f>SV_SO_1920_1a!S157/SV_SO_1920_1a!$V157*100</f>
        <v>44.005818951266285</v>
      </c>
      <c r="T158" s="129">
        <f>SV_SO_1920_1a!T157/SV_SO_1920_1a!$V157*100</f>
        <v>7.921708655690009</v>
      </c>
      <c r="U158" s="131">
        <f>SV_SO_1920_1a!U157/SV_SO_1920_1a!$V157*100</f>
        <v>1.712623156781062</v>
      </c>
      <c r="V158" s="128">
        <f>SV_SO_1920_1a!V157/SV_SO_1920_1a!$V157*100</f>
        <v>100</v>
      </c>
    </row>
    <row r="159" spans="1:22" ht="12.75">
      <c r="A159" s="29" t="s">
        <v>1</v>
      </c>
      <c r="B159" s="147">
        <f>SV_SO_1920_1a!B158/SV_SO_1920_1a!$H158*100</f>
        <v>0.03699397526688511</v>
      </c>
      <c r="C159" s="148">
        <f>SV_SO_1920_1a!C158/SV_SO_1920_1a!$H158*100</f>
        <v>1.4718317302610717</v>
      </c>
      <c r="D159" s="149">
        <f>SV_SO_1920_1a!D158/SV_SO_1920_1a!$H158*100</f>
        <v>70.46295317619702</v>
      </c>
      <c r="E159" s="148">
        <f>SV_SO_1920_1a!E158/SV_SO_1920_1a!$H158*100</f>
        <v>22.812070605644223</v>
      </c>
      <c r="F159" s="148">
        <f>SV_SO_1920_1a!F158/SV_SO_1920_1a!$H158*100</f>
        <v>4.426064898002326</v>
      </c>
      <c r="G159" s="148">
        <f>SV_SO_1920_1a!G158/SV_SO_1920_1a!$H158*100</f>
        <v>0.7900856146284748</v>
      </c>
      <c r="H159" s="147">
        <f>SV_SO_1920_1a!H158/SV_SO_1920_1a!$H158*100</f>
        <v>100</v>
      </c>
      <c r="I159" s="147">
        <f>SV_SO_1920_1a!I158/SV_SO_1920_1a!$O158*100</f>
        <v>0.022370113528326158</v>
      </c>
      <c r="J159" s="148">
        <f>SV_SO_1920_1a!J158/SV_SO_1920_1a!$O158*100</f>
        <v>1.3869470387562217</v>
      </c>
      <c r="K159" s="149">
        <f>SV_SO_1920_1a!K158/SV_SO_1920_1a!$O158*100</f>
        <v>76.03042335439852</v>
      </c>
      <c r="L159" s="148">
        <f>SV_SO_1920_1a!L158/SV_SO_1920_1a!$O158*100</f>
        <v>18.841228119232706</v>
      </c>
      <c r="M159" s="148">
        <f>SV_SO_1920_1a!M158/SV_SO_1920_1a!$O158*100</f>
        <v>3.2101112913148038</v>
      </c>
      <c r="N159" s="148">
        <f>SV_SO_1920_1a!N158/SV_SO_1920_1a!$O158*100</f>
        <v>0.5089200827694201</v>
      </c>
      <c r="O159" s="147">
        <f>SV_SO_1920_1a!O158/SV_SO_1920_1a!$O158*100</f>
        <v>100</v>
      </c>
      <c r="P159" s="147">
        <f>SV_SO_1920_1a!P158/SV_SO_1920_1a!$V158*100</f>
        <v>0.029888867755346032</v>
      </c>
      <c r="Q159" s="133">
        <f>SV_SO_1920_1a!Q158/SV_SO_1920_1a!$V158*100</f>
        <v>1.4305898975626987</v>
      </c>
      <c r="R159" s="134">
        <f>SV_SO_1920_1a!R158/SV_SO_1920_1a!$V158*100</f>
        <v>73.16794826508709</v>
      </c>
      <c r="S159" s="133">
        <f>SV_SO_1920_1a!S158/SV_SO_1920_1a!$V158*100</f>
        <v>20.882808466701082</v>
      </c>
      <c r="T159" s="133">
        <f>SV_SO_1920_1a!T158/SV_SO_1920_1a!$V158*100</f>
        <v>3.835285166970084</v>
      </c>
      <c r="U159" s="133">
        <f>SV_SO_1920_1a!U158/SV_SO_1920_1a!$V158*100</f>
        <v>0.6534793359237019</v>
      </c>
      <c r="V159" s="132">
        <f>SV_SO_1920_1a!V158/SV_SO_1920_1a!$V158*100</f>
        <v>100</v>
      </c>
    </row>
    <row r="160" spans="1:22" ht="12.75">
      <c r="A160" s="30" t="s">
        <v>14</v>
      </c>
      <c r="B160" s="137"/>
      <c r="C160" s="138"/>
      <c r="D160" s="139"/>
      <c r="E160" s="138"/>
      <c r="F160" s="138"/>
      <c r="G160" s="138"/>
      <c r="H160" s="137"/>
      <c r="I160" s="137"/>
      <c r="J160" s="138"/>
      <c r="K160" s="139"/>
      <c r="L160" s="138"/>
      <c r="M160" s="138"/>
      <c r="N160" s="138"/>
      <c r="O160" s="137"/>
      <c r="P160" s="137"/>
      <c r="Q160" s="138"/>
      <c r="R160" s="137"/>
      <c r="S160" s="137"/>
      <c r="T160" s="138"/>
      <c r="U160" s="140"/>
      <c r="V160" s="137"/>
    </row>
    <row r="161" spans="1:22" ht="12.75">
      <c r="A161" s="73" t="s">
        <v>43</v>
      </c>
      <c r="B161" s="128">
        <f>SV_SO_1920_1a!B160/SV_SO_1920_1a!$H160*100</f>
        <v>0.03656841951290865</v>
      </c>
      <c r="C161" s="129">
        <f>SV_SO_1920_1a!C160/SV_SO_1920_1a!$H160*100</f>
        <v>3.2765303883566155</v>
      </c>
      <c r="D161" s="130">
        <f>SV_SO_1920_1a!D160/SV_SO_1920_1a!$H160*100</f>
        <v>84.76559643092226</v>
      </c>
      <c r="E161" s="129">
        <f>SV_SO_1920_1a!E160/SV_SO_1920_1a!$H160*100</f>
        <v>10.304980618737659</v>
      </c>
      <c r="F161" s="129">
        <f>SV_SO_1920_1a!F160/SV_SO_1920_1a!$H160*100</f>
        <v>1.4554230966137642</v>
      </c>
      <c r="G161" s="129">
        <f>SV_SO_1920_1a!G160/SV_SO_1920_1a!$H160*100</f>
        <v>0.16090104585679807</v>
      </c>
      <c r="H161" s="128">
        <f>SV_SO_1920_1a!H160/SV_SO_1920_1a!$H160*100</f>
        <v>100</v>
      </c>
      <c r="I161" s="128">
        <f>SV_SO_1920_1a!I160/SV_SO_1920_1a!$O160*100</f>
        <v>0.022962112514351322</v>
      </c>
      <c r="J161" s="129">
        <f>SV_SO_1920_1a!J160/SV_SO_1920_1a!$O160*100</f>
        <v>2.4282433983926524</v>
      </c>
      <c r="K161" s="130">
        <f>SV_SO_1920_1a!K160/SV_SO_1920_1a!$O160*100</f>
        <v>87.47416762342135</v>
      </c>
      <c r="L161" s="129">
        <f>SV_SO_1920_1a!L160/SV_SO_1920_1a!$O160*100</f>
        <v>8.587830080367393</v>
      </c>
      <c r="M161" s="129">
        <f>SV_SO_1920_1a!M160/SV_SO_1920_1a!$O160*100</f>
        <v>1.34902411021814</v>
      </c>
      <c r="N161" s="129">
        <f>SV_SO_1920_1a!N160/SV_SO_1920_1a!$O160*100</f>
        <v>0.1377726750861079</v>
      </c>
      <c r="O161" s="128">
        <f>SV_SO_1920_1a!O160/SV_SO_1920_1a!$O160*100</f>
        <v>100</v>
      </c>
      <c r="P161" s="128">
        <f>SV_SO_1920_1a!P160/SV_SO_1920_1a!$V160*100</f>
        <v>0.028945421799118774</v>
      </c>
      <c r="Q161" s="129">
        <f>SV_SO_1920_1a!Q160/SV_SO_1920_1a!$V160*100</f>
        <v>2.801273598559161</v>
      </c>
      <c r="R161" s="128">
        <f>SV_SO_1920_1a!R160/SV_SO_1920_1a!$V160*100</f>
        <v>86.28308622519538</v>
      </c>
      <c r="S161" s="128">
        <f>SV_SO_1920_1a!S160/SV_SO_1920_1a!$V160*100</f>
        <v>9.342938925160004</v>
      </c>
      <c r="T161" s="129">
        <f>SV_SO_1920_1a!T160/SV_SO_1920_1a!$V160*100</f>
        <v>1.3958125623130608</v>
      </c>
      <c r="U161" s="131">
        <f>SV_SO_1920_1a!U160/SV_SO_1920_1a!$V160*100</f>
        <v>0.14794326697327373</v>
      </c>
      <c r="V161" s="128">
        <f>SV_SO_1920_1a!V160/SV_SO_1920_1a!$V160*100</f>
        <v>100</v>
      </c>
    </row>
    <row r="162" spans="1:22" ht="12.75">
      <c r="A162" s="73" t="s">
        <v>44</v>
      </c>
      <c r="B162" s="128">
        <f>SV_SO_1920_1a!B161/SV_SO_1920_1a!$H161*100</f>
        <v>0</v>
      </c>
      <c r="C162" s="146">
        <f>SV_SO_1920_1a!C161/SV_SO_1920_1a!$H161*100</f>
        <v>0.35560701290109165</v>
      </c>
      <c r="D162" s="130">
        <f>SV_SO_1920_1a!D161/SV_SO_1920_1a!$H161*100</f>
        <v>65.65497849818061</v>
      </c>
      <c r="E162" s="146">
        <f>SV_SO_1920_1a!E161/SV_SO_1920_1a!$H161*100</f>
        <v>26.11644062189878</v>
      </c>
      <c r="F162" s="146">
        <f>SV_SO_1920_1a!F161/SV_SO_1920_1a!$H161*100</f>
        <v>6.7978828977836585</v>
      </c>
      <c r="G162" s="146">
        <f>SV_SO_1920_1a!G161/SV_SO_1920_1a!$H161*100</f>
        <v>1.0750909692358586</v>
      </c>
      <c r="H162" s="128">
        <f>SV_SO_1920_1a!H161/SV_SO_1920_1a!$H161*100</f>
        <v>100</v>
      </c>
      <c r="I162" s="128">
        <f>SV_SO_1920_1a!I161/SV_SO_1920_1a!$O161*100</f>
        <v>0.010886131069018071</v>
      </c>
      <c r="J162" s="146">
        <f>SV_SO_1920_1a!J161/SV_SO_1920_1a!$O161*100</f>
        <v>0.4463313738297409</v>
      </c>
      <c r="K162" s="130">
        <f>SV_SO_1920_1a!K161/SV_SO_1920_1a!$O161*100</f>
        <v>68.92009579795341</v>
      </c>
      <c r="L162" s="146">
        <f>SV_SO_1920_1a!L161/SV_SO_1920_1a!$O161*100</f>
        <v>23.93860222077074</v>
      </c>
      <c r="M162" s="146">
        <f>SV_SO_1920_1a!M161/SV_SO_1920_1a!$O161*100</f>
        <v>5.769649466579577</v>
      </c>
      <c r="N162" s="146">
        <f>SV_SO_1920_1a!N161/SV_SO_1920_1a!$O161*100</f>
        <v>0.9144350097975179</v>
      </c>
      <c r="O162" s="128">
        <f>SV_SO_1920_1a!O161/SV_SO_1920_1a!$O161*100</f>
        <v>100</v>
      </c>
      <c r="P162" s="128">
        <f>SV_SO_1920_1a!P161/SV_SO_1920_1a!$V161*100</f>
        <v>0.004699689820471849</v>
      </c>
      <c r="Q162" s="129">
        <f>SV_SO_1920_1a!Q161/SV_SO_1920_1a!$V161*100</f>
        <v>0.39477394491963536</v>
      </c>
      <c r="R162" s="128">
        <f>SV_SO_1920_1a!R161/SV_SO_1920_1a!$V161*100</f>
        <v>67.06457373813328</v>
      </c>
      <c r="S162" s="128">
        <f>SV_SO_1920_1a!S161/SV_SO_1920_1a!$V161*100</f>
        <v>25.176238368267693</v>
      </c>
      <c r="T162" s="129">
        <f>SV_SO_1920_1a!T161/SV_SO_1920_1a!$V161*100</f>
        <v>6.35398063727794</v>
      </c>
      <c r="U162" s="131">
        <f>SV_SO_1920_1a!U161/SV_SO_1920_1a!$V161*100</f>
        <v>1.0057336215809758</v>
      </c>
      <c r="V162" s="128">
        <f>SV_SO_1920_1a!V161/SV_SO_1920_1a!$V161*100</f>
        <v>100</v>
      </c>
    </row>
    <row r="163" spans="1:22" ht="12.75">
      <c r="A163" s="73" t="s">
        <v>45</v>
      </c>
      <c r="B163" s="128">
        <f>SV_SO_1920_1a!B162/SV_SO_1920_1a!$H162*100</f>
        <v>0</v>
      </c>
      <c r="C163" s="146">
        <f>SV_SO_1920_1a!C162/SV_SO_1920_1a!$H162*100</f>
        <v>0.8080808080808081</v>
      </c>
      <c r="D163" s="130">
        <f>SV_SO_1920_1a!D162/SV_SO_1920_1a!$H162*100</f>
        <v>57.17171717171718</v>
      </c>
      <c r="E163" s="146">
        <f>SV_SO_1920_1a!E162/SV_SO_1920_1a!$H162*100</f>
        <v>30.303030303030305</v>
      </c>
      <c r="F163" s="146">
        <f>SV_SO_1920_1a!F162/SV_SO_1920_1a!$H162*100</f>
        <v>10.505050505050505</v>
      </c>
      <c r="G163" s="146">
        <f>SV_SO_1920_1a!G162/SV_SO_1920_1a!$H162*100</f>
        <v>1.2121212121212122</v>
      </c>
      <c r="H163" s="128">
        <f>SV_SO_1920_1a!H162/SV_SO_1920_1a!$H162*100</f>
        <v>100</v>
      </c>
      <c r="I163" s="128">
        <f>SV_SO_1920_1a!I162/SV_SO_1920_1a!$O162*100</f>
        <v>0</v>
      </c>
      <c r="J163" s="146">
        <f>SV_SO_1920_1a!J162/SV_SO_1920_1a!$O162*100</f>
        <v>0.9551098376313276</v>
      </c>
      <c r="K163" s="130">
        <f>SV_SO_1920_1a!K162/SV_SO_1920_1a!$O162*100</f>
        <v>70.0095510983763</v>
      </c>
      <c r="L163" s="146">
        <f>SV_SO_1920_1a!L162/SV_SO_1920_1a!$O162*100</f>
        <v>24.25978987583572</v>
      </c>
      <c r="M163" s="146">
        <f>SV_SO_1920_1a!M162/SV_SO_1920_1a!$O162*100</f>
        <v>4.106972301814708</v>
      </c>
      <c r="N163" s="146">
        <f>SV_SO_1920_1a!N162/SV_SO_1920_1a!$O162*100</f>
        <v>0.6685768863419294</v>
      </c>
      <c r="O163" s="128">
        <f>SV_SO_1920_1a!O162/SV_SO_1920_1a!$O162*100</f>
        <v>100</v>
      </c>
      <c r="P163" s="128">
        <f>SV_SO_1920_1a!P162/SV_SO_1920_1a!$V162*100</f>
        <v>0</v>
      </c>
      <c r="Q163" s="129">
        <f>SV_SO_1920_1a!Q162/SV_SO_1920_1a!$V162*100</f>
        <v>0.9079118028534372</v>
      </c>
      <c r="R163" s="128">
        <f>SV_SO_1920_1a!R162/SV_SO_1920_1a!$V162*100</f>
        <v>65.88845654993514</v>
      </c>
      <c r="S163" s="128">
        <f>SV_SO_1920_1a!S162/SV_SO_1920_1a!$V162*100</f>
        <v>26.19974059662776</v>
      </c>
      <c r="T163" s="129">
        <f>SV_SO_1920_1a!T162/SV_SO_1920_1a!$V162*100</f>
        <v>6.160830090791181</v>
      </c>
      <c r="U163" s="131">
        <f>SV_SO_1920_1a!U162/SV_SO_1920_1a!$V162*100</f>
        <v>0.8430609597924773</v>
      </c>
      <c r="V163" s="128">
        <f>SV_SO_1920_1a!V162/SV_SO_1920_1a!$V162*100</f>
        <v>100</v>
      </c>
    </row>
    <row r="164" spans="1:22" ht="12.75">
      <c r="A164" s="73" t="s">
        <v>46</v>
      </c>
      <c r="B164" s="128">
        <f>SV_SO_1920_1a!B163/SV_SO_1920_1a!$H163*100</f>
        <v>0</v>
      </c>
      <c r="C164" s="146">
        <f>SV_SO_1920_1a!C163/SV_SO_1920_1a!$H163*100</f>
        <v>0.0597300203082069</v>
      </c>
      <c r="D164" s="130">
        <f>SV_SO_1920_1a!D163/SV_SO_1920_1a!$H163*100</f>
        <v>42.96977660972405</v>
      </c>
      <c r="E164" s="146">
        <f>SV_SO_1920_1a!E163/SV_SO_1920_1a!$H163*100</f>
        <v>43.08923665034046</v>
      </c>
      <c r="F164" s="146">
        <f>SV_SO_1920_1a!F163/SV_SO_1920_1a!$H163*100</f>
        <v>11.76681400071676</v>
      </c>
      <c r="G164" s="146">
        <f>SV_SO_1920_1a!G163/SV_SO_1920_1a!$H163*100</f>
        <v>2.1144427189105244</v>
      </c>
      <c r="H164" s="128">
        <f>SV_SO_1920_1a!H163/SV_SO_1920_1a!$H163*100</f>
        <v>100</v>
      </c>
      <c r="I164" s="128">
        <f>SV_SO_1920_1a!I163/SV_SO_1920_1a!$O163*100</f>
        <v>0</v>
      </c>
      <c r="J164" s="146">
        <f>SV_SO_1920_1a!J163/SV_SO_1920_1a!$O163*100</f>
        <v>0.032273680813296755</v>
      </c>
      <c r="K164" s="130">
        <f>SV_SO_1920_1a!K163/SV_SO_1920_1a!$O163*100</f>
        <v>46.361142488300786</v>
      </c>
      <c r="L164" s="146">
        <f>SV_SO_1920_1a!L163/SV_SO_1920_1a!$O163*100</f>
        <v>43.440374374697434</v>
      </c>
      <c r="M164" s="146">
        <f>SV_SO_1920_1a!M163/SV_SO_1920_1a!$O163*100</f>
        <v>8.730030659996773</v>
      </c>
      <c r="N164" s="146">
        <f>SV_SO_1920_1a!N163/SV_SO_1920_1a!$O163*100</f>
        <v>1.4361787961917056</v>
      </c>
      <c r="O164" s="128">
        <f>SV_SO_1920_1a!O163/SV_SO_1920_1a!$O163*100</f>
        <v>100</v>
      </c>
      <c r="P164" s="128">
        <f>SV_SO_1920_1a!P163/SV_SO_1920_1a!$V163*100</f>
        <v>0</v>
      </c>
      <c r="Q164" s="129">
        <f>SV_SO_1920_1a!Q163/SV_SO_1920_1a!$V163*100</f>
        <v>0.04805052169137836</v>
      </c>
      <c r="R164" s="128">
        <f>SV_SO_1920_1a!R163/SV_SO_1920_1a!$V163*100</f>
        <v>44.412410763316856</v>
      </c>
      <c r="S164" s="128">
        <f>SV_SO_1920_1a!S163/SV_SO_1920_1a!$V163*100</f>
        <v>43.2386051619989</v>
      </c>
      <c r="T164" s="129">
        <f>SV_SO_1920_1a!T163/SV_SO_1920_1a!$V163*100</f>
        <v>10.475013728720484</v>
      </c>
      <c r="U164" s="131">
        <f>SV_SO_1920_1a!U163/SV_SO_1920_1a!$V163*100</f>
        <v>1.825919824272378</v>
      </c>
      <c r="V164" s="128">
        <f>SV_SO_1920_1a!V163/SV_SO_1920_1a!$V163*100</f>
        <v>100</v>
      </c>
    </row>
    <row r="165" spans="1:22" ht="12.75">
      <c r="A165" s="29" t="s">
        <v>1</v>
      </c>
      <c r="B165" s="147">
        <f>SV_SO_1920_1a!B164/SV_SO_1920_1a!$H164*100</f>
        <v>0.01443793133319858</v>
      </c>
      <c r="C165" s="148">
        <f>SV_SO_1920_1a!C164/SV_SO_1920_1a!$H164*100</f>
        <v>1.443793133319858</v>
      </c>
      <c r="D165" s="149">
        <f>SV_SO_1920_1a!D164/SV_SO_1920_1a!$H164*100</f>
        <v>67.5955069157691</v>
      </c>
      <c r="E165" s="148">
        <f>SV_SO_1920_1a!E164/SV_SO_1920_1a!$H164*100</f>
        <v>24.036268083508993</v>
      </c>
      <c r="F165" s="148">
        <f>SV_SO_1920_1a!F164/SV_SO_1920_1a!$H164*100</f>
        <v>5.942652536744535</v>
      </c>
      <c r="G165" s="148">
        <f>SV_SO_1920_1a!G164/SV_SO_1920_1a!$H164*100</f>
        <v>0.9673413993243047</v>
      </c>
      <c r="H165" s="147">
        <f>SV_SO_1920_1a!H164/SV_SO_1920_1a!$H164*100</f>
        <v>100</v>
      </c>
      <c r="I165" s="147">
        <f>SV_SO_1920_1a!I164/SV_SO_1920_1a!$O164*100</f>
        <v>0.014771048744460856</v>
      </c>
      <c r="J165" s="148">
        <f>SV_SO_1920_1a!J164/SV_SO_1920_1a!$O164*100</f>
        <v>1.4062038404726735</v>
      </c>
      <c r="K165" s="149">
        <f>SV_SO_1920_1a!K164/SV_SO_1920_1a!$O164*100</f>
        <v>74.37223042836041</v>
      </c>
      <c r="L165" s="148">
        <f>SV_SO_1920_1a!L164/SV_SO_1920_1a!$O164*100</f>
        <v>19.61890694239291</v>
      </c>
      <c r="M165" s="148">
        <f>SV_SO_1920_1a!M164/SV_SO_1920_1a!$O164*100</f>
        <v>3.9852289512555394</v>
      </c>
      <c r="N165" s="148">
        <f>SV_SO_1920_1a!N164/SV_SO_1920_1a!$O164*100</f>
        <v>0.602658788774003</v>
      </c>
      <c r="O165" s="147">
        <f>SV_SO_1920_1a!O164/SV_SO_1920_1a!$O164*100</f>
        <v>100</v>
      </c>
      <c r="P165" s="147">
        <f>SV_SO_1920_1a!P164/SV_SO_1920_1a!$V164*100</f>
        <v>0.01460259049955462</v>
      </c>
      <c r="Q165" s="133">
        <f>SV_SO_1920_1a!Q164/SV_SO_1920_1a!$V164*100</f>
        <v>1.425212832756531</v>
      </c>
      <c r="R165" s="134">
        <f>SV_SO_1920_1a!R164/SV_SO_1920_1a!$V164*100</f>
        <v>70.94522568303617</v>
      </c>
      <c r="S165" s="133">
        <f>SV_SO_1920_1a!S164/SV_SO_1920_1a!$V164*100</f>
        <v>21.852776682583492</v>
      </c>
      <c r="T165" s="133">
        <f>SV_SO_1920_1a!T164/SV_SO_1920_1a!$V164*100</f>
        <v>4.975102583198259</v>
      </c>
      <c r="U165" s="133">
        <f>SV_SO_1920_1a!U164/SV_SO_1920_1a!$V164*100</f>
        <v>0.7870796279259941</v>
      </c>
      <c r="V165" s="132">
        <f>SV_SO_1920_1a!V164/SV_SO_1920_1a!$V164*100</f>
        <v>100</v>
      </c>
    </row>
    <row r="166" spans="1:22" ht="12.75">
      <c r="A166" s="141" t="s">
        <v>17</v>
      </c>
      <c r="B166" s="142">
        <f>SV_SO_1920_1a!B165/SV_SO_1920_1a!$H165*100</f>
        <v>0.026215936529837877</v>
      </c>
      <c r="C166" s="143">
        <f>SV_SO_1920_1a!C165/SV_SO_1920_1a!$H165*100</f>
        <v>1.4584339427388755</v>
      </c>
      <c r="D166" s="144">
        <f>SV_SO_1920_1a!D165/SV_SO_1920_1a!$H165*100</f>
        <v>69.0927906174543</v>
      </c>
      <c r="E166" s="143">
        <f>SV_SO_1920_1a!E165/SV_SO_1920_1a!$H165*100</f>
        <v>23.39703345981373</v>
      </c>
      <c r="F166" s="143">
        <f>SV_SO_1920_1a!F165/SV_SO_1920_1a!$H165*100</f>
        <v>5.150741635046567</v>
      </c>
      <c r="G166" s="143">
        <f>SV_SO_1920_1a!G165/SV_SO_1920_1a!$H165*100</f>
        <v>0.8747844084166954</v>
      </c>
      <c r="H166" s="142">
        <f>SV_SO_1920_1a!H165/SV_SO_1920_1a!$H165*100</f>
        <v>100</v>
      </c>
      <c r="I166" s="142">
        <f>SV_SO_1920_1a!I165/SV_SO_1920_1a!$O165*100</f>
        <v>0.018674941102108832</v>
      </c>
      <c r="J166" s="143">
        <f>SV_SO_1920_1a!J165/SV_SO_1920_1a!$O165*100</f>
        <v>1.396310980865368</v>
      </c>
      <c r="K166" s="144">
        <f>SV_SO_1920_1a!K165/SV_SO_1920_1a!$O165*100</f>
        <v>75.22409929322531</v>
      </c>
      <c r="L166" s="143">
        <f>SV_SO_1920_1a!L165/SV_SO_1920_1a!$O165*100</f>
        <v>19.21938746193185</v>
      </c>
      <c r="M166" s="143">
        <f>SV_SO_1920_1a!M165/SV_SO_1920_1a!$O165*100</f>
        <v>3.5870252255358275</v>
      </c>
      <c r="N166" s="143">
        <f>SV_SO_1920_1a!N165/SV_SO_1920_1a!$O165*100</f>
        <v>0.5545020973395391</v>
      </c>
      <c r="O166" s="142">
        <f>SV_SO_1920_1a!O165/SV_SO_1920_1a!$O165*100</f>
        <v>100</v>
      </c>
      <c r="P166" s="142">
        <f>SV_SO_1920_1a!P165/SV_SO_1920_1a!$V165*100</f>
        <v>0.022521412937144145</v>
      </c>
      <c r="Q166" s="143">
        <f>SV_SO_1920_1a!Q165/SV_SO_1920_1a!$V165*100</f>
        <v>1.427998339045796</v>
      </c>
      <c r="R166" s="142">
        <f>SV_SO_1920_1a!R165/SV_SO_1920_1a!$V165*100</f>
        <v>72.09667316503268</v>
      </c>
      <c r="S166" s="142">
        <f>SV_SO_1920_1a!S165/SV_SO_1920_1a!$V165*100</f>
        <v>21.350299464412647</v>
      </c>
      <c r="T166" s="143">
        <f>SV_SO_1920_1a!T165/SV_SO_1920_1a!$V165*100</f>
        <v>4.38463758120025</v>
      </c>
      <c r="U166" s="145">
        <f>SV_SO_1920_1a!U165/SV_SO_1920_1a!$V165*100</f>
        <v>0.7178700373714696</v>
      </c>
      <c r="V166" s="142">
        <f>SV_SO_1920_1a!V165/SV_SO_1920_1a!$V165*100</f>
        <v>100</v>
      </c>
    </row>
    <row r="167" spans="2:22" ht="12.75">
      <c r="B167" s="137"/>
      <c r="C167" s="138"/>
      <c r="D167" s="139"/>
      <c r="E167" s="138"/>
      <c r="F167" s="138"/>
      <c r="G167" s="138"/>
      <c r="H167" s="137"/>
      <c r="I167" s="137"/>
      <c r="J167" s="138"/>
      <c r="K167" s="139"/>
      <c r="L167" s="138"/>
      <c r="M167" s="138"/>
      <c r="N167" s="138"/>
      <c r="O167" s="137"/>
      <c r="P167" s="137"/>
      <c r="Q167" s="138"/>
      <c r="R167" s="137"/>
      <c r="S167" s="137"/>
      <c r="T167" s="138"/>
      <c r="U167" s="140"/>
      <c r="V167" s="137"/>
    </row>
    <row r="168" spans="1:22" ht="12.75">
      <c r="A168" s="111" t="s">
        <v>18</v>
      </c>
      <c r="B168" s="137"/>
      <c r="C168" s="138"/>
      <c r="D168" s="139"/>
      <c r="E168" s="138"/>
      <c r="F168" s="138"/>
      <c r="G168" s="138"/>
      <c r="H168" s="137"/>
      <c r="I168" s="137"/>
      <c r="J168" s="138"/>
      <c r="K168" s="139"/>
      <c r="L168" s="138"/>
      <c r="M168" s="138"/>
      <c r="N168" s="138"/>
      <c r="O168" s="137"/>
      <c r="P168" s="137"/>
      <c r="Q168" s="138"/>
      <c r="R168" s="137"/>
      <c r="S168" s="137"/>
      <c r="T168" s="138"/>
      <c r="U168" s="140"/>
      <c r="V168" s="137"/>
    </row>
    <row r="169" spans="1:22" ht="12.75">
      <c r="A169" s="101" t="s">
        <v>13</v>
      </c>
      <c r="B169" s="137"/>
      <c r="C169" s="138"/>
      <c r="D169" s="139"/>
      <c r="E169" s="138"/>
      <c r="F169" s="138"/>
      <c r="G169" s="138"/>
      <c r="H169" s="137"/>
      <c r="I169" s="137"/>
      <c r="J169" s="138"/>
      <c r="K169" s="139"/>
      <c r="L169" s="138"/>
      <c r="M169" s="138"/>
      <c r="N169" s="138"/>
      <c r="O169" s="137"/>
      <c r="P169" s="137"/>
      <c r="Q169" s="138"/>
      <c r="R169" s="137"/>
      <c r="S169" s="137"/>
      <c r="T169" s="138"/>
      <c r="U169" s="140"/>
      <c r="V169" s="137"/>
    </row>
    <row r="170" spans="1:22" ht="12.75">
      <c r="A170" s="73" t="s">
        <v>43</v>
      </c>
      <c r="B170" s="128">
        <f>SV_SO_1920_1a!B169/SV_SO_1920_1a!$H169*100</f>
        <v>0.06057459328487366</v>
      </c>
      <c r="C170" s="129">
        <f>SV_SO_1920_1a!C169/SV_SO_1920_1a!$H169*100</f>
        <v>3.5912080304603666</v>
      </c>
      <c r="D170" s="130">
        <f>SV_SO_1920_1a!D169/SV_SO_1920_1a!$H169*100</f>
        <v>81.2564901349948</v>
      </c>
      <c r="E170" s="129">
        <f>SV_SO_1920_1a!E169/SV_SO_1920_1a!$H169*100</f>
        <v>12.885081343025268</v>
      </c>
      <c r="F170" s="129">
        <f>SV_SO_1920_1a!F169/SV_SO_1920_1a!$H169*100</f>
        <v>1.8778123918310834</v>
      </c>
      <c r="G170" s="129">
        <f>SV_SO_1920_1a!G169/SV_SO_1920_1a!$H169*100</f>
        <v>0.3288335064035999</v>
      </c>
      <c r="H170" s="128">
        <f>SV_SO_1920_1a!H169/SV_SO_1920_1a!$H169*100</f>
        <v>100</v>
      </c>
      <c r="I170" s="128">
        <f>SV_SO_1920_1a!I169/SV_SO_1920_1a!$O169*100</f>
        <v>0.03911597887737141</v>
      </c>
      <c r="J170" s="129">
        <f>SV_SO_1920_1a!J169/SV_SO_1920_1a!$O169*100</f>
        <v>2.5294999674033507</v>
      </c>
      <c r="K170" s="130">
        <f>SV_SO_1920_1a!K169/SV_SO_1920_1a!$O169*100</f>
        <v>86.92222439533217</v>
      </c>
      <c r="L170" s="129">
        <f>SV_SO_1920_1a!L169/SV_SO_1920_1a!$O169*100</f>
        <v>9.094465088988853</v>
      </c>
      <c r="M170" s="129">
        <f>SV_SO_1920_1a!M169/SV_SO_1920_1a!$O169*100</f>
        <v>1.2060760153856183</v>
      </c>
      <c r="N170" s="129">
        <f>SV_SO_1920_1a!N169/SV_SO_1920_1a!$O169*100</f>
        <v>0.2086185540126475</v>
      </c>
      <c r="O170" s="128">
        <f>SV_SO_1920_1a!O169/SV_SO_1920_1a!$O169*100</f>
        <v>100</v>
      </c>
      <c r="P170" s="128">
        <f>SV_SO_1920_1a!P169/SV_SO_1920_1a!$V169*100</f>
        <v>0.048336121955753854</v>
      </c>
      <c r="Q170" s="129">
        <f>SV_SO_1920_1a!Q169/SV_SO_1920_1a!$V169*100</f>
        <v>2.985685071574642</v>
      </c>
      <c r="R170" s="128">
        <f>SV_SO_1920_1a!R169/SV_SO_1920_1a!$V169*100</f>
        <v>84.48782301543038</v>
      </c>
      <c r="S170" s="128">
        <f>SV_SO_1920_1a!S169/SV_SO_1920_1a!$V169*100</f>
        <v>10.723182747722625</v>
      </c>
      <c r="T170" s="129">
        <f>SV_SO_1920_1a!T169/SV_SO_1920_1a!$V169*100</f>
        <v>1.494701617401004</v>
      </c>
      <c r="U170" s="131">
        <f>SV_SO_1920_1a!U169/SV_SO_1920_1a!$V169*100</f>
        <v>0.2602714259155977</v>
      </c>
      <c r="V170" s="128">
        <f>SV_SO_1920_1a!V169/SV_SO_1920_1a!$V169*100</f>
        <v>100</v>
      </c>
    </row>
    <row r="171" spans="1:22" ht="12.75">
      <c r="A171" s="73" t="s">
        <v>44</v>
      </c>
      <c r="B171" s="128">
        <f>SV_SO_1920_1a!B170/SV_SO_1920_1a!$H170*100</f>
        <v>0</v>
      </c>
      <c r="C171" s="146">
        <f>SV_SO_1920_1a!C170/SV_SO_1920_1a!$H170*100</f>
        <v>0.5163641886248006</v>
      </c>
      <c r="D171" s="130">
        <f>SV_SO_1920_1a!D170/SV_SO_1920_1a!$H170*100</f>
        <v>60.33108056800061</v>
      </c>
      <c r="E171" s="146">
        <f>SV_SO_1920_1a!E170/SV_SO_1920_1a!$H170*100</f>
        <v>29.21254461234718</v>
      </c>
      <c r="F171" s="146">
        <f>SV_SO_1920_1a!F170/SV_SO_1920_1a!$H170*100</f>
        <v>8.292201382033564</v>
      </c>
      <c r="G171" s="146">
        <f>SV_SO_1920_1a!G170/SV_SO_1920_1a!$H170*100</f>
        <v>1.6478092489938492</v>
      </c>
      <c r="H171" s="128">
        <f>SV_SO_1920_1a!H170/SV_SO_1920_1a!$H170*100</f>
        <v>100</v>
      </c>
      <c r="I171" s="128">
        <f>SV_SO_1920_1a!I170/SV_SO_1920_1a!$O170*100</f>
        <v>0.010027073097362879</v>
      </c>
      <c r="J171" s="146">
        <f>SV_SO_1920_1a!J170/SV_SO_1920_1a!$O170*100</f>
        <v>0.3008121929208864</v>
      </c>
      <c r="K171" s="130">
        <f>SV_SO_1920_1a!K170/SV_SO_1920_1a!$O170*100</f>
        <v>64.97543367091147</v>
      </c>
      <c r="L171" s="146">
        <f>SV_SO_1920_1a!L170/SV_SO_1920_1a!$O170*100</f>
        <v>26.24085029579866</v>
      </c>
      <c r="M171" s="146">
        <f>SV_SO_1920_1a!M170/SV_SO_1920_1a!$O170*100</f>
        <v>6.818409706206759</v>
      </c>
      <c r="N171" s="146">
        <f>SV_SO_1920_1a!N170/SV_SO_1920_1a!$O170*100</f>
        <v>1.654467061064875</v>
      </c>
      <c r="O171" s="128">
        <f>SV_SO_1920_1a!O170/SV_SO_1920_1a!$O170*100</f>
        <v>100</v>
      </c>
      <c r="P171" s="128">
        <f>SV_SO_1920_1a!P170/SV_SO_1920_1a!$V170*100</f>
        <v>0.004321147696828278</v>
      </c>
      <c r="Q171" s="129">
        <f>SV_SO_1920_1a!Q170/SV_SO_1920_1a!$V170*100</f>
        <v>0.42347247428917123</v>
      </c>
      <c r="R171" s="128">
        <f>SV_SO_1920_1a!R170/SV_SO_1920_1a!$V170*100</f>
        <v>62.3325555267479</v>
      </c>
      <c r="S171" s="128">
        <f>SV_SO_1920_1a!S170/SV_SO_1920_1a!$V170*100</f>
        <v>27.931898712297986</v>
      </c>
      <c r="T171" s="129">
        <f>SV_SO_1920_1a!T170/SV_SO_1920_1a!$V170*100</f>
        <v>7.657073718779708</v>
      </c>
      <c r="U171" s="131">
        <f>SV_SO_1920_1a!U170/SV_SO_1920_1a!$V170*100</f>
        <v>1.650678420188402</v>
      </c>
      <c r="V171" s="128">
        <f>SV_SO_1920_1a!V170/SV_SO_1920_1a!$V170*100</f>
        <v>100</v>
      </c>
    </row>
    <row r="172" spans="1:22" ht="12.75">
      <c r="A172" s="73" t="s">
        <v>45</v>
      </c>
      <c r="B172" s="128">
        <f>SV_SO_1920_1a!B171/SV_SO_1920_1a!$H171*100</f>
        <v>0</v>
      </c>
      <c r="C172" s="146">
        <f>SV_SO_1920_1a!C171/SV_SO_1920_1a!$H171*100</f>
        <v>1.929260450160772</v>
      </c>
      <c r="D172" s="130">
        <f>SV_SO_1920_1a!D171/SV_SO_1920_1a!$H171*100</f>
        <v>50.32154340836013</v>
      </c>
      <c r="E172" s="146">
        <f>SV_SO_1920_1a!E171/SV_SO_1920_1a!$H171*100</f>
        <v>31.350482315112536</v>
      </c>
      <c r="F172" s="146">
        <f>SV_SO_1920_1a!F171/SV_SO_1920_1a!$H171*100</f>
        <v>12.218649517684888</v>
      </c>
      <c r="G172" s="146">
        <f>SV_SO_1920_1a!G171/SV_SO_1920_1a!$H171*100</f>
        <v>4.180064308681672</v>
      </c>
      <c r="H172" s="128">
        <f>SV_SO_1920_1a!H171/SV_SO_1920_1a!$H171*100</f>
        <v>100</v>
      </c>
      <c r="I172" s="128">
        <f>SV_SO_1920_1a!I171/SV_SO_1920_1a!$O171*100</f>
        <v>0.16891891891891891</v>
      </c>
      <c r="J172" s="146">
        <f>SV_SO_1920_1a!J171/SV_SO_1920_1a!$O171*100</f>
        <v>0.8445945945945946</v>
      </c>
      <c r="K172" s="130">
        <f>SV_SO_1920_1a!K171/SV_SO_1920_1a!$O171*100</f>
        <v>60.72635135135135</v>
      </c>
      <c r="L172" s="146">
        <f>SV_SO_1920_1a!L171/SV_SO_1920_1a!$O171*100</f>
        <v>28.716216216216218</v>
      </c>
      <c r="M172" s="146">
        <f>SV_SO_1920_1a!M171/SV_SO_1920_1a!$O171*100</f>
        <v>7.094594594594595</v>
      </c>
      <c r="N172" s="146">
        <f>SV_SO_1920_1a!N171/SV_SO_1920_1a!$O171*100</f>
        <v>2.449324324324324</v>
      </c>
      <c r="O172" s="128">
        <f>SV_SO_1920_1a!O171/SV_SO_1920_1a!$O171*100</f>
        <v>100</v>
      </c>
      <c r="P172" s="128">
        <f>SV_SO_1920_1a!P171/SV_SO_1920_1a!$V171*100</f>
        <v>0.11074197120708748</v>
      </c>
      <c r="Q172" s="129">
        <f>SV_SO_1920_1a!Q171/SV_SO_1920_1a!$V171*100</f>
        <v>1.2181616832779625</v>
      </c>
      <c r="R172" s="128">
        <f>SV_SO_1920_1a!R171/SV_SO_1920_1a!$V171*100</f>
        <v>57.14285714285714</v>
      </c>
      <c r="S172" s="128">
        <f>SV_SO_1920_1a!S171/SV_SO_1920_1a!$V171*100</f>
        <v>29.6234772978959</v>
      </c>
      <c r="T172" s="129">
        <f>SV_SO_1920_1a!T171/SV_SO_1920_1a!$V171*100</f>
        <v>8.859357696566999</v>
      </c>
      <c r="U172" s="131">
        <f>SV_SO_1920_1a!U171/SV_SO_1920_1a!$V171*100</f>
        <v>3.0454042081949058</v>
      </c>
      <c r="V172" s="128">
        <f>SV_SO_1920_1a!V171/SV_SO_1920_1a!$V171*100</f>
        <v>100</v>
      </c>
    </row>
    <row r="173" spans="1:22" ht="12.75">
      <c r="A173" s="73" t="s">
        <v>46</v>
      </c>
      <c r="B173" s="128">
        <f>SV_SO_1920_1a!B172/SV_SO_1920_1a!$H172*100</f>
        <v>0</v>
      </c>
      <c r="C173" s="146">
        <f>SV_SO_1920_1a!C172/SV_SO_1920_1a!$H172*100</f>
        <v>0.05959475566150178</v>
      </c>
      <c r="D173" s="130">
        <f>SV_SO_1920_1a!D172/SV_SO_1920_1a!$H172*100</f>
        <v>39.9165673420739</v>
      </c>
      <c r="E173" s="146">
        <f>SV_SO_1920_1a!E172/SV_SO_1920_1a!$H172*100</f>
        <v>43.5160905840286</v>
      </c>
      <c r="F173" s="146">
        <f>SV_SO_1920_1a!F172/SV_SO_1920_1a!$H172*100</f>
        <v>12.932061978545889</v>
      </c>
      <c r="G173" s="146">
        <f>SV_SO_1920_1a!G172/SV_SO_1920_1a!$H172*100</f>
        <v>3.575685339690107</v>
      </c>
      <c r="H173" s="128">
        <f>SV_SO_1920_1a!H172/SV_SO_1920_1a!$H172*100</f>
        <v>100</v>
      </c>
      <c r="I173" s="128">
        <f>SV_SO_1920_1a!I172/SV_SO_1920_1a!$O172*100</f>
        <v>0</v>
      </c>
      <c r="J173" s="146">
        <f>SV_SO_1920_1a!J172/SV_SO_1920_1a!$O172*100</f>
        <v>0.04681647940074907</v>
      </c>
      <c r="K173" s="130">
        <f>SV_SO_1920_1a!K172/SV_SO_1920_1a!$O172*100</f>
        <v>42.94631710362047</v>
      </c>
      <c r="L173" s="146">
        <f>SV_SO_1920_1a!L172/SV_SO_1920_1a!$O172*100</f>
        <v>44.22596754057429</v>
      </c>
      <c r="M173" s="146">
        <f>SV_SO_1920_1a!M172/SV_SO_1920_1a!$O172*100</f>
        <v>9.956304619225968</v>
      </c>
      <c r="N173" s="146">
        <f>SV_SO_1920_1a!N172/SV_SO_1920_1a!$O172*100</f>
        <v>2.8245942571785267</v>
      </c>
      <c r="O173" s="128">
        <f>SV_SO_1920_1a!O172/SV_SO_1920_1a!$O172*100</f>
        <v>100</v>
      </c>
      <c r="P173" s="128">
        <f>SV_SO_1920_1a!P172/SV_SO_1920_1a!$V172*100</f>
        <v>0</v>
      </c>
      <c r="Q173" s="129">
        <f>SV_SO_1920_1a!Q172/SV_SO_1920_1a!$V172*100</f>
        <v>0.05406135964319503</v>
      </c>
      <c r="R173" s="128">
        <f>SV_SO_1920_1a!R172/SV_SO_1920_1a!$V172*100</f>
        <v>41.22854439789161</v>
      </c>
      <c r="S173" s="128">
        <f>SV_SO_1920_1a!S172/SV_SO_1920_1a!$V172*100</f>
        <v>43.82348966076497</v>
      </c>
      <c r="T173" s="129">
        <f>SV_SO_1920_1a!T172/SV_SO_1920_1a!$V172*100</f>
        <v>11.643465333153129</v>
      </c>
      <c r="U173" s="131">
        <f>SV_SO_1920_1a!U172/SV_SO_1920_1a!$V172*100</f>
        <v>3.250439248547101</v>
      </c>
      <c r="V173" s="128">
        <f>SV_SO_1920_1a!V172/SV_SO_1920_1a!$V172*100</f>
        <v>100</v>
      </c>
    </row>
    <row r="174" spans="1:22" ht="12.75">
      <c r="A174" s="29" t="s">
        <v>1</v>
      </c>
      <c r="B174" s="147">
        <f>SV_SO_1920_1a!B173/SV_SO_1920_1a!$H173*100</f>
        <v>0.020748732845244092</v>
      </c>
      <c r="C174" s="148">
        <f>SV_SO_1920_1a!C173/SV_SO_1920_1a!$H173*100</f>
        <v>1.482052346088864</v>
      </c>
      <c r="D174" s="149">
        <f>SV_SO_1920_1a!D173/SV_SO_1920_1a!$H173*100</f>
        <v>62.23730622165575</v>
      </c>
      <c r="E174" s="148">
        <f>SV_SO_1920_1a!E173/SV_SO_1920_1a!$H173*100</f>
        <v>27.2164092835759</v>
      </c>
      <c r="F174" s="148">
        <f>SV_SO_1920_1a!F173/SV_SO_1920_1a!$H173*100</f>
        <v>7.321338589678987</v>
      </c>
      <c r="G174" s="148">
        <f>SV_SO_1920_1a!G173/SV_SO_1920_1a!$H173*100</f>
        <v>1.7221448261552599</v>
      </c>
      <c r="H174" s="147">
        <f>SV_SO_1920_1a!H173/SV_SO_1920_1a!$H173*100</f>
        <v>100</v>
      </c>
      <c r="I174" s="147">
        <f>SV_SO_1920_1a!I173/SV_SO_1920_1a!$O173*100</f>
        <v>0.02735229759299781</v>
      </c>
      <c r="J174" s="148">
        <f>SV_SO_1920_1a!J173/SV_SO_1920_1a!$O173*100</f>
        <v>1.3098711402868952</v>
      </c>
      <c r="K174" s="149">
        <f>SV_SO_1920_1a!K173/SV_SO_1920_1a!$O173*100</f>
        <v>70.76343301726233</v>
      </c>
      <c r="L174" s="148">
        <f>SV_SO_1920_1a!L173/SV_SO_1920_1a!$O173*100</f>
        <v>21.83929005592025</v>
      </c>
      <c r="M174" s="148">
        <f>SV_SO_1920_1a!M173/SV_SO_1920_1a!$O173*100</f>
        <v>4.823121808898614</v>
      </c>
      <c r="N174" s="148">
        <f>SV_SO_1920_1a!N173/SV_SO_1920_1a!$O173*100</f>
        <v>1.236931680038901</v>
      </c>
      <c r="O174" s="147">
        <f>SV_SO_1920_1a!O173/SV_SO_1920_1a!$O173*100</f>
        <v>100</v>
      </c>
      <c r="P174" s="147">
        <f>SV_SO_1920_1a!P173/SV_SO_1920_1a!$V173*100</f>
        <v>0.024009243558770127</v>
      </c>
      <c r="Q174" s="133">
        <f>SV_SO_1920_1a!Q173/SV_SO_1920_1a!$V173*100</f>
        <v>1.3970378595759367</v>
      </c>
      <c r="R174" s="134">
        <f>SV_SO_1920_1a!R173/SV_SO_1920_1a!$V173*100</f>
        <v>66.44708212661875</v>
      </c>
      <c r="S174" s="133">
        <f>SV_SO_1920_1a!S173/SV_SO_1920_1a!$V173*100</f>
        <v>24.561456160621837</v>
      </c>
      <c r="T174" s="133">
        <f>SV_SO_1920_1a!T173/SV_SO_1920_1a!$V173*100</f>
        <v>6.08784381987065</v>
      </c>
      <c r="U174" s="133">
        <f>SV_SO_1920_1a!U173/SV_SO_1920_1a!$V173*100</f>
        <v>1.4825707897540552</v>
      </c>
      <c r="V174" s="132">
        <f>SV_SO_1920_1a!V173/SV_SO_1920_1a!$V173*100</f>
        <v>100</v>
      </c>
    </row>
    <row r="175" spans="1:22" ht="12.75">
      <c r="A175" s="30" t="s">
        <v>14</v>
      </c>
      <c r="B175" s="137"/>
      <c r="C175" s="138"/>
      <c r="D175" s="139"/>
      <c r="E175" s="138"/>
      <c r="F175" s="138"/>
      <c r="G175" s="138"/>
      <c r="H175" s="137"/>
      <c r="I175" s="137"/>
      <c r="J175" s="138"/>
      <c r="K175" s="139"/>
      <c r="L175" s="138"/>
      <c r="M175" s="138"/>
      <c r="N175" s="138"/>
      <c r="O175" s="137"/>
      <c r="P175" s="137"/>
      <c r="Q175" s="138"/>
      <c r="R175" s="137"/>
      <c r="S175" s="137"/>
      <c r="T175" s="138"/>
      <c r="U175" s="140"/>
      <c r="V175" s="137"/>
    </row>
    <row r="176" spans="1:22" ht="12.75">
      <c r="A176" s="73" t="s">
        <v>43</v>
      </c>
      <c r="B176" s="128">
        <f>SV_SO_1920_1a!B175/SV_SO_1920_1a!$H175*100</f>
        <v>0.1128774339196689</v>
      </c>
      <c r="C176" s="129">
        <f>SV_SO_1920_1a!C175/SV_SO_1920_1a!$H175*100</f>
        <v>3.122942338444173</v>
      </c>
      <c r="D176" s="130">
        <f>SV_SO_1920_1a!D175/SV_SO_1920_1a!$H175*100</f>
        <v>81.42225566738783</v>
      </c>
      <c r="E176" s="129">
        <f>SV_SO_1920_1a!E175/SV_SO_1920_1a!$H175*100</f>
        <v>12.971498447935284</v>
      </c>
      <c r="F176" s="129">
        <f>SV_SO_1920_1a!F175/SV_SO_1920_1a!$H175*100</f>
        <v>2.041200263380679</v>
      </c>
      <c r="G176" s="129">
        <f>SV_SO_1920_1a!G175/SV_SO_1920_1a!$H175*100</f>
        <v>0.3292258489323676</v>
      </c>
      <c r="H176" s="128">
        <f>SV_SO_1920_1a!H175/SV_SO_1920_1a!$H175*100</f>
        <v>100</v>
      </c>
      <c r="I176" s="128">
        <f>SV_SO_1920_1a!I175/SV_SO_1920_1a!$O175*100</f>
        <v>0.04878388737891142</v>
      </c>
      <c r="J176" s="129">
        <f>SV_SO_1920_1a!J175/SV_SO_1920_1a!$O175*100</f>
        <v>2.383441354798244</v>
      </c>
      <c r="K176" s="130">
        <f>SV_SO_1920_1a!K175/SV_SO_1920_1a!$O175*100</f>
        <v>87.39981880270402</v>
      </c>
      <c r="L176" s="129">
        <f>SV_SO_1920_1a!L175/SV_SO_1920_1a!$O175*100</f>
        <v>8.725346714056728</v>
      </c>
      <c r="M176" s="129">
        <f>SV_SO_1920_1a!M175/SV_SO_1920_1a!$O175*100</f>
        <v>1.268381071851697</v>
      </c>
      <c r="N176" s="129">
        <f>SV_SO_1920_1a!N175/SV_SO_1920_1a!$O175*100</f>
        <v>0.17422816921039794</v>
      </c>
      <c r="O176" s="128">
        <f>SV_SO_1920_1a!O175/SV_SO_1920_1a!$O175*100</f>
        <v>100</v>
      </c>
      <c r="P176" s="128">
        <f>SV_SO_1920_1a!P175/SV_SO_1920_1a!$V175*100</f>
        <v>0.07606084867894315</v>
      </c>
      <c r="Q176" s="129">
        <f>SV_SO_1920_1a!Q175/SV_SO_1920_1a!$V175*100</f>
        <v>2.698158526821457</v>
      </c>
      <c r="R176" s="128">
        <f>SV_SO_1920_1a!R175/SV_SO_1920_1a!$V175*100</f>
        <v>84.85588470776622</v>
      </c>
      <c r="S176" s="128">
        <f>SV_SO_1920_1a!S175/SV_SO_1920_1a!$V175*100</f>
        <v>10.532425940752601</v>
      </c>
      <c r="T176" s="129">
        <f>SV_SO_1920_1a!T175/SV_SO_1920_1a!$V175*100</f>
        <v>1.5972778222578063</v>
      </c>
      <c r="U176" s="131">
        <f>SV_SO_1920_1a!U175/SV_SO_1920_1a!$V175*100</f>
        <v>0.24019215372297836</v>
      </c>
      <c r="V176" s="128">
        <f>SV_SO_1920_1a!V175/SV_SO_1920_1a!$V175*100</f>
        <v>100</v>
      </c>
    </row>
    <row r="177" spans="1:22" ht="12.75">
      <c r="A177" s="73" t="s">
        <v>44</v>
      </c>
      <c r="B177" s="128">
        <f>SV_SO_1920_1a!B176/SV_SO_1920_1a!$H176*100</f>
        <v>0.00905961224859576</v>
      </c>
      <c r="C177" s="146">
        <f>SV_SO_1920_1a!C176/SV_SO_1920_1a!$H176*100</f>
        <v>0.3895633266896177</v>
      </c>
      <c r="D177" s="130">
        <f>SV_SO_1920_1a!D176/SV_SO_1920_1a!$H176*100</f>
        <v>59.974633085703935</v>
      </c>
      <c r="E177" s="146">
        <f>SV_SO_1920_1a!E176/SV_SO_1920_1a!$H176*100</f>
        <v>28.97263997100924</v>
      </c>
      <c r="F177" s="146">
        <f>SV_SO_1920_1a!F176/SV_SO_1920_1a!$H176*100</f>
        <v>8.579452799420185</v>
      </c>
      <c r="G177" s="146">
        <f>SV_SO_1920_1a!G176/SV_SO_1920_1a!$H176*100</f>
        <v>2.074651204928429</v>
      </c>
      <c r="H177" s="128">
        <f>SV_SO_1920_1a!H176/SV_SO_1920_1a!$H176*100</f>
        <v>100</v>
      </c>
      <c r="I177" s="128">
        <f>SV_SO_1920_1a!I176/SV_SO_1920_1a!$O176*100</f>
        <v>0</v>
      </c>
      <c r="J177" s="146">
        <f>SV_SO_1920_1a!J176/SV_SO_1920_1a!$O176*100</f>
        <v>0.3582986592695331</v>
      </c>
      <c r="K177" s="130">
        <f>SV_SO_1920_1a!K176/SV_SO_1920_1a!$O176*100</f>
        <v>65.99630143319463</v>
      </c>
      <c r="L177" s="146">
        <f>SV_SO_1920_1a!L176/SV_SO_1920_1a!$O176*100</f>
        <v>25.959315765141007</v>
      </c>
      <c r="M177" s="146">
        <f>SV_SO_1920_1a!M176/SV_SO_1920_1a!$O176*100</f>
        <v>6.067961165048544</v>
      </c>
      <c r="N177" s="146">
        <f>SV_SO_1920_1a!N176/SV_SO_1920_1a!$O176*100</f>
        <v>1.6181229773462782</v>
      </c>
      <c r="O177" s="128">
        <f>SV_SO_1920_1a!O176/SV_SO_1920_1a!$O176*100</f>
        <v>100</v>
      </c>
      <c r="P177" s="128">
        <f>SV_SO_1920_1a!P176/SV_SO_1920_1a!$V176*100</f>
        <v>0.005078720162519045</v>
      </c>
      <c r="Q177" s="129">
        <f>SV_SO_1920_1a!Q176/SV_SO_1920_1a!$V176*100</f>
        <v>0.37582529202640935</v>
      </c>
      <c r="R177" s="128">
        <f>SV_SO_1920_1a!R176/SV_SO_1920_1a!$V176*100</f>
        <v>62.62061960385983</v>
      </c>
      <c r="S177" s="128">
        <f>SV_SO_1920_1a!S176/SV_SO_1920_1a!$V176*100</f>
        <v>27.648552564753683</v>
      </c>
      <c r="T177" s="129">
        <f>SV_SO_1920_1a!T176/SV_SO_1920_1a!$V176*100</f>
        <v>7.475876079228034</v>
      </c>
      <c r="U177" s="131">
        <f>SV_SO_1920_1a!U176/SV_SO_1920_1a!$V176*100</f>
        <v>1.8740477399695274</v>
      </c>
      <c r="V177" s="128">
        <f>SV_SO_1920_1a!V176/SV_SO_1920_1a!$V176*100</f>
        <v>100</v>
      </c>
    </row>
    <row r="178" spans="1:22" ht="12.75">
      <c r="A178" s="73" t="s">
        <v>45</v>
      </c>
      <c r="B178" s="128">
        <f>SV_SO_1920_1a!B177/SV_SO_1920_1a!$H177*100</f>
        <v>0</v>
      </c>
      <c r="C178" s="146">
        <f>SV_SO_1920_1a!C177/SV_SO_1920_1a!$H177*100</f>
        <v>1.188118811881188</v>
      </c>
      <c r="D178" s="130">
        <f>SV_SO_1920_1a!D177/SV_SO_1920_1a!$H177*100</f>
        <v>54.45544554455446</v>
      </c>
      <c r="E178" s="146">
        <f>SV_SO_1920_1a!E177/SV_SO_1920_1a!$H177*100</f>
        <v>30.693069306930692</v>
      </c>
      <c r="F178" s="146">
        <f>SV_SO_1920_1a!F177/SV_SO_1920_1a!$H177*100</f>
        <v>11.485148514851486</v>
      </c>
      <c r="G178" s="146">
        <f>SV_SO_1920_1a!G177/SV_SO_1920_1a!$H177*100</f>
        <v>2.178217821782178</v>
      </c>
      <c r="H178" s="128">
        <f>SV_SO_1920_1a!H177/SV_SO_1920_1a!$H177*100</f>
        <v>100</v>
      </c>
      <c r="I178" s="128">
        <f>SV_SO_1920_1a!I177/SV_SO_1920_1a!$O177*100</f>
        <v>0.10309278350515465</v>
      </c>
      <c r="J178" s="146">
        <f>SV_SO_1920_1a!J177/SV_SO_1920_1a!$O177*100</f>
        <v>1.5463917525773196</v>
      </c>
      <c r="K178" s="130">
        <f>SV_SO_1920_1a!K177/SV_SO_1920_1a!$O177*100</f>
        <v>68.55670103092784</v>
      </c>
      <c r="L178" s="146">
        <f>SV_SO_1920_1a!L177/SV_SO_1920_1a!$O177*100</f>
        <v>23.09278350515464</v>
      </c>
      <c r="M178" s="146">
        <f>SV_SO_1920_1a!M177/SV_SO_1920_1a!$O177*100</f>
        <v>5.567010309278351</v>
      </c>
      <c r="N178" s="146">
        <f>SV_SO_1920_1a!N177/SV_SO_1920_1a!$O177*100</f>
        <v>1.134020618556701</v>
      </c>
      <c r="O178" s="128">
        <f>SV_SO_1920_1a!O177/SV_SO_1920_1a!$O177*100</f>
        <v>100</v>
      </c>
      <c r="P178" s="128">
        <f>SV_SO_1920_1a!P177/SV_SO_1920_1a!$V177*100</f>
        <v>0.06779661016949153</v>
      </c>
      <c r="Q178" s="129">
        <f>SV_SO_1920_1a!Q177/SV_SO_1920_1a!$V177*100</f>
        <v>1.423728813559322</v>
      </c>
      <c r="R178" s="128">
        <f>SV_SO_1920_1a!R177/SV_SO_1920_1a!$V177*100</f>
        <v>63.72881355932203</v>
      </c>
      <c r="S178" s="128">
        <f>SV_SO_1920_1a!S177/SV_SO_1920_1a!$V177*100</f>
        <v>25.694915254237287</v>
      </c>
      <c r="T178" s="129">
        <f>SV_SO_1920_1a!T177/SV_SO_1920_1a!$V177*100</f>
        <v>7.59322033898305</v>
      </c>
      <c r="U178" s="131">
        <f>SV_SO_1920_1a!U177/SV_SO_1920_1a!$V177*100</f>
        <v>1.4915254237288136</v>
      </c>
      <c r="V178" s="128">
        <f>SV_SO_1920_1a!V177/SV_SO_1920_1a!$V177*100</f>
        <v>100</v>
      </c>
    </row>
    <row r="179" spans="1:22" ht="12.75">
      <c r="A179" s="73" t="s">
        <v>46</v>
      </c>
      <c r="B179" s="128">
        <f>SV_SO_1920_1a!B178/SV_SO_1920_1a!$H178*100</f>
        <v>0</v>
      </c>
      <c r="C179" s="146">
        <f>SV_SO_1920_1a!C178/SV_SO_1920_1a!$H178*100</f>
        <v>0.05571030640668524</v>
      </c>
      <c r="D179" s="130">
        <f>SV_SO_1920_1a!D178/SV_SO_1920_1a!$H178*100</f>
        <v>40.66852367688023</v>
      </c>
      <c r="E179" s="146">
        <f>SV_SO_1920_1a!E178/SV_SO_1920_1a!$H178*100</f>
        <v>42.89693593314763</v>
      </c>
      <c r="F179" s="146">
        <f>SV_SO_1920_1a!F178/SV_SO_1920_1a!$H178*100</f>
        <v>12.367688022284122</v>
      </c>
      <c r="G179" s="146">
        <f>SV_SO_1920_1a!G178/SV_SO_1920_1a!$H178*100</f>
        <v>4.011142061281337</v>
      </c>
      <c r="H179" s="128">
        <f>SV_SO_1920_1a!H178/SV_SO_1920_1a!$H178*100</f>
        <v>100</v>
      </c>
      <c r="I179" s="128">
        <f>SV_SO_1920_1a!I178/SV_SO_1920_1a!$O178*100</f>
        <v>0.01691188905800778</v>
      </c>
      <c r="J179" s="146">
        <f>SV_SO_1920_1a!J178/SV_SO_1920_1a!$O178*100</f>
        <v>0.06764755623203111</v>
      </c>
      <c r="K179" s="130">
        <f>SV_SO_1920_1a!K178/SV_SO_1920_1a!$O178*100</f>
        <v>43.446642990021985</v>
      </c>
      <c r="L179" s="146">
        <f>SV_SO_1920_1a!L178/SV_SO_1920_1a!$O178*100</f>
        <v>43.07458143074581</v>
      </c>
      <c r="M179" s="146">
        <f>SV_SO_1920_1a!M178/SV_SO_1920_1a!$O178*100</f>
        <v>10.197869101978691</v>
      </c>
      <c r="N179" s="146">
        <f>SV_SO_1920_1a!N178/SV_SO_1920_1a!$O178*100</f>
        <v>3.1963470319634704</v>
      </c>
      <c r="O179" s="128">
        <f>SV_SO_1920_1a!O178/SV_SO_1920_1a!$O178*100</f>
        <v>100</v>
      </c>
      <c r="P179" s="128">
        <f>SV_SO_1920_1a!P178/SV_SO_1920_1a!$V178*100</f>
        <v>0.007637668983426257</v>
      </c>
      <c r="Q179" s="129">
        <f>SV_SO_1920_1a!Q178/SV_SO_1920_1a!$V178*100</f>
        <v>0.06110135186741006</v>
      </c>
      <c r="R179" s="128">
        <f>SV_SO_1920_1a!R178/SV_SO_1920_1a!$V178*100</f>
        <v>41.92316505002673</v>
      </c>
      <c r="S179" s="128">
        <f>SV_SO_1920_1a!S178/SV_SO_1920_1a!$V178*100</f>
        <v>42.97716336973956</v>
      </c>
      <c r="T179" s="129">
        <f>SV_SO_1920_1a!T178/SV_SO_1920_1a!$V178*100</f>
        <v>11.38776445428855</v>
      </c>
      <c r="U179" s="131">
        <f>SV_SO_1920_1a!U178/SV_SO_1920_1a!$V178*100</f>
        <v>3.643168105094325</v>
      </c>
      <c r="V179" s="128">
        <f>SV_SO_1920_1a!V178/SV_SO_1920_1a!$V178*100</f>
        <v>100</v>
      </c>
    </row>
    <row r="180" spans="1:22" ht="12.75">
      <c r="A180" s="29" t="s">
        <v>1</v>
      </c>
      <c r="B180" s="147">
        <f>SV_SO_1920_1a!B179/SV_SO_1920_1a!$H179*100</f>
        <v>0.04428697962798937</v>
      </c>
      <c r="C180" s="148">
        <f>SV_SO_1920_1a!C179/SV_SO_1920_1a!$H179*100</f>
        <v>1.3115759351366083</v>
      </c>
      <c r="D180" s="149">
        <f>SV_SO_1920_1a!D179/SV_SO_1920_1a!$H179*100</f>
        <v>62.92498466989167</v>
      </c>
      <c r="E180" s="148">
        <f>SV_SO_1920_1a!E179/SV_SO_1920_1a!$H179*100</f>
        <v>26.613068065680995</v>
      </c>
      <c r="F180" s="148">
        <f>SV_SO_1920_1a!F179/SV_SO_1920_1a!$H179*100</f>
        <v>7.188117462696736</v>
      </c>
      <c r="G180" s="148">
        <f>SV_SO_1920_1a!G179/SV_SO_1920_1a!$H179*100</f>
        <v>1.9179668869660011</v>
      </c>
      <c r="H180" s="147">
        <f>SV_SO_1920_1a!H179/SV_SO_1920_1a!$H179*100</f>
        <v>100</v>
      </c>
      <c r="I180" s="147">
        <f>SV_SO_1920_1a!I179/SV_SO_1920_1a!$O179*100</f>
        <v>0.030116450274394323</v>
      </c>
      <c r="J180" s="148">
        <f>SV_SO_1920_1a!J179/SV_SO_1920_1a!$O179*100</f>
        <v>1.3117387230625084</v>
      </c>
      <c r="K180" s="149">
        <f>SV_SO_1920_1a!K179/SV_SO_1920_1a!$O179*100</f>
        <v>71.89465934948467</v>
      </c>
      <c r="L180" s="148">
        <f>SV_SO_1920_1a!L179/SV_SO_1920_1a!$O179*100</f>
        <v>20.977780752242005</v>
      </c>
      <c r="M180" s="148">
        <f>SV_SO_1920_1a!M179/SV_SO_1920_1a!$O179*100</f>
        <v>4.564315352697095</v>
      </c>
      <c r="N180" s="148">
        <f>SV_SO_1920_1a!N179/SV_SO_1920_1a!$O179*100</f>
        <v>1.2213893722393254</v>
      </c>
      <c r="O180" s="147">
        <f>SV_SO_1920_1a!O179/SV_SO_1920_1a!$O179*100</f>
        <v>100</v>
      </c>
      <c r="P180" s="147">
        <f>SV_SO_1920_1a!P179/SV_SO_1920_1a!$V179*100</f>
        <v>0.03713832337351025</v>
      </c>
      <c r="Q180" s="133">
        <f>SV_SO_1920_1a!Q179/SV_SO_1920_1a!$V179*100</f>
        <v>1.3116580573280665</v>
      </c>
      <c r="R180" s="134">
        <f>SV_SO_1920_1a!R179/SV_SO_1920_1a!$V179*100</f>
        <v>67.44994766872615</v>
      </c>
      <c r="S180" s="133">
        <f>SV_SO_1920_1a!S179/SV_SO_1920_1a!$V179*100</f>
        <v>23.770215064654447</v>
      </c>
      <c r="T180" s="133">
        <f>SV_SO_1920_1a!T179/SV_SO_1920_1a!$V179*100</f>
        <v>5.864478881798845</v>
      </c>
      <c r="U180" s="133">
        <f>SV_SO_1920_1a!U179/SV_SO_1920_1a!$V179*100</f>
        <v>1.5665620041189776</v>
      </c>
      <c r="V180" s="132">
        <f>SV_SO_1920_1a!V179/SV_SO_1920_1a!$V179*100</f>
        <v>100</v>
      </c>
    </row>
    <row r="181" spans="1:22" ht="12.75">
      <c r="A181" s="141" t="s">
        <v>19</v>
      </c>
      <c r="B181" s="142">
        <f>SV_SO_1920_1a!B180/SV_SO_1920_1a!$H180*100</f>
        <v>0.03170024250685518</v>
      </c>
      <c r="C181" s="143">
        <f>SV_SO_1920_1a!C180/SV_SO_1920_1a!$H180*100</f>
        <v>1.4027357309283415</v>
      </c>
      <c r="D181" s="144">
        <f>SV_SO_1920_1a!D180/SV_SO_1920_1a!$H180*100</f>
        <v>62.55725856302801</v>
      </c>
      <c r="E181" s="143">
        <f>SV_SO_1920_1a!E180/SV_SO_1920_1a!$H180*100</f>
        <v>26.935696058074843</v>
      </c>
      <c r="F181" s="143">
        <f>SV_SO_1920_1a!F180/SV_SO_1920_1a!$H180*100</f>
        <v>7.259355534069837</v>
      </c>
      <c r="G181" s="143">
        <f>SV_SO_1920_1a!G180/SV_SO_1920_1a!$H180*100</f>
        <v>1.8132538713921162</v>
      </c>
      <c r="H181" s="142">
        <f>SV_SO_1920_1a!H180/SV_SO_1920_1a!$H180*100</f>
        <v>100</v>
      </c>
      <c r="I181" s="142">
        <f>SV_SO_1920_1a!I180/SV_SO_1920_1a!$O180*100</f>
        <v>0.02866789832452061</v>
      </c>
      <c r="J181" s="143">
        <f>SV_SO_1920_1a!J180/SV_SO_1920_1a!$O180*100</f>
        <v>1.3107600178378034</v>
      </c>
      <c r="K181" s="144">
        <f>SV_SO_1920_1a!K180/SV_SO_1920_1a!$O180*100</f>
        <v>71.30184111613684</v>
      </c>
      <c r="L181" s="143">
        <f>SV_SO_1920_1a!L180/SV_SO_1920_1a!$O180*100</f>
        <v>21.429253997579156</v>
      </c>
      <c r="M181" s="143">
        <f>SV_SO_1920_1a!M180/SV_SO_1920_1a!$O180*100</f>
        <v>4.699942664203351</v>
      </c>
      <c r="N181" s="143">
        <f>SV_SO_1920_1a!N180/SV_SO_1920_1a!$O180*100</f>
        <v>1.2295343059183284</v>
      </c>
      <c r="O181" s="142">
        <f>SV_SO_1920_1a!O180/SV_SO_1920_1a!$O180*100</f>
        <v>100</v>
      </c>
      <c r="P181" s="142">
        <f>SV_SO_1920_1a!P180/SV_SO_1920_1a!$V180*100</f>
        <v>0.030187719953288478</v>
      </c>
      <c r="Q181" s="143">
        <f>SV_SO_1920_1a!Q180/SV_SO_1920_1a!$V180*100</f>
        <v>1.3568585705320189</v>
      </c>
      <c r="R181" s="142">
        <f>SV_SO_1920_1a!R180/SV_SO_1920_1a!$V180*100</f>
        <v>66.91902541329372</v>
      </c>
      <c r="S181" s="142">
        <f>SV_SO_1920_1a!S180/SV_SO_1920_1a!$V180*100</f>
        <v>24.18910223309686</v>
      </c>
      <c r="T181" s="143">
        <f>SV_SO_1920_1a!T180/SV_SO_1920_1a!$V180*100</f>
        <v>5.982729446531987</v>
      </c>
      <c r="U181" s="145">
        <f>SV_SO_1920_1a!U180/SV_SO_1920_1a!$V180*100</f>
        <v>1.5220966165921241</v>
      </c>
      <c r="V181" s="142">
        <f>SV_SO_1920_1a!V180/SV_SO_1920_1a!$V180*100</f>
        <v>100</v>
      </c>
    </row>
    <row r="182" spans="1:22" ht="12.75">
      <c r="A182" s="158" t="s">
        <v>20</v>
      </c>
      <c r="B182" s="159">
        <f>SV_SO_1920_1a!B181/SV_SO_1920_1a!$H181*100</f>
        <v>0.03381161690961822</v>
      </c>
      <c r="C182" s="160">
        <f>SV_SO_1920_1a!C181/SV_SO_1920_1a!$H181*100</f>
        <v>1.5019977427174065</v>
      </c>
      <c r="D182" s="161">
        <f>SV_SO_1920_1a!D181/SV_SO_1920_1a!$H181*100</f>
        <v>70.57008290989442</v>
      </c>
      <c r="E182" s="160">
        <f>SV_SO_1920_1a!E181/SV_SO_1920_1a!$H181*100</f>
        <v>22.44472276855234</v>
      </c>
      <c r="F182" s="160">
        <f>SV_SO_1920_1a!F181/SV_SO_1920_1a!$H181*100</f>
        <v>4.5702829222761405</v>
      </c>
      <c r="G182" s="160">
        <f>SV_SO_1920_1a!G181/SV_SO_1920_1a!$H181*100</f>
        <v>0.8791020396500735</v>
      </c>
      <c r="H182" s="159">
        <f>SV_SO_1920_1a!H181/SV_SO_1920_1a!$H181*100</f>
        <v>100</v>
      </c>
      <c r="I182" s="159">
        <f>SV_SO_1920_1a!I181/SV_SO_1920_1a!$O181*100</f>
        <v>0.02536597739501168</v>
      </c>
      <c r="J182" s="160">
        <f>SV_SO_1920_1a!J181/SV_SO_1920_1a!$O181*100</f>
        <v>1.3346406567836917</v>
      </c>
      <c r="K182" s="161">
        <f>SV_SO_1920_1a!K181/SV_SO_1920_1a!$O181*100</f>
        <v>76.52769037897745</v>
      </c>
      <c r="L182" s="160">
        <f>SV_SO_1920_1a!L181/SV_SO_1920_1a!$O181*100</f>
        <v>18.38545553880751</v>
      </c>
      <c r="M182" s="160">
        <f>SV_SO_1920_1a!M181/SV_SO_1920_1a!$O181*100</f>
        <v>3.136600666344714</v>
      </c>
      <c r="N182" s="160">
        <f>SV_SO_1920_1a!N181/SV_SO_1920_1a!$O181*100</f>
        <v>0.590246781691618</v>
      </c>
      <c r="O182" s="159">
        <f>SV_SO_1920_1a!O181/SV_SO_1920_1a!$O181*100</f>
        <v>100</v>
      </c>
      <c r="P182" s="159">
        <f>SV_SO_1920_1a!P181/SV_SO_1920_1a!$V181*100</f>
        <v>0.0296395541054397</v>
      </c>
      <c r="Q182" s="160">
        <f>SV_SO_1920_1a!Q181/SV_SO_1920_1a!$V181*100</f>
        <v>1.4193249892767468</v>
      </c>
      <c r="R182" s="159">
        <f>SV_SO_1920_1a!R181/SV_SO_1920_1a!$V181*100</f>
        <v>73.51308236904377</v>
      </c>
      <c r="S182" s="159">
        <f>SV_SO_1920_1a!S181/SV_SO_1920_1a!$V181*100</f>
        <v>20.439484705508136</v>
      </c>
      <c r="T182" s="160">
        <f>SV_SO_1920_1a!T181/SV_SO_1920_1a!$V181*100</f>
        <v>3.862057997137253</v>
      </c>
      <c r="U182" s="162">
        <f>SV_SO_1920_1a!U181/SV_SO_1920_1a!$V181*100</f>
        <v>0.7364103849286482</v>
      </c>
      <c r="V182" s="159">
        <f>SV_SO_1920_1a!V181/SV_SO_1920_1a!$V181*100</f>
        <v>100</v>
      </c>
    </row>
  </sheetData>
  <sheetProtection/>
  <mergeCells count="39">
    <mergeCell ref="B139:H139"/>
    <mergeCell ref="I139:O139"/>
    <mergeCell ref="P139:V139"/>
    <mergeCell ref="B140:C140"/>
    <mergeCell ref="E140:G140"/>
    <mergeCell ref="I140:J140"/>
    <mergeCell ref="L140:N140"/>
    <mergeCell ref="P140:Q140"/>
    <mergeCell ref="S140:U140"/>
    <mergeCell ref="A133:V133"/>
    <mergeCell ref="A134:V134"/>
    <mergeCell ref="A135:V135"/>
    <mergeCell ref="A137:V137"/>
    <mergeCell ref="B74:H74"/>
    <mergeCell ref="I74:O74"/>
    <mergeCell ref="P74:V74"/>
    <mergeCell ref="B75:C75"/>
    <mergeCell ref="E75:G75"/>
    <mergeCell ref="I75:J75"/>
    <mergeCell ref="L75:N75"/>
    <mergeCell ref="P75:Q75"/>
    <mergeCell ref="S75:U75"/>
    <mergeCell ref="A68:V68"/>
    <mergeCell ref="A69:V69"/>
    <mergeCell ref="A70:V70"/>
    <mergeCell ref="A72:V72"/>
    <mergeCell ref="B9:C9"/>
    <mergeCell ref="E9:G9"/>
    <mergeCell ref="I9:J9"/>
    <mergeCell ref="L9:N9"/>
    <mergeCell ref="P9:Q9"/>
    <mergeCell ref="S9:U9"/>
    <mergeCell ref="A2:V2"/>
    <mergeCell ref="A3:V3"/>
    <mergeCell ref="A4:V4"/>
    <mergeCell ref="A6:V6"/>
    <mergeCell ref="B8:H8"/>
    <mergeCell ref="I8:O8"/>
    <mergeCell ref="P8:V8"/>
  </mergeCells>
  <printOptions horizontalCentered="1"/>
  <pageMargins left="0" right="0" top="0.3937007874015748" bottom="0.3937007874015748" header="0.5118110236220472" footer="0.5118110236220472"/>
  <pageSetup horizontalDpi="204" verticalDpi="204" orientation="landscape" paperSize="9" scale="80" r:id="rId2"/>
  <headerFooter alignWithMargins="0">
    <oddFooter>&amp;R&amp;A</oddFooter>
  </headerFooter>
  <rowBreaks count="5" manualBreakCount="5">
    <brk id="51" max="255" man="1"/>
    <brk id="66" max="255" man="1"/>
    <brk id="117" max="255" man="1"/>
    <brk id="131" max="255" man="1"/>
    <brk id="182" max="255" man="1"/>
  </rowBreaks>
  <drawing r:id="rId1"/>
</worksheet>
</file>

<file path=xl/worksheets/sheet4.xml><?xml version="1.0" encoding="utf-8"?>
<worksheet xmlns="http://schemas.openxmlformats.org/spreadsheetml/2006/main" xmlns:r="http://schemas.openxmlformats.org/officeDocument/2006/relationships">
  <dimension ref="A1:V111"/>
  <sheetViews>
    <sheetView zoomScale="115" zoomScaleNormal="115" zoomScalePageLayoutView="0" workbookViewId="0" topLeftCell="A1">
      <selection activeCell="A127" sqref="A127"/>
    </sheetView>
  </sheetViews>
  <sheetFormatPr defaultColWidth="22.7109375" defaultRowHeight="12.75"/>
  <cols>
    <col min="1" max="1" width="17.00390625" style="73" customWidth="1"/>
    <col min="2" max="2" width="6.421875" style="73" customWidth="1"/>
    <col min="3" max="3" width="7.28125" style="73" customWidth="1"/>
    <col min="4" max="4" width="8.57421875" style="74" customWidth="1"/>
    <col min="5" max="8" width="7.28125" style="74" customWidth="1"/>
    <col min="9" max="9" width="6.421875" style="74" customWidth="1"/>
    <col min="10" max="10" width="7.28125" style="74" customWidth="1"/>
    <col min="11" max="11" width="8.7109375" style="74" customWidth="1"/>
    <col min="12" max="15" width="7.28125" style="74" customWidth="1"/>
    <col min="16" max="16" width="6.7109375" style="74" customWidth="1"/>
    <col min="17" max="17" width="7.28125" style="73" customWidth="1"/>
    <col min="18" max="18" width="8.421875" style="74" customWidth="1"/>
    <col min="19" max="19" width="7.28125" style="73" customWidth="1"/>
    <col min="20" max="21" width="7.28125" style="74" customWidth="1"/>
    <col min="22" max="22" width="8.28125" style="73" customWidth="1"/>
    <col min="23" max="16384" width="22.7109375" style="74" customWidth="1"/>
  </cols>
  <sheetData>
    <row r="1" spans="1:3" ht="12.75">
      <c r="A1" s="30" t="s">
        <v>65</v>
      </c>
      <c r="C1" s="74"/>
    </row>
    <row r="2" spans="1:22" ht="12.75">
      <c r="A2" s="217" t="s">
        <v>5</v>
      </c>
      <c r="B2" s="217"/>
      <c r="C2" s="217"/>
      <c r="D2" s="217"/>
      <c r="E2" s="217"/>
      <c r="F2" s="217"/>
      <c r="G2" s="217"/>
      <c r="H2" s="217"/>
      <c r="I2" s="217"/>
      <c r="J2" s="217"/>
      <c r="K2" s="217"/>
      <c r="L2" s="217"/>
      <c r="M2" s="217"/>
      <c r="N2" s="217"/>
      <c r="O2" s="217"/>
      <c r="P2" s="217"/>
      <c r="Q2" s="217"/>
      <c r="R2" s="217"/>
      <c r="S2" s="217"/>
      <c r="T2" s="217"/>
      <c r="U2" s="217"/>
      <c r="V2" s="217"/>
    </row>
    <row r="3" spans="1:22" ht="12.75">
      <c r="A3" s="217" t="s">
        <v>49</v>
      </c>
      <c r="B3" s="217"/>
      <c r="C3" s="217"/>
      <c r="D3" s="217"/>
      <c r="E3" s="217"/>
      <c r="F3" s="217"/>
      <c r="G3" s="217"/>
      <c r="H3" s="217"/>
      <c r="I3" s="217"/>
      <c r="J3" s="217"/>
      <c r="K3" s="217"/>
      <c r="L3" s="217"/>
      <c r="M3" s="217"/>
      <c r="N3" s="217"/>
      <c r="O3" s="217"/>
      <c r="P3" s="217"/>
      <c r="Q3" s="217"/>
      <c r="R3" s="217"/>
      <c r="S3" s="217"/>
      <c r="T3" s="217"/>
      <c r="U3" s="217"/>
      <c r="V3" s="217"/>
    </row>
    <row r="4" spans="1:22" s="2" customFormat="1" ht="12.75">
      <c r="A4" s="218" t="s">
        <v>26</v>
      </c>
      <c r="B4" s="218"/>
      <c r="C4" s="218"/>
      <c r="D4" s="218"/>
      <c r="E4" s="218"/>
      <c r="F4" s="218"/>
      <c r="G4" s="218"/>
      <c r="H4" s="218"/>
      <c r="I4" s="218"/>
      <c r="J4" s="218"/>
      <c r="K4" s="218"/>
      <c r="L4" s="218"/>
      <c r="M4" s="218"/>
      <c r="N4" s="218"/>
      <c r="O4" s="218"/>
      <c r="P4" s="218"/>
      <c r="Q4" s="218"/>
      <c r="R4" s="218"/>
      <c r="S4" s="218"/>
      <c r="T4" s="218"/>
      <c r="U4" s="218"/>
      <c r="V4" s="218"/>
    </row>
    <row r="5" spans="1:22" s="2" customFormat="1" ht="8.25" customHeight="1">
      <c r="A5" s="72"/>
      <c r="B5" s="72"/>
      <c r="C5" s="72"/>
      <c r="D5" s="72"/>
      <c r="E5" s="72"/>
      <c r="F5" s="72"/>
      <c r="G5" s="72"/>
      <c r="H5" s="72"/>
      <c r="I5" s="72"/>
      <c r="J5" s="72"/>
      <c r="K5" s="72"/>
      <c r="L5" s="72"/>
      <c r="M5" s="72"/>
      <c r="N5" s="72"/>
      <c r="O5" s="72"/>
      <c r="P5" s="72"/>
      <c r="Q5" s="72"/>
      <c r="R5" s="72"/>
      <c r="S5" s="72"/>
      <c r="T5" s="72"/>
      <c r="U5" s="72"/>
      <c r="V5" s="72"/>
    </row>
    <row r="6" spans="1:22" ht="12.75">
      <c r="A6" s="217" t="s">
        <v>6</v>
      </c>
      <c r="B6" s="217"/>
      <c r="C6" s="217"/>
      <c r="D6" s="217"/>
      <c r="E6" s="217"/>
      <c r="F6" s="217"/>
      <c r="G6" s="217"/>
      <c r="H6" s="217"/>
      <c r="I6" s="217"/>
      <c r="J6" s="217"/>
      <c r="K6" s="217"/>
      <c r="L6" s="217"/>
      <c r="M6" s="217"/>
      <c r="N6" s="217"/>
      <c r="O6" s="217"/>
      <c r="P6" s="217"/>
      <c r="Q6" s="217"/>
      <c r="R6" s="217"/>
      <c r="S6" s="217"/>
      <c r="T6" s="217"/>
      <c r="U6" s="217"/>
      <c r="V6" s="217"/>
    </row>
    <row r="7" ht="5.25" customHeight="1" thickBot="1">
      <c r="C7" s="74"/>
    </row>
    <row r="8" spans="1:22" ht="12.75">
      <c r="A8" s="75"/>
      <c r="B8" s="219" t="s">
        <v>29</v>
      </c>
      <c r="C8" s="220"/>
      <c r="D8" s="220"/>
      <c r="E8" s="220"/>
      <c r="F8" s="220"/>
      <c r="G8" s="220"/>
      <c r="H8" s="221"/>
      <c r="I8" s="219" t="s">
        <v>30</v>
      </c>
      <c r="J8" s="220"/>
      <c r="K8" s="220"/>
      <c r="L8" s="220"/>
      <c r="M8" s="220"/>
      <c r="N8" s="220"/>
      <c r="O8" s="221"/>
      <c r="P8" s="219" t="s">
        <v>1</v>
      </c>
      <c r="Q8" s="220"/>
      <c r="R8" s="220"/>
      <c r="S8" s="220"/>
      <c r="T8" s="220"/>
      <c r="U8" s="220"/>
      <c r="V8" s="220"/>
    </row>
    <row r="9" spans="2:22" ht="12.75">
      <c r="B9" s="233" t="s">
        <v>31</v>
      </c>
      <c r="C9" s="234"/>
      <c r="D9" s="76" t="s">
        <v>32</v>
      </c>
      <c r="E9" s="234" t="s">
        <v>33</v>
      </c>
      <c r="F9" s="234"/>
      <c r="G9" s="234"/>
      <c r="H9" s="77" t="s">
        <v>1</v>
      </c>
      <c r="I9" s="233" t="s">
        <v>31</v>
      </c>
      <c r="J9" s="235"/>
      <c r="K9" s="73" t="s">
        <v>32</v>
      </c>
      <c r="L9" s="233" t="s">
        <v>33</v>
      </c>
      <c r="M9" s="234"/>
      <c r="N9" s="234"/>
      <c r="O9" s="77" t="s">
        <v>1</v>
      </c>
      <c r="P9" s="233" t="s">
        <v>31</v>
      </c>
      <c r="Q9" s="235"/>
      <c r="R9" s="73" t="s">
        <v>32</v>
      </c>
      <c r="S9" s="233" t="s">
        <v>33</v>
      </c>
      <c r="T9" s="234"/>
      <c r="U9" s="234"/>
      <c r="V9" s="77" t="s">
        <v>1</v>
      </c>
    </row>
    <row r="10" spans="1:22" ht="12.75">
      <c r="A10" s="168" t="s">
        <v>34</v>
      </c>
      <c r="B10" s="169" t="s">
        <v>35</v>
      </c>
      <c r="C10" s="168">
        <v>1</v>
      </c>
      <c r="D10" s="170" t="s">
        <v>36</v>
      </c>
      <c r="E10" s="168" t="s">
        <v>37</v>
      </c>
      <c r="F10" s="168" t="s">
        <v>38</v>
      </c>
      <c r="G10" s="168" t="s">
        <v>39</v>
      </c>
      <c r="H10" s="171"/>
      <c r="I10" s="169" t="s">
        <v>35</v>
      </c>
      <c r="J10" s="168">
        <v>1</v>
      </c>
      <c r="K10" s="170" t="s">
        <v>36</v>
      </c>
      <c r="L10" s="168" t="s">
        <v>37</v>
      </c>
      <c r="M10" s="168" t="s">
        <v>38</v>
      </c>
      <c r="N10" s="168" t="s">
        <v>39</v>
      </c>
      <c r="O10" s="171"/>
      <c r="P10" s="169" t="s">
        <v>35</v>
      </c>
      <c r="Q10" s="168">
        <v>1</v>
      </c>
      <c r="R10" s="170" t="s">
        <v>36</v>
      </c>
      <c r="S10" s="168" t="s">
        <v>37</v>
      </c>
      <c r="T10" s="168" t="s">
        <v>38</v>
      </c>
      <c r="U10" s="168" t="s">
        <v>39</v>
      </c>
      <c r="V10" s="171"/>
    </row>
    <row r="11" spans="1:22" s="73" customFormat="1" ht="12.75">
      <c r="A11" s="30" t="s">
        <v>16</v>
      </c>
      <c r="B11" s="88"/>
      <c r="C11" s="89"/>
      <c r="D11" s="90"/>
      <c r="E11" s="89"/>
      <c r="F11" s="89"/>
      <c r="G11" s="89"/>
      <c r="H11" s="88"/>
      <c r="I11" s="88"/>
      <c r="J11" s="89"/>
      <c r="K11" s="90"/>
      <c r="L11" s="89"/>
      <c r="M11" s="89"/>
      <c r="N11" s="89"/>
      <c r="O11" s="88"/>
      <c r="P11" s="88"/>
      <c r="Q11" s="89"/>
      <c r="R11" s="88"/>
      <c r="S11" s="88"/>
      <c r="T11" s="89"/>
      <c r="U11" s="91"/>
      <c r="V11" s="88"/>
    </row>
    <row r="12" spans="1:22" ht="12.75">
      <c r="A12" s="212" t="s">
        <v>60</v>
      </c>
      <c r="B12" s="88">
        <f>SUM(SV_SO_1920_1a!B30,SV_SO_1920_1a!B24)</f>
        <v>16</v>
      </c>
      <c r="C12" s="89">
        <f>SUM(SV_SO_1920_1a!C30,SV_SO_1920_1a!C24)</f>
        <v>913</v>
      </c>
      <c r="D12" s="90">
        <f>SUM(SV_SO_1920_1a!D30,SV_SO_1920_1a!D24)</f>
        <v>24892</v>
      </c>
      <c r="E12" s="89">
        <f>SUM(SV_SO_1920_1a!E30,SV_SO_1920_1a!E24)</f>
        <v>2468</v>
      </c>
      <c r="F12" s="89">
        <f>SUM(SV_SO_1920_1a!F30,SV_SO_1920_1a!F24)</f>
        <v>285</v>
      </c>
      <c r="G12" s="89">
        <f>SUM(SV_SO_1920_1a!G30,SV_SO_1920_1a!G24)</f>
        <v>20</v>
      </c>
      <c r="H12" s="88">
        <f>SUM(SV_SO_1920_1a!H30,SV_SO_1920_1a!H24)</f>
        <v>28594</v>
      </c>
      <c r="I12" s="88">
        <f>SUM(SV_SO_1920_1a!I30,SV_SO_1920_1a!I24)</f>
        <v>9</v>
      </c>
      <c r="J12" s="89">
        <f>SUM(SV_SO_1920_1a!J30,SV_SO_1920_1a!J24)</f>
        <v>866</v>
      </c>
      <c r="K12" s="90">
        <f>SUM(SV_SO_1920_1a!K30,SV_SO_1920_1a!K24)</f>
        <v>31474</v>
      </c>
      <c r="L12" s="89">
        <f>SUM(SV_SO_1920_1a!L30,SV_SO_1920_1a!L24)</f>
        <v>2484</v>
      </c>
      <c r="M12" s="89">
        <f>SUM(SV_SO_1920_1a!M30,SV_SO_1920_1a!M24)</f>
        <v>262</v>
      </c>
      <c r="N12" s="89">
        <f>SUM(SV_SO_1920_1a!N30,SV_SO_1920_1a!N24)</f>
        <v>24</v>
      </c>
      <c r="O12" s="88">
        <f>SUM(SV_SO_1920_1a!O30,SV_SO_1920_1a!O24)</f>
        <v>35119</v>
      </c>
      <c r="P12" s="88">
        <f>SUM(I12,B12)</f>
        <v>25</v>
      </c>
      <c r="Q12" s="89">
        <f aca="true" t="shared" si="0" ref="Q12:U16">SUM(J12,C12)</f>
        <v>1779</v>
      </c>
      <c r="R12" s="88">
        <f t="shared" si="0"/>
        <v>56366</v>
      </c>
      <c r="S12" s="88">
        <f t="shared" si="0"/>
        <v>4952</v>
      </c>
      <c r="T12" s="89">
        <f t="shared" si="0"/>
        <v>547</v>
      </c>
      <c r="U12" s="91">
        <f t="shared" si="0"/>
        <v>44</v>
      </c>
      <c r="V12" s="88">
        <f>SUM(O12,H12)</f>
        <v>63713</v>
      </c>
    </row>
    <row r="13" spans="1:22" ht="12.75">
      <c r="A13" s="212" t="s">
        <v>62</v>
      </c>
      <c r="B13" s="88">
        <f>SUM(SV_SO_1920_1a!B31,SV_SO_1920_1a!B25)</f>
        <v>2</v>
      </c>
      <c r="C13" s="102">
        <f>SUM(SV_SO_1920_1a!C31,SV_SO_1920_1a!C25)</f>
        <v>90</v>
      </c>
      <c r="D13" s="90">
        <f>SUM(SV_SO_1920_1a!D31,SV_SO_1920_1a!D25)</f>
        <v>15795</v>
      </c>
      <c r="E13" s="102">
        <f>SUM(SV_SO_1920_1a!E31,SV_SO_1920_1a!E25)</f>
        <v>5441</v>
      </c>
      <c r="F13" s="102">
        <f>SUM(SV_SO_1920_1a!F31,SV_SO_1920_1a!F25)</f>
        <v>1139</v>
      </c>
      <c r="G13" s="102">
        <f>SUM(SV_SO_1920_1a!G31,SV_SO_1920_1a!G25)</f>
        <v>126</v>
      </c>
      <c r="H13" s="88">
        <f>SUM(SV_SO_1920_1a!H31,SV_SO_1920_1a!H25)</f>
        <v>22593</v>
      </c>
      <c r="I13" s="88">
        <f>SUM(SV_SO_1920_1a!I31,SV_SO_1920_1a!I25)</f>
        <v>1</v>
      </c>
      <c r="J13" s="102">
        <f>SUM(SV_SO_1920_1a!J31,SV_SO_1920_1a!J25)</f>
        <v>58</v>
      </c>
      <c r="K13" s="90">
        <f>SUM(SV_SO_1920_1a!K31,SV_SO_1920_1a!K25)</f>
        <v>11854</v>
      </c>
      <c r="L13" s="102">
        <f>SUM(SV_SO_1920_1a!L31,SV_SO_1920_1a!L25)</f>
        <v>3723</v>
      </c>
      <c r="M13" s="102">
        <f>SUM(SV_SO_1920_1a!M31,SV_SO_1920_1a!M25)</f>
        <v>648</v>
      </c>
      <c r="N13" s="102">
        <f>SUM(SV_SO_1920_1a!N31,SV_SO_1920_1a!N25)</f>
        <v>74</v>
      </c>
      <c r="O13" s="88">
        <f>SUM(SV_SO_1920_1a!O31,SV_SO_1920_1a!O25)</f>
        <v>16358</v>
      </c>
      <c r="P13" s="88">
        <f>SUM(I13,B13)</f>
        <v>3</v>
      </c>
      <c r="Q13" s="89">
        <f t="shared" si="0"/>
        <v>148</v>
      </c>
      <c r="R13" s="88">
        <f t="shared" si="0"/>
        <v>27649</v>
      </c>
      <c r="S13" s="88">
        <f t="shared" si="0"/>
        <v>9164</v>
      </c>
      <c r="T13" s="89">
        <f t="shared" si="0"/>
        <v>1787</v>
      </c>
      <c r="U13" s="91">
        <f t="shared" si="0"/>
        <v>200</v>
      </c>
      <c r="V13" s="88">
        <f>SUM(O13,H13)</f>
        <v>38951</v>
      </c>
    </row>
    <row r="14" spans="1:22" ht="12.75">
      <c r="A14" s="212" t="s">
        <v>61</v>
      </c>
      <c r="B14" s="88">
        <f>SUM(SV_SO_1920_1a!B32,SV_SO_1920_1a!B26)</f>
        <v>0</v>
      </c>
      <c r="C14" s="102">
        <f>SUM(SV_SO_1920_1a!C32,SV_SO_1920_1a!C26)</f>
        <v>9</v>
      </c>
      <c r="D14" s="90">
        <f>SUM(SV_SO_1920_1a!D32,SV_SO_1920_1a!D26)</f>
        <v>543</v>
      </c>
      <c r="E14" s="102">
        <f>SUM(SV_SO_1920_1a!E32,SV_SO_1920_1a!E26)</f>
        <v>253</v>
      </c>
      <c r="F14" s="102">
        <f>SUM(SV_SO_1920_1a!F32,SV_SO_1920_1a!F26)</f>
        <v>76</v>
      </c>
      <c r="G14" s="102">
        <f>SUM(SV_SO_1920_1a!G32,SV_SO_1920_1a!G26)</f>
        <v>8</v>
      </c>
      <c r="H14" s="88">
        <f>SUM(SV_SO_1920_1a!H32,SV_SO_1920_1a!H26)</f>
        <v>889</v>
      </c>
      <c r="I14" s="88">
        <f>SUM(SV_SO_1920_1a!I32,SV_SO_1920_1a!I26)</f>
        <v>1</v>
      </c>
      <c r="J14" s="102">
        <f>SUM(SV_SO_1920_1a!J32,SV_SO_1920_1a!J26)</f>
        <v>19</v>
      </c>
      <c r="K14" s="90">
        <f>SUM(SV_SO_1920_1a!K32,SV_SO_1920_1a!K26)</f>
        <v>1431</v>
      </c>
      <c r="L14" s="102">
        <f>SUM(SV_SO_1920_1a!L32,SV_SO_1920_1a!L26)</f>
        <v>433</v>
      </c>
      <c r="M14" s="102">
        <f>SUM(SV_SO_1920_1a!M32,SV_SO_1920_1a!M26)</f>
        <v>65</v>
      </c>
      <c r="N14" s="102">
        <f>SUM(SV_SO_1920_1a!N32,SV_SO_1920_1a!N26)</f>
        <v>10</v>
      </c>
      <c r="O14" s="88">
        <f>SUM(SV_SO_1920_1a!O32,SV_SO_1920_1a!O26)</f>
        <v>1959</v>
      </c>
      <c r="P14" s="88">
        <f>SUM(I14,B14)</f>
        <v>1</v>
      </c>
      <c r="Q14" s="89">
        <f t="shared" si="0"/>
        <v>28</v>
      </c>
      <c r="R14" s="88">
        <f t="shared" si="0"/>
        <v>1974</v>
      </c>
      <c r="S14" s="88">
        <f t="shared" si="0"/>
        <v>686</v>
      </c>
      <c r="T14" s="89">
        <f t="shared" si="0"/>
        <v>141</v>
      </c>
      <c r="U14" s="91">
        <f t="shared" si="0"/>
        <v>18</v>
      </c>
      <c r="V14" s="88">
        <f>SUM(O14,H14)</f>
        <v>2848</v>
      </c>
    </row>
    <row r="15" spans="1:22" ht="12.75">
      <c r="A15" s="212" t="s">
        <v>63</v>
      </c>
      <c r="B15" s="88">
        <f>SUM(SV_SO_1920_1a!B33,SV_SO_1920_1a!B27)</f>
        <v>0</v>
      </c>
      <c r="C15" s="102">
        <f>SUM(SV_SO_1920_1a!C33,SV_SO_1920_1a!C27)</f>
        <v>6</v>
      </c>
      <c r="D15" s="90">
        <f>SUM(SV_SO_1920_1a!D33,SV_SO_1920_1a!D27)</f>
        <v>6748</v>
      </c>
      <c r="E15" s="102">
        <f>SUM(SV_SO_1920_1a!E33,SV_SO_1920_1a!E27)</f>
        <v>6189</v>
      </c>
      <c r="F15" s="102">
        <f>SUM(SV_SO_1920_1a!F33,SV_SO_1920_1a!F27)</f>
        <v>1148</v>
      </c>
      <c r="G15" s="102">
        <f>SUM(SV_SO_1920_1a!G33,SV_SO_1920_1a!G27)</f>
        <v>183</v>
      </c>
      <c r="H15" s="88">
        <f>SUM(SV_SO_1920_1a!H33,SV_SO_1920_1a!H27)</f>
        <v>14274</v>
      </c>
      <c r="I15" s="88">
        <f>SUM(SV_SO_1920_1a!I33,SV_SO_1920_1a!I27)</f>
        <v>0</v>
      </c>
      <c r="J15" s="102">
        <f>SUM(SV_SO_1920_1a!J33,SV_SO_1920_1a!J27)</f>
        <v>4</v>
      </c>
      <c r="K15" s="90">
        <f>SUM(SV_SO_1920_1a!K33,SV_SO_1920_1a!K27)</f>
        <v>5424</v>
      </c>
      <c r="L15" s="102">
        <f>SUM(SV_SO_1920_1a!L33,SV_SO_1920_1a!L27)</f>
        <v>4462</v>
      </c>
      <c r="M15" s="102">
        <f>SUM(SV_SO_1920_1a!M33,SV_SO_1920_1a!M27)</f>
        <v>633</v>
      </c>
      <c r="N15" s="102">
        <f>SUM(SV_SO_1920_1a!N33,SV_SO_1920_1a!N27)</f>
        <v>87</v>
      </c>
      <c r="O15" s="88">
        <f>SUM(SV_SO_1920_1a!O33,SV_SO_1920_1a!O27)</f>
        <v>10610</v>
      </c>
      <c r="P15" s="88">
        <f>SUM(I15,B15)</f>
        <v>0</v>
      </c>
      <c r="Q15" s="89">
        <f t="shared" si="0"/>
        <v>10</v>
      </c>
      <c r="R15" s="88">
        <f t="shared" si="0"/>
        <v>12172</v>
      </c>
      <c r="S15" s="88">
        <f t="shared" si="0"/>
        <v>10651</v>
      </c>
      <c r="T15" s="89">
        <f t="shared" si="0"/>
        <v>1781</v>
      </c>
      <c r="U15" s="91">
        <f t="shared" si="0"/>
        <v>270</v>
      </c>
      <c r="V15" s="88">
        <f>SUM(O15,H15)</f>
        <v>24884</v>
      </c>
    </row>
    <row r="16" spans="1:22" s="60" customFormat="1" ht="12.75">
      <c r="A16" s="29" t="s">
        <v>1</v>
      </c>
      <c r="B16" s="92">
        <f>SUM(B12:B15)</f>
        <v>18</v>
      </c>
      <c r="C16" s="93">
        <f aca="true" t="shared" si="1" ref="C16:O16">SUM(C12:C15)</f>
        <v>1018</v>
      </c>
      <c r="D16" s="94">
        <f t="shared" si="1"/>
        <v>47978</v>
      </c>
      <c r="E16" s="93">
        <f t="shared" si="1"/>
        <v>14351</v>
      </c>
      <c r="F16" s="93">
        <f t="shared" si="1"/>
        <v>2648</v>
      </c>
      <c r="G16" s="93">
        <f t="shared" si="1"/>
        <v>337</v>
      </c>
      <c r="H16" s="92">
        <f t="shared" si="1"/>
        <v>66350</v>
      </c>
      <c r="I16" s="92">
        <f t="shared" si="1"/>
        <v>11</v>
      </c>
      <c r="J16" s="93">
        <f t="shared" si="1"/>
        <v>947</v>
      </c>
      <c r="K16" s="94">
        <f t="shared" si="1"/>
        <v>50183</v>
      </c>
      <c r="L16" s="93">
        <f t="shared" si="1"/>
        <v>11102</v>
      </c>
      <c r="M16" s="93">
        <f t="shared" si="1"/>
        <v>1608</v>
      </c>
      <c r="N16" s="93">
        <f t="shared" si="1"/>
        <v>195</v>
      </c>
      <c r="O16" s="92">
        <f t="shared" si="1"/>
        <v>64046</v>
      </c>
      <c r="P16" s="92">
        <f>SUM(I16,B16)</f>
        <v>29</v>
      </c>
      <c r="Q16" s="93">
        <f t="shared" si="0"/>
        <v>1965</v>
      </c>
      <c r="R16" s="92">
        <f t="shared" si="0"/>
        <v>98161</v>
      </c>
      <c r="S16" s="92">
        <f t="shared" si="0"/>
        <v>25453</v>
      </c>
      <c r="T16" s="93">
        <f t="shared" si="0"/>
        <v>4256</v>
      </c>
      <c r="U16" s="95">
        <f t="shared" si="0"/>
        <v>532</v>
      </c>
      <c r="V16" s="92">
        <f>SUM(O16,H16)</f>
        <v>130396</v>
      </c>
    </row>
    <row r="17" spans="2:22" s="73" customFormat="1" ht="9" customHeight="1">
      <c r="B17" s="88"/>
      <c r="C17" s="89"/>
      <c r="D17" s="90"/>
      <c r="E17" s="89"/>
      <c r="F17" s="89"/>
      <c r="G17" s="89"/>
      <c r="H17" s="88"/>
      <c r="I17" s="88"/>
      <c r="J17" s="89"/>
      <c r="K17" s="90"/>
      <c r="L17" s="89"/>
      <c r="M17" s="89"/>
      <c r="N17" s="89"/>
      <c r="O17" s="88"/>
      <c r="P17" s="88"/>
      <c r="Q17" s="89"/>
      <c r="R17" s="88"/>
      <c r="S17" s="88"/>
      <c r="T17" s="89"/>
      <c r="U17" s="91"/>
      <c r="V17" s="88"/>
    </row>
    <row r="18" spans="1:22" ht="12.75">
      <c r="A18" s="30" t="s">
        <v>18</v>
      </c>
      <c r="B18" s="88"/>
      <c r="C18" s="89"/>
      <c r="D18" s="90"/>
      <c r="E18" s="89"/>
      <c r="F18" s="89"/>
      <c r="G18" s="89"/>
      <c r="H18" s="88"/>
      <c r="I18" s="88"/>
      <c r="J18" s="89"/>
      <c r="K18" s="90"/>
      <c r="L18" s="89"/>
      <c r="M18" s="89"/>
      <c r="N18" s="89"/>
      <c r="O18" s="88"/>
      <c r="P18" s="88"/>
      <c r="Q18" s="89"/>
      <c r="R18" s="88"/>
      <c r="S18" s="88"/>
      <c r="T18" s="89"/>
      <c r="U18" s="91"/>
      <c r="V18" s="88"/>
    </row>
    <row r="19" spans="1:22" s="73" customFormat="1" ht="12.75">
      <c r="A19" s="212" t="s">
        <v>60</v>
      </c>
      <c r="B19" s="88">
        <f>SUM(SV_SO_1920_1a!B39,SV_SO_1920_1a!B45)</f>
        <v>18</v>
      </c>
      <c r="C19" s="89">
        <f>SUM(SV_SO_1920_1a!C39,SV_SO_1920_1a!C45)</f>
        <v>735</v>
      </c>
      <c r="D19" s="90">
        <f>SUM(SV_SO_1920_1a!D39,SV_SO_1920_1a!D45)</f>
        <v>17579</v>
      </c>
      <c r="E19" s="89">
        <f>SUM(SV_SO_1920_1a!E39,SV_SO_1920_1a!E45)</f>
        <v>2579</v>
      </c>
      <c r="F19" s="89">
        <f>SUM(SV_SO_1920_1a!F39,SV_SO_1920_1a!F45)</f>
        <v>307</v>
      </c>
      <c r="G19" s="89">
        <f>SUM(SV_SO_1920_1a!G39,SV_SO_1920_1a!G45)</f>
        <v>39</v>
      </c>
      <c r="H19" s="88">
        <f>SUM(SV_SO_1920_1a!H39,SV_SO_1920_1a!H45)</f>
        <v>21257</v>
      </c>
      <c r="I19" s="88">
        <f>SUM(SV_SO_1920_1a!I39,SV_SO_1920_1a!I45)</f>
        <v>13</v>
      </c>
      <c r="J19" s="89">
        <f>SUM(SV_SO_1920_1a!J39,SV_SO_1920_1a!J45)</f>
        <v>717</v>
      </c>
      <c r="K19" s="90">
        <f>SUM(SV_SO_1920_1a!K39,SV_SO_1920_1a!K45)</f>
        <v>25184</v>
      </c>
      <c r="L19" s="89">
        <f>SUM(SV_SO_1920_1a!L39,SV_SO_1920_1a!L45)</f>
        <v>2217</v>
      </c>
      <c r="M19" s="89">
        <f>SUM(SV_SO_1920_1a!M39,SV_SO_1920_1a!M45)</f>
        <v>236</v>
      </c>
      <c r="N19" s="89">
        <f>SUM(SV_SO_1920_1a!N39,SV_SO_1920_1a!N45)</f>
        <v>28</v>
      </c>
      <c r="O19" s="88">
        <f>SUM(SV_SO_1920_1a!O39,SV_SO_1920_1a!O45)</f>
        <v>28395</v>
      </c>
      <c r="P19" s="88">
        <f>SUM(I19,B19)</f>
        <v>31</v>
      </c>
      <c r="Q19" s="89">
        <f aca="true" t="shared" si="2" ref="Q19:U23">SUM(J19,C19)</f>
        <v>1452</v>
      </c>
      <c r="R19" s="88">
        <f t="shared" si="2"/>
        <v>42763</v>
      </c>
      <c r="S19" s="88">
        <f t="shared" si="2"/>
        <v>4796</v>
      </c>
      <c r="T19" s="89">
        <f t="shared" si="2"/>
        <v>543</v>
      </c>
      <c r="U19" s="91">
        <f t="shared" si="2"/>
        <v>67</v>
      </c>
      <c r="V19" s="88">
        <f>SUM(O19,H19)</f>
        <v>49652</v>
      </c>
    </row>
    <row r="20" spans="1:22" ht="12.75">
      <c r="A20" s="212" t="s">
        <v>62</v>
      </c>
      <c r="B20" s="88">
        <f>SUM(SV_SO_1920_1a!B40,SV_SO_1920_1a!B46)</f>
        <v>0</v>
      </c>
      <c r="C20" s="102">
        <f>SUM(SV_SO_1920_1a!C40,SV_SO_1920_1a!C46)</f>
        <v>110</v>
      </c>
      <c r="D20" s="90">
        <f>SUM(SV_SO_1920_1a!D40,SV_SO_1920_1a!D46)</f>
        <v>14177</v>
      </c>
      <c r="E20" s="102">
        <f>SUM(SV_SO_1920_1a!E40,SV_SO_1920_1a!E46)</f>
        <v>6532</v>
      </c>
      <c r="F20" s="102">
        <f>SUM(SV_SO_1920_1a!F40,SV_SO_1920_1a!F46)</f>
        <v>1675</v>
      </c>
      <c r="G20" s="102">
        <f>SUM(SV_SO_1920_1a!G40,SV_SO_1920_1a!G46)</f>
        <v>296</v>
      </c>
      <c r="H20" s="88">
        <f>SUM(SV_SO_1920_1a!H40,SV_SO_1920_1a!H46)</f>
        <v>22790</v>
      </c>
      <c r="I20" s="88">
        <f>SUM(SV_SO_1920_1a!I40,SV_SO_1920_1a!I46)</f>
        <v>1</v>
      </c>
      <c r="J20" s="102">
        <f>SUM(SV_SO_1920_1a!J40,SV_SO_1920_1a!J46)</f>
        <v>59</v>
      </c>
      <c r="K20" s="90">
        <f>SUM(SV_SO_1920_1a!K40,SV_SO_1920_1a!K46)</f>
        <v>11807</v>
      </c>
      <c r="L20" s="102">
        <f>SUM(SV_SO_1920_1a!L40,SV_SO_1920_1a!L46)</f>
        <v>4434</v>
      </c>
      <c r="M20" s="102">
        <f>SUM(SV_SO_1920_1a!M40,SV_SO_1920_1a!M46)</f>
        <v>913</v>
      </c>
      <c r="N20" s="102">
        <f>SUM(SV_SO_1920_1a!N40,SV_SO_1920_1a!N46)</f>
        <v>195</v>
      </c>
      <c r="O20" s="88">
        <f>SUM(SV_SO_1920_1a!O40,SV_SO_1920_1a!O46)</f>
        <v>17409</v>
      </c>
      <c r="P20" s="88">
        <f>SUM(I20,B20)</f>
        <v>1</v>
      </c>
      <c r="Q20" s="89">
        <f t="shared" si="2"/>
        <v>169</v>
      </c>
      <c r="R20" s="88">
        <f t="shared" si="2"/>
        <v>25984</v>
      </c>
      <c r="S20" s="88">
        <f t="shared" si="2"/>
        <v>10966</v>
      </c>
      <c r="T20" s="89">
        <f t="shared" si="2"/>
        <v>2588</v>
      </c>
      <c r="U20" s="91">
        <f t="shared" si="2"/>
        <v>491</v>
      </c>
      <c r="V20" s="88">
        <f>SUM(O20,H20)</f>
        <v>40199</v>
      </c>
    </row>
    <row r="21" spans="1:22" ht="12.75">
      <c r="A21" s="212" t="s">
        <v>61</v>
      </c>
      <c r="B21" s="88">
        <f>SUM(SV_SO_1920_1a!B41,SV_SO_1920_1a!B47)</f>
        <v>0</v>
      </c>
      <c r="C21" s="102">
        <f>SUM(SV_SO_1920_1a!C41,SV_SO_1920_1a!C47)</f>
        <v>18</v>
      </c>
      <c r="D21" s="90">
        <f>SUM(SV_SO_1920_1a!D41,SV_SO_1920_1a!D47)</f>
        <v>578</v>
      </c>
      <c r="E21" s="102">
        <f>SUM(SV_SO_1920_1a!E41,SV_SO_1920_1a!E47)</f>
        <v>328</v>
      </c>
      <c r="F21" s="102">
        <f>SUM(SV_SO_1920_1a!F41,SV_SO_1920_1a!F47)</f>
        <v>120</v>
      </c>
      <c r="G21" s="102">
        <f>SUM(SV_SO_1920_1a!G41,SV_SO_1920_1a!G47)</f>
        <v>33</v>
      </c>
      <c r="H21" s="88">
        <f>SUM(SV_SO_1920_1a!H41,SV_SO_1920_1a!H47)</f>
        <v>1077</v>
      </c>
      <c r="I21" s="88">
        <f>SUM(SV_SO_1920_1a!I41,SV_SO_1920_1a!I47)</f>
        <v>3</v>
      </c>
      <c r="J21" s="102">
        <f>SUM(SV_SO_1920_1a!J41,SV_SO_1920_1a!J47)</f>
        <v>24</v>
      </c>
      <c r="K21" s="90">
        <f>SUM(SV_SO_1920_1a!K41,SV_SO_1920_1a!K47)</f>
        <v>1331</v>
      </c>
      <c r="L21" s="102">
        <f>SUM(SV_SO_1920_1a!L41,SV_SO_1920_1a!L47)</f>
        <v>499</v>
      </c>
      <c r="M21" s="102">
        <f>SUM(SV_SO_1920_1a!M41,SV_SO_1920_1a!M47)</f>
        <v>103</v>
      </c>
      <c r="N21" s="102">
        <f>SUM(SV_SO_1920_1a!N41,SV_SO_1920_1a!N47)</f>
        <v>29</v>
      </c>
      <c r="O21" s="88">
        <f>SUM(SV_SO_1920_1a!O41,SV_SO_1920_1a!O47)</f>
        <v>1989</v>
      </c>
      <c r="P21" s="88">
        <f>SUM(I21,B21)</f>
        <v>3</v>
      </c>
      <c r="Q21" s="89">
        <f t="shared" si="2"/>
        <v>42</v>
      </c>
      <c r="R21" s="88">
        <f t="shared" si="2"/>
        <v>1909</v>
      </c>
      <c r="S21" s="88">
        <f t="shared" si="2"/>
        <v>827</v>
      </c>
      <c r="T21" s="89">
        <f t="shared" si="2"/>
        <v>223</v>
      </c>
      <c r="U21" s="91">
        <f t="shared" si="2"/>
        <v>62</v>
      </c>
      <c r="V21" s="88">
        <f>SUM(O21,H21)</f>
        <v>3066</v>
      </c>
    </row>
    <row r="22" spans="1:22" ht="12.75">
      <c r="A22" s="212" t="s">
        <v>63</v>
      </c>
      <c r="B22" s="88">
        <f>SUM(SV_SO_1920_1a!B42,SV_SO_1920_1a!B48)</f>
        <v>0</v>
      </c>
      <c r="C22" s="102">
        <f>SUM(SV_SO_1920_1a!C42,SV_SO_1920_1a!C48)</f>
        <v>8</v>
      </c>
      <c r="D22" s="90">
        <f>SUM(SV_SO_1920_1a!D42,SV_SO_1920_1a!D48)</f>
        <v>5788</v>
      </c>
      <c r="E22" s="102">
        <f>SUM(SV_SO_1920_1a!E42,SV_SO_1920_1a!E48)</f>
        <v>5805</v>
      </c>
      <c r="F22" s="102">
        <f>SUM(SV_SO_1920_1a!F42,SV_SO_1920_1a!F48)</f>
        <v>1469</v>
      </c>
      <c r="G22" s="102">
        <f>SUM(SV_SO_1920_1a!G42,SV_SO_1920_1a!G48)</f>
        <v>334</v>
      </c>
      <c r="H22" s="88">
        <f>SUM(SV_SO_1920_1a!H42,SV_SO_1920_1a!H48)</f>
        <v>13404</v>
      </c>
      <c r="I22" s="88">
        <f>SUM(SV_SO_1920_1a!I42,SV_SO_1920_1a!I48)</f>
        <v>1</v>
      </c>
      <c r="J22" s="102">
        <f>SUM(SV_SO_1920_1a!J42,SV_SO_1920_1a!J48)</f>
        <v>2</v>
      </c>
      <c r="K22" s="90">
        <f>SUM(SV_SO_1920_1a!K42,SV_SO_1920_1a!K48)</f>
        <v>4972</v>
      </c>
      <c r="L22" s="102">
        <f>SUM(SV_SO_1920_1a!L42,SV_SO_1920_1a!L48)</f>
        <v>4692</v>
      </c>
      <c r="M22" s="102">
        <f>SUM(SV_SO_1920_1a!M42,SV_SO_1920_1a!M48)</f>
        <v>896</v>
      </c>
      <c r="N22" s="102">
        <f>SUM(SV_SO_1920_1a!N42,SV_SO_1920_1a!N48)</f>
        <v>200</v>
      </c>
      <c r="O22" s="88">
        <f>SUM(SV_SO_1920_1a!O42,SV_SO_1920_1a!O48)</f>
        <v>10763</v>
      </c>
      <c r="P22" s="88">
        <f>SUM(I22,B22)</f>
        <v>1</v>
      </c>
      <c r="Q22" s="89">
        <f t="shared" si="2"/>
        <v>10</v>
      </c>
      <c r="R22" s="88">
        <f t="shared" si="2"/>
        <v>10760</v>
      </c>
      <c r="S22" s="88">
        <f t="shared" si="2"/>
        <v>10497</v>
      </c>
      <c r="T22" s="89">
        <f t="shared" si="2"/>
        <v>2365</v>
      </c>
      <c r="U22" s="91">
        <f t="shared" si="2"/>
        <v>534</v>
      </c>
      <c r="V22" s="88">
        <f>SUM(O22,H22)</f>
        <v>24167</v>
      </c>
    </row>
    <row r="23" spans="1:22" s="30" customFormat="1" ht="12.75">
      <c r="A23" s="29" t="s">
        <v>1</v>
      </c>
      <c r="B23" s="97">
        <f>SUM(B19:B22)</f>
        <v>18</v>
      </c>
      <c r="C23" s="98">
        <f aca="true" t="shared" si="3" ref="C23:O23">SUM(C19:C22)</f>
        <v>871</v>
      </c>
      <c r="D23" s="99">
        <f t="shared" si="3"/>
        <v>38122</v>
      </c>
      <c r="E23" s="98">
        <f t="shared" si="3"/>
        <v>15244</v>
      </c>
      <c r="F23" s="98">
        <f t="shared" si="3"/>
        <v>3571</v>
      </c>
      <c r="G23" s="98">
        <f t="shared" si="3"/>
        <v>702</v>
      </c>
      <c r="H23" s="97">
        <f t="shared" si="3"/>
        <v>58528</v>
      </c>
      <c r="I23" s="97">
        <f t="shared" si="3"/>
        <v>18</v>
      </c>
      <c r="J23" s="98">
        <f t="shared" si="3"/>
        <v>802</v>
      </c>
      <c r="K23" s="99">
        <f t="shared" si="3"/>
        <v>43294</v>
      </c>
      <c r="L23" s="98">
        <f t="shared" si="3"/>
        <v>11842</v>
      </c>
      <c r="M23" s="98">
        <f t="shared" si="3"/>
        <v>2148</v>
      </c>
      <c r="N23" s="98">
        <f t="shared" si="3"/>
        <v>452</v>
      </c>
      <c r="O23" s="97">
        <f t="shared" si="3"/>
        <v>58556</v>
      </c>
      <c r="P23" s="97">
        <f>SUM(I23,B23)</f>
        <v>36</v>
      </c>
      <c r="Q23" s="98">
        <f t="shared" si="2"/>
        <v>1673</v>
      </c>
      <c r="R23" s="97">
        <f t="shared" si="2"/>
        <v>81416</v>
      </c>
      <c r="S23" s="97">
        <f t="shared" si="2"/>
        <v>27086</v>
      </c>
      <c r="T23" s="98">
        <f t="shared" si="2"/>
        <v>5719</v>
      </c>
      <c r="U23" s="100">
        <f t="shared" si="2"/>
        <v>1154</v>
      </c>
      <c r="V23" s="97">
        <f>SUM(O23,H23)</f>
        <v>117084</v>
      </c>
    </row>
    <row r="24" spans="1:22" s="1" customFormat="1" ht="12.75">
      <c r="A24" s="172" t="s">
        <v>28</v>
      </c>
      <c r="B24" s="97"/>
      <c r="C24" s="98"/>
      <c r="D24" s="99"/>
      <c r="E24" s="98"/>
      <c r="F24" s="98"/>
      <c r="G24" s="98"/>
      <c r="H24" s="97"/>
      <c r="I24" s="97"/>
      <c r="J24" s="98"/>
      <c r="K24" s="99"/>
      <c r="L24" s="98"/>
      <c r="M24" s="98"/>
      <c r="N24" s="98"/>
      <c r="O24" s="97"/>
      <c r="P24" s="97"/>
      <c r="Q24" s="98"/>
      <c r="R24" s="97"/>
      <c r="S24" s="97"/>
      <c r="T24" s="98"/>
      <c r="U24" s="100"/>
      <c r="V24" s="97"/>
    </row>
    <row r="25" spans="1:22" s="1" customFormat="1" ht="12.75">
      <c r="A25" s="212" t="s">
        <v>60</v>
      </c>
      <c r="B25" s="173">
        <f>SUM(B19,B12)</f>
        <v>34</v>
      </c>
      <c r="C25" s="174">
        <f aca="true" t="shared" si="4" ref="C25:V25">SUM(C19,C12)</f>
        <v>1648</v>
      </c>
      <c r="D25" s="175">
        <f t="shared" si="4"/>
        <v>42471</v>
      </c>
      <c r="E25" s="174">
        <f t="shared" si="4"/>
        <v>5047</v>
      </c>
      <c r="F25" s="174">
        <f t="shared" si="4"/>
        <v>592</v>
      </c>
      <c r="G25" s="174">
        <f t="shared" si="4"/>
        <v>59</v>
      </c>
      <c r="H25" s="173">
        <f t="shared" si="4"/>
        <v>49851</v>
      </c>
      <c r="I25" s="173">
        <f t="shared" si="4"/>
        <v>22</v>
      </c>
      <c r="J25" s="174">
        <f t="shared" si="4"/>
        <v>1583</v>
      </c>
      <c r="K25" s="175">
        <f t="shared" si="4"/>
        <v>56658</v>
      </c>
      <c r="L25" s="174">
        <f t="shared" si="4"/>
        <v>4701</v>
      </c>
      <c r="M25" s="174">
        <f t="shared" si="4"/>
        <v>498</v>
      </c>
      <c r="N25" s="174">
        <f t="shared" si="4"/>
        <v>52</v>
      </c>
      <c r="O25" s="173">
        <f t="shared" si="4"/>
        <v>63514</v>
      </c>
      <c r="P25" s="173">
        <f t="shared" si="4"/>
        <v>56</v>
      </c>
      <c r="Q25" s="174">
        <f t="shared" si="4"/>
        <v>3231</v>
      </c>
      <c r="R25" s="173">
        <f t="shared" si="4"/>
        <v>99129</v>
      </c>
      <c r="S25" s="173">
        <f t="shared" si="4"/>
        <v>9748</v>
      </c>
      <c r="T25" s="174">
        <f t="shared" si="4"/>
        <v>1090</v>
      </c>
      <c r="U25" s="176">
        <f t="shared" si="4"/>
        <v>111</v>
      </c>
      <c r="V25" s="173">
        <f t="shared" si="4"/>
        <v>113365</v>
      </c>
    </row>
    <row r="26" spans="1:22" s="1" customFormat="1" ht="12.75">
      <c r="A26" s="212" t="s">
        <v>62</v>
      </c>
      <c r="B26" s="173">
        <f aca="true" t="shared" si="5" ref="B26:Q29">SUM(B20,B13)</f>
        <v>2</v>
      </c>
      <c r="C26" s="174">
        <f t="shared" si="5"/>
        <v>200</v>
      </c>
      <c r="D26" s="175">
        <f t="shared" si="5"/>
        <v>29972</v>
      </c>
      <c r="E26" s="174">
        <f t="shared" si="5"/>
        <v>11973</v>
      </c>
      <c r="F26" s="174">
        <f t="shared" si="5"/>
        <v>2814</v>
      </c>
      <c r="G26" s="174">
        <f t="shared" si="5"/>
        <v>422</v>
      </c>
      <c r="H26" s="173">
        <f t="shared" si="5"/>
        <v>45383</v>
      </c>
      <c r="I26" s="173">
        <f t="shared" si="5"/>
        <v>2</v>
      </c>
      <c r="J26" s="174">
        <f t="shared" si="5"/>
        <v>117</v>
      </c>
      <c r="K26" s="175">
        <f t="shared" si="5"/>
        <v>23661</v>
      </c>
      <c r="L26" s="174">
        <f t="shared" si="5"/>
        <v>8157</v>
      </c>
      <c r="M26" s="174">
        <f t="shared" si="5"/>
        <v>1561</v>
      </c>
      <c r="N26" s="174">
        <f t="shared" si="5"/>
        <v>269</v>
      </c>
      <c r="O26" s="173">
        <f t="shared" si="5"/>
        <v>33767</v>
      </c>
      <c r="P26" s="173">
        <f t="shared" si="5"/>
        <v>4</v>
      </c>
      <c r="Q26" s="174">
        <f t="shared" si="5"/>
        <v>317</v>
      </c>
      <c r="R26" s="173">
        <f aca="true" t="shared" si="6" ref="R26:V27">SUM(R20,R13)</f>
        <v>53633</v>
      </c>
      <c r="S26" s="173">
        <f t="shared" si="6"/>
        <v>20130</v>
      </c>
      <c r="T26" s="174">
        <f t="shared" si="6"/>
        <v>4375</v>
      </c>
      <c r="U26" s="176">
        <f t="shared" si="6"/>
        <v>691</v>
      </c>
      <c r="V26" s="173">
        <f t="shared" si="6"/>
        <v>79150</v>
      </c>
    </row>
    <row r="27" spans="1:22" s="1" customFormat="1" ht="12.75">
      <c r="A27" s="212" t="s">
        <v>61</v>
      </c>
      <c r="B27" s="173">
        <f t="shared" si="5"/>
        <v>0</v>
      </c>
      <c r="C27" s="174">
        <f t="shared" si="5"/>
        <v>27</v>
      </c>
      <c r="D27" s="175">
        <f t="shared" si="5"/>
        <v>1121</v>
      </c>
      <c r="E27" s="174">
        <f t="shared" si="5"/>
        <v>581</v>
      </c>
      <c r="F27" s="174">
        <f t="shared" si="5"/>
        <v>196</v>
      </c>
      <c r="G27" s="174">
        <f t="shared" si="5"/>
        <v>41</v>
      </c>
      <c r="H27" s="173">
        <f t="shared" si="5"/>
        <v>1966</v>
      </c>
      <c r="I27" s="173">
        <f t="shared" si="5"/>
        <v>4</v>
      </c>
      <c r="J27" s="174">
        <f t="shared" si="5"/>
        <v>43</v>
      </c>
      <c r="K27" s="175">
        <f t="shared" si="5"/>
        <v>2762</v>
      </c>
      <c r="L27" s="174">
        <f t="shared" si="5"/>
        <v>932</v>
      </c>
      <c r="M27" s="174">
        <f t="shared" si="5"/>
        <v>168</v>
      </c>
      <c r="N27" s="174">
        <f t="shared" si="5"/>
        <v>39</v>
      </c>
      <c r="O27" s="173">
        <f t="shared" si="5"/>
        <v>3948</v>
      </c>
      <c r="P27" s="173">
        <f t="shared" si="5"/>
        <v>4</v>
      </c>
      <c r="Q27" s="174">
        <f t="shared" si="5"/>
        <v>70</v>
      </c>
      <c r="R27" s="173">
        <f t="shared" si="6"/>
        <v>3883</v>
      </c>
      <c r="S27" s="173">
        <f t="shared" si="6"/>
        <v>1513</v>
      </c>
      <c r="T27" s="174">
        <f t="shared" si="6"/>
        <v>364</v>
      </c>
      <c r="U27" s="176">
        <f t="shared" si="6"/>
        <v>80</v>
      </c>
      <c r="V27" s="173">
        <f t="shared" si="6"/>
        <v>5914</v>
      </c>
    </row>
    <row r="28" spans="1:22" s="1" customFormat="1" ht="12.75">
      <c r="A28" s="212" t="s">
        <v>63</v>
      </c>
      <c r="B28" s="173">
        <f t="shared" si="5"/>
        <v>0</v>
      </c>
      <c r="C28" s="174">
        <f t="shared" si="5"/>
        <v>14</v>
      </c>
      <c r="D28" s="175">
        <f t="shared" si="5"/>
        <v>12536</v>
      </c>
      <c r="E28" s="174">
        <f t="shared" si="5"/>
        <v>11994</v>
      </c>
      <c r="F28" s="174">
        <f t="shared" si="5"/>
        <v>2617</v>
      </c>
      <c r="G28" s="174">
        <f t="shared" si="5"/>
        <v>517</v>
      </c>
      <c r="H28" s="173">
        <f t="shared" si="5"/>
        <v>27678</v>
      </c>
      <c r="I28" s="173">
        <f t="shared" si="5"/>
        <v>1</v>
      </c>
      <c r="J28" s="174">
        <f t="shared" si="5"/>
        <v>6</v>
      </c>
      <c r="K28" s="175">
        <f t="shared" si="5"/>
        <v>10396</v>
      </c>
      <c r="L28" s="174">
        <f t="shared" si="5"/>
        <v>9154</v>
      </c>
      <c r="M28" s="174">
        <f t="shared" si="5"/>
        <v>1529</v>
      </c>
      <c r="N28" s="174">
        <f t="shared" si="5"/>
        <v>287</v>
      </c>
      <c r="O28" s="173">
        <f t="shared" si="5"/>
        <v>21373</v>
      </c>
      <c r="P28" s="173">
        <f t="shared" si="5"/>
        <v>1</v>
      </c>
      <c r="Q28" s="174">
        <f t="shared" si="5"/>
        <v>20</v>
      </c>
      <c r="R28" s="173">
        <f aca="true" t="shared" si="7" ref="R28:V29">SUM(R22,R15)</f>
        <v>22932</v>
      </c>
      <c r="S28" s="173">
        <f t="shared" si="7"/>
        <v>21148</v>
      </c>
      <c r="T28" s="174">
        <f t="shared" si="7"/>
        <v>4146</v>
      </c>
      <c r="U28" s="176">
        <f t="shared" si="7"/>
        <v>804</v>
      </c>
      <c r="V28" s="173">
        <f t="shared" si="7"/>
        <v>49051</v>
      </c>
    </row>
    <row r="29" spans="1:22" s="30" customFormat="1" ht="12.75">
      <c r="A29" s="29" t="s">
        <v>1</v>
      </c>
      <c r="B29" s="97">
        <f t="shared" si="5"/>
        <v>36</v>
      </c>
      <c r="C29" s="98">
        <f t="shared" si="5"/>
        <v>1889</v>
      </c>
      <c r="D29" s="99">
        <f t="shared" si="5"/>
        <v>86100</v>
      </c>
      <c r="E29" s="98">
        <f t="shared" si="5"/>
        <v>29595</v>
      </c>
      <c r="F29" s="98">
        <f t="shared" si="5"/>
        <v>6219</v>
      </c>
      <c r="G29" s="98">
        <f t="shared" si="5"/>
        <v>1039</v>
      </c>
      <c r="H29" s="97">
        <f t="shared" si="5"/>
        <v>124878</v>
      </c>
      <c r="I29" s="97">
        <f t="shared" si="5"/>
        <v>29</v>
      </c>
      <c r="J29" s="98">
        <f t="shared" si="5"/>
        <v>1749</v>
      </c>
      <c r="K29" s="99">
        <f t="shared" si="5"/>
        <v>93477</v>
      </c>
      <c r="L29" s="98">
        <f t="shared" si="5"/>
        <v>22944</v>
      </c>
      <c r="M29" s="98">
        <f t="shared" si="5"/>
        <v>3756</v>
      </c>
      <c r="N29" s="98">
        <f t="shared" si="5"/>
        <v>647</v>
      </c>
      <c r="O29" s="97">
        <f t="shared" si="5"/>
        <v>122602</v>
      </c>
      <c r="P29" s="97">
        <f t="shared" si="5"/>
        <v>65</v>
      </c>
      <c r="Q29" s="98">
        <f t="shared" si="5"/>
        <v>3638</v>
      </c>
      <c r="R29" s="97">
        <f t="shared" si="7"/>
        <v>179577</v>
      </c>
      <c r="S29" s="97">
        <f t="shared" si="7"/>
        <v>52539</v>
      </c>
      <c r="T29" s="98">
        <f t="shared" si="7"/>
        <v>9975</v>
      </c>
      <c r="U29" s="100">
        <f t="shared" si="7"/>
        <v>1686</v>
      </c>
      <c r="V29" s="97">
        <f t="shared" si="7"/>
        <v>247480</v>
      </c>
    </row>
    <row r="30" spans="2:22" s="73" customFormat="1" ht="12.75">
      <c r="B30" s="89"/>
      <c r="C30" s="89"/>
      <c r="D30" s="89"/>
      <c r="E30" s="89"/>
      <c r="F30" s="89"/>
      <c r="G30" s="89"/>
      <c r="H30" s="89"/>
      <c r="I30" s="89"/>
      <c r="J30" s="89"/>
      <c r="K30" s="89"/>
      <c r="L30" s="89"/>
      <c r="M30" s="89"/>
      <c r="N30" s="89"/>
      <c r="O30" s="89"/>
      <c r="P30" s="89"/>
      <c r="Q30" s="89"/>
      <c r="R30" s="89"/>
      <c r="S30" s="89"/>
      <c r="T30" s="89"/>
      <c r="U30" s="89"/>
      <c r="V30" s="89"/>
    </row>
    <row r="31" spans="2:22" s="73" customFormat="1" ht="12.75">
      <c r="B31" s="89"/>
      <c r="C31" s="89"/>
      <c r="D31" s="89"/>
      <c r="E31" s="89"/>
      <c r="F31" s="89"/>
      <c r="G31" s="89"/>
      <c r="H31" s="89"/>
      <c r="I31" s="89"/>
      <c r="J31" s="89"/>
      <c r="K31" s="89"/>
      <c r="L31" s="89"/>
      <c r="M31" s="89"/>
      <c r="N31" s="89"/>
      <c r="O31" s="89"/>
      <c r="P31" s="89"/>
      <c r="Q31" s="89"/>
      <c r="R31" s="89"/>
      <c r="S31" s="89"/>
      <c r="T31" s="89"/>
      <c r="U31" s="89"/>
      <c r="V31" s="89"/>
    </row>
    <row r="32" spans="2:22" s="73" customFormat="1" ht="12.75">
      <c r="B32" s="89"/>
      <c r="C32" s="89"/>
      <c r="D32" s="89"/>
      <c r="E32" s="89"/>
      <c r="F32" s="89"/>
      <c r="G32" s="89"/>
      <c r="H32" s="89"/>
      <c r="I32" s="89"/>
      <c r="J32" s="89"/>
      <c r="K32" s="89"/>
      <c r="L32" s="89"/>
      <c r="M32" s="89"/>
      <c r="N32" s="89"/>
      <c r="O32" s="89"/>
      <c r="P32" s="89"/>
      <c r="Q32" s="89"/>
      <c r="R32" s="89"/>
      <c r="S32" s="89"/>
      <c r="T32" s="89"/>
      <c r="U32" s="89"/>
      <c r="V32" s="89"/>
    </row>
    <row r="33" spans="2:22" s="73" customFormat="1" ht="12.75">
      <c r="B33" s="89"/>
      <c r="C33" s="89"/>
      <c r="D33" s="89"/>
      <c r="E33" s="89"/>
      <c r="F33" s="89"/>
      <c r="G33" s="89"/>
      <c r="H33" s="89"/>
      <c r="I33" s="89"/>
      <c r="J33" s="89"/>
      <c r="K33" s="89"/>
      <c r="L33" s="89"/>
      <c r="M33" s="89"/>
      <c r="N33" s="89"/>
      <c r="O33" s="89"/>
      <c r="P33" s="89"/>
      <c r="Q33" s="89"/>
      <c r="R33" s="89"/>
      <c r="S33" s="89"/>
      <c r="T33" s="89"/>
      <c r="U33" s="89"/>
      <c r="V33" s="89"/>
    </row>
    <row r="34" spans="2:22" s="73" customFormat="1" ht="12.75">
      <c r="B34" s="89"/>
      <c r="C34" s="89"/>
      <c r="D34" s="89"/>
      <c r="E34" s="89"/>
      <c r="F34" s="89"/>
      <c r="G34" s="89"/>
      <c r="H34" s="89"/>
      <c r="I34" s="89"/>
      <c r="J34" s="89"/>
      <c r="K34" s="89"/>
      <c r="L34" s="89"/>
      <c r="M34" s="89"/>
      <c r="N34" s="89"/>
      <c r="O34" s="89"/>
      <c r="P34" s="89"/>
      <c r="Q34" s="89"/>
      <c r="R34" s="89"/>
      <c r="S34" s="89"/>
      <c r="T34" s="89"/>
      <c r="U34" s="89"/>
      <c r="V34" s="89"/>
    </row>
    <row r="35" spans="2:22" s="73" customFormat="1" ht="12.75">
      <c r="B35" s="89"/>
      <c r="C35" s="89"/>
      <c r="D35" s="89"/>
      <c r="E35" s="89"/>
      <c r="F35" s="89"/>
      <c r="G35" s="89"/>
      <c r="H35" s="89"/>
      <c r="I35" s="89"/>
      <c r="J35" s="89"/>
      <c r="K35" s="89"/>
      <c r="L35" s="89"/>
      <c r="M35" s="89"/>
      <c r="N35" s="89"/>
      <c r="O35" s="89"/>
      <c r="P35" s="89"/>
      <c r="Q35" s="89"/>
      <c r="R35" s="89"/>
      <c r="S35" s="89"/>
      <c r="T35" s="89"/>
      <c r="U35" s="89"/>
      <c r="V35" s="89"/>
    </row>
    <row r="36" spans="2:22" s="73" customFormat="1" ht="12.75">
      <c r="B36" s="89"/>
      <c r="C36" s="89"/>
      <c r="D36" s="89"/>
      <c r="E36" s="89"/>
      <c r="F36" s="89"/>
      <c r="G36" s="89"/>
      <c r="H36" s="89"/>
      <c r="I36" s="89"/>
      <c r="J36" s="89"/>
      <c r="K36" s="89"/>
      <c r="L36" s="89"/>
      <c r="M36" s="89"/>
      <c r="N36" s="89"/>
      <c r="O36" s="89"/>
      <c r="P36" s="89"/>
      <c r="Q36" s="89"/>
      <c r="R36" s="89"/>
      <c r="S36" s="89"/>
      <c r="T36" s="89"/>
      <c r="U36" s="89"/>
      <c r="V36" s="89"/>
    </row>
    <row r="37" spans="2:22" s="73" customFormat="1" ht="12.75">
      <c r="B37" s="89"/>
      <c r="C37" s="89"/>
      <c r="D37" s="89"/>
      <c r="E37" s="89"/>
      <c r="F37" s="89"/>
      <c r="G37" s="89"/>
      <c r="H37" s="89"/>
      <c r="I37" s="89"/>
      <c r="J37" s="89"/>
      <c r="K37" s="89"/>
      <c r="L37" s="89"/>
      <c r="M37" s="89"/>
      <c r="N37" s="89"/>
      <c r="O37" s="89"/>
      <c r="P37" s="89"/>
      <c r="Q37" s="89"/>
      <c r="R37" s="89"/>
      <c r="S37" s="89"/>
      <c r="T37" s="89"/>
      <c r="U37" s="89"/>
      <c r="V37" s="89"/>
    </row>
    <row r="38" spans="2:22" s="73" customFormat="1" ht="12.75">
      <c r="B38" s="89"/>
      <c r="C38" s="89"/>
      <c r="D38" s="89"/>
      <c r="E38" s="89"/>
      <c r="F38" s="89"/>
      <c r="G38" s="89"/>
      <c r="H38" s="89"/>
      <c r="I38" s="89"/>
      <c r="J38" s="89"/>
      <c r="K38" s="89"/>
      <c r="L38" s="89"/>
      <c r="M38" s="89"/>
      <c r="N38" s="89"/>
      <c r="O38" s="89"/>
      <c r="P38" s="89"/>
      <c r="Q38" s="89"/>
      <c r="R38" s="89"/>
      <c r="S38" s="89"/>
      <c r="T38" s="89"/>
      <c r="U38" s="89"/>
      <c r="V38" s="89"/>
    </row>
    <row r="39" spans="2:22" s="73" customFormat="1" ht="12.75">
      <c r="B39" s="89"/>
      <c r="C39" s="89"/>
      <c r="D39" s="89"/>
      <c r="E39" s="89"/>
      <c r="F39" s="89"/>
      <c r="G39" s="89"/>
      <c r="H39" s="89"/>
      <c r="I39" s="89"/>
      <c r="J39" s="89"/>
      <c r="K39" s="89"/>
      <c r="L39" s="89"/>
      <c r="M39" s="89"/>
      <c r="N39" s="89"/>
      <c r="O39" s="89"/>
      <c r="P39" s="89"/>
      <c r="Q39" s="89"/>
      <c r="R39" s="89"/>
      <c r="S39" s="89"/>
      <c r="T39" s="89"/>
      <c r="U39" s="89"/>
      <c r="V39" s="89"/>
    </row>
    <row r="40" spans="2:22" s="73" customFormat="1" ht="12.75">
      <c r="B40" s="89"/>
      <c r="C40" s="89"/>
      <c r="D40" s="89"/>
      <c r="E40" s="89"/>
      <c r="F40" s="89"/>
      <c r="G40" s="89"/>
      <c r="H40" s="89"/>
      <c r="I40" s="89"/>
      <c r="J40" s="89"/>
      <c r="K40" s="89"/>
      <c r="L40" s="89"/>
      <c r="M40" s="89"/>
      <c r="N40" s="89"/>
      <c r="O40" s="89"/>
      <c r="P40" s="89"/>
      <c r="Q40" s="89"/>
      <c r="R40" s="89"/>
      <c r="S40" s="89"/>
      <c r="T40" s="89"/>
      <c r="U40" s="89"/>
      <c r="V40" s="89"/>
    </row>
    <row r="41" spans="2:22" s="73" customFormat="1" ht="12.75">
      <c r="B41" s="89"/>
      <c r="C41" s="89"/>
      <c r="D41" s="89"/>
      <c r="E41" s="89"/>
      <c r="F41" s="89"/>
      <c r="G41" s="89"/>
      <c r="H41" s="89"/>
      <c r="I41" s="89"/>
      <c r="J41" s="89"/>
      <c r="K41" s="89"/>
      <c r="L41" s="89"/>
      <c r="M41" s="89"/>
      <c r="N41" s="89"/>
      <c r="O41" s="89"/>
      <c r="P41" s="89"/>
      <c r="Q41" s="89"/>
      <c r="R41" s="89"/>
      <c r="S41" s="89"/>
      <c r="T41" s="89"/>
      <c r="U41" s="89"/>
      <c r="V41" s="89"/>
    </row>
    <row r="42" spans="2:22" s="73" customFormat="1" ht="12.75">
      <c r="B42" s="89"/>
      <c r="C42" s="89"/>
      <c r="D42" s="89"/>
      <c r="E42" s="89"/>
      <c r="F42" s="89"/>
      <c r="G42" s="89"/>
      <c r="H42" s="89"/>
      <c r="I42" s="89"/>
      <c r="J42" s="89"/>
      <c r="K42" s="89"/>
      <c r="L42" s="89"/>
      <c r="M42" s="89"/>
      <c r="N42" s="89"/>
      <c r="O42" s="89"/>
      <c r="P42" s="89"/>
      <c r="Q42" s="89"/>
      <c r="R42" s="89"/>
      <c r="S42" s="89"/>
      <c r="T42" s="89"/>
      <c r="U42" s="89"/>
      <c r="V42" s="89"/>
    </row>
    <row r="43" spans="1:22" ht="12.75">
      <c r="A43" s="30" t="s">
        <v>65</v>
      </c>
      <c r="C43" s="74"/>
      <c r="V43" s="89"/>
    </row>
    <row r="44" spans="1:22" ht="12.75">
      <c r="A44" s="217" t="s">
        <v>5</v>
      </c>
      <c r="B44" s="217"/>
      <c r="C44" s="217"/>
      <c r="D44" s="217"/>
      <c r="E44" s="217"/>
      <c r="F44" s="217"/>
      <c r="G44" s="217"/>
      <c r="H44" s="217"/>
      <c r="I44" s="217"/>
      <c r="J44" s="217"/>
      <c r="K44" s="217"/>
      <c r="L44" s="217"/>
      <c r="M44" s="217"/>
      <c r="N44" s="217"/>
      <c r="O44" s="217"/>
      <c r="P44" s="217"/>
      <c r="Q44" s="217"/>
      <c r="R44" s="217"/>
      <c r="S44" s="217"/>
      <c r="T44" s="217"/>
      <c r="U44" s="217"/>
      <c r="V44" s="217"/>
    </row>
    <row r="45" spans="1:22" ht="12.75">
      <c r="A45" s="217" t="s">
        <v>49</v>
      </c>
      <c r="B45" s="217"/>
      <c r="C45" s="217"/>
      <c r="D45" s="217"/>
      <c r="E45" s="217"/>
      <c r="F45" s="217"/>
      <c r="G45" s="217"/>
      <c r="H45" s="217"/>
      <c r="I45" s="217"/>
      <c r="J45" s="217"/>
      <c r="K45" s="217"/>
      <c r="L45" s="217"/>
      <c r="M45" s="217"/>
      <c r="N45" s="217"/>
      <c r="O45" s="217"/>
      <c r="P45" s="217"/>
      <c r="Q45" s="217"/>
      <c r="R45" s="217"/>
      <c r="S45" s="217"/>
      <c r="T45" s="217"/>
      <c r="U45" s="217"/>
      <c r="V45" s="217"/>
    </row>
    <row r="46" spans="1:22" s="2" customFormat="1" ht="12.75">
      <c r="A46" s="218" t="s">
        <v>26</v>
      </c>
      <c r="B46" s="218"/>
      <c r="C46" s="218"/>
      <c r="D46" s="218"/>
      <c r="E46" s="218"/>
      <c r="F46" s="218"/>
      <c r="G46" s="218"/>
      <c r="H46" s="218"/>
      <c r="I46" s="218"/>
      <c r="J46" s="218"/>
      <c r="K46" s="218"/>
      <c r="L46" s="218"/>
      <c r="M46" s="218"/>
      <c r="N46" s="218"/>
      <c r="O46" s="218"/>
      <c r="P46" s="218"/>
      <c r="Q46" s="218"/>
      <c r="R46" s="218"/>
      <c r="S46" s="218"/>
      <c r="T46" s="218"/>
      <c r="U46" s="218"/>
      <c r="V46" s="218"/>
    </row>
    <row r="47" spans="1:22" s="2" customFormat="1" ht="12.75">
      <c r="A47" s="72"/>
      <c r="B47" s="72"/>
      <c r="C47" s="72"/>
      <c r="D47" s="72"/>
      <c r="E47" s="72"/>
      <c r="F47" s="72"/>
      <c r="G47" s="72"/>
      <c r="H47" s="72"/>
      <c r="I47" s="72"/>
      <c r="J47" s="72"/>
      <c r="K47" s="72"/>
      <c r="L47" s="72"/>
      <c r="M47" s="72"/>
      <c r="N47" s="72"/>
      <c r="O47" s="72"/>
      <c r="P47" s="72"/>
      <c r="Q47" s="72"/>
      <c r="R47" s="72"/>
      <c r="S47" s="72"/>
      <c r="T47" s="72"/>
      <c r="U47" s="72"/>
      <c r="V47" s="72"/>
    </row>
    <row r="48" spans="1:22" ht="12.75">
      <c r="A48" s="217" t="s">
        <v>21</v>
      </c>
      <c r="B48" s="217"/>
      <c r="C48" s="217"/>
      <c r="D48" s="217"/>
      <c r="E48" s="217"/>
      <c r="F48" s="217"/>
      <c r="G48" s="217"/>
      <c r="H48" s="217"/>
      <c r="I48" s="217"/>
      <c r="J48" s="217"/>
      <c r="K48" s="217"/>
      <c r="L48" s="217"/>
      <c r="M48" s="217"/>
      <c r="N48" s="217"/>
      <c r="O48" s="217"/>
      <c r="P48" s="217"/>
      <c r="Q48" s="217"/>
      <c r="R48" s="217"/>
      <c r="S48" s="217"/>
      <c r="T48" s="217"/>
      <c r="U48" s="217"/>
      <c r="V48" s="217"/>
    </row>
    <row r="49" spans="1:22" ht="7.5" customHeight="1" thickBot="1">
      <c r="A49" s="50"/>
      <c r="B49" s="50"/>
      <c r="C49" s="50"/>
      <c r="D49" s="50"/>
      <c r="E49" s="50"/>
      <c r="F49" s="50"/>
      <c r="G49" s="50"/>
      <c r="H49" s="50"/>
      <c r="I49" s="50"/>
      <c r="J49" s="50"/>
      <c r="K49" s="50"/>
      <c r="L49" s="50"/>
      <c r="M49" s="50"/>
      <c r="N49" s="50"/>
      <c r="O49" s="50"/>
      <c r="P49" s="50"/>
      <c r="Q49" s="50"/>
      <c r="R49" s="50"/>
      <c r="S49" s="50"/>
      <c r="T49" s="50"/>
      <c r="U49" s="50"/>
      <c r="V49" s="50"/>
    </row>
    <row r="50" spans="1:22" ht="12.75">
      <c r="A50" s="75"/>
      <c r="B50" s="219" t="s">
        <v>29</v>
      </c>
      <c r="C50" s="220"/>
      <c r="D50" s="220"/>
      <c r="E50" s="220"/>
      <c r="F50" s="220"/>
      <c r="G50" s="220"/>
      <c r="H50" s="221"/>
      <c r="I50" s="219" t="s">
        <v>30</v>
      </c>
      <c r="J50" s="220"/>
      <c r="K50" s="220"/>
      <c r="L50" s="220"/>
      <c r="M50" s="220"/>
      <c r="N50" s="220"/>
      <c r="O50" s="221"/>
      <c r="P50" s="219" t="s">
        <v>1</v>
      </c>
      <c r="Q50" s="220"/>
      <c r="R50" s="220"/>
      <c r="S50" s="220"/>
      <c r="T50" s="220"/>
      <c r="U50" s="220"/>
      <c r="V50" s="220"/>
    </row>
    <row r="51" spans="2:22" ht="12.75">
      <c r="B51" s="233" t="s">
        <v>31</v>
      </c>
      <c r="C51" s="234"/>
      <c r="D51" s="76" t="s">
        <v>32</v>
      </c>
      <c r="E51" s="234" t="s">
        <v>33</v>
      </c>
      <c r="F51" s="234"/>
      <c r="G51" s="234"/>
      <c r="H51" s="77" t="s">
        <v>1</v>
      </c>
      <c r="I51" s="233" t="s">
        <v>31</v>
      </c>
      <c r="J51" s="235"/>
      <c r="K51" s="73" t="s">
        <v>32</v>
      </c>
      <c r="L51" s="233" t="s">
        <v>33</v>
      </c>
      <c r="M51" s="234"/>
      <c r="N51" s="234"/>
      <c r="O51" s="77" t="s">
        <v>1</v>
      </c>
      <c r="P51" s="233" t="s">
        <v>31</v>
      </c>
      <c r="Q51" s="235"/>
      <c r="R51" s="73" t="s">
        <v>32</v>
      </c>
      <c r="S51" s="233" t="s">
        <v>33</v>
      </c>
      <c r="T51" s="234"/>
      <c r="U51" s="234"/>
      <c r="V51" s="77" t="s">
        <v>1</v>
      </c>
    </row>
    <row r="52" spans="1:22" ht="12.75">
      <c r="A52" s="168" t="s">
        <v>34</v>
      </c>
      <c r="B52" s="169" t="s">
        <v>35</v>
      </c>
      <c r="C52" s="168">
        <v>1</v>
      </c>
      <c r="D52" s="170" t="s">
        <v>36</v>
      </c>
      <c r="E52" s="168" t="s">
        <v>37</v>
      </c>
      <c r="F52" s="168" t="s">
        <v>38</v>
      </c>
      <c r="G52" s="168" t="s">
        <v>39</v>
      </c>
      <c r="H52" s="171"/>
      <c r="I52" s="169" t="s">
        <v>35</v>
      </c>
      <c r="J52" s="168">
        <v>1</v>
      </c>
      <c r="K52" s="170" t="s">
        <v>36</v>
      </c>
      <c r="L52" s="168" t="s">
        <v>37</v>
      </c>
      <c r="M52" s="168" t="s">
        <v>38</v>
      </c>
      <c r="N52" s="168" t="s">
        <v>39</v>
      </c>
      <c r="O52" s="171"/>
      <c r="P52" s="169" t="s">
        <v>35</v>
      </c>
      <c r="Q52" s="168">
        <v>1</v>
      </c>
      <c r="R52" s="170" t="s">
        <v>36</v>
      </c>
      <c r="S52" s="168" t="s">
        <v>37</v>
      </c>
      <c r="T52" s="168" t="s">
        <v>38</v>
      </c>
      <c r="U52" s="168" t="s">
        <v>39</v>
      </c>
      <c r="V52" s="171"/>
    </row>
    <row r="53" spans="1:22" s="73" customFormat="1" ht="12.75">
      <c r="A53" s="30" t="s">
        <v>16</v>
      </c>
      <c r="B53" s="88"/>
      <c r="C53" s="89"/>
      <c r="D53" s="90"/>
      <c r="E53" s="89"/>
      <c r="F53" s="89"/>
      <c r="G53" s="89"/>
      <c r="H53" s="88"/>
      <c r="I53" s="88"/>
      <c r="J53" s="89"/>
      <c r="K53" s="90"/>
      <c r="L53" s="89"/>
      <c r="M53" s="89"/>
      <c r="N53" s="89"/>
      <c r="O53" s="88"/>
      <c r="P53" s="88"/>
      <c r="Q53" s="89"/>
      <c r="R53" s="88"/>
      <c r="S53" s="88"/>
      <c r="T53" s="89"/>
      <c r="U53" s="89"/>
      <c r="V53" s="88"/>
    </row>
    <row r="54" spans="1:22" s="73" customFormat="1" ht="12.75">
      <c r="A54" s="212" t="s">
        <v>60</v>
      </c>
      <c r="B54" s="88">
        <f>SUM(SV_SO_1920_1a!B90,SV_SO_1920_1a!B96)</f>
        <v>0</v>
      </c>
      <c r="C54" s="89">
        <f>SUM(SV_SO_1920_1a!C90,SV_SO_1920_1a!C96)</f>
        <v>32</v>
      </c>
      <c r="D54" s="90">
        <f>SUM(SV_SO_1920_1a!D90,SV_SO_1920_1a!D96)</f>
        <v>775</v>
      </c>
      <c r="E54" s="89">
        <f>SUM(SV_SO_1920_1a!E90,SV_SO_1920_1a!E96)</f>
        <v>487</v>
      </c>
      <c r="F54" s="89">
        <f>SUM(SV_SO_1920_1a!F90,SV_SO_1920_1a!F96)</f>
        <v>136</v>
      </c>
      <c r="G54" s="89">
        <f>SUM(SV_SO_1920_1a!G90,SV_SO_1920_1a!G96)</f>
        <v>21</v>
      </c>
      <c r="H54" s="88">
        <f>SUM(SV_SO_1920_1a!H90,SV_SO_1920_1a!H96)</f>
        <v>1451</v>
      </c>
      <c r="I54" s="88">
        <f>SUM(SV_SO_1920_1a!I90,SV_SO_1920_1a!I96)</f>
        <v>2</v>
      </c>
      <c r="J54" s="89">
        <f>SUM(SV_SO_1920_1a!J90,SV_SO_1920_1a!J96)</f>
        <v>20</v>
      </c>
      <c r="K54" s="90">
        <f>SUM(SV_SO_1920_1a!K90,SV_SO_1920_1a!K96)</f>
        <v>1104</v>
      </c>
      <c r="L54" s="89">
        <f>SUM(SV_SO_1920_1a!L90,SV_SO_1920_1a!L96)</f>
        <v>718</v>
      </c>
      <c r="M54" s="89">
        <f>SUM(SV_SO_1920_1a!M90,SV_SO_1920_1a!M96)</f>
        <v>194</v>
      </c>
      <c r="N54" s="89">
        <f>SUM(SV_SO_1920_1a!N90,SV_SO_1920_1a!N96)</f>
        <v>23</v>
      </c>
      <c r="O54" s="88">
        <f>SUM(SV_SO_1920_1a!O90,SV_SO_1920_1a!O96)</f>
        <v>2061</v>
      </c>
      <c r="P54" s="88">
        <f>SUM(I54,B54)</f>
        <v>2</v>
      </c>
      <c r="Q54" s="89">
        <f aca="true" t="shared" si="8" ref="Q54:U58">SUM(J54,C54)</f>
        <v>52</v>
      </c>
      <c r="R54" s="88">
        <f t="shared" si="8"/>
        <v>1879</v>
      </c>
      <c r="S54" s="88">
        <f t="shared" si="8"/>
        <v>1205</v>
      </c>
      <c r="T54" s="89">
        <f t="shared" si="8"/>
        <v>330</v>
      </c>
      <c r="U54" s="89">
        <f t="shared" si="8"/>
        <v>44</v>
      </c>
      <c r="V54" s="88">
        <f>SUM(O54,H54)</f>
        <v>3512</v>
      </c>
    </row>
    <row r="55" spans="1:22" ht="12.75">
      <c r="A55" s="212" t="s">
        <v>62</v>
      </c>
      <c r="B55" s="88">
        <f>SUM(SV_SO_1920_1a!B91,SV_SO_1920_1a!B97)</f>
        <v>0</v>
      </c>
      <c r="C55" s="102">
        <f>SUM(SV_SO_1920_1a!C91,SV_SO_1920_1a!C97)</f>
        <v>4</v>
      </c>
      <c r="D55" s="90">
        <f>SUM(SV_SO_1920_1a!D91,SV_SO_1920_1a!D97)</f>
        <v>550</v>
      </c>
      <c r="E55" s="102">
        <f>SUM(SV_SO_1920_1a!E91,SV_SO_1920_1a!E97)</f>
        <v>719</v>
      </c>
      <c r="F55" s="102">
        <f>SUM(SV_SO_1920_1a!F91,SV_SO_1920_1a!F97)</f>
        <v>350</v>
      </c>
      <c r="G55" s="102">
        <f>SUM(SV_SO_1920_1a!G91,SV_SO_1920_1a!G97)</f>
        <v>100</v>
      </c>
      <c r="H55" s="88">
        <f>SUM(SV_SO_1920_1a!H91,SV_SO_1920_1a!H97)</f>
        <v>1723</v>
      </c>
      <c r="I55" s="88">
        <f>SUM(SV_SO_1920_1a!I91,SV_SO_1920_1a!I97)</f>
        <v>0</v>
      </c>
      <c r="J55" s="102">
        <f>SUM(SV_SO_1920_1a!J91,SV_SO_1920_1a!J97)</f>
        <v>3</v>
      </c>
      <c r="K55" s="90">
        <f>SUM(SV_SO_1920_1a!K91,SV_SO_1920_1a!K97)</f>
        <v>482</v>
      </c>
      <c r="L55" s="102">
        <f>SUM(SV_SO_1920_1a!L91,SV_SO_1920_1a!L97)</f>
        <v>552</v>
      </c>
      <c r="M55" s="102">
        <f>SUM(SV_SO_1920_1a!M91,SV_SO_1920_1a!M97)</f>
        <v>300</v>
      </c>
      <c r="N55" s="102">
        <f>SUM(SV_SO_1920_1a!N91,SV_SO_1920_1a!N97)</f>
        <v>83</v>
      </c>
      <c r="O55" s="88">
        <f>SUM(SV_SO_1920_1a!O91,SV_SO_1920_1a!O97)</f>
        <v>1420</v>
      </c>
      <c r="P55" s="88">
        <f>SUM(I55,B55)</f>
        <v>0</v>
      </c>
      <c r="Q55" s="89">
        <f t="shared" si="8"/>
        <v>7</v>
      </c>
      <c r="R55" s="88">
        <f t="shared" si="8"/>
        <v>1032</v>
      </c>
      <c r="S55" s="88">
        <f t="shared" si="8"/>
        <v>1271</v>
      </c>
      <c r="T55" s="89">
        <f t="shared" si="8"/>
        <v>650</v>
      </c>
      <c r="U55" s="89">
        <f t="shared" si="8"/>
        <v>183</v>
      </c>
      <c r="V55" s="88">
        <f>SUM(O55,H55)</f>
        <v>3143</v>
      </c>
    </row>
    <row r="56" spans="1:22" ht="12.75">
      <c r="A56" s="212" t="s">
        <v>61</v>
      </c>
      <c r="B56" s="88">
        <f>SUM(SV_SO_1920_1a!B92,SV_SO_1920_1a!B98)</f>
        <v>0</v>
      </c>
      <c r="C56" s="102">
        <f>SUM(SV_SO_1920_1a!C92,SV_SO_1920_1a!C98)</f>
        <v>0</v>
      </c>
      <c r="D56" s="90">
        <f>SUM(SV_SO_1920_1a!D92,SV_SO_1920_1a!D98)</f>
        <v>19</v>
      </c>
      <c r="E56" s="102">
        <f>SUM(SV_SO_1920_1a!E92,SV_SO_1920_1a!E98)</f>
        <v>36</v>
      </c>
      <c r="F56" s="102">
        <f>SUM(SV_SO_1920_1a!F92,SV_SO_1920_1a!F98)</f>
        <v>14</v>
      </c>
      <c r="G56" s="102">
        <f>SUM(SV_SO_1920_1a!G92,SV_SO_1920_1a!G98)</f>
        <v>6</v>
      </c>
      <c r="H56" s="88">
        <f>SUM(SV_SO_1920_1a!H92,SV_SO_1920_1a!H98)</f>
        <v>75</v>
      </c>
      <c r="I56" s="88">
        <f>SUM(SV_SO_1920_1a!I92,SV_SO_1920_1a!I98)</f>
        <v>0</v>
      </c>
      <c r="J56" s="102">
        <f>SUM(SV_SO_1920_1a!J92,SV_SO_1920_1a!J98)</f>
        <v>1</v>
      </c>
      <c r="K56" s="90">
        <f>SUM(SV_SO_1920_1a!K92,SV_SO_1920_1a!K98)</f>
        <v>48</v>
      </c>
      <c r="L56" s="102">
        <f>SUM(SV_SO_1920_1a!L92,SV_SO_1920_1a!L98)</f>
        <v>68</v>
      </c>
      <c r="M56" s="102">
        <f>SUM(SV_SO_1920_1a!M92,SV_SO_1920_1a!M98)</f>
        <v>37</v>
      </c>
      <c r="N56" s="102">
        <f>SUM(SV_SO_1920_1a!N92,SV_SO_1920_1a!N98)</f>
        <v>0</v>
      </c>
      <c r="O56" s="88">
        <f>SUM(SV_SO_1920_1a!O92,SV_SO_1920_1a!O98)</f>
        <v>154</v>
      </c>
      <c r="P56" s="88">
        <f>SUM(I56,B56)</f>
        <v>0</v>
      </c>
      <c r="Q56" s="89">
        <f t="shared" si="8"/>
        <v>1</v>
      </c>
      <c r="R56" s="88">
        <f t="shared" si="8"/>
        <v>67</v>
      </c>
      <c r="S56" s="88">
        <f t="shared" si="8"/>
        <v>104</v>
      </c>
      <c r="T56" s="89">
        <f t="shared" si="8"/>
        <v>51</v>
      </c>
      <c r="U56" s="89">
        <f t="shared" si="8"/>
        <v>6</v>
      </c>
      <c r="V56" s="88">
        <f>SUM(O56,H56)</f>
        <v>229</v>
      </c>
    </row>
    <row r="57" spans="1:22" ht="12.75">
      <c r="A57" s="212" t="s">
        <v>63</v>
      </c>
      <c r="B57" s="88">
        <f>SUM(SV_SO_1920_1a!B93,SV_SO_1920_1a!B99)</f>
        <v>1</v>
      </c>
      <c r="C57" s="102">
        <f>SUM(SV_SO_1920_1a!C93,SV_SO_1920_1a!C99)</f>
        <v>3</v>
      </c>
      <c r="D57" s="90">
        <f>SUM(SV_SO_1920_1a!D93,SV_SO_1920_1a!D99)</f>
        <v>753</v>
      </c>
      <c r="E57" s="102">
        <f>SUM(SV_SO_1920_1a!E93,SV_SO_1920_1a!E99)</f>
        <v>1364</v>
      </c>
      <c r="F57" s="102">
        <f>SUM(SV_SO_1920_1a!F93,SV_SO_1920_1a!F99)</f>
        <v>585</v>
      </c>
      <c r="G57" s="102">
        <f>SUM(SV_SO_1920_1a!G93,SV_SO_1920_1a!G99)</f>
        <v>170</v>
      </c>
      <c r="H57" s="88">
        <f>SUM(SV_SO_1920_1a!H93,SV_SO_1920_1a!H99)</f>
        <v>2876</v>
      </c>
      <c r="I57" s="88">
        <f>SUM(SV_SO_1920_1a!I93,SV_SO_1920_1a!I99)</f>
        <v>0</v>
      </c>
      <c r="J57" s="102">
        <f>SUM(SV_SO_1920_1a!J93,SV_SO_1920_1a!J99)</f>
        <v>1</v>
      </c>
      <c r="K57" s="90">
        <f>SUM(SV_SO_1920_1a!K93,SV_SO_1920_1a!K99)</f>
        <v>548</v>
      </c>
      <c r="L57" s="102">
        <f>SUM(SV_SO_1920_1a!L93,SV_SO_1920_1a!L99)</f>
        <v>939</v>
      </c>
      <c r="M57" s="102">
        <f>SUM(SV_SO_1920_1a!M93,SV_SO_1920_1a!M99)</f>
        <v>358</v>
      </c>
      <c r="N57" s="102">
        <f>SUM(SV_SO_1920_1a!N93,SV_SO_1920_1a!N99)</f>
        <v>85</v>
      </c>
      <c r="O57" s="88">
        <f>SUM(SV_SO_1920_1a!O93,SV_SO_1920_1a!O99)</f>
        <v>1931</v>
      </c>
      <c r="P57" s="88">
        <f>SUM(I57,B57)</f>
        <v>1</v>
      </c>
      <c r="Q57" s="89">
        <f t="shared" si="8"/>
        <v>4</v>
      </c>
      <c r="R57" s="88">
        <f t="shared" si="8"/>
        <v>1301</v>
      </c>
      <c r="S57" s="88">
        <f t="shared" si="8"/>
        <v>2303</v>
      </c>
      <c r="T57" s="89">
        <f t="shared" si="8"/>
        <v>943</v>
      </c>
      <c r="U57" s="89">
        <f t="shared" si="8"/>
        <v>255</v>
      </c>
      <c r="V57" s="88">
        <f>SUM(O57,H57)</f>
        <v>4807</v>
      </c>
    </row>
    <row r="58" spans="1:22" s="29" customFormat="1" ht="12.75">
      <c r="A58" s="29" t="s">
        <v>1</v>
      </c>
      <c r="B58" s="92">
        <f aca="true" t="shared" si="9" ref="B58:O58">SUM(B54:B57)</f>
        <v>1</v>
      </c>
      <c r="C58" s="93">
        <f t="shared" si="9"/>
        <v>39</v>
      </c>
      <c r="D58" s="94">
        <f t="shared" si="9"/>
        <v>2097</v>
      </c>
      <c r="E58" s="93">
        <f t="shared" si="9"/>
        <v>2606</v>
      </c>
      <c r="F58" s="93">
        <f t="shared" si="9"/>
        <v>1085</v>
      </c>
      <c r="G58" s="93">
        <f t="shared" si="9"/>
        <v>297</v>
      </c>
      <c r="H58" s="92">
        <f t="shared" si="9"/>
        <v>6125</v>
      </c>
      <c r="I58" s="92">
        <f t="shared" si="9"/>
        <v>2</v>
      </c>
      <c r="J58" s="93">
        <f t="shared" si="9"/>
        <v>25</v>
      </c>
      <c r="K58" s="94">
        <f t="shared" si="9"/>
        <v>2182</v>
      </c>
      <c r="L58" s="93">
        <f t="shared" si="9"/>
        <v>2277</v>
      </c>
      <c r="M58" s="93">
        <f t="shared" si="9"/>
        <v>889</v>
      </c>
      <c r="N58" s="93">
        <f t="shared" si="9"/>
        <v>191</v>
      </c>
      <c r="O58" s="92">
        <f t="shared" si="9"/>
        <v>5566</v>
      </c>
      <c r="P58" s="92">
        <f>SUM(I58,B58)</f>
        <v>3</v>
      </c>
      <c r="Q58" s="93">
        <f t="shared" si="8"/>
        <v>64</v>
      </c>
      <c r="R58" s="92">
        <f t="shared" si="8"/>
        <v>4279</v>
      </c>
      <c r="S58" s="92">
        <f t="shared" si="8"/>
        <v>4883</v>
      </c>
      <c r="T58" s="93">
        <f t="shared" si="8"/>
        <v>1974</v>
      </c>
      <c r="U58" s="93">
        <f t="shared" si="8"/>
        <v>488</v>
      </c>
      <c r="V58" s="92">
        <f>SUM(O58,H58)</f>
        <v>11691</v>
      </c>
    </row>
    <row r="59" spans="1:22" s="30" customFormat="1" ht="9.75" customHeight="1">
      <c r="A59" s="73"/>
      <c r="B59" s="103"/>
      <c r="C59" s="104"/>
      <c r="D59" s="105"/>
      <c r="E59" s="104"/>
      <c r="F59" s="104"/>
      <c r="G59" s="104"/>
      <c r="H59" s="103"/>
      <c r="I59" s="103"/>
      <c r="J59" s="104"/>
      <c r="K59" s="105"/>
      <c r="L59" s="104"/>
      <c r="M59" s="104"/>
      <c r="N59" s="104"/>
      <c r="O59" s="103"/>
      <c r="P59" s="103"/>
      <c r="Q59" s="104"/>
      <c r="R59" s="103"/>
      <c r="S59" s="103"/>
      <c r="T59" s="104"/>
      <c r="U59" s="104"/>
      <c r="V59" s="103"/>
    </row>
    <row r="60" spans="1:22" s="30" customFormat="1" ht="12.75">
      <c r="A60" s="30" t="s">
        <v>18</v>
      </c>
      <c r="B60" s="103"/>
      <c r="C60" s="104"/>
      <c r="D60" s="105"/>
      <c r="E60" s="104"/>
      <c r="F60" s="104"/>
      <c r="G60" s="104"/>
      <c r="H60" s="103"/>
      <c r="I60" s="103"/>
      <c r="J60" s="104"/>
      <c r="K60" s="105"/>
      <c r="L60" s="104"/>
      <c r="M60" s="104"/>
      <c r="N60" s="104"/>
      <c r="O60" s="103"/>
      <c r="P60" s="103"/>
      <c r="Q60" s="104"/>
      <c r="R60" s="103"/>
      <c r="S60" s="103"/>
      <c r="T60" s="104"/>
      <c r="U60" s="104"/>
      <c r="V60" s="103"/>
    </row>
    <row r="61" spans="1:22" ht="12.75">
      <c r="A61" s="212" t="s">
        <v>60</v>
      </c>
      <c r="B61" s="88">
        <f>SUM(SV_SO_1920_1a!B111,SV_SO_1920_1a!B105)</f>
        <v>1</v>
      </c>
      <c r="C61" s="89">
        <f>SUM(SV_SO_1920_1a!C111,SV_SO_1920_1a!C105)</f>
        <v>12</v>
      </c>
      <c r="D61" s="90">
        <f>SUM(SV_SO_1920_1a!D111,SV_SO_1920_1a!D105)</f>
        <v>467</v>
      </c>
      <c r="E61" s="89">
        <f>SUM(SV_SO_1920_1a!E111,SV_SO_1920_1a!E105)</f>
        <v>289</v>
      </c>
      <c r="F61" s="89">
        <f>SUM(SV_SO_1920_1a!F111,SV_SO_1920_1a!F105)</f>
        <v>127</v>
      </c>
      <c r="G61" s="89">
        <f>SUM(SV_SO_1920_1a!G111,SV_SO_1920_1a!G105)</f>
        <v>34</v>
      </c>
      <c r="H61" s="88">
        <f>SUM(SV_SO_1920_1a!H111,SV_SO_1920_1a!H105)</f>
        <v>930</v>
      </c>
      <c r="I61" s="88">
        <f>SUM(SV_SO_1920_1a!I111,SV_SO_1920_1a!I105)</f>
        <v>0</v>
      </c>
      <c r="J61" s="89">
        <f>SUM(SV_SO_1920_1a!J111,SV_SO_1920_1a!J105)</f>
        <v>13</v>
      </c>
      <c r="K61" s="90">
        <f>SUM(SV_SO_1920_1a!K111,SV_SO_1920_1a!K105)</f>
        <v>690</v>
      </c>
      <c r="L61" s="89">
        <f>SUM(SV_SO_1920_1a!L111,SV_SO_1920_1a!L105)</f>
        <v>430</v>
      </c>
      <c r="M61" s="89">
        <f>SUM(SV_SO_1920_1a!M111,SV_SO_1920_1a!M105)</f>
        <v>131</v>
      </c>
      <c r="N61" s="89">
        <f>SUM(SV_SO_1920_1a!N111,SV_SO_1920_1a!N105)</f>
        <v>29</v>
      </c>
      <c r="O61" s="88">
        <f>SUM(SV_SO_1920_1a!O111,SV_SO_1920_1a!O105)</f>
        <v>1293</v>
      </c>
      <c r="P61" s="88">
        <f>SUM(I61,B61)</f>
        <v>1</v>
      </c>
      <c r="Q61" s="89">
        <f aca="true" t="shared" si="10" ref="Q61:U65">SUM(J61,C61)</f>
        <v>25</v>
      </c>
      <c r="R61" s="88">
        <f t="shared" si="10"/>
        <v>1157</v>
      </c>
      <c r="S61" s="88">
        <f t="shared" si="10"/>
        <v>719</v>
      </c>
      <c r="T61" s="89">
        <f t="shared" si="10"/>
        <v>258</v>
      </c>
      <c r="U61" s="89">
        <f t="shared" si="10"/>
        <v>63</v>
      </c>
      <c r="V61" s="88">
        <f>SUM(O61,H61)</f>
        <v>2223</v>
      </c>
    </row>
    <row r="62" spans="1:22" ht="12.75">
      <c r="A62" s="212" t="s">
        <v>62</v>
      </c>
      <c r="B62" s="88">
        <f>SUM(SV_SO_1920_1a!B112,SV_SO_1920_1a!B106)</f>
        <v>1</v>
      </c>
      <c r="C62" s="102">
        <f>SUM(SV_SO_1920_1a!C112,SV_SO_1920_1a!C106)</f>
        <v>1</v>
      </c>
      <c r="D62" s="90">
        <f>SUM(SV_SO_1920_1a!D112,SV_SO_1920_1a!D106)</f>
        <v>388</v>
      </c>
      <c r="E62" s="102">
        <f>SUM(SV_SO_1920_1a!E112,SV_SO_1920_1a!E106)</f>
        <v>513</v>
      </c>
      <c r="F62" s="102">
        <f>SUM(SV_SO_1920_1a!F112,SV_SO_1920_1a!F106)</f>
        <v>364</v>
      </c>
      <c r="G62" s="102">
        <f>SUM(SV_SO_1920_1a!G112,SV_SO_1920_1a!G106)</f>
        <v>150</v>
      </c>
      <c r="H62" s="88">
        <f>SUM(SV_SO_1920_1a!H112,SV_SO_1920_1a!H106)</f>
        <v>1417</v>
      </c>
      <c r="I62" s="88">
        <f>SUM(SV_SO_1920_1a!I112,SV_SO_1920_1a!I106)</f>
        <v>0</v>
      </c>
      <c r="J62" s="102">
        <f>SUM(SV_SO_1920_1a!J112,SV_SO_1920_1a!J106)</f>
        <v>2</v>
      </c>
      <c r="K62" s="90">
        <f>SUM(SV_SO_1920_1a!K112,SV_SO_1920_1a!K106)</f>
        <v>383</v>
      </c>
      <c r="L62" s="102">
        <f>SUM(SV_SO_1920_1a!L112,SV_SO_1920_1a!L106)</f>
        <v>429</v>
      </c>
      <c r="M62" s="102">
        <f>SUM(SV_SO_1920_1a!M112,SV_SO_1920_1a!M106)</f>
        <v>292</v>
      </c>
      <c r="N62" s="102">
        <f>SUM(SV_SO_1920_1a!N112,SV_SO_1920_1a!N106)</f>
        <v>110</v>
      </c>
      <c r="O62" s="88">
        <f>SUM(SV_SO_1920_1a!O112,SV_SO_1920_1a!O106)</f>
        <v>1216</v>
      </c>
      <c r="P62" s="88">
        <f>SUM(I62,B62)</f>
        <v>1</v>
      </c>
      <c r="Q62" s="89">
        <f t="shared" si="10"/>
        <v>3</v>
      </c>
      <c r="R62" s="88">
        <f t="shared" si="10"/>
        <v>771</v>
      </c>
      <c r="S62" s="88">
        <f t="shared" si="10"/>
        <v>942</v>
      </c>
      <c r="T62" s="89">
        <f t="shared" si="10"/>
        <v>656</v>
      </c>
      <c r="U62" s="89">
        <f t="shared" si="10"/>
        <v>260</v>
      </c>
      <c r="V62" s="88">
        <f>SUM(O62,H62)</f>
        <v>2633</v>
      </c>
    </row>
    <row r="63" spans="1:22" ht="12.75">
      <c r="A63" s="212" t="s">
        <v>61</v>
      </c>
      <c r="B63" s="88">
        <f>SUM(SV_SO_1920_1a!B113,SV_SO_1920_1a!B107)</f>
        <v>0</v>
      </c>
      <c r="C63" s="102">
        <f>SUM(SV_SO_1920_1a!C113,SV_SO_1920_1a!C107)</f>
        <v>0</v>
      </c>
      <c r="D63" s="90">
        <f>SUM(SV_SO_1920_1a!D113,SV_SO_1920_1a!D107)</f>
        <v>10</v>
      </c>
      <c r="E63" s="102">
        <f>SUM(SV_SO_1920_1a!E113,SV_SO_1920_1a!E107)</f>
        <v>22</v>
      </c>
      <c r="F63" s="102">
        <f>SUM(SV_SO_1920_1a!F113,SV_SO_1920_1a!F107)</f>
        <v>14</v>
      </c>
      <c r="G63" s="102">
        <f>SUM(SV_SO_1920_1a!G113,SV_SO_1920_1a!G107)</f>
        <v>4</v>
      </c>
      <c r="H63" s="88">
        <f>SUM(SV_SO_1920_1a!H113,SV_SO_1920_1a!H107)</f>
        <v>50</v>
      </c>
      <c r="I63" s="88">
        <f>SUM(SV_SO_1920_1a!I113,SV_SO_1920_1a!I107)</f>
        <v>0</v>
      </c>
      <c r="J63" s="102">
        <f>SUM(SV_SO_1920_1a!J113,SV_SO_1920_1a!J107)</f>
        <v>1</v>
      </c>
      <c r="K63" s="90">
        <f>SUM(SV_SO_1920_1a!K113,SV_SO_1920_1a!K107)</f>
        <v>53</v>
      </c>
      <c r="L63" s="102">
        <f>SUM(SV_SO_1920_1a!L113,SV_SO_1920_1a!L107)</f>
        <v>65</v>
      </c>
      <c r="M63" s="102">
        <f>SUM(SV_SO_1920_1a!M113,SV_SO_1920_1a!M107)</f>
        <v>35</v>
      </c>
      <c r="N63" s="102">
        <f>SUM(SV_SO_1920_1a!N113,SV_SO_1920_1a!N107)</f>
        <v>11</v>
      </c>
      <c r="O63" s="88">
        <f>SUM(SV_SO_1920_1a!O113,SV_SO_1920_1a!O107)</f>
        <v>165</v>
      </c>
      <c r="P63" s="88">
        <f>SUM(I63,B63)</f>
        <v>0</v>
      </c>
      <c r="Q63" s="89">
        <f t="shared" si="10"/>
        <v>1</v>
      </c>
      <c r="R63" s="88">
        <f t="shared" si="10"/>
        <v>63</v>
      </c>
      <c r="S63" s="88">
        <f t="shared" si="10"/>
        <v>87</v>
      </c>
      <c r="T63" s="89">
        <f t="shared" si="10"/>
        <v>49</v>
      </c>
      <c r="U63" s="89">
        <f t="shared" si="10"/>
        <v>15</v>
      </c>
      <c r="V63" s="88">
        <f>SUM(O63,H63)</f>
        <v>215</v>
      </c>
    </row>
    <row r="64" spans="1:22" ht="12.75">
      <c r="A64" s="212" t="s">
        <v>63</v>
      </c>
      <c r="B64" s="88">
        <f>SUM(SV_SO_1920_1a!B114,SV_SO_1920_1a!B108)</f>
        <v>0</v>
      </c>
      <c r="C64" s="102">
        <f>SUM(SV_SO_1920_1a!C114,SV_SO_1920_1a!C108)</f>
        <v>1</v>
      </c>
      <c r="D64" s="90">
        <f>SUM(SV_SO_1920_1a!D114,SV_SO_1920_1a!D108)</f>
        <v>481</v>
      </c>
      <c r="E64" s="102">
        <f>SUM(SV_SO_1920_1a!E114,SV_SO_1920_1a!E108)</f>
        <v>926</v>
      </c>
      <c r="F64" s="102">
        <f>SUM(SV_SO_1920_1a!F114,SV_SO_1920_1a!F108)</f>
        <v>504</v>
      </c>
      <c r="G64" s="102">
        <f>SUM(SV_SO_1920_1a!G114,SV_SO_1920_1a!G108)</f>
        <v>254</v>
      </c>
      <c r="H64" s="88">
        <f>SUM(SV_SO_1920_1a!H114,SV_SO_1920_1a!H108)</f>
        <v>2166</v>
      </c>
      <c r="I64" s="88">
        <f>SUM(SV_SO_1920_1a!I114,SV_SO_1920_1a!I108)</f>
        <v>0</v>
      </c>
      <c r="J64" s="102">
        <f>SUM(SV_SO_1920_1a!J114,SV_SO_1920_1a!J108)</f>
        <v>5</v>
      </c>
      <c r="K64" s="90">
        <f>SUM(SV_SO_1920_1a!K114,SV_SO_1920_1a!K108)</f>
        <v>349</v>
      </c>
      <c r="L64" s="102">
        <f>SUM(SV_SO_1920_1a!L114,SV_SO_1920_1a!L108)</f>
        <v>689</v>
      </c>
      <c r="M64" s="102">
        <f>SUM(SV_SO_1920_1a!M114,SV_SO_1920_1a!M108)</f>
        <v>345</v>
      </c>
      <c r="N64" s="102">
        <f>SUM(SV_SO_1920_1a!N114,SV_SO_1920_1a!N108)</f>
        <v>170</v>
      </c>
      <c r="O64" s="88">
        <f>SUM(SV_SO_1920_1a!O114,SV_SO_1920_1a!O108)</f>
        <v>1558</v>
      </c>
      <c r="P64" s="88">
        <f>SUM(I64,B64)</f>
        <v>0</v>
      </c>
      <c r="Q64" s="89">
        <f t="shared" si="10"/>
        <v>6</v>
      </c>
      <c r="R64" s="88">
        <f t="shared" si="10"/>
        <v>830</v>
      </c>
      <c r="S64" s="88">
        <f t="shared" si="10"/>
        <v>1615</v>
      </c>
      <c r="T64" s="89">
        <f t="shared" si="10"/>
        <v>849</v>
      </c>
      <c r="U64" s="89">
        <f t="shared" si="10"/>
        <v>424</v>
      </c>
      <c r="V64" s="88">
        <f>SUM(O64,H64)</f>
        <v>3724</v>
      </c>
    </row>
    <row r="65" spans="1:22" s="110" customFormat="1" ht="12.75">
      <c r="A65" s="29" t="s">
        <v>1</v>
      </c>
      <c r="B65" s="92">
        <f aca="true" t="shared" si="11" ref="B65:O65">SUM(B61:B64)</f>
        <v>2</v>
      </c>
      <c r="C65" s="93">
        <f t="shared" si="11"/>
        <v>14</v>
      </c>
      <c r="D65" s="94">
        <f t="shared" si="11"/>
        <v>1346</v>
      </c>
      <c r="E65" s="93">
        <f t="shared" si="11"/>
        <v>1750</v>
      </c>
      <c r="F65" s="93">
        <f t="shared" si="11"/>
        <v>1009</v>
      </c>
      <c r="G65" s="93">
        <f t="shared" si="11"/>
        <v>442</v>
      </c>
      <c r="H65" s="92">
        <f t="shared" si="11"/>
        <v>4563</v>
      </c>
      <c r="I65" s="92">
        <f t="shared" si="11"/>
        <v>0</v>
      </c>
      <c r="J65" s="93">
        <f t="shared" si="11"/>
        <v>21</v>
      </c>
      <c r="K65" s="94">
        <f t="shared" si="11"/>
        <v>1475</v>
      </c>
      <c r="L65" s="93">
        <f t="shared" si="11"/>
        <v>1613</v>
      </c>
      <c r="M65" s="93">
        <f t="shared" si="11"/>
        <v>803</v>
      </c>
      <c r="N65" s="93">
        <f t="shared" si="11"/>
        <v>320</v>
      </c>
      <c r="O65" s="92">
        <f t="shared" si="11"/>
        <v>4232</v>
      </c>
      <c r="P65" s="92">
        <f>SUM(I65,B65)</f>
        <v>2</v>
      </c>
      <c r="Q65" s="93">
        <f t="shared" si="10"/>
        <v>35</v>
      </c>
      <c r="R65" s="92">
        <f t="shared" si="10"/>
        <v>2821</v>
      </c>
      <c r="S65" s="92">
        <f t="shared" si="10"/>
        <v>3363</v>
      </c>
      <c r="T65" s="93">
        <f t="shared" si="10"/>
        <v>1812</v>
      </c>
      <c r="U65" s="93">
        <f t="shared" si="10"/>
        <v>762</v>
      </c>
      <c r="V65" s="92">
        <f>SUM(O65,H65)</f>
        <v>8795</v>
      </c>
    </row>
    <row r="66" spans="1:22" ht="12.75">
      <c r="A66" s="177" t="s">
        <v>28</v>
      </c>
      <c r="B66" s="178"/>
      <c r="C66" s="179"/>
      <c r="D66" s="180"/>
      <c r="E66" s="179"/>
      <c r="F66" s="179"/>
      <c r="G66" s="179"/>
      <c r="H66" s="178"/>
      <c r="I66" s="178"/>
      <c r="J66" s="179"/>
      <c r="K66" s="180"/>
      <c r="L66" s="179"/>
      <c r="M66" s="179"/>
      <c r="N66" s="179"/>
      <c r="O66" s="178"/>
      <c r="P66" s="178"/>
      <c r="Q66" s="179"/>
      <c r="R66" s="178"/>
      <c r="S66" s="178"/>
      <c r="T66" s="179"/>
      <c r="U66" s="179"/>
      <c r="V66" s="178"/>
    </row>
    <row r="67" spans="1:22" s="73" customFormat="1" ht="12.75">
      <c r="A67" s="212" t="s">
        <v>60</v>
      </c>
      <c r="B67" s="88">
        <f>SUM(B61,B54)</f>
        <v>1</v>
      </c>
      <c r="C67" s="89">
        <f aca="true" t="shared" si="12" ref="C67:V67">SUM(C61,C54)</f>
        <v>44</v>
      </c>
      <c r="D67" s="90">
        <f t="shared" si="12"/>
        <v>1242</v>
      </c>
      <c r="E67" s="89">
        <f t="shared" si="12"/>
        <v>776</v>
      </c>
      <c r="F67" s="89">
        <f t="shared" si="12"/>
        <v>263</v>
      </c>
      <c r="G67" s="89">
        <f t="shared" si="12"/>
        <v>55</v>
      </c>
      <c r="H67" s="88">
        <f t="shared" si="12"/>
        <v>2381</v>
      </c>
      <c r="I67" s="88">
        <f t="shared" si="12"/>
        <v>2</v>
      </c>
      <c r="J67" s="89">
        <f t="shared" si="12"/>
        <v>33</v>
      </c>
      <c r="K67" s="90">
        <f t="shared" si="12"/>
        <v>1794</v>
      </c>
      <c r="L67" s="89">
        <f t="shared" si="12"/>
        <v>1148</v>
      </c>
      <c r="M67" s="89">
        <f t="shared" si="12"/>
        <v>325</v>
      </c>
      <c r="N67" s="89">
        <f t="shared" si="12"/>
        <v>52</v>
      </c>
      <c r="O67" s="88">
        <f t="shared" si="12"/>
        <v>3354</v>
      </c>
      <c r="P67" s="88">
        <f t="shared" si="12"/>
        <v>3</v>
      </c>
      <c r="Q67" s="89">
        <f t="shared" si="12"/>
        <v>77</v>
      </c>
      <c r="R67" s="88">
        <f t="shared" si="12"/>
        <v>3036</v>
      </c>
      <c r="S67" s="88">
        <f t="shared" si="12"/>
        <v>1924</v>
      </c>
      <c r="T67" s="89">
        <f t="shared" si="12"/>
        <v>588</v>
      </c>
      <c r="U67" s="89">
        <f t="shared" si="12"/>
        <v>107</v>
      </c>
      <c r="V67" s="88">
        <f t="shared" si="12"/>
        <v>5735</v>
      </c>
    </row>
    <row r="68" spans="1:22" ht="12.75">
      <c r="A68" s="212" t="s">
        <v>62</v>
      </c>
      <c r="B68" s="88">
        <f aca="true" t="shared" si="13" ref="B68:Q71">SUM(B62,B55)</f>
        <v>1</v>
      </c>
      <c r="C68" s="102">
        <f t="shared" si="13"/>
        <v>5</v>
      </c>
      <c r="D68" s="90">
        <f t="shared" si="13"/>
        <v>938</v>
      </c>
      <c r="E68" s="102">
        <f t="shared" si="13"/>
        <v>1232</v>
      </c>
      <c r="F68" s="102">
        <f t="shared" si="13"/>
        <v>714</v>
      </c>
      <c r="G68" s="102">
        <f t="shared" si="13"/>
        <v>250</v>
      </c>
      <c r="H68" s="88">
        <f t="shared" si="13"/>
        <v>3140</v>
      </c>
      <c r="I68" s="88">
        <f t="shared" si="13"/>
        <v>0</v>
      </c>
      <c r="J68" s="102">
        <f t="shared" si="13"/>
        <v>5</v>
      </c>
      <c r="K68" s="90">
        <f t="shared" si="13"/>
        <v>865</v>
      </c>
      <c r="L68" s="102">
        <f t="shared" si="13"/>
        <v>981</v>
      </c>
      <c r="M68" s="102">
        <f t="shared" si="13"/>
        <v>592</v>
      </c>
      <c r="N68" s="102">
        <f t="shared" si="13"/>
        <v>193</v>
      </c>
      <c r="O68" s="88">
        <f t="shared" si="13"/>
        <v>2636</v>
      </c>
      <c r="P68" s="88">
        <f t="shared" si="13"/>
        <v>1</v>
      </c>
      <c r="Q68" s="89">
        <f t="shared" si="13"/>
        <v>10</v>
      </c>
      <c r="R68" s="88">
        <f aca="true" t="shared" si="14" ref="R68:V69">SUM(R62,R55)</f>
        <v>1803</v>
      </c>
      <c r="S68" s="88">
        <f t="shared" si="14"/>
        <v>2213</v>
      </c>
      <c r="T68" s="89">
        <f t="shared" si="14"/>
        <v>1306</v>
      </c>
      <c r="U68" s="89">
        <f t="shared" si="14"/>
        <v>443</v>
      </c>
      <c r="V68" s="88">
        <f t="shared" si="14"/>
        <v>5776</v>
      </c>
    </row>
    <row r="69" spans="1:22" ht="12.75">
      <c r="A69" s="212" t="s">
        <v>61</v>
      </c>
      <c r="B69" s="88">
        <f t="shared" si="13"/>
        <v>0</v>
      </c>
      <c r="C69" s="102">
        <f t="shared" si="13"/>
        <v>0</v>
      </c>
      <c r="D69" s="90">
        <f t="shared" si="13"/>
        <v>29</v>
      </c>
      <c r="E69" s="102">
        <f t="shared" si="13"/>
        <v>58</v>
      </c>
      <c r="F69" s="102">
        <f t="shared" si="13"/>
        <v>28</v>
      </c>
      <c r="G69" s="102">
        <f t="shared" si="13"/>
        <v>10</v>
      </c>
      <c r="H69" s="88">
        <f t="shared" si="13"/>
        <v>125</v>
      </c>
      <c r="I69" s="88">
        <f t="shared" si="13"/>
        <v>0</v>
      </c>
      <c r="J69" s="102">
        <f t="shared" si="13"/>
        <v>2</v>
      </c>
      <c r="K69" s="90">
        <f t="shared" si="13"/>
        <v>101</v>
      </c>
      <c r="L69" s="102">
        <f t="shared" si="13"/>
        <v>133</v>
      </c>
      <c r="M69" s="102">
        <f t="shared" si="13"/>
        <v>72</v>
      </c>
      <c r="N69" s="102">
        <f t="shared" si="13"/>
        <v>11</v>
      </c>
      <c r="O69" s="88">
        <f t="shared" si="13"/>
        <v>319</v>
      </c>
      <c r="P69" s="88">
        <f t="shared" si="13"/>
        <v>0</v>
      </c>
      <c r="Q69" s="89">
        <f t="shared" si="13"/>
        <v>2</v>
      </c>
      <c r="R69" s="88">
        <f t="shared" si="14"/>
        <v>130</v>
      </c>
      <c r="S69" s="88">
        <f t="shared" si="14"/>
        <v>191</v>
      </c>
      <c r="T69" s="89">
        <f t="shared" si="14"/>
        <v>100</v>
      </c>
      <c r="U69" s="89">
        <f t="shared" si="14"/>
        <v>21</v>
      </c>
      <c r="V69" s="88">
        <f t="shared" si="14"/>
        <v>444</v>
      </c>
    </row>
    <row r="70" spans="1:22" ht="12.75">
      <c r="A70" s="212" t="s">
        <v>63</v>
      </c>
      <c r="B70" s="88">
        <f t="shared" si="13"/>
        <v>1</v>
      </c>
      <c r="C70" s="102">
        <f t="shared" si="13"/>
        <v>4</v>
      </c>
      <c r="D70" s="90">
        <f t="shared" si="13"/>
        <v>1234</v>
      </c>
      <c r="E70" s="102">
        <f t="shared" si="13"/>
        <v>2290</v>
      </c>
      <c r="F70" s="102">
        <f t="shared" si="13"/>
        <v>1089</v>
      </c>
      <c r="G70" s="102">
        <f t="shared" si="13"/>
        <v>424</v>
      </c>
      <c r="H70" s="88">
        <f t="shared" si="13"/>
        <v>5042</v>
      </c>
      <c r="I70" s="88">
        <f t="shared" si="13"/>
        <v>0</v>
      </c>
      <c r="J70" s="102">
        <f t="shared" si="13"/>
        <v>6</v>
      </c>
      <c r="K70" s="90">
        <f t="shared" si="13"/>
        <v>897</v>
      </c>
      <c r="L70" s="102">
        <f t="shared" si="13"/>
        <v>1628</v>
      </c>
      <c r="M70" s="102">
        <f t="shared" si="13"/>
        <v>703</v>
      </c>
      <c r="N70" s="102">
        <f t="shared" si="13"/>
        <v>255</v>
      </c>
      <c r="O70" s="88">
        <f t="shared" si="13"/>
        <v>3489</v>
      </c>
      <c r="P70" s="88">
        <f t="shared" si="13"/>
        <v>1</v>
      </c>
      <c r="Q70" s="89">
        <f t="shared" si="13"/>
        <v>10</v>
      </c>
      <c r="R70" s="88">
        <f aca="true" t="shared" si="15" ref="R70:V71">SUM(R64,R57)</f>
        <v>2131</v>
      </c>
      <c r="S70" s="88">
        <f t="shared" si="15"/>
        <v>3918</v>
      </c>
      <c r="T70" s="89">
        <f t="shared" si="15"/>
        <v>1792</v>
      </c>
      <c r="U70" s="89">
        <f t="shared" si="15"/>
        <v>679</v>
      </c>
      <c r="V70" s="88">
        <f t="shared" si="15"/>
        <v>8531</v>
      </c>
    </row>
    <row r="71" spans="1:22" s="60" customFormat="1" ht="12.75">
      <c r="A71" s="29" t="s">
        <v>1</v>
      </c>
      <c r="B71" s="97">
        <f t="shared" si="13"/>
        <v>3</v>
      </c>
      <c r="C71" s="93">
        <f t="shared" si="13"/>
        <v>53</v>
      </c>
      <c r="D71" s="94">
        <f t="shared" si="13"/>
        <v>3443</v>
      </c>
      <c r="E71" s="93">
        <f t="shared" si="13"/>
        <v>4356</v>
      </c>
      <c r="F71" s="93">
        <f t="shared" si="13"/>
        <v>2094</v>
      </c>
      <c r="G71" s="93">
        <f t="shared" si="13"/>
        <v>739</v>
      </c>
      <c r="H71" s="92">
        <f t="shared" si="13"/>
        <v>10688</v>
      </c>
      <c r="I71" s="92">
        <f t="shared" si="13"/>
        <v>2</v>
      </c>
      <c r="J71" s="93">
        <f t="shared" si="13"/>
        <v>46</v>
      </c>
      <c r="K71" s="94">
        <f t="shared" si="13"/>
        <v>3657</v>
      </c>
      <c r="L71" s="93">
        <f t="shared" si="13"/>
        <v>3890</v>
      </c>
      <c r="M71" s="93">
        <f t="shared" si="13"/>
        <v>1692</v>
      </c>
      <c r="N71" s="93">
        <f t="shared" si="13"/>
        <v>511</v>
      </c>
      <c r="O71" s="92">
        <f t="shared" si="13"/>
        <v>9798</v>
      </c>
      <c r="P71" s="92">
        <f t="shared" si="13"/>
        <v>5</v>
      </c>
      <c r="Q71" s="93">
        <f t="shared" si="13"/>
        <v>99</v>
      </c>
      <c r="R71" s="92">
        <f t="shared" si="15"/>
        <v>7100</v>
      </c>
      <c r="S71" s="92">
        <f t="shared" si="15"/>
        <v>8246</v>
      </c>
      <c r="T71" s="93">
        <f t="shared" si="15"/>
        <v>3786</v>
      </c>
      <c r="U71" s="93">
        <f t="shared" si="15"/>
        <v>1250</v>
      </c>
      <c r="V71" s="92">
        <f t="shared" si="15"/>
        <v>20486</v>
      </c>
    </row>
    <row r="72" spans="1:22" s="30" customFormat="1" ht="15" customHeight="1">
      <c r="A72" s="29"/>
      <c r="B72" s="104"/>
      <c r="C72" s="104"/>
      <c r="D72" s="104"/>
      <c r="E72" s="104"/>
      <c r="F72" s="104"/>
      <c r="G72" s="104"/>
      <c r="H72" s="104"/>
      <c r="I72" s="104"/>
      <c r="J72" s="104"/>
      <c r="K72" s="104"/>
      <c r="L72" s="104"/>
      <c r="M72" s="104"/>
      <c r="N72" s="104"/>
      <c r="O72" s="104"/>
      <c r="P72" s="104"/>
      <c r="Q72" s="104"/>
      <c r="R72" s="104"/>
      <c r="S72" s="104"/>
      <c r="T72" s="104"/>
      <c r="U72" s="104"/>
      <c r="V72" s="104"/>
    </row>
    <row r="73" spans="1:22" s="30" customFormat="1" ht="15" customHeight="1">
      <c r="A73" s="29"/>
      <c r="B73" s="104"/>
      <c r="C73" s="104"/>
      <c r="D73" s="104"/>
      <c r="E73" s="104"/>
      <c r="F73" s="104"/>
      <c r="G73" s="104"/>
      <c r="H73" s="104"/>
      <c r="I73" s="104"/>
      <c r="J73" s="104"/>
      <c r="K73" s="104"/>
      <c r="L73" s="104"/>
      <c r="M73" s="104"/>
      <c r="N73" s="104"/>
      <c r="O73" s="104"/>
      <c r="P73" s="104"/>
      <c r="Q73" s="104"/>
      <c r="R73" s="104"/>
      <c r="S73" s="104"/>
      <c r="T73" s="104"/>
      <c r="U73" s="104"/>
      <c r="V73" s="104"/>
    </row>
    <row r="74" spans="1:22" s="30" customFormat="1" ht="15" customHeight="1">
      <c r="A74" s="29"/>
      <c r="B74" s="104"/>
      <c r="C74" s="104"/>
      <c r="D74" s="104"/>
      <c r="E74" s="104"/>
      <c r="F74" s="104"/>
      <c r="G74" s="104"/>
      <c r="H74" s="104"/>
      <c r="I74" s="104"/>
      <c r="J74" s="104"/>
      <c r="K74" s="104"/>
      <c r="L74" s="104"/>
      <c r="M74" s="104"/>
      <c r="N74" s="104"/>
      <c r="O74" s="104"/>
      <c r="P74" s="104"/>
      <c r="Q74" s="104"/>
      <c r="R74" s="104"/>
      <c r="S74" s="104"/>
      <c r="T74" s="104"/>
      <c r="U74" s="104"/>
      <c r="V74" s="104"/>
    </row>
    <row r="75" spans="1:22" s="30" customFormat="1" ht="15" customHeight="1">
      <c r="A75" s="29"/>
      <c r="B75" s="104"/>
      <c r="C75" s="104"/>
      <c r="D75" s="104"/>
      <c r="E75" s="104"/>
      <c r="F75" s="104"/>
      <c r="G75" s="104"/>
      <c r="H75" s="104"/>
      <c r="I75" s="104"/>
      <c r="J75" s="104"/>
      <c r="K75" s="104"/>
      <c r="L75" s="104"/>
      <c r="M75" s="104"/>
      <c r="N75" s="104"/>
      <c r="O75" s="104"/>
      <c r="P75" s="104"/>
      <c r="Q75" s="104"/>
      <c r="R75" s="104"/>
      <c r="S75" s="104"/>
      <c r="T75" s="104"/>
      <c r="U75" s="104"/>
      <c r="V75" s="104"/>
    </row>
    <row r="76" spans="1:22" s="30" customFormat="1" ht="15" customHeight="1">
      <c r="A76" s="29"/>
      <c r="B76" s="104"/>
      <c r="C76" s="104"/>
      <c r="D76" s="104"/>
      <c r="E76" s="104"/>
      <c r="F76" s="104"/>
      <c r="G76" s="104"/>
      <c r="H76" s="104"/>
      <c r="I76" s="104"/>
      <c r="J76" s="104"/>
      <c r="K76" s="104"/>
      <c r="L76" s="104"/>
      <c r="M76" s="104"/>
      <c r="N76" s="104"/>
      <c r="O76" s="104"/>
      <c r="P76" s="104"/>
      <c r="Q76" s="104"/>
      <c r="R76" s="104"/>
      <c r="S76" s="104"/>
      <c r="T76" s="104"/>
      <c r="U76" s="104"/>
      <c r="V76" s="104"/>
    </row>
    <row r="77" spans="1:22" s="30" customFormat="1" ht="15" customHeight="1">
      <c r="A77" s="29"/>
      <c r="B77" s="104"/>
      <c r="C77" s="104"/>
      <c r="D77" s="104"/>
      <c r="E77" s="104"/>
      <c r="F77" s="104"/>
      <c r="G77" s="104"/>
      <c r="H77" s="104"/>
      <c r="I77" s="104"/>
      <c r="J77" s="104"/>
      <c r="K77" s="104"/>
      <c r="L77" s="104"/>
      <c r="M77" s="104"/>
      <c r="N77" s="104"/>
      <c r="O77" s="104"/>
      <c r="P77" s="104"/>
      <c r="Q77" s="104"/>
      <c r="R77" s="104"/>
      <c r="S77" s="104"/>
      <c r="T77" s="104"/>
      <c r="U77" s="104"/>
      <c r="V77" s="104"/>
    </row>
    <row r="78" spans="1:22" s="30" customFormat="1" ht="15" customHeight="1">
      <c r="A78" s="29"/>
      <c r="B78" s="104"/>
      <c r="C78" s="104"/>
      <c r="D78" s="104"/>
      <c r="E78" s="104"/>
      <c r="F78" s="104"/>
      <c r="G78" s="104"/>
      <c r="H78" s="104"/>
      <c r="I78" s="104"/>
      <c r="J78" s="104"/>
      <c r="K78" s="104"/>
      <c r="L78" s="104"/>
      <c r="M78" s="104"/>
      <c r="N78" s="104"/>
      <c r="O78" s="104"/>
      <c r="P78" s="104"/>
      <c r="Q78" s="104"/>
      <c r="R78" s="104"/>
      <c r="S78" s="104"/>
      <c r="T78" s="104"/>
      <c r="U78" s="104"/>
      <c r="V78" s="104"/>
    </row>
    <row r="79" spans="1:22" s="30" customFormat="1" ht="15" customHeight="1">
      <c r="A79" s="29"/>
      <c r="B79" s="104"/>
      <c r="C79" s="104"/>
      <c r="D79" s="104"/>
      <c r="E79" s="104"/>
      <c r="F79" s="104"/>
      <c r="G79" s="104"/>
      <c r="H79" s="104"/>
      <c r="I79" s="104"/>
      <c r="J79" s="104"/>
      <c r="K79" s="104"/>
      <c r="L79" s="104"/>
      <c r="M79" s="104"/>
      <c r="N79" s="104"/>
      <c r="O79" s="104"/>
      <c r="P79" s="104"/>
      <c r="Q79" s="104"/>
      <c r="R79" s="104"/>
      <c r="S79" s="104"/>
      <c r="T79" s="104"/>
      <c r="U79" s="104"/>
      <c r="V79" s="104"/>
    </row>
    <row r="80" spans="1:22" s="30" customFormat="1" ht="15" customHeight="1">
      <c r="A80" s="29"/>
      <c r="B80" s="104"/>
      <c r="C80" s="104"/>
      <c r="D80" s="104"/>
      <c r="E80" s="104"/>
      <c r="F80" s="104"/>
      <c r="G80" s="104"/>
      <c r="H80" s="104"/>
      <c r="I80" s="104"/>
      <c r="J80" s="104"/>
      <c r="K80" s="104"/>
      <c r="L80" s="104"/>
      <c r="M80" s="104"/>
      <c r="N80" s="104"/>
      <c r="O80" s="104"/>
      <c r="P80" s="104"/>
      <c r="Q80" s="104"/>
      <c r="R80" s="104"/>
      <c r="S80" s="104"/>
      <c r="T80" s="104"/>
      <c r="U80" s="104"/>
      <c r="V80" s="104"/>
    </row>
    <row r="81" spans="1:22" s="30" customFormat="1" ht="15" customHeight="1">
      <c r="A81" s="29"/>
      <c r="B81" s="104"/>
      <c r="C81" s="104"/>
      <c r="D81" s="104"/>
      <c r="E81" s="104"/>
      <c r="F81" s="104"/>
      <c r="G81" s="104"/>
      <c r="H81" s="104"/>
      <c r="I81" s="104"/>
      <c r="J81" s="104"/>
      <c r="K81" s="104"/>
      <c r="L81" s="104"/>
      <c r="M81" s="104"/>
      <c r="N81" s="104"/>
      <c r="O81" s="104"/>
      <c r="P81" s="104"/>
      <c r="Q81" s="104"/>
      <c r="R81" s="104"/>
      <c r="S81" s="104"/>
      <c r="T81" s="104"/>
      <c r="U81" s="104"/>
      <c r="V81" s="104"/>
    </row>
    <row r="82" spans="1:22" s="30" customFormat="1" ht="15" customHeight="1">
      <c r="A82" s="29"/>
      <c r="B82" s="104"/>
      <c r="C82" s="104"/>
      <c r="D82" s="104"/>
      <c r="E82" s="104"/>
      <c r="F82" s="104"/>
      <c r="G82" s="104"/>
      <c r="H82" s="104"/>
      <c r="I82" s="104"/>
      <c r="J82" s="104"/>
      <c r="K82" s="104"/>
      <c r="L82" s="104"/>
      <c r="M82" s="104"/>
      <c r="N82" s="104"/>
      <c r="O82" s="104"/>
      <c r="P82" s="104"/>
      <c r="Q82" s="104"/>
      <c r="R82" s="104"/>
      <c r="S82" s="104"/>
      <c r="T82" s="104"/>
      <c r="U82" s="104"/>
      <c r="V82" s="104"/>
    </row>
    <row r="83" spans="1:3" ht="12.75">
      <c r="A83" s="30" t="s">
        <v>65</v>
      </c>
      <c r="C83" s="74"/>
    </row>
    <row r="84" spans="1:22" ht="12.75">
      <c r="A84" s="217" t="s">
        <v>5</v>
      </c>
      <c r="B84" s="217"/>
      <c r="C84" s="217"/>
      <c r="D84" s="217"/>
      <c r="E84" s="217"/>
      <c r="F84" s="217"/>
      <c r="G84" s="217"/>
      <c r="H84" s="217"/>
      <c r="I84" s="217"/>
      <c r="J84" s="217"/>
      <c r="K84" s="217"/>
      <c r="L84" s="217"/>
      <c r="M84" s="217"/>
      <c r="N84" s="217"/>
      <c r="O84" s="217"/>
      <c r="P84" s="217"/>
      <c r="Q84" s="217"/>
      <c r="R84" s="217"/>
      <c r="S84" s="217"/>
      <c r="T84" s="217"/>
      <c r="U84" s="217"/>
      <c r="V84" s="217"/>
    </row>
    <row r="85" spans="1:22" ht="12.75">
      <c r="A85" s="217" t="s">
        <v>49</v>
      </c>
      <c r="B85" s="217"/>
      <c r="C85" s="217"/>
      <c r="D85" s="217"/>
      <c r="E85" s="217"/>
      <c r="F85" s="217"/>
      <c r="G85" s="217"/>
      <c r="H85" s="217"/>
      <c r="I85" s="217"/>
      <c r="J85" s="217"/>
      <c r="K85" s="217"/>
      <c r="L85" s="217"/>
      <c r="M85" s="217"/>
      <c r="N85" s="217"/>
      <c r="O85" s="217"/>
      <c r="P85" s="217"/>
      <c r="Q85" s="217"/>
      <c r="R85" s="217"/>
      <c r="S85" s="217"/>
      <c r="T85" s="217"/>
      <c r="U85" s="217"/>
      <c r="V85" s="217"/>
    </row>
    <row r="86" spans="1:22" s="2" customFormat="1" ht="12.75">
      <c r="A86" s="218" t="s">
        <v>26</v>
      </c>
      <c r="B86" s="218"/>
      <c r="C86" s="218"/>
      <c r="D86" s="218"/>
      <c r="E86" s="218"/>
      <c r="F86" s="218"/>
      <c r="G86" s="218"/>
      <c r="H86" s="218"/>
      <c r="I86" s="218"/>
      <c r="J86" s="218"/>
      <c r="K86" s="218"/>
      <c r="L86" s="218"/>
      <c r="M86" s="218"/>
      <c r="N86" s="218"/>
      <c r="O86" s="218"/>
      <c r="P86" s="218"/>
      <c r="Q86" s="218"/>
      <c r="R86" s="218"/>
      <c r="S86" s="218"/>
      <c r="T86" s="218"/>
      <c r="U86" s="218"/>
      <c r="V86" s="218"/>
    </row>
    <row r="87" spans="1:22" s="2" customFormat="1" ht="12.75">
      <c r="A87" s="72"/>
      <c r="B87" s="72"/>
      <c r="C87" s="72"/>
      <c r="D87" s="72"/>
      <c r="E87" s="72"/>
      <c r="F87" s="72"/>
      <c r="G87" s="72"/>
      <c r="H87" s="72"/>
      <c r="I87" s="72"/>
      <c r="J87" s="72"/>
      <c r="K87" s="72"/>
      <c r="L87" s="72"/>
      <c r="M87" s="72"/>
      <c r="N87" s="72"/>
      <c r="O87" s="72"/>
      <c r="P87" s="72"/>
      <c r="Q87" s="72"/>
      <c r="R87" s="72"/>
      <c r="S87" s="72"/>
      <c r="T87" s="72"/>
      <c r="U87" s="72"/>
      <c r="V87" s="72"/>
    </row>
    <row r="88" spans="1:22" ht="12.75">
      <c r="A88" s="217" t="s">
        <v>20</v>
      </c>
      <c r="B88" s="217"/>
      <c r="C88" s="217"/>
      <c r="D88" s="217"/>
      <c r="E88" s="217"/>
      <c r="F88" s="217"/>
      <c r="G88" s="217"/>
      <c r="H88" s="217"/>
      <c r="I88" s="217"/>
      <c r="J88" s="217"/>
      <c r="K88" s="217"/>
      <c r="L88" s="217"/>
      <c r="M88" s="217"/>
      <c r="N88" s="217"/>
      <c r="O88" s="217"/>
      <c r="P88" s="217"/>
      <c r="Q88" s="217"/>
      <c r="R88" s="217"/>
      <c r="S88" s="217"/>
      <c r="T88" s="217"/>
      <c r="U88" s="217"/>
      <c r="V88" s="217"/>
    </row>
    <row r="89" ht="6.75" customHeight="1" thickBot="1"/>
    <row r="90" spans="1:22" ht="12.75">
      <c r="A90" s="75"/>
      <c r="B90" s="219" t="s">
        <v>29</v>
      </c>
      <c r="C90" s="220"/>
      <c r="D90" s="220"/>
      <c r="E90" s="220"/>
      <c r="F90" s="220"/>
      <c r="G90" s="220"/>
      <c r="H90" s="221"/>
      <c r="I90" s="219" t="s">
        <v>30</v>
      </c>
      <c r="J90" s="220"/>
      <c r="K90" s="220"/>
      <c r="L90" s="220"/>
      <c r="M90" s="220"/>
      <c r="N90" s="220"/>
      <c r="O90" s="221"/>
      <c r="P90" s="219" t="s">
        <v>1</v>
      </c>
      <c r="Q90" s="220"/>
      <c r="R90" s="220"/>
      <c r="S90" s="220"/>
      <c r="T90" s="220"/>
      <c r="U90" s="220"/>
      <c r="V90" s="220"/>
    </row>
    <row r="91" spans="2:22" ht="12.75">
      <c r="B91" s="233" t="s">
        <v>31</v>
      </c>
      <c r="C91" s="234"/>
      <c r="D91" s="76" t="s">
        <v>32</v>
      </c>
      <c r="E91" s="234" t="s">
        <v>33</v>
      </c>
      <c r="F91" s="234"/>
      <c r="G91" s="234"/>
      <c r="H91" s="77" t="s">
        <v>1</v>
      </c>
      <c r="I91" s="233" t="s">
        <v>31</v>
      </c>
      <c r="J91" s="235"/>
      <c r="K91" s="73" t="s">
        <v>32</v>
      </c>
      <c r="L91" s="233" t="s">
        <v>33</v>
      </c>
      <c r="M91" s="234"/>
      <c r="N91" s="234"/>
      <c r="O91" s="77" t="s">
        <v>1</v>
      </c>
      <c r="P91" s="233" t="s">
        <v>31</v>
      </c>
      <c r="Q91" s="235"/>
      <c r="R91" s="73" t="s">
        <v>32</v>
      </c>
      <c r="S91" s="233" t="s">
        <v>33</v>
      </c>
      <c r="T91" s="234"/>
      <c r="U91" s="234"/>
      <c r="V91" s="77" t="s">
        <v>1</v>
      </c>
    </row>
    <row r="92" spans="1:22" ht="12.75">
      <c r="A92" s="168" t="s">
        <v>34</v>
      </c>
      <c r="B92" s="169" t="s">
        <v>35</v>
      </c>
      <c r="C92" s="168">
        <v>1</v>
      </c>
      <c r="D92" s="170" t="s">
        <v>36</v>
      </c>
      <c r="E92" s="168" t="s">
        <v>37</v>
      </c>
      <c r="F92" s="168" t="s">
        <v>38</v>
      </c>
      <c r="G92" s="168" t="s">
        <v>39</v>
      </c>
      <c r="H92" s="171"/>
      <c r="I92" s="169" t="s">
        <v>35</v>
      </c>
      <c r="J92" s="168">
        <v>1</v>
      </c>
      <c r="K92" s="170" t="s">
        <v>36</v>
      </c>
      <c r="L92" s="168" t="s">
        <v>37</v>
      </c>
      <c r="M92" s="168" t="s">
        <v>38</v>
      </c>
      <c r="N92" s="168" t="s">
        <v>39</v>
      </c>
      <c r="O92" s="171"/>
      <c r="P92" s="169" t="s">
        <v>35</v>
      </c>
      <c r="Q92" s="168">
        <v>1</v>
      </c>
      <c r="R92" s="170" t="s">
        <v>36</v>
      </c>
      <c r="S92" s="168" t="s">
        <v>37</v>
      </c>
      <c r="T92" s="168" t="s">
        <v>38</v>
      </c>
      <c r="U92" s="168" t="s">
        <v>39</v>
      </c>
      <c r="V92" s="171"/>
    </row>
    <row r="93" spans="1:22" ht="12.75">
      <c r="A93" s="30" t="s">
        <v>16</v>
      </c>
      <c r="B93" s="88"/>
      <c r="C93" s="89"/>
      <c r="D93" s="90"/>
      <c r="E93" s="89"/>
      <c r="F93" s="89"/>
      <c r="G93" s="89"/>
      <c r="H93" s="88"/>
      <c r="I93" s="88"/>
      <c r="J93" s="89"/>
      <c r="K93" s="90"/>
      <c r="L93" s="89"/>
      <c r="M93" s="89"/>
      <c r="N93" s="89"/>
      <c r="O93" s="88"/>
      <c r="P93" s="88"/>
      <c r="Q93" s="89"/>
      <c r="R93" s="88"/>
      <c r="S93" s="88"/>
      <c r="T93" s="89"/>
      <c r="U93" s="91"/>
      <c r="V93" s="88"/>
    </row>
    <row r="94" spans="1:22" ht="12.75">
      <c r="A94" s="212" t="s">
        <v>60</v>
      </c>
      <c r="B94" s="88">
        <f>SUM(B54,B12)</f>
        <v>16</v>
      </c>
      <c r="C94" s="89">
        <f aca="true" t="shared" si="16" ref="C94:V94">SUM(C54,C12)</f>
        <v>945</v>
      </c>
      <c r="D94" s="90">
        <f t="shared" si="16"/>
        <v>25667</v>
      </c>
      <c r="E94" s="89">
        <f t="shared" si="16"/>
        <v>2955</v>
      </c>
      <c r="F94" s="89">
        <f t="shared" si="16"/>
        <v>421</v>
      </c>
      <c r="G94" s="89">
        <f t="shared" si="16"/>
        <v>41</v>
      </c>
      <c r="H94" s="88">
        <f t="shared" si="16"/>
        <v>30045</v>
      </c>
      <c r="I94" s="88">
        <f t="shared" si="16"/>
        <v>11</v>
      </c>
      <c r="J94" s="89">
        <f t="shared" si="16"/>
        <v>886</v>
      </c>
      <c r="K94" s="90">
        <f t="shared" si="16"/>
        <v>32578</v>
      </c>
      <c r="L94" s="89">
        <f t="shared" si="16"/>
        <v>3202</v>
      </c>
      <c r="M94" s="89">
        <f t="shared" si="16"/>
        <v>456</v>
      </c>
      <c r="N94" s="89">
        <f t="shared" si="16"/>
        <v>47</v>
      </c>
      <c r="O94" s="88">
        <f t="shared" si="16"/>
        <v>37180</v>
      </c>
      <c r="P94" s="88">
        <f t="shared" si="16"/>
        <v>27</v>
      </c>
      <c r="Q94" s="89">
        <f t="shared" si="16"/>
        <v>1831</v>
      </c>
      <c r="R94" s="88">
        <f t="shared" si="16"/>
        <v>58245</v>
      </c>
      <c r="S94" s="88">
        <f t="shared" si="16"/>
        <v>6157</v>
      </c>
      <c r="T94" s="89">
        <f t="shared" si="16"/>
        <v>877</v>
      </c>
      <c r="U94" s="91">
        <f t="shared" si="16"/>
        <v>88</v>
      </c>
      <c r="V94" s="88">
        <f t="shared" si="16"/>
        <v>67225</v>
      </c>
    </row>
    <row r="95" spans="1:22" ht="12.75">
      <c r="A95" s="212" t="s">
        <v>62</v>
      </c>
      <c r="B95" s="88">
        <f aca="true" t="shared" si="17" ref="B95:V95">SUM(B55,B13)</f>
        <v>2</v>
      </c>
      <c r="C95" s="102">
        <f t="shared" si="17"/>
        <v>94</v>
      </c>
      <c r="D95" s="90">
        <f t="shared" si="17"/>
        <v>16345</v>
      </c>
      <c r="E95" s="102">
        <f t="shared" si="17"/>
        <v>6160</v>
      </c>
      <c r="F95" s="102">
        <f t="shared" si="17"/>
        <v>1489</v>
      </c>
      <c r="G95" s="102">
        <f t="shared" si="17"/>
        <v>226</v>
      </c>
      <c r="H95" s="88">
        <f t="shared" si="17"/>
        <v>24316</v>
      </c>
      <c r="I95" s="88">
        <f t="shared" si="17"/>
        <v>1</v>
      </c>
      <c r="J95" s="102">
        <f t="shared" si="17"/>
        <v>61</v>
      </c>
      <c r="K95" s="90">
        <f t="shared" si="17"/>
        <v>12336</v>
      </c>
      <c r="L95" s="102">
        <f t="shared" si="17"/>
        <v>4275</v>
      </c>
      <c r="M95" s="102">
        <f t="shared" si="17"/>
        <v>948</v>
      </c>
      <c r="N95" s="102">
        <f t="shared" si="17"/>
        <v>157</v>
      </c>
      <c r="O95" s="88">
        <f t="shared" si="17"/>
        <v>17778</v>
      </c>
      <c r="P95" s="88">
        <f t="shared" si="17"/>
        <v>3</v>
      </c>
      <c r="Q95" s="89">
        <f t="shared" si="17"/>
        <v>155</v>
      </c>
      <c r="R95" s="88">
        <f t="shared" si="17"/>
        <v>28681</v>
      </c>
      <c r="S95" s="88">
        <f t="shared" si="17"/>
        <v>10435</v>
      </c>
      <c r="T95" s="89">
        <f t="shared" si="17"/>
        <v>2437</v>
      </c>
      <c r="U95" s="91">
        <f t="shared" si="17"/>
        <v>383</v>
      </c>
      <c r="V95" s="88">
        <f t="shared" si="17"/>
        <v>42094</v>
      </c>
    </row>
    <row r="96" spans="1:22" ht="12.75">
      <c r="A96" s="212" t="s">
        <v>61</v>
      </c>
      <c r="B96" s="88">
        <f aca="true" t="shared" si="18" ref="B96:V96">SUM(B56,B14)</f>
        <v>0</v>
      </c>
      <c r="C96" s="102">
        <f t="shared" si="18"/>
        <v>9</v>
      </c>
      <c r="D96" s="90">
        <f t="shared" si="18"/>
        <v>562</v>
      </c>
      <c r="E96" s="102">
        <f t="shared" si="18"/>
        <v>289</v>
      </c>
      <c r="F96" s="102">
        <f t="shared" si="18"/>
        <v>90</v>
      </c>
      <c r="G96" s="102">
        <f t="shared" si="18"/>
        <v>14</v>
      </c>
      <c r="H96" s="88">
        <f t="shared" si="18"/>
        <v>964</v>
      </c>
      <c r="I96" s="88">
        <f t="shared" si="18"/>
        <v>1</v>
      </c>
      <c r="J96" s="102">
        <f t="shared" si="18"/>
        <v>20</v>
      </c>
      <c r="K96" s="90">
        <f t="shared" si="18"/>
        <v>1479</v>
      </c>
      <c r="L96" s="102">
        <f t="shared" si="18"/>
        <v>501</v>
      </c>
      <c r="M96" s="102">
        <f t="shared" si="18"/>
        <v>102</v>
      </c>
      <c r="N96" s="102">
        <f t="shared" si="18"/>
        <v>10</v>
      </c>
      <c r="O96" s="88">
        <f t="shared" si="18"/>
        <v>2113</v>
      </c>
      <c r="P96" s="88">
        <f t="shared" si="18"/>
        <v>1</v>
      </c>
      <c r="Q96" s="89">
        <f t="shared" si="18"/>
        <v>29</v>
      </c>
      <c r="R96" s="88">
        <f t="shared" si="18"/>
        <v>2041</v>
      </c>
      <c r="S96" s="88">
        <f t="shared" si="18"/>
        <v>790</v>
      </c>
      <c r="T96" s="89">
        <f t="shared" si="18"/>
        <v>192</v>
      </c>
      <c r="U96" s="91">
        <f t="shared" si="18"/>
        <v>24</v>
      </c>
      <c r="V96" s="88">
        <f t="shared" si="18"/>
        <v>3077</v>
      </c>
    </row>
    <row r="97" spans="1:22" ht="12.75">
      <c r="A97" s="212" t="s">
        <v>63</v>
      </c>
      <c r="B97" s="88">
        <f aca="true" t="shared" si="19" ref="B97:V97">SUM(B57,B15)</f>
        <v>1</v>
      </c>
      <c r="C97" s="102">
        <f t="shared" si="19"/>
        <v>9</v>
      </c>
      <c r="D97" s="90">
        <f t="shared" si="19"/>
        <v>7501</v>
      </c>
      <c r="E97" s="102">
        <f t="shared" si="19"/>
        <v>7553</v>
      </c>
      <c r="F97" s="102">
        <f t="shared" si="19"/>
        <v>1733</v>
      </c>
      <c r="G97" s="102">
        <f t="shared" si="19"/>
        <v>353</v>
      </c>
      <c r="H97" s="88">
        <f t="shared" si="19"/>
        <v>17150</v>
      </c>
      <c r="I97" s="88">
        <f t="shared" si="19"/>
        <v>0</v>
      </c>
      <c r="J97" s="102">
        <f t="shared" si="19"/>
        <v>5</v>
      </c>
      <c r="K97" s="90">
        <f t="shared" si="19"/>
        <v>5972</v>
      </c>
      <c r="L97" s="102">
        <f t="shared" si="19"/>
        <v>5401</v>
      </c>
      <c r="M97" s="102">
        <f t="shared" si="19"/>
        <v>991</v>
      </c>
      <c r="N97" s="102">
        <f t="shared" si="19"/>
        <v>172</v>
      </c>
      <c r="O97" s="88">
        <f t="shared" si="19"/>
        <v>12541</v>
      </c>
      <c r="P97" s="88">
        <f t="shared" si="19"/>
        <v>1</v>
      </c>
      <c r="Q97" s="89">
        <f t="shared" si="19"/>
        <v>14</v>
      </c>
      <c r="R97" s="88">
        <f t="shared" si="19"/>
        <v>13473</v>
      </c>
      <c r="S97" s="88">
        <f t="shared" si="19"/>
        <v>12954</v>
      </c>
      <c r="T97" s="89">
        <f t="shared" si="19"/>
        <v>2724</v>
      </c>
      <c r="U97" s="91">
        <f t="shared" si="19"/>
        <v>525</v>
      </c>
      <c r="V97" s="88">
        <f t="shared" si="19"/>
        <v>29691</v>
      </c>
    </row>
    <row r="98" spans="1:22" s="110" customFormat="1" ht="12.75">
      <c r="A98" s="29" t="s">
        <v>1</v>
      </c>
      <c r="B98" s="92">
        <f aca="true" t="shared" si="20" ref="B98:V98">SUM(B58,B16)</f>
        <v>19</v>
      </c>
      <c r="C98" s="93">
        <f t="shared" si="20"/>
        <v>1057</v>
      </c>
      <c r="D98" s="94">
        <f t="shared" si="20"/>
        <v>50075</v>
      </c>
      <c r="E98" s="93">
        <f t="shared" si="20"/>
        <v>16957</v>
      </c>
      <c r="F98" s="93">
        <f t="shared" si="20"/>
        <v>3733</v>
      </c>
      <c r="G98" s="93">
        <f t="shared" si="20"/>
        <v>634</v>
      </c>
      <c r="H98" s="92">
        <f t="shared" si="20"/>
        <v>72475</v>
      </c>
      <c r="I98" s="92">
        <f t="shared" si="20"/>
        <v>13</v>
      </c>
      <c r="J98" s="93">
        <f t="shared" si="20"/>
        <v>972</v>
      </c>
      <c r="K98" s="94">
        <f t="shared" si="20"/>
        <v>52365</v>
      </c>
      <c r="L98" s="93">
        <f t="shared" si="20"/>
        <v>13379</v>
      </c>
      <c r="M98" s="93">
        <f t="shared" si="20"/>
        <v>2497</v>
      </c>
      <c r="N98" s="93">
        <f t="shared" si="20"/>
        <v>386</v>
      </c>
      <c r="O98" s="92">
        <f t="shared" si="20"/>
        <v>69612</v>
      </c>
      <c r="P98" s="92">
        <f t="shared" si="20"/>
        <v>32</v>
      </c>
      <c r="Q98" s="93">
        <f t="shared" si="20"/>
        <v>2029</v>
      </c>
      <c r="R98" s="92">
        <f t="shared" si="20"/>
        <v>102440</v>
      </c>
      <c r="S98" s="92">
        <f t="shared" si="20"/>
        <v>30336</v>
      </c>
      <c r="T98" s="93">
        <f t="shared" si="20"/>
        <v>6230</v>
      </c>
      <c r="U98" s="95">
        <f t="shared" si="20"/>
        <v>1020</v>
      </c>
      <c r="V98" s="92">
        <f t="shared" si="20"/>
        <v>142087</v>
      </c>
    </row>
    <row r="99" spans="2:22" ht="8.25" customHeight="1">
      <c r="B99" s="88"/>
      <c r="C99" s="89"/>
      <c r="D99" s="90"/>
      <c r="E99" s="89"/>
      <c r="F99" s="89"/>
      <c r="G99" s="89"/>
      <c r="H99" s="88"/>
      <c r="I99" s="88"/>
      <c r="J99" s="89"/>
      <c r="K99" s="90"/>
      <c r="L99" s="89"/>
      <c r="M99" s="89"/>
      <c r="N99" s="89"/>
      <c r="O99" s="88"/>
      <c r="P99" s="88"/>
      <c r="Q99" s="89"/>
      <c r="R99" s="88"/>
      <c r="S99" s="88"/>
      <c r="T99" s="89"/>
      <c r="U99" s="91"/>
      <c r="V99" s="88"/>
    </row>
    <row r="100" spans="1:22" ht="12.75">
      <c r="A100" s="30" t="s">
        <v>18</v>
      </c>
      <c r="B100" s="88"/>
      <c r="C100" s="89"/>
      <c r="D100" s="90"/>
      <c r="E100" s="89"/>
      <c r="F100" s="89"/>
      <c r="G100" s="89"/>
      <c r="H100" s="88"/>
      <c r="I100" s="88"/>
      <c r="J100" s="89"/>
      <c r="K100" s="90"/>
      <c r="L100" s="89"/>
      <c r="M100" s="89"/>
      <c r="N100" s="89"/>
      <c r="O100" s="88"/>
      <c r="P100" s="88"/>
      <c r="Q100" s="89"/>
      <c r="R100" s="88"/>
      <c r="S100" s="88"/>
      <c r="T100" s="89"/>
      <c r="U100" s="91"/>
      <c r="V100" s="88"/>
    </row>
    <row r="101" spans="1:22" ht="12.75">
      <c r="A101" s="212" t="s">
        <v>60</v>
      </c>
      <c r="B101" s="88">
        <f aca="true" t="shared" si="21" ref="B101:V101">SUM(B61,B19)</f>
        <v>19</v>
      </c>
      <c r="C101" s="89">
        <f t="shared" si="21"/>
        <v>747</v>
      </c>
      <c r="D101" s="90">
        <f t="shared" si="21"/>
        <v>18046</v>
      </c>
      <c r="E101" s="89">
        <f t="shared" si="21"/>
        <v>2868</v>
      </c>
      <c r="F101" s="89">
        <f t="shared" si="21"/>
        <v>434</v>
      </c>
      <c r="G101" s="89">
        <f t="shared" si="21"/>
        <v>73</v>
      </c>
      <c r="H101" s="88">
        <f t="shared" si="21"/>
        <v>22187</v>
      </c>
      <c r="I101" s="88">
        <f t="shared" si="21"/>
        <v>13</v>
      </c>
      <c r="J101" s="89">
        <f t="shared" si="21"/>
        <v>730</v>
      </c>
      <c r="K101" s="90">
        <f t="shared" si="21"/>
        <v>25874</v>
      </c>
      <c r="L101" s="89">
        <f t="shared" si="21"/>
        <v>2647</v>
      </c>
      <c r="M101" s="89">
        <f t="shared" si="21"/>
        <v>367</v>
      </c>
      <c r="N101" s="89">
        <f t="shared" si="21"/>
        <v>57</v>
      </c>
      <c r="O101" s="88">
        <f t="shared" si="21"/>
        <v>29688</v>
      </c>
      <c r="P101" s="88">
        <f t="shared" si="21"/>
        <v>32</v>
      </c>
      <c r="Q101" s="89">
        <f t="shared" si="21"/>
        <v>1477</v>
      </c>
      <c r="R101" s="88">
        <f t="shared" si="21"/>
        <v>43920</v>
      </c>
      <c r="S101" s="88">
        <f t="shared" si="21"/>
        <v>5515</v>
      </c>
      <c r="T101" s="89">
        <f t="shared" si="21"/>
        <v>801</v>
      </c>
      <c r="U101" s="91">
        <f t="shared" si="21"/>
        <v>130</v>
      </c>
      <c r="V101" s="88">
        <f t="shared" si="21"/>
        <v>51875</v>
      </c>
    </row>
    <row r="102" spans="1:22" ht="12.75">
      <c r="A102" s="212" t="s">
        <v>62</v>
      </c>
      <c r="B102" s="88">
        <f aca="true" t="shared" si="22" ref="B102:V102">SUM(B62,B20)</f>
        <v>1</v>
      </c>
      <c r="C102" s="102">
        <f t="shared" si="22"/>
        <v>111</v>
      </c>
      <c r="D102" s="90">
        <f t="shared" si="22"/>
        <v>14565</v>
      </c>
      <c r="E102" s="102">
        <f t="shared" si="22"/>
        <v>7045</v>
      </c>
      <c r="F102" s="102">
        <f t="shared" si="22"/>
        <v>2039</v>
      </c>
      <c r="G102" s="102">
        <f t="shared" si="22"/>
        <v>446</v>
      </c>
      <c r="H102" s="88">
        <f t="shared" si="22"/>
        <v>24207</v>
      </c>
      <c r="I102" s="88">
        <f t="shared" si="22"/>
        <v>1</v>
      </c>
      <c r="J102" s="102">
        <f t="shared" si="22"/>
        <v>61</v>
      </c>
      <c r="K102" s="90">
        <f t="shared" si="22"/>
        <v>12190</v>
      </c>
      <c r="L102" s="102">
        <f t="shared" si="22"/>
        <v>4863</v>
      </c>
      <c r="M102" s="102">
        <f t="shared" si="22"/>
        <v>1205</v>
      </c>
      <c r="N102" s="102">
        <f t="shared" si="22"/>
        <v>305</v>
      </c>
      <c r="O102" s="88">
        <f t="shared" si="22"/>
        <v>18625</v>
      </c>
      <c r="P102" s="88">
        <f t="shared" si="22"/>
        <v>2</v>
      </c>
      <c r="Q102" s="89">
        <f t="shared" si="22"/>
        <v>172</v>
      </c>
      <c r="R102" s="88">
        <f t="shared" si="22"/>
        <v>26755</v>
      </c>
      <c r="S102" s="88">
        <f t="shared" si="22"/>
        <v>11908</v>
      </c>
      <c r="T102" s="89">
        <f t="shared" si="22"/>
        <v>3244</v>
      </c>
      <c r="U102" s="91">
        <f t="shared" si="22"/>
        <v>751</v>
      </c>
      <c r="V102" s="88">
        <f t="shared" si="22"/>
        <v>42832</v>
      </c>
    </row>
    <row r="103" spans="1:22" ht="12.75">
      <c r="A103" s="212" t="s">
        <v>61</v>
      </c>
      <c r="B103" s="88">
        <f aca="true" t="shared" si="23" ref="B103:V103">SUM(B63,B21)</f>
        <v>0</v>
      </c>
      <c r="C103" s="102">
        <f t="shared" si="23"/>
        <v>18</v>
      </c>
      <c r="D103" s="90">
        <f t="shared" si="23"/>
        <v>588</v>
      </c>
      <c r="E103" s="102">
        <f t="shared" si="23"/>
        <v>350</v>
      </c>
      <c r="F103" s="102">
        <f t="shared" si="23"/>
        <v>134</v>
      </c>
      <c r="G103" s="102">
        <f t="shared" si="23"/>
        <v>37</v>
      </c>
      <c r="H103" s="88">
        <f t="shared" si="23"/>
        <v>1127</v>
      </c>
      <c r="I103" s="88">
        <f t="shared" si="23"/>
        <v>3</v>
      </c>
      <c r="J103" s="102">
        <f t="shared" si="23"/>
        <v>25</v>
      </c>
      <c r="K103" s="90">
        <f t="shared" si="23"/>
        <v>1384</v>
      </c>
      <c r="L103" s="102">
        <f t="shared" si="23"/>
        <v>564</v>
      </c>
      <c r="M103" s="102">
        <f t="shared" si="23"/>
        <v>138</v>
      </c>
      <c r="N103" s="102">
        <f t="shared" si="23"/>
        <v>40</v>
      </c>
      <c r="O103" s="88">
        <f t="shared" si="23"/>
        <v>2154</v>
      </c>
      <c r="P103" s="88">
        <f t="shared" si="23"/>
        <v>3</v>
      </c>
      <c r="Q103" s="89">
        <f t="shared" si="23"/>
        <v>43</v>
      </c>
      <c r="R103" s="88">
        <f t="shared" si="23"/>
        <v>1972</v>
      </c>
      <c r="S103" s="88">
        <f t="shared" si="23"/>
        <v>914</v>
      </c>
      <c r="T103" s="89">
        <f t="shared" si="23"/>
        <v>272</v>
      </c>
      <c r="U103" s="91">
        <f t="shared" si="23"/>
        <v>77</v>
      </c>
      <c r="V103" s="88">
        <f t="shared" si="23"/>
        <v>3281</v>
      </c>
    </row>
    <row r="104" spans="1:22" ht="12.75">
      <c r="A104" s="212" t="s">
        <v>63</v>
      </c>
      <c r="B104" s="88">
        <f aca="true" t="shared" si="24" ref="B104:V104">SUM(B64,B22)</f>
        <v>0</v>
      </c>
      <c r="C104" s="102">
        <f t="shared" si="24"/>
        <v>9</v>
      </c>
      <c r="D104" s="90">
        <f t="shared" si="24"/>
        <v>6269</v>
      </c>
      <c r="E104" s="102">
        <f t="shared" si="24"/>
        <v>6731</v>
      </c>
      <c r="F104" s="102">
        <f t="shared" si="24"/>
        <v>1973</v>
      </c>
      <c r="G104" s="102">
        <f t="shared" si="24"/>
        <v>588</v>
      </c>
      <c r="H104" s="88">
        <f t="shared" si="24"/>
        <v>15570</v>
      </c>
      <c r="I104" s="88">
        <f t="shared" si="24"/>
        <v>1</v>
      </c>
      <c r="J104" s="102">
        <f t="shared" si="24"/>
        <v>7</v>
      </c>
      <c r="K104" s="90">
        <f t="shared" si="24"/>
        <v>5321</v>
      </c>
      <c r="L104" s="102">
        <f t="shared" si="24"/>
        <v>5381</v>
      </c>
      <c r="M104" s="102">
        <f t="shared" si="24"/>
        <v>1241</v>
      </c>
      <c r="N104" s="102">
        <f t="shared" si="24"/>
        <v>370</v>
      </c>
      <c r="O104" s="88">
        <f t="shared" si="24"/>
        <v>12321</v>
      </c>
      <c r="P104" s="88">
        <f t="shared" si="24"/>
        <v>1</v>
      </c>
      <c r="Q104" s="89">
        <f t="shared" si="24"/>
        <v>16</v>
      </c>
      <c r="R104" s="88">
        <f t="shared" si="24"/>
        <v>11590</v>
      </c>
      <c r="S104" s="88">
        <f t="shared" si="24"/>
        <v>12112</v>
      </c>
      <c r="T104" s="89">
        <f t="shared" si="24"/>
        <v>3214</v>
      </c>
      <c r="U104" s="91">
        <f t="shared" si="24"/>
        <v>958</v>
      </c>
      <c r="V104" s="88">
        <f t="shared" si="24"/>
        <v>27891</v>
      </c>
    </row>
    <row r="105" spans="1:22" ht="12.75">
      <c r="A105" s="29" t="s">
        <v>1</v>
      </c>
      <c r="B105" s="97">
        <f aca="true" t="shared" si="25" ref="B105:V105">SUM(B65,B23)</f>
        <v>20</v>
      </c>
      <c r="C105" s="98">
        <f t="shared" si="25"/>
        <v>885</v>
      </c>
      <c r="D105" s="99">
        <f t="shared" si="25"/>
        <v>39468</v>
      </c>
      <c r="E105" s="98">
        <f t="shared" si="25"/>
        <v>16994</v>
      </c>
      <c r="F105" s="98">
        <f t="shared" si="25"/>
        <v>4580</v>
      </c>
      <c r="G105" s="98">
        <f t="shared" si="25"/>
        <v>1144</v>
      </c>
      <c r="H105" s="97">
        <f t="shared" si="25"/>
        <v>63091</v>
      </c>
      <c r="I105" s="97">
        <f t="shared" si="25"/>
        <v>18</v>
      </c>
      <c r="J105" s="98">
        <f t="shared" si="25"/>
        <v>823</v>
      </c>
      <c r="K105" s="99">
        <f t="shared" si="25"/>
        <v>44769</v>
      </c>
      <c r="L105" s="98">
        <f t="shared" si="25"/>
        <v>13455</v>
      </c>
      <c r="M105" s="98">
        <f t="shared" si="25"/>
        <v>2951</v>
      </c>
      <c r="N105" s="98">
        <f t="shared" si="25"/>
        <v>772</v>
      </c>
      <c r="O105" s="97">
        <f t="shared" si="25"/>
        <v>62788</v>
      </c>
      <c r="P105" s="97">
        <f t="shared" si="25"/>
        <v>38</v>
      </c>
      <c r="Q105" s="98">
        <f t="shared" si="25"/>
        <v>1708</v>
      </c>
      <c r="R105" s="97">
        <f t="shared" si="25"/>
        <v>84237</v>
      </c>
      <c r="S105" s="97">
        <f t="shared" si="25"/>
        <v>30449</v>
      </c>
      <c r="T105" s="98">
        <f t="shared" si="25"/>
        <v>7531</v>
      </c>
      <c r="U105" s="100">
        <f t="shared" si="25"/>
        <v>1916</v>
      </c>
      <c r="V105" s="97">
        <f t="shared" si="25"/>
        <v>125879</v>
      </c>
    </row>
    <row r="106" spans="1:22" ht="12.75">
      <c r="A106" s="177" t="s">
        <v>28</v>
      </c>
      <c r="B106" s="178"/>
      <c r="C106" s="179"/>
      <c r="D106" s="180"/>
      <c r="E106" s="179"/>
      <c r="F106" s="179"/>
      <c r="G106" s="179"/>
      <c r="H106" s="178"/>
      <c r="I106" s="178"/>
      <c r="J106" s="179"/>
      <c r="K106" s="180"/>
      <c r="L106" s="179"/>
      <c r="M106" s="179"/>
      <c r="N106" s="179"/>
      <c r="O106" s="178"/>
      <c r="P106" s="178"/>
      <c r="Q106" s="179"/>
      <c r="R106" s="178"/>
      <c r="S106" s="178"/>
      <c r="T106" s="179"/>
      <c r="U106" s="181"/>
      <c r="V106" s="178"/>
    </row>
    <row r="107" spans="1:22" ht="12.75">
      <c r="A107" s="212" t="s">
        <v>60</v>
      </c>
      <c r="B107" s="88">
        <f aca="true" t="shared" si="26" ref="B107:V107">SUM(B67,B25)</f>
        <v>35</v>
      </c>
      <c r="C107" s="89">
        <f t="shared" si="26"/>
        <v>1692</v>
      </c>
      <c r="D107" s="90">
        <f t="shared" si="26"/>
        <v>43713</v>
      </c>
      <c r="E107" s="89">
        <f t="shared" si="26"/>
        <v>5823</v>
      </c>
      <c r="F107" s="89">
        <f t="shared" si="26"/>
        <v>855</v>
      </c>
      <c r="G107" s="89">
        <f t="shared" si="26"/>
        <v>114</v>
      </c>
      <c r="H107" s="88">
        <f t="shared" si="26"/>
        <v>52232</v>
      </c>
      <c r="I107" s="88">
        <f t="shared" si="26"/>
        <v>24</v>
      </c>
      <c r="J107" s="89">
        <f t="shared" si="26"/>
        <v>1616</v>
      </c>
      <c r="K107" s="90">
        <f t="shared" si="26"/>
        <v>58452</v>
      </c>
      <c r="L107" s="89">
        <f t="shared" si="26"/>
        <v>5849</v>
      </c>
      <c r="M107" s="89">
        <f t="shared" si="26"/>
        <v>823</v>
      </c>
      <c r="N107" s="89">
        <f t="shared" si="26"/>
        <v>104</v>
      </c>
      <c r="O107" s="88">
        <f t="shared" si="26"/>
        <v>66868</v>
      </c>
      <c r="P107" s="88">
        <f t="shared" si="26"/>
        <v>59</v>
      </c>
      <c r="Q107" s="89">
        <f t="shared" si="26"/>
        <v>3308</v>
      </c>
      <c r="R107" s="88">
        <f t="shared" si="26"/>
        <v>102165</v>
      </c>
      <c r="S107" s="88">
        <f t="shared" si="26"/>
        <v>11672</v>
      </c>
      <c r="T107" s="89">
        <f t="shared" si="26"/>
        <v>1678</v>
      </c>
      <c r="U107" s="91">
        <f t="shared" si="26"/>
        <v>218</v>
      </c>
      <c r="V107" s="88">
        <f t="shared" si="26"/>
        <v>119100</v>
      </c>
    </row>
    <row r="108" spans="1:22" ht="12.75">
      <c r="A108" s="212" t="s">
        <v>62</v>
      </c>
      <c r="B108" s="88">
        <f aca="true" t="shared" si="27" ref="B108:V108">SUM(B68,B26)</f>
        <v>3</v>
      </c>
      <c r="C108" s="102">
        <f t="shared" si="27"/>
        <v>205</v>
      </c>
      <c r="D108" s="90">
        <f t="shared" si="27"/>
        <v>30910</v>
      </c>
      <c r="E108" s="102">
        <f t="shared" si="27"/>
        <v>13205</v>
      </c>
      <c r="F108" s="102">
        <f t="shared" si="27"/>
        <v>3528</v>
      </c>
      <c r="G108" s="102">
        <f t="shared" si="27"/>
        <v>672</v>
      </c>
      <c r="H108" s="88">
        <f t="shared" si="27"/>
        <v>48523</v>
      </c>
      <c r="I108" s="88">
        <f t="shared" si="27"/>
        <v>2</v>
      </c>
      <c r="J108" s="102">
        <f t="shared" si="27"/>
        <v>122</v>
      </c>
      <c r="K108" s="90">
        <f t="shared" si="27"/>
        <v>24526</v>
      </c>
      <c r="L108" s="102">
        <f t="shared" si="27"/>
        <v>9138</v>
      </c>
      <c r="M108" s="102">
        <f t="shared" si="27"/>
        <v>2153</v>
      </c>
      <c r="N108" s="102">
        <f t="shared" si="27"/>
        <v>462</v>
      </c>
      <c r="O108" s="88">
        <f t="shared" si="27"/>
        <v>36403</v>
      </c>
      <c r="P108" s="88">
        <f t="shared" si="27"/>
        <v>5</v>
      </c>
      <c r="Q108" s="89">
        <f t="shared" si="27"/>
        <v>327</v>
      </c>
      <c r="R108" s="88">
        <f t="shared" si="27"/>
        <v>55436</v>
      </c>
      <c r="S108" s="88">
        <f t="shared" si="27"/>
        <v>22343</v>
      </c>
      <c r="T108" s="89">
        <f t="shared" si="27"/>
        <v>5681</v>
      </c>
      <c r="U108" s="91">
        <f t="shared" si="27"/>
        <v>1134</v>
      </c>
      <c r="V108" s="88">
        <f t="shared" si="27"/>
        <v>84926</v>
      </c>
    </row>
    <row r="109" spans="1:22" ht="12.75">
      <c r="A109" s="212" t="s">
        <v>61</v>
      </c>
      <c r="B109" s="88">
        <f aca="true" t="shared" si="28" ref="B109:V109">SUM(B69,B27)</f>
        <v>0</v>
      </c>
      <c r="C109" s="102">
        <f t="shared" si="28"/>
        <v>27</v>
      </c>
      <c r="D109" s="90">
        <f t="shared" si="28"/>
        <v>1150</v>
      </c>
      <c r="E109" s="102">
        <f t="shared" si="28"/>
        <v>639</v>
      </c>
      <c r="F109" s="102">
        <f t="shared" si="28"/>
        <v>224</v>
      </c>
      <c r="G109" s="102">
        <f t="shared" si="28"/>
        <v>51</v>
      </c>
      <c r="H109" s="88">
        <f t="shared" si="28"/>
        <v>2091</v>
      </c>
      <c r="I109" s="88">
        <f t="shared" si="28"/>
        <v>4</v>
      </c>
      <c r="J109" s="102">
        <f t="shared" si="28"/>
        <v>45</v>
      </c>
      <c r="K109" s="90">
        <f t="shared" si="28"/>
        <v>2863</v>
      </c>
      <c r="L109" s="102">
        <f t="shared" si="28"/>
        <v>1065</v>
      </c>
      <c r="M109" s="102">
        <f t="shared" si="28"/>
        <v>240</v>
      </c>
      <c r="N109" s="102">
        <f t="shared" si="28"/>
        <v>50</v>
      </c>
      <c r="O109" s="88">
        <f t="shared" si="28"/>
        <v>4267</v>
      </c>
      <c r="P109" s="88">
        <f t="shared" si="28"/>
        <v>4</v>
      </c>
      <c r="Q109" s="89">
        <f t="shared" si="28"/>
        <v>72</v>
      </c>
      <c r="R109" s="88">
        <f t="shared" si="28"/>
        <v>4013</v>
      </c>
      <c r="S109" s="88">
        <f t="shared" si="28"/>
        <v>1704</v>
      </c>
      <c r="T109" s="89">
        <f t="shared" si="28"/>
        <v>464</v>
      </c>
      <c r="U109" s="91">
        <f t="shared" si="28"/>
        <v>101</v>
      </c>
      <c r="V109" s="88">
        <f t="shared" si="28"/>
        <v>6358</v>
      </c>
    </row>
    <row r="110" spans="1:22" ht="12.75">
      <c r="A110" s="212" t="s">
        <v>63</v>
      </c>
      <c r="B110" s="88">
        <f aca="true" t="shared" si="29" ref="B110:V110">SUM(B70,B28)</f>
        <v>1</v>
      </c>
      <c r="C110" s="102">
        <f t="shared" si="29"/>
        <v>18</v>
      </c>
      <c r="D110" s="90">
        <f t="shared" si="29"/>
        <v>13770</v>
      </c>
      <c r="E110" s="102">
        <f t="shared" si="29"/>
        <v>14284</v>
      </c>
      <c r="F110" s="102">
        <f t="shared" si="29"/>
        <v>3706</v>
      </c>
      <c r="G110" s="102">
        <f t="shared" si="29"/>
        <v>941</v>
      </c>
      <c r="H110" s="88">
        <f t="shared" si="29"/>
        <v>32720</v>
      </c>
      <c r="I110" s="88">
        <f t="shared" si="29"/>
        <v>1</v>
      </c>
      <c r="J110" s="102">
        <f t="shared" si="29"/>
        <v>12</v>
      </c>
      <c r="K110" s="90">
        <f t="shared" si="29"/>
        <v>11293</v>
      </c>
      <c r="L110" s="102">
        <f t="shared" si="29"/>
        <v>10782</v>
      </c>
      <c r="M110" s="102">
        <f t="shared" si="29"/>
        <v>2232</v>
      </c>
      <c r="N110" s="102">
        <f t="shared" si="29"/>
        <v>542</v>
      </c>
      <c r="O110" s="88">
        <f t="shared" si="29"/>
        <v>24862</v>
      </c>
      <c r="P110" s="88">
        <f t="shared" si="29"/>
        <v>2</v>
      </c>
      <c r="Q110" s="89">
        <f t="shared" si="29"/>
        <v>30</v>
      </c>
      <c r="R110" s="88">
        <f t="shared" si="29"/>
        <v>25063</v>
      </c>
      <c r="S110" s="88">
        <f t="shared" si="29"/>
        <v>25066</v>
      </c>
      <c r="T110" s="89">
        <f t="shared" si="29"/>
        <v>5938</v>
      </c>
      <c r="U110" s="91">
        <f t="shared" si="29"/>
        <v>1483</v>
      </c>
      <c r="V110" s="88">
        <f t="shared" si="29"/>
        <v>57582</v>
      </c>
    </row>
    <row r="111" spans="1:22" ht="12.75">
      <c r="A111" s="29" t="s">
        <v>1</v>
      </c>
      <c r="B111" s="97">
        <f aca="true" t="shared" si="30" ref="B111:V111">SUM(B71,B29)</f>
        <v>39</v>
      </c>
      <c r="C111" s="98">
        <f t="shared" si="30"/>
        <v>1942</v>
      </c>
      <c r="D111" s="99">
        <f t="shared" si="30"/>
        <v>89543</v>
      </c>
      <c r="E111" s="98">
        <f t="shared" si="30"/>
        <v>33951</v>
      </c>
      <c r="F111" s="98">
        <f t="shared" si="30"/>
        <v>8313</v>
      </c>
      <c r="G111" s="98">
        <f t="shared" si="30"/>
        <v>1778</v>
      </c>
      <c r="H111" s="97">
        <f t="shared" si="30"/>
        <v>135566</v>
      </c>
      <c r="I111" s="97">
        <f t="shared" si="30"/>
        <v>31</v>
      </c>
      <c r="J111" s="98">
        <f t="shared" si="30"/>
        <v>1795</v>
      </c>
      <c r="K111" s="99">
        <f t="shared" si="30"/>
        <v>97134</v>
      </c>
      <c r="L111" s="98">
        <f t="shared" si="30"/>
        <v>26834</v>
      </c>
      <c r="M111" s="98">
        <f t="shared" si="30"/>
        <v>5448</v>
      </c>
      <c r="N111" s="98">
        <f t="shared" si="30"/>
        <v>1158</v>
      </c>
      <c r="O111" s="97">
        <f t="shared" si="30"/>
        <v>132400</v>
      </c>
      <c r="P111" s="97">
        <f t="shared" si="30"/>
        <v>70</v>
      </c>
      <c r="Q111" s="98">
        <f t="shared" si="30"/>
        <v>3737</v>
      </c>
      <c r="R111" s="97">
        <f t="shared" si="30"/>
        <v>186677</v>
      </c>
      <c r="S111" s="97">
        <f t="shared" si="30"/>
        <v>60785</v>
      </c>
      <c r="T111" s="98">
        <f t="shared" si="30"/>
        <v>13761</v>
      </c>
      <c r="U111" s="100">
        <f t="shared" si="30"/>
        <v>2936</v>
      </c>
      <c r="V111" s="97">
        <f t="shared" si="30"/>
        <v>267966</v>
      </c>
    </row>
  </sheetData>
  <sheetProtection/>
  <mergeCells count="39">
    <mergeCell ref="B90:H90"/>
    <mergeCell ref="I90:O90"/>
    <mergeCell ref="P90:V90"/>
    <mergeCell ref="B91:C91"/>
    <mergeCell ref="E91:G91"/>
    <mergeCell ref="I91:J91"/>
    <mergeCell ref="L91:N91"/>
    <mergeCell ref="P91:Q91"/>
    <mergeCell ref="S91:U91"/>
    <mergeCell ref="A84:V84"/>
    <mergeCell ref="A85:V85"/>
    <mergeCell ref="A86:V86"/>
    <mergeCell ref="A88:V88"/>
    <mergeCell ref="B50:H50"/>
    <mergeCell ref="I50:O50"/>
    <mergeCell ref="P50:V50"/>
    <mergeCell ref="B51:C51"/>
    <mergeCell ref="E51:G51"/>
    <mergeCell ref="I51:J51"/>
    <mergeCell ref="L51:N51"/>
    <mergeCell ref="P51:Q51"/>
    <mergeCell ref="S51:U51"/>
    <mergeCell ref="A44:V44"/>
    <mergeCell ref="A45:V45"/>
    <mergeCell ref="A46:V46"/>
    <mergeCell ref="A48:V48"/>
    <mergeCell ref="B9:C9"/>
    <mergeCell ref="E9:G9"/>
    <mergeCell ref="I9:J9"/>
    <mergeCell ref="L9:N9"/>
    <mergeCell ref="P9:Q9"/>
    <mergeCell ref="S9:U9"/>
    <mergeCell ref="A2:V2"/>
    <mergeCell ref="A3:V3"/>
    <mergeCell ref="A4:V4"/>
    <mergeCell ref="A6:V6"/>
    <mergeCell ref="B8:H8"/>
    <mergeCell ref="I8:O8"/>
    <mergeCell ref="P8:V8"/>
  </mergeCells>
  <printOptions horizontalCentered="1"/>
  <pageMargins left="0.1968503937007874" right="0.1968503937007874" top="0.5905511811023623" bottom="0.3937007874015748" header="0.5118110236220472" footer="0.5118110236220472"/>
  <pageSetup horizontalDpi="600" verticalDpi="600" orientation="landscape" paperSize="9" scale="85" r:id="rId2"/>
  <headerFooter alignWithMargins="0">
    <oddFooter>&amp;R&amp;A</oddFooter>
  </headerFooter>
  <rowBreaks count="2" manualBreakCount="2">
    <brk id="42" max="255" man="1"/>
    <brk id="82" max="255" man="1"/>
  </rowBreaks>
  <drawing r:id="rId1"/>
</worksheet>
</file>

<file path=xl/worksheets/sheet5.xml><?xml version="1.0" encoding="utf-8"?>
<worksheet xmlns="http://schemas.openxmlformats.org/spreadsheetml/2006/main" xmlns:r="http://schemas.openxmlformats.org/officeDocument/2006/relationships">
  <dimension ref="A1:V111"/>
  <sheetViews>
    <sheetView zoomScale="115" zoomScaleNormal="115" zoomScalePageLayoutView="0" workbookViewId="0" topLeftCell="A1">
      <selection activeCell="A83" sqref="A83"/>
    </sheetView>
  </sheetViews>
  <sheetFormatPr defaultColWidth="22.7109375" defaultRowHeight="12.75"/>
  <cols>
    <col min="1" max="1" width="16.57421875" style="112" customWidth="1"/>
    <col min="2" max="2" width="6.421875" style="112" customWidth="1"/>
    <col min="3" max="3" width="7.28125" style="112" customWidth="1"/>
    <col min="4" max="4" width="8.57421875" style="0" customWidth="1"/>
    <col min="5" max="8" width="7.28125" style="0" customWidth="1"/>
    <col min="9" max="9" width="6.421875" style="0" customWidth="1"/>
    <col min="10" max="10" width="7.28125" style="0" customWidth="1"/>
    <col min="11" max="11" width="8.7109375" style="0" customWidth="1"/>
    <col min="12" max="15" width="7.28125" style="0" customWidth="1"/>
    <col min="16" max="16" width="6.7109375" style="0" customWidth="1"/>
    <col min="17" max="17" width="7.28125" style="112" customWidth="1"/>
    <col min="18" max="18" width="8.421875" style="0" customWidth="1"/>
    <col min="19" max="19" width="7.28125" style="112" customWidth="1"/>
    <col min="20" max="21" width="7.28125" style="0" customWidth="1"/>
    <col min="22" max="22" width="7.28125" style="112" customWidth="1"/>
  </cols>
  <sheetData>
    <row r="1" spans="1:3" ht="12.75">
      <c r="A1" s="30" t="s">
        <v>65</v>
      </c>
      <c r="C1"/>
    </row>
    <row r="2" spans="1:22" ht="12.75">
      <c r="A2" s="225" t="s">
        <v>5</v>
      </c>
      <c r="B2" s="225"/>
      <c r="C2" s="225"/>
      <c r="D2" s="225"/>
      <c r="E2" s="225"/>
      <c r="F2" s="225"/>
      <c r="G2" s="225"/>
      <c r="H2" s="225"/>
      <c r="I2" s="225"/>
      <c r="J2" s="225"/>
      <c r="K2" s="225"/>
      <c r="L2" s="225"/>
      <c r="M2" s="225"/>
      <c r="N2" s="225"/>
      <c r="O2" s="225"/>
      <c r="P2" s="225"/>
      <c r="Q2" s="225"/>
      <c r="R2" s="225"/>
      <c r="S2" s="225"/>
      <c r="T2" s="225"/>
      <c r="U2" s="225"/>
      <c r="V2" s="225"/>
    </row>
    <row r="3" spans="1:22" ht="12.75">
      <c r="A3" s="217" t="s">
        <v>50</v>
      </c>
      <c r="B3" s="217"/>
      <c r="C3" s="217"/>
      <c r="D3" s="217"/>
      <c r="E3" s="217"/>
      <c r="F3" s="217"/>
      <c r="G3" s="217"/>
      <c r="H3" s="217"/>
      <c r="I3" s="217"/>
      <c r="J3" s="217"/>
      <c r="K3" s="217"/>
      <c r="L3" s="217"/>
      <c r="M3" s="217"/>
      <c r="N3" s="217"/>
      <c r="O3" s="217"/>
      <c r="P3" s="217"/>
      <c r="Q3" s="217"/>
      <c r="R3" s="217"/>
      <c r="S3" s="217"/>
      <c r="T3" s="217"/>
      <c r="U3" s="217"/>
      <c r="V3" s="217"/>
    </row>
    <row r="4" spans="1:22" s="114" customFormat="1" ht="12.75">
      <c r="A4" s="218" t="s">
        <v>26</v>
      </c>
      <c r="B4" s="218"/>
      <c r="C4" s="218"/>
      <c r="D4" s="218"/>
      <c r="E4" s="218"/>
      <c r="F4" s="218"/>
      <c r="G4" s="218"/>
      <c r="H4" s="218"/>
      <c r="I4" s="218"/>
      <c r="J4" s="218"/>
      <c r="K4" s="218"/>
      <c r="L4" s="218"/>
      <c r="M4" s="218"/>
      <c r="N4" s="218"/>
      <c r="O4" s="218"/>
      <c r="P4" s="218"/>
      <c r="Q4" s="218"/>
      <c r="R4" s="218"/>
      <c r="S4" s="218"/>
      <c r="T4" s="218"/>
      <c r="U4" s="218"/>
      <c r="V4" s="218"/>
    </row>
    <row r="5" spans="1:22" s="114" customFormat="1" ht="12.75">
      <c r="A5" s="113"/>
      <c r="B5" s="113"/>
      <c r="C5" s="113"/>
      <c r="D5" s="113"/>
      <c r="E5" s="113"/>
      <c r="F5" s="113"/>
      <c r="G5" s="113"/>
      <c r="H5" s="113"/>
      <c r="I5" s="113"/>
      <c r="J5" s="113"/>
      <c r="K5" s="113"/>
      <c r="L5" s="113"/>
      <c r="M5" s="113"/>
      <c r="N5" s="113"/>
      <c r="O5" s="113"/>
      <c r="P5" s="113"/>
      <c r="Q5" s="113"/>
      <c r="R5" s="113"/>
      <c r="S5" s="113"/>
      <c r="T5" s="113"/>
      <c r="U5" s="113"/>
      <c r="V5" s="113"/>
    </row>
    <row r="6" spans="1:22" ht="12.75">
      <c r="A6" s="225" t="s">
        <v>6</v>
      </c>
      <c r="B6" s="225"/>
      <c r="C6" s="225"/>
      <c r="D6" s="225"/>
      <c r="E6" s="225"/>
      <c r="F6" s="225"/>
      <c r="G6" s="225"/>
      <c r="H6" s="225"/>
      <c r="I6" s="225"/>
      <c r="J6" s="225"/>
      <c r="K6" s="225"/>
      <c r="L6" s="225"/>
      <c r="M6" s="225"/>
      <c r="N6" s="225"/>
      <c r="O6" s="225"/>
      <c r="P6" s="225"/>
      <c r="Q6" s="225"/>
      <c r="R6" s="225"/>
      <c r="S6" s="225"/>
      <c r="T6" s="225"/>
      <c r="U6" s="225"/>
      <c r="V6" s="225"/>
    </row>
    <row r="7" ht="6.75" customHeight="1" thickBot="1">
      <c r="C7"/>
    </row>
    <row r="8" spans="1:22" ht="12.75">
      <c r="A8" s="115"/>
      <c r="B8" s="227" t="s">
        <v>29</v>
      </c>
      <c r="C8" s="228"/>
      <c r="D8" s="228"/>
      <c r="E8" s="228"/>
      <c r="F8" s="228"/>
      <c r="G8" s="228"/>
      <c r="H8" s="229"/>
      <c r="I8" s="227" t="s">
        <v>30</v>
      </c>
      <c r="J8" s="228"/>
      <c r="K8" s="228"/>
      <c r="L8" s="228"/>
      <c r="M8" s="228"/>
      <c r="N8" s="228"/>
      <c r="O8" s="229"/>
      <c r="P8" s="227" t="s">
        <v>1</v>
      </c>
      <c r="Q8" s="228"/>
      <c r="R8" s="228"/>
      <c r="S8" s="228"/>
      <c r="T8" s="228"/>
      <c r="U8" s="228"/>
      <c r="V8" s="228"/>
    </row>
    <row r="9" spans="2:22" ht="12.75">
      <c r="B9" s="236" t="s">
        <v>31</v>
      </c>
      <c r="C9" s="237"/>
      <c r="D9" s="116" t="s">
        <v>32</v>
      </c>
      <c r="E9" s="237" t="s">
        <v>33</v>
      </c>
      <c r="F9" s="237"/>
      <c r="G9" s="237"/>
      <c r="H9" s="117" t="s">
        <v>1</v>
      </c>
      <c r="I9" s="236" t="s">
        <v>31</v>
      </c>
      <c r="J9" s="238"/>
      <c r="K9" s="112" t="s">
        <v>32</v>
      </c>
      <c r="L9" s="236" t="s">
        <v>33</v>
      </c>
      <c r="M9" s="237"/>
      <c r="N9" s="237"/>
      <c r="O9" s="117" t="s">
        <v>1</v>
      </c>
      <c r="P9" s="236" t="s">
        <v>31</v>
      </c>
      <c r="Q9" s="238"/>
      <c r="R9" s="112" t="s">
        <v>32</v>
      </c>
      <c r="S9" s="236" t="s">
        <v>33</v>
      </c>
      <c r="T9" s="237"/>
      <c r="U9" s="237"/>
      <c r="V9" s="117" t="s">
        <v>1</v>
      </c>
    </row>
    <row r="10" spans="1:22" ht="12.75">
      <c r="A10" s="182" t="s">
        <v>34</v>
      </c>
      <c r="B10" s="183" t="s">
        <v>35</v>
      </c>
      <c r="C10" s="182">
        <v>1</v>
      </c>
      <c r="D10" s="184" t="s">
        <v>36</v>
      </c>
      <c r="E10" s="182" t="s">
        <v>37</v>
      </c>
      <c r="F10" s="182" t="s">
        <v>38</v>
      </c>
      <c r="G10" s="182" t="s">
        <v>39</v>
      </c>
      <c r="H10" s="185"/>
      <c r="I10" s="183" t="s">
        <v>35</v>
      </c>
      <c r="J10" s="182">
        <v>1</v>
      </c>
      <c r="K10" s="184" t="s">
        <v>36</v>
      </c>
      <c r="L10" s="182" t="s">
        <v>37</v>
      </c>
      <c r="M10" s="182" t="s">
        <v>38</v>
      </c>
      <c r="N10" s="182" t="s">
        <v>39</v>
      </c>
      <c r="O10" s="185"/>
      <c r="P10" s="183" t="s">
        <v>35</v>
      </c>
      <c r="Q10" s="182">
        <v>1</v>
      </c>
      <c r="R10" s="184" t="s">
        <v>36</v>
      </c>
      <c r="S10" s="182" t="s">
        <v>37</v>
      </c>
      <c r="T10" s="182" t="s">
        <v>38</v>
      </c>
      <c r="U10" s="182" t="s">
        <v>39</v>
      </c>
      <c r="V10" s="185"/>
    </row>
    <row r="11" spans="1:22" s="73" customFormat="1" ht="12.75">
      <c r="A11" s="30" t="s">
        <v>16</v>
      </c>
      <c r="B11" s="88"/>
      <c r="C11" s="89"/>
      <c r="D11" s="90"/>
      <c r="E11" s="89"/>
      <c r="F11" s="89"/>
      <c r="G11" s="89"/>
      <c r="H11" s="88"/>
      <c r="I11" s="88"/>
      <c r="J11" s="89"/>
      <c r="K11" s="90"/>
      <c r="L11" s="89"/>
      <c r="M11" s="89"/>
      <c r="N11" s="89"/>
      <c r="O11" s="88"/>
      <c r="P11" s="88"/>
      <c r="Q11" s="89"/>
      <c r="R11" s="88"/>
      <c r="S11" s="88"/>
      <c r="T11" s="89"/>
      <c r="U11" s="91"/>
      <c r="V11" s="88"/>
    </row>
    <row r="12" spans="1:22" s="74" customFormat="1" ht="12.75">
      <c r="A12" s="212" t="s">
        <v>60</v>
      </c>
      <c r="B12" s="150">
        <f>SV_SO_1920_2a!B12/SV_SO_1920_2a!$H12*100</f>
        <v>0.055955794922011616</v>
      </c>
      <c r="C12" s="151">
        <f>SV_SO_1920_2a!C12/SV_SO_1920_2a!$H12*100</f>
        <v>3.192977547737288</v>
      </c>
      <c r="D12" s="152">
        <f>SV_SO_1920_2a!D12/SV_SO_1920_2a!$H12*100</f>
        <v>87.05322794991956</v>
      </c>
      <c r="E12" s="151">
        <f>SV_SO_1920_2a!E12/SV_SO_1920_2a!$H12*100</f>
        <v>8.631181366720291</v>
      </c>
      <c r="F12" s="151">
        <f>SV_SO_1920_2a!F12/SV_SO_1920_2a!$H12*100</f>
        <v>0.9967125970483319</v>
      </c>
      <c r="G12" s="151">
        <f>SV_SO_1920_2a!G12/SV_SO_1920_2a!$H12*100</f>
        <v>0.0699447436525145</v>
      </c>
      <c r="H12" s="150">
        <f>SV_SO_1920_2a!H12/SV_SO_1920_2a!$H12*100</f>
        <v>100</v>
      </c>
      <c r="I12" s="150">
        <f>SV_SO_1920_2a!I12/SV_SO_1920_2a!$O12*100</f>
        <v>0.025627153392750363</v>
      </c>
      <c r="J12" s="151">
        <f>SV_SO_1920_2a!J12/SV_SO_1920_2a!$O12*100</f>
        <v>2.4659016486802017</v>
      </c>
      <c r="K12" s="152">
        <f>SV_SO_1920_2a!K12/SV_SO_1920_2a!$O12*100</f>
        <v>89.62100287593611</v>
      </c>
      <c r="L12" s="151">
        <f>SV_SO_1920_2a!L12/SV_SO_1920_2a!$O12*100</f>
        <v>7.073094336399101</v>
      </c>
      <c r="M12" s="151">
        <f>SV_SO_1920_2a!M12/SV_SO_1920_2a!$O12*100</f>
        <v>0.7460349098778439</v>
      </c>
      <c r="N12" s="151">
        <f>SV_SO_1920_2a!N12/SV_SO_1920_2a!$O12*100</f>
        <v>0.06833907571400097</v>
      </c>
      <c r="O12" s="150">
        <f>SV_SO_1920_2a!O12/SV_SO_1920_2a!$O12*100</f>
        <v>100</v>
      </c>
      <c r="P12" s="150">
        <f>SV_SO_1920_2a!P12/SV_SO_1920_2a!$V12*100</f>
        <v>0.03923845996892314</v>
      </c>
      <c r="Q12" s="151">
        <f>SV_SO_1920_2a!Q12/SV_SO_1920_2a!$V12*100</f>
        <v>2.7922088113885706</v>
      </c>
      <c r="R12" s="152">
        <f>SV_SO_1920_2a!R12/SV_SO_1920_2a!$V12*100</f>
        <v>88.46860138433287</v>
      </c>
      <c r="S12" s="151">
        <f>SV_SO_1920_2a!S12/SV_SO_1920_2a!$V12*100</f>
        <v>7.772354150644295</v>
      </c>
      <c r="T12" s="151">
        <f>SV_SO_1920_2a!T12/SV_SO_1920_2a!$V12*100</f>
        <v>0.8585375041200383</v>
      </c>
      <c r="U12" s="151">
        <f>SV_SO_1920_2a!U12/SV_SO_1920_2a!$V12*100</f>
        <v>0.06905968954530473</v>
      </c>
      <c r="V12" s="150">
        <f>SV_SO_1920_2a!V12/SV_SO_1920_2a!$V12*100</f>
        <v>100</v>
      </c>
    </row>
    <row r="13" spans="1:22" s="74" customFormat="1" ht="12.75">
      <c r="A13" s="212" t="s">
        <v>62</v>
      </c>
      <c r="B13" s="150">
        <f>SV_SO_1920_2a!B13/SV_SO_1920_2a!$H13*100</f>
        <v>0.008852299384765193</v>
      </c>
      <c r="C13" s="153">
        <f>SV_SO_1920_2a!C13/SV_SO_1920_2a!$H13*100</f>
        <v>0.39835347231443363</v>
      </c>
      <c r="D13" s="152">
        <f>SV_SO_1920_2a!D13/SV_SO_1920_2a!$H13*100</f>
        <v>69.91103439118311</v>
      </c>
      <c r="E13" s="153">
        <f>SV_SO_1920_2a!E13/SV_SO_1920_2a!$H13*100</f>
        <v>24.082680476253707</v>
      </c>
      <c r="F13" s="153">
        <f>SV_SO_1920_2a!F13/SV_SO_1920_2a!$H13*100</f>
        <v>5.041384499623777</v>
      </c>
      <c r="G13" s="153">
        <f>SV_SO_1920_2a!G13/SV_SO_1920_2a!$H13*100</f>
        <v>0.5576948612402072</v>
      </c>
      <c r="H13" s="150">
        <f>SV_SO_1920_2a!H13/SV_SO_1920_2a!$H13*100</f>
        <v>100</v>
      </c>
      <c r="I13" s="150">
        <f>SV_SO_1920_2a!I13/SV_SO_1920_2a!$O13*100</f>
        <v>0.006113216774666829</v>
      </c>
      <c r="J13" s="153">
        <f>SV_SO_1920_2a!J13/SV_SO_1920_2a!$O13*100</f>
        <v>0.3545665729306761</v>
      </c>
      <c r="K13" s="152">
        <f>SV_SO_1920_2a!K13/SV_SO_1920_2a!$O13*100</f>
        <v>72.4660716469006</v>
      </c>
      <c r="L13" s="153">
        <f>SV_SO_1920_2a!L13/SV_SO_1920_2a!$O13*100</f>
        <v>22.759506052084607</v>
      </c>
      <c r="M13" s="153">
        <f>SV_SO_1920_2a!M13/SV_SO_1920_2a!$O13*100</f>
        <v>3.9613644699841055</v>
      </c>
      <c r="N13" s="153">
        <f>SV_SO_1920_2a!N13/SV_SO_1920_2a!$O13*100</f>
        <v>0.45237804132534537</v>
      </c>
      <c r="O13" s="150">
        <f>SV_SO_1920_2a!O13/SV_SO_1920_2a!$O13*100</f>
        <v>100</v>
      </c>
      <c r="P13" s="150">
        <f>SV_SO_1920_2a!P13/SV_SO_1920_2a!$V13*100</f>
        <v>0.0077019845446843465</v>
      </c>
      <c r="Q13" s="151">
        <f>SV_SO_1920_2a!Q13/SV_SO_1920_2a!$V13*100</f>
        <v>0.3799645708710944</v>
      </c>
      <c r="R13" s="150">
        <f>SV_SO_1920_2a!R13/SV_SO_1920_2a!$V13*100</f>
        <v>70.98405689199251</v>
      </c>
      <c r="S13" s="150">
        <f>SV_SO_1920_2a!S13/SV_SO_1920_2a!$V13*100</f>
        <v>23.52699545582912</v>
      </c>
      <c r="T13" s="151">
        <f>SV_SO_1920_2a!T13/SV_SO_1920_2a!$V13*100</f>
        <v>4.587815460450309</v>
      </c>
      <c r="U13" s="186">
        <f>SV_SO_1920_2a!U13/SV_SO_1920_2a!$V13*100</f>
        <v>0.5134656363122898</v>
      </c>
      <c r="V13" s="150">
        <f>SV_SO_1920_2a!V13/SV_SO_1920_2a!$V13*100</f>
        <v>100</v>
      </c>
    </row>
    <row r="14" spans="1:22" s="74" customFormat="1" ht="12.75">
      <c r="A14" s="212" t="s">
        <v>61</v>
      </c>
      <c r="B14" s="150">
        <f>SV_SO_1920_2a!B14/SV_SO_1920_2a!$H14*100</f>
        <v>0</v>
      </c>
      <c r="C14" s="153">
        <f>SV_SO_1920_2a!C14/SV_SO_1920_2a!$H14*100</f>
        <v>1.0123734533183353</v>
      </c>
      <c r="D14" s="152">
        <f>SV_SO_1920_2a!D14/SV_SO_1920_2a!$H14*100</f>
        <v>61.079865016872894</v>
      </c>
      <c r="E14" s="153">
        <f>SV_SO_1920_2a!E14/SV_SO_1920_2a!$H14*100</f>
        <v>28.45894263217098</v>
      </c>
      <c r="F14" s="153">
        <f>SV_SO_1920_2a!F14/SV_SO_1920_2a!$H14*100</f>
        <v>8.548931383577054</v>
      </c>
      <c r="G14" s="153">
        <f>SV_SO_1920_2a!G14/SV_SO_1920_2a!$H14*100</f>
        <v>0.8998875140607425</v>
      </c>
      <c r="H14" s="150">
        <f>SV_SO_1920_2a!H14/SV_SO_1920_2a!$H14*100</f>
        <v>100</v>
      </c>
      <c r="I14" s="150">
        <f>SV_SO_1920_2a!I14/SV_SO_1920_2a!$O14*100</f>
        <v>0.05104645227156713</v>
      </c>
      <c r="J14" s="153">
        <f>SV_SO_1920_2a!J14/SV_SO_1920_2a!$O14*100</f>
        <v>0.9698825931597753</v>
      </c>
      <c r="K14" s="152">
        <f>SV_SO_1920_2a!K14/SV_SO_1920_2a!$O14*100</f>
        <v>73.04747320061256</v>
      </c>
      <c r="L14" s="153">
        <f>SV_SO_1920_2a!L14/SV_SO_1920_2a!$O14*100</f>
        <v>22.103113833588566</v>
      </c>
      <c r="M14" s="153">
        <f>SV_SO_1920_2a!M14/SV_SO_1920_2a!$O14*100</f>
        <v>3.3180193976518635</v>
      </c>
      <c r="N14" s="153">
        <f>SV_SO_1920_2a!N14/SV_SO_1920_2a!$O14*100</f>
        <v>0.5104645227156712</v>
      </c>
      <c r="O14" s="150">
        <f>SV_SO_1920_2a!O14/SV_SO_1920_2a!$O14*100</f>
        <v>100</v>
      </c>
      <c r="P14" s="150">
        <f>SV_SO_1920_2a!P14/SV_SO_1920_2a!$V14*100</f>
        <v>0.0351123595505618</v>
      </c>
      <c r="Q14" s="151">
        <f>SV_SO_1920_2a!Q14/SV_SO_1920_2a!$V14*100</f>
        <v>0.9831460674157303</v>
      </c>
      <c r="R14" s="150">
        <f>SV_SO_1920_2a!R14/SV_SO_1920_2a!$V14*100</f>
        <v>69.31179775280899</v>
      </c>
      <c r="S14" s="150">
        <f>SV_SO_1920_2a!S14/SV_SO_1920_2a!$V14*100</f>
        <v>24.087078651685392</v>
      </c>
      <c r="T14" s="151">
        <f>SV_SO_1920_2a!T14/SV_SO_1920_2a!$V14*100</f>
        <v>4.950842696629214</v>
      </c>
      <c r="U14" s="186">
        <f>SV_SO_1920_2a!U14/SV_SO_1920_2a!$V14*100</f>
        <v>0.6320224719101123</v>
      </c>
      <c r="V14" s="150">
        <f>SV_SO_1920_2a!V14/SV_SO_1920_2a!$V14*100</f>
        <v>100</v>
      </c>
    </row>
    <row r="15" spans="1:22" s="74" customFormat="1" ht="12.75">
      <c r="A15" s="212" t="s">
        <v>63</v>
      </c>
      <c r="B15" s="150">
        <f>SV_SO_1920_2a!B15/SV_SO_1920_2a!$H15*100</f>
        <v>0</v>
      </c>
      <c r="C15" s="153">
        <f>SV_SO_1920_2a!C15/SV_SO_1920_2a!$H15*100</f>
        <v>0.04203446826397646</v>
      </c>
      <c r="D15" s="152">
        <f>SV_SO_1920_2a!D15/SV_SO_1920_2a!$H15*100</f>
        <v>47.274765307552194</v>
      </c>
      <c r="E15" s="153">
        <f>SV_SO_1920_2a!E15/SV_SO_1920_2a!$H15*100</f>
        <v>43.35855401429172</v>
      </c>
      <c r="F15" s="153">
        <f>SV_SO_1920_2a!F15/SV_SO_1920_2a!$H15*100</f>
        <v>8.04259492784083</v>
      </c>
      <c r="G15" s="153">
        <f>SV_SO_1920_2a!G15/SV_SO_1920_2a!$H15*100</f>
        <v>1.282051282051282</v>
      </c>
      <c r="H15" s="150">
        <f>SV_SO_1920_2a!H15/SV_SO_1920_2a!$H15*100</f>
        <v>100</v>
      </c>
      <c r="I15" s="150">
        <f>SV_SO_1920_2a!I15/SV_SO_1920_2a!$O15*100</f>
        <v>0</v>
      </c>
      <c r="J15" s="153">
        <f>SV_SO_1920_2a!J15/SV_SO_1920_2a!$O15*100</f>
        <v>0.037700282752120645</v>
      </c>
      <c r="K15" s="152">
        <f>SV_SO_1920_2a!K15/SV_SO_1920_2a!$O15*100</f>
        <v>51.12158341187559</v>
      </c>
      <c r="L15" s="153">
        <f>SV_SO_1920_2a!L15/SV_SO_1920_2a!$O15*100</f>
        <v>42.05466540999058</v>
      </c>
      <c r="M15" s="153">
        <f>SV_SO_1920_2a!M15/SV_SO_1920_2a!$O15*100</f>
        <v>5.966069745523091</v>
      </c>
      <c r="N15" s="153">
        <f>SV_SO_1920_2a!N15/SV_SO_1920_2a!$O15*100</f>
        <v>0.8199811498586239</v>
      </c>
      <c r="O15" s="150">
        <f>SV_SO_1920_2a!O15/SV_SO_1920_2a!$O15*100</f>
        <v>100</v>
      </c>
      <c r="P15" s="150">
        <f>SV_SO_1920_2a!P15/SV_SO_1920_2a!$V15*100</f>
        <v>0</v>
      </c>
      <c r="Q15" s="151">
        <f>SV_SO_1920_2a!Q15/SV_SO_1920_2a!$V15*100</f>
        <v>0.040186465198521135</v>
      </c>
      <c r="R15" s="150">
        <f>SV_SO_1920_2a!R15/SV_SO_1920_2a!$V15*100</f>
        <v>48.91496543963993</v>
      </c>
      <c r="S15" s="150">
        <f>SV_SO_1920_2a!S15/SV_SO_1920_2a!$V15*100</f>
        <v>42.80260408294486</v>
      </c>
      <c r="T15" s="151">
        <f>SV_SO_1920_2a!T15/SV_SO_1920_2a!$V15*100</f>
        <v>7.157209451856615</v>
      </c>
      <c r="U15" s="186">
        <f>SV_SO_1920_2a!U15/SV_SO_1920_2a!$V15*100</f>
        <v>1.0850345603600706</v>
      </c>
      <c r="V15" s="150">
        <f>SV_SO_1920_2a!V15/SV_SO_1920_2a!$V15*100</f>
        <v>100</v>
      </c>
    </row>
    <row r="16" spans="1:22" s="60" customFormat="1" ht="12.75">
      <c r="A16" s="29" t="s">
        <v>1</v>
      </c>
      <c r="B16" s="147">
        <f>SV_SO_1920_2a!B16/SV_SO_1920_2a!$H16*100</f>
        <v>0.02712886209495102</v>
      </c>
      <c r="C16" s="148">
        <f>SV_SO_1920_2a!C16/SV_SO_1920_2a!$H16*100</f>
        <v>1.5342878673700076</v>
      </c>
      <c r="D16" s="149">
        <f>SV_SO_1920_2a!D16/SV_SO_1920_2a!$H16*100</f>
        <v>72.31047475508666</v>
      </c>
      <c r="E16" s="148">
        <f>SV_SO_1920_2a!E16/SV_SO_1920_2a!$H16*100</f>
        <v>21.629238884702335</v>
      </c>
      <c r="F16" s="148">
        <f>SV_SO_1920_2a!F16/SV_SO_1920_2a!$H16*100</f>
        <v>3.99095704596835</v>
      </c>
      <c r="G16" s="148">
        <f>SV_SO_1920_2a!G16/SV_SO_1920_2a!$H16*100</f>
        <v>0.507912584777694</v>
      </c>
      <c r="H16" s="147">
        <f>SV_SO_1920_2a!H16/SV_SO_1920_2a!$H16*100</f>
        <v>100</v>
      </c>
      <c r="I16" s="147">
        <f>SV_SO_1920_2a!I16/SV_SO_1920_2a!$O16*100</f>
        <v>0.017175155357087094</v>
      </c>
      <c r="J16" s="148">
        <f>SV_SO_1920_2a!J16/SV_SO_1920_2a!$O16*100</f>
        <v>1.4786247384692253</v>
      </c>
      <c r="K16" s="149">
        <f>SV_SO_1920_2a!K16/SV_SO_1920_2a!$O16*100</f>
        <v>78.35462011679105</v>
      </c>
      <c r="L16" s="148">
        <f>SV_SO_1920_2a!L16/SV_SO_1920_2a!$O16*100</f>
        <v>17.334415888580082</v>
      </c>
      <c r="M16" s="148">
        <f>SV_SO_1920_2a!M16/SV_SO_1920_2a!$O16*100</f>
        <v>2.510695437654186</v>
      </c>
      <c r="N16" s="148">
        <f>SV_SO_1920_2a!N16/SV_SO_1920_2a!$O16*100</f>
        <v>0.30446866314836213</v>
      </c>
      <c r="O16" s="147">
        <f>SV_SO_1920_2a!O16/SV_SO_1920_2a!$O16*100</f>
        <v>100</v>
      </c>
      <c r="P16" s="147">
        <f>SV_SO_1920_2a!P16/SV_SO_1920_2a!$V16*100</f>
        <v>0.022239946010613822</v>
      </c>
      <c r="Q16" s="148">
        <f>SV_SO_1920_2a!Q16/SV_SO_1920_2a!$V16*100</f>
        <v>1.5069480658915917</v>
      </c>
      <c r="R16" s="147">
        <f>SV_SO_1920_2a!R16/SV_SO_1920_2a!$V16*100</f>
        <v>75.2791496671677</v>
      </c>
      <c r="S16" s="147">
        <f>SV_SO_1920_2a!S16/SV_SO_1920_2a!$V16*100</f>
        <v>19.519770545108745</v>
      </c>
      <c r="T16" s="148">
        <f>SV_SO_1920_2a!T16/SV_SO_1920_2a!$V16*100</f>
        <v>3.2639038007300836</v>
      </c>
      <c r="U16" s="187">
        <f>SV_SO_1920_2a!U16/SV_SO_1920_2a!$V16*100</f>
        <v>0.40798797509126045</v>
      </c>
      <c r="V16" s="147">
        <f>SV_SO_1920_2a!V16/SV_SO_1920_2a!$V16*100</f>
        <v>100</v>
      </c>
    </row>
    <row r="17" spans="2:22" s="73" customFormat="1" ht="9" customHeight="1">
      <c r="B17" s="88"/>
      <c r="C17" s="89"/>
      <c r="D17" s="90"/>
      <c r="E17" s="89"/>
      <c r="F17" s="89"/>
      <c r="G17" s="89"/>
      <c r="H17" s="88"/>
      <c r="I17" s="88"/>
      <c r="J17" s="89"/>
      <c r="K17" s="90"/>
      <c r="L17" s="89"/>
      <c r="M17" s="89"/>
      <c r="N17" s="89"/>
      <c r="O17" s="88"/>
      <c r="P17" s="88"/>
      <c r="Q17" s="89"/>
      <c r="R17" s="88"/>
      <c r="S17" s="88"/>
      <c r="T17" s="89"/>
      <c r="U17" s="91"/>
      <c r="V17" s="88"/>
    </row>
    <row r="18" spans="1:22" s="74" customFormat="1" ht="12.75">
      <c r="A18" s="30" t="s">
        <v>18</v>
      </c>
      <c r="B18" s="88"/>
      <c r="C18" s="89"/>
      <c r="D18" s="90"/>
      <c r="E18" s="89"/>
      <c r="F18" s="89"/>
      <c r="G18" s="89"/>
      <c r="H18" s="88"/>
      <c r="I18" s="88"/>
      <c r="J18" s="89"/>
      <c r="K18" s="90"/>
      <c r="L18" s="89"/>
      <c r="M18" s="89"/>
      <c r="N18" s="89"/>
      <c r="O18" s="88"/>
      <c r="P18" s="88"/>
      <c r="Q18" s="89"/>
      <c r="R18" s="88"/>
      <c r="S18" s="88"/>
      <c r="T18" s="89"/>
      <c r="U18" s="91"/>
      <c r="V18" s="88"/>
    </row>
    <row r="19" spans="1:22" s="73" customFormat="1" ht="12.75">
      <c r="A19" s="212" t="s">
        <v>60</v>
      </c>
      <c r="B19" s="150">
        <f>SV_SO_1920_2a!B19/SV_SO_1920_2a!$H19*100</f>
        <v>0.08467798842734159</v>
      </c>
      <c r="C19" s="151">
        <f>SV_SO_1920_2a!C19/SV_SO_1920_2a!$H19*100</f>
        <v>3.4576845274497816</v>
      </c>
      <c r="D19" s="152">
        <f>SV_SO_1920_2a!D19/SV_SO_1920_2a!$H19*100</f>
        <v>82.69746436467987</v>
      </c>
      <c r="E19" s="151">
        <f>SV_SO_1920_2a!E19/SV_SO_1920_2a!$H19*100</f>
        <v>12.132474008561886</v>
      </c>
      <c r="F19" s="151">
        <f>SV_SO_1920_2a!F19/SV_SO_1920_2a!$H19*100</f>
        <v>1.4442301359552148</v>
      </c>
      <c r="G19" s="151">
        <f>SV_SO_1920_2a!G19/SV_SO_1920_2a!$H19*100</f>
        <v>0.18346897492590675</v>
      </c>
      <c r="H19" s="150">
        <f>SV_SO_1920_2a!H19/SV_SO_1920_2a!$H19*100</f>
        <v>100</v>
      </c>
      <c r="I19" s="150">
        <f>SV_SO_1920_2a!I19/SV_SO_1920_2a!$O19*100</f>
        <v>0.04578270822327875</v>
      </c>
      <c r="J19" s="151">
        <f>SV_SO_1920_2a!J19/SV_SO_1920_2a!$O19*100</f>
        <v>2.525092445853143</v>
      </c>
      <c r="K19" s="152">
        <f>SV_SO_1920_2a!K19/SV_SO_1920_2a!$O19*100</f>
        <v>88.69167106885016</v>
      </c>
      <c r="L19" s="151">
        <f>SV_SO_1920_2a!L19/SV_SO_1920_2a!$O19*100</f>
        <v>7.807712625462229</v>
      </c>
      <c r="M19" s="151">
        <f>SV_SO_1920_2a!M19/SV_SO_1920_2a!$O19*100</f>
        <v>0.8311322415918296</v>
      </c>
      <c r="N19" s="151">
        <f>SV_SO_1920_2a!N19/SV_SO_1920_2a!$O19*100</f>
        <v>0.09860891001936961</v>
      </c>
      <c r="O19" s="150">
        <f>SV_SO_1920_2a!O19/SV_SO_1920_2a!$O19*100</f>
        <v>100</v>
      </c>
      <c r="P19" s="150">
        <f>SV_SO_1920_2a!P19/SV_SO_1920_2a!$V19*100</f>
        <v>0.06243454442922742</v>
      </c>
      <c r="Q19" s="151">
        <f>SV_SO_1920_2a!Q19/SV_SO_1920_2a!$V19*100</f>
        <v>2.9243535003625234</v>
      </c>
      <c r="R19" s="150">
        <f>SV_SO_1920_2a!R19/SV_SO_1920_2a!$V19*100</f>
        <v>86.12543301377588</v>
      </c>
      <c r="S19" s="150">
        <f>SV_SO_1920_2a!S19/SV_SO_1920_2a!$V19*100</f>
        <v>9.659228228470154</v>
      </c>
      <c r="T19" s="151">
        <f>SV_SO_1920_2a!T19/SV_SO_1920_2a!$V19*100</f>
        <v>1.0936115362925964</v>
      </c>
      <c r="U19" s="186">
        <f>SV_SO_1920_2a!U19/SV_SO_1920_2a!$V19*100</f>
        <v>0.13493917666962055</v>
      </c>
      <c r="V19" s="150">
        <f>SV_SO_1920_2a!V19/SV_SO_1920_2a!$V19*100</f>
        <v>100</v>
      </c>
    </row>
    <row r="20" spans="1:22" s="74" customFormat="1" ht="12.75">
      <c r="A20" s="212" t="s">
        <v>62</v>
      </c>
      <c r="B20" s="150">
        <f>SV_SO_1920_2a!B20/SV_SO_1920_2a!$H20*100</f>
        <v>0</v>
      </c>
      <c r="C20" s="153">
        <f>SV_SO_1920_2a!C20/SV_SO_1920_2a!$H20*100</f>
        <v>0.4826678367705134</v>
      </c>
      <c r="D20" s="152">
        <f>SV_SO_1920_2a!D20/SV_SO_1920_2a!$H20*100</f>
        <v>62.2071083808688</v>
      </c>
      <c r="E20" s="153">
        <f>SV_SO_1920_2a!E20/SV_SO_1920_2a!$H20*100</f>
        <v>28.66169372531812</v>
      </c>
      <c r="F20" s="153">
        <f>SV_SO_1920_2a!F20/SV_SO_1920_2a!$H20*100</f>
        <v>7.349714787187363</v>
      </c>
      <c r="G20" s="153">
        <f>SV_SO_1920_2a!G20/SV_SO_1920_2a!$H20*100</f>
        <v>1.2988152698551998</v>
      </c>
      <c r="H20" s="150">
        <f>SV_SO_1920_2a!H20/SV_SO_1920_2a!$H20*100</f>
        <v>100</v>
      </c>
      <c r="I20" s="150">
        <f>SV_SO_1920_2a!I20/SV_SO_1920_2a!$O20*100</f>
        <v>0.005744155321959906</v>
      </c>
      <c r="J20" s="153">
        <f>SV_SO_1920_2a!J20/SV_SO_1920_2a!$O20*100</f>
        <v>0.3389051639956345</v>
      </c>
      <c r="K20" s="152">
        <f>SV_SO_1920_2a!K20/SV_SO_1920_2a!$O20*100</f>
        <v>67.82124188638062</v>
      </c>
      <c r="L20" s="153">
        <f>SV_SO_1920_2a!L20/SV_SO_1920_2a!$O20*100</f>
        <v>25.469584697570223</v>
      </c>
      <c r="M20" s="153">
        <f>SV_SO_1920_2a!M20/SV_SO_1920_2a!$O20*100</f>
        <v>5.244413808949394</v>
      </c>
      <c r="N20" s="153">
        <f>SV_SO_1920_2a!N20/SV_SO_1920_2a!$O20*100</f>
        <v>1.1201102877821816</v>
      </c>
      <c r="O20" s="150">
        <f>SV_SO_1920_2a!O20/SV_SO_1920_2a!$O20*100</f>
        <v>100</v>
      </c>
      <c r="P20" s="150">
        <f>SV_SO_1920_2a!P20/SV_SO_1920_2a!$V20*100</f>
        <v>0.0024876240702505037</v>
      </c>
      <c r="Q20" s="151">
        <f>SV_SO_1920_2a!Q20/SV_SO_1920_2a!$V20*100</f>
        <v>0.4204084678723351</v>
      </c>
      <c r="R20" s="150">
        <f>SV_SO_1920_2a!R20/SV_SO_1920_2a!$V20*100</f>
        <v>64.6384238413891</v>
      </c>
      <c r="S20" s="150">
        <f>SV_SO_1920_2a!S20/SV_SO_1920_2a!$V20*100</f>
        <v>27.27928555436702</v>
      </c>
      <c r="T20" s="151">
        <f>SV_SO_1920_2a!T20/SV_SO_1920_2a!$V20*100</f>
        <v>6.4379710938083035</v>
      </c>
      <c r="U20" s="186">
        <f>SV_SO_1920_2a!U20/SV_SO_1920_2a!$V20*100</f>
        <v>1.2214234184929973</v>
      </c>
      <c r="V20" s="150">
        <f>SV_SO_1920_2a!V20/SV_SO_1920_2a!$V20*100</f>
        <v>100</v>
      </c>
    </row>
    <row r="21" spans="1:22" s="74" customFormat="1" ht="12.75">
      <c r="A21" s="212" t="s">
        <v>61</v>
      </c>
      <c r="B21" s="150">
        <f>SV_SO_1920_2a!B21/SV_SO_1920_2a!$H21*100</f>
        <v>0</v>
      </c>
      <c r="C21" s="153">
        <f>SV_SO_1920_2a!C21/SV_SO_1920_2a!$H21*100</f>
        <v>1.6713091922005572</v>
      </c>
      <c r="D21" s="152">
        <f>SV_SO_1920_2a!D21/SV_SO_1920_2a!$H21*100</f>
        <v>53.66759517177344</v>
      </c>
      <c r="E21" s="153">
        <f>SV_SO_1920_2a!E21/SV_SO_1920_2a!$H21*100</f>
        <v>30.45496750232126</v>
      </c>
      <c r="F21" s="153">
        <f>SV_SO_1920_2a!F21/SV_SO_1920_2a!$H21*100</f>
        <v>11.142061281337048</v>
      </c>
      <c r="G21" s="153">
        <f>SV_SO_1920_2a!G21/SV_SO_1920_2a!$H21*100</f>
        <v>3.064066852367688</v>
      </c>
      <c r="H21" s="150">
        <f>SV_SO_1920_2a!H21/SV_SO_1920_2a!$H21*100</f>
        <v>100</v>
      </c>
      <c r="I21" s="150">
        <f>SV_SO_1920_2a!I21/SV_SO_1920_2a!$O21*100</f>
        <v>0.1508295625942685</v>
      </c>
      <c r="J21" s="153">
        <f>SV_SO_1920_2a!J21/SV_SO_1920_2a!$O21*100</f>
        <v>1.206636500754148</v>
      </c>
      <c r="K21" s="152">
        <f>SV_SO_1920_2a!K21/SV_SO_1920_2a!$O21*100</f>
        <v>66.91804927099044</v>
      </c>
      <c r="L21" s="153">
        <f>SV_SO_1920_2a!L21/SV_SO_1920_2a!$O21*100</f>
        <v>25.087983911513323</v>
      </c>
      <c r="M21" s="153">
        <f>SV_SO_1920_2a!M21/SV_SO_1920_2a!$O21*100</f>
        <v>5.178481649069885</v>
      </c>
      <c r="N21" s="153">
        <f>SV_SO_1920_2a!N21/SV_SO_1920_2a!$O21*100</f>
        <v>1.4580191050779285</v>
      </c>
      <c r="O21" s="150">
        <f>SV_SO_1920_2a!O21/SV_SO_1920_2a!$O21*100</f>
        <v>100</v>
      </c>
      <c r="P21" s="150">
        <f>SV_SO_1920_2a!P21/SV_SO_1920_2a!$V21*100</f>
        <v>0.09784735812133072</v>
      </c>
      <c r="Q21" s="151">
        <f>SV_SO_1920_2a!Q21/SV_SO_1920_2a!$V21*100</f>
        <v>1.36986301369863</v>
      </c>
      <c r="R21" s="150">
        <f>SV_SO_1920_2a!R21/SV_SO_1920_2a!$V21*100</f>
        <v>62.263535551206786</v>
      </c>
      <c r="S21" s="150">
        <f>SV_SO_1920_2a!S21/SV_SO_1920_2a!$V21*100</f>
        <v>26.973255055446838</v>
      </c>
      <c r="T21" s="151">
        <f>SV_SO_1920_2a!T21/SV_SO_1920_2a!$V21*100</f>
        <v>7.273320287018917</v>
      </c>
      <c r="U21" s="186">
        <f>SV_SO_1920_2a!U21/SV_SO_1920_2a!$V21*100</f>
        <v>2.0221787345075013</v>
      </c>
      <c r="V21" s="150">
        <f>SV_SO_1920_2a!V21/SV_SO_1920_2a!$V21*100</f>
        <v>100</v>
      </c>
    </row>
    <row r="22" spans="1:22" s="74" customFormat="1" ht="12.75">
      <c r="A22" s="212" t="s">
        <v>63</v>
      </c>
      <c r="B22" s="150">
        <f>SV_SO_1920_2a!B22/SV_SO_1920_2a!$H22*100</f>
        <v>0</v>
      </c>
      <c r="C22" s="153">
        <f>SV_SO_1920_2a!C22/SV_SO_1920_2a!$H22*100</f>
        <v>0.059683676514473295</v>
      </c>
      <c r="D22" s="152">
        <f>SV_SO_1920_2a!D22/SV_SO_1920_2a!$H22*100</f>
        <v>43.18113995822143</v>
      </c>
      <c r="E22" s="153">
        <f>SV_SO_1920_2a!E22/SV_SO_1920_2a!$H22*100</f>
        <v>43.307967770814685</v>
      </c>
      <c r="F22" s="153">
        <f>SV_SO_1920_2a!F22/SV_SO_1920_2a!$H22*100</f>
        <v>10.959415099970158</v>
      </c>
      <c r="G22" s="153">
        <f>SV_SO_1920_2a!G22/SV_SO_1920_2a!$H22*100</f>
        <v>2.4917934944792597</v>
      </c>
      <c r="H22" s="150">
        <f>SV_SO_1920_2a!H22/SV_SO_1920_2a!$H22*100</f>
        <v>100</v>
      </c>
      <c r="I22" s="150">
        <f>SV_SO_1920_2a!I22/SV_SO_1920_2a!$O22*100</f>
        <v>0.0092910898448388</v>
      </c>
      <c r="J22" s="153">
        <f>SV_SO_1920_2a!J22/SV_SO_1920_2a!$O22*100</f>
        <v>0.0185821796896776</v>
      </c>
      <c r="K22" s="152">
        <f>SV_SO_1920_2a!K22/SV_SO_1920_2a!$O22*100</f>
        <v>46.195298708538516</v>
      </c>
      <c r="L22" s="153">
        <f>SV_SO_1920_2a!L22/SV_SO_1920_2a!$O22*100</f>
        <v>43.593793551983644</v>
      </c>
      <c r="M22" s="153">
        <f>SV_SO_1920_2a!M22/SV_SO_1920_2a!$O22*100</f>
        <v>8.324816500975563</v>
      </c>
      <c r="N22" s="153">
        <f>SV_SO_1920_2a!N22/SV_SO_1920_2a!$O22*100</f>
        <v>1.85821796896776</v>
      </c>
      <c r="O22" s="150">
        <f>SV_SO_1920_2a!O22/SV_SO_1920_2a!$O22*100</f>
        <v>100</v>
      </c>
      <c r="P22" s="150">
        <f>SV_SO_1920_2a!P22/SV_SO_1920_2a!$V22*100</f>
        <v>0.0041378739603591674</v>
      </c>
      <c r="Q22" s="151">
        <f>SV_SO_1920_2a!Q22/SV_SO_1920_2a!$V22*100</f>
        <v>0.041378739603591674</v>
      </c>
      <c r="R22" s="150">
        <f>SV_SO_1920_2a!R22/SV_SO_1920_2a!$V22*100</f>
        <v>44.52352381346464</v>
      </c>
      <c r="S22" s="150">
        <f>SV_SO_1920_2a!S22/SV_SO_1920_2a!$V22*100</f>
        <v>43.43526296189018</v>
      </c>
      <c r="T22" s="151">
        <f>SV_SO_1920_2a!T22/SV_SO_1920_2a!$V22*100</f>
        <v>9.786071916249432</v>
      </c>
      <c r="U22" s="186">
        <f>SV_SO_1920_2a!U22/SV_SO_1920_2a!$V22*100</f>
        <v>2.2096246948317955</v>
      </c>
      <c r="V22" s="150">
        <f>SV_SO_1920_2a!V22/SV_SO_1920_2a!$V22*100</f>
        <v>100</v>
      </c>
    </row>
    <row r="23" spans="1:22" s="30" customFormat="1" ht="12.75">
      <c r="A23" s="29" t="s">
        <v>1</v>
      </c>
      <c r="B23" s="154">
        <f>SV_SO_1920_2a!B23/SV_SO_1920_2a!$H23*100</f>
        <v>0.030754510661563695</v>
      </c>
      <c r="C23" s="155">
        <f>SV_SO_1920_2a!C23/SV_SO_1920_2a!$H23*100</f>
        <v>1.4881765992345544</v>
      </c>
      <c r="D23" s="156">
        <f>SV_SO_1920_2a!D23/SV_SO_1920_2a!$H23*100</f>
        <v>65.13463641334062</v>
      </c>
      <c r="E23" s="155">
        <f>SV_SO_1920_2a!E23/SV_SO_1920_2a!$H23*100</f>
        <v>26.045653362493166</v>
      </c>
      <c r="F23" s="155">
        <f>SV_SO_1920_2a!F23/SV_SO_1920_2a!$H23*100</f>
        <v>6.101353198469109</v>
      </c>
      <c r="G23" s="155">
        <f>SV_SO_1920_2a!G23/SV_SO_1920_2a!$H23*100</f>
        <v>1.1994259158009841</v>
      </c>
      <c r="H23" s="154">
        <f>SV_SO_1920_2a!H23/SV_SO_1920_2a!$H23*100</f>
        <v>100</v>
      </c>
      <c r="I23" s="154">
        <f>SV_SO_1920_2a!I23/SV_SO_1920_2a!$O23*100</f>
        <v>0.030739804631463898</v>
      </c>
      <c r="J23" s="155">
        <f>SV_SO_1920_2a!J23/SV_SO_1920_2a!$O23*100</f>
        <v>1.3696290730241136</v>
      </c>
      <c r="K23" s="156">
        <f>SV_SO_1920_2a!K23/SV_SO_1920_2a!$O23*100</f>
        <v>73.93606120636656</v>
      </c>
      <c r="L23" s="155">
        <f>SV_SO_1920_2a!L23/SV_SO_1920_2a!$O23*100</f>
        <v>20.223375913655303</v>
      </c>
      <c r="M23" s="155">
        <f>SV_SO_1920_2a!M23/SV_SO_1920_2a!$O23*100</f>
        <v>3.668283352688025</v>
      </c>
      <c r="N23" s="155">
        <f>SV_SO_1920_2a!N23/SV_SO_1920_2a!$O23*100</f>
        <v>0.7719106496345379</v>
      </c>
      <c r="O23" s="154">
        <f>SV_SO_1920_2a!O23/SV_SO_1920_2a!$O23*100</f>
        <v>100</v>
      </c>
      <c r="P23" s="154">
        <f>SV_SO_1920_2a!P23/SV_SO_1920_2a!$V23*100</f>
        <v>0.030747155888080354</v>
      </c>
      <c r="Q23" s="155">
        <f>SV_SO_1920_2a!Q23/SV_SO_1920_2a!$V23*100</f>
        <v>1.4288886611321785</v>
      </c>
      <c r="R23" s="154">
        <f>SV_SO_1920_2a!R23/SV_SO_1920_2a!$V23*100</f>
        <v>69.53640121622084</v>
      </c>
      <c r="S23" s="154">
        <f>SV_SO_1920_2a!S23/SV_SO_1920_2a!$V23*100</f>
        <v>23.133818455126235</v>
      </c>
      <c r="T23" s="155">
        <f>SV_SO_1920_2a!T23/SV_SO_1920_2a!$V23*100</f>
        <v>4.884527347886987</v>
      </c>
      <c r="U23" s="188">
        <f>SV_SO_1920_2a!U23/SV_SO_1920_2a!$V23*100</f>
        <v>0.9856171637456869</v>
      </c>
      <c r="V23" s="154">
        <f>SV_SO_1920_2a!V23/SV_SO_1920_2a!$V23*100</f>
        <v>100</v>
      </c>
    </row>
    <row r="24" spans="1:22" s="1" customFormat="1" ht="12.75">
      <c r="A24" s="172" t="s">
        <v>28</v>
      </c>
      <c r="B24" s="97"/>
      <c r="C24" s="98"/>
      <c r="D24" s="99"/>
      <c r="E24" s="98"/>
      <c r="F24" s="98"/>
      <c r="G24" s="98"/>
      <c r="H24" s="97"/>
      <c r="I24" s="97"/>
      <c r="J24" s="98"/>
      <c r="K24" s="99"/>
      <c r="L24" s="98"/>
      <c r="M24" s="98"/>
      <c r="N24" s="98"/>
      <c r="O24" s="97"/>
      <c r="P24" s="97"/>
      <c r="Q24" s="98"/>
      <c r="R24" s="97"/>
      <c r="S24" s="97"/>
      <c r="T24" s="98"/>
      <c r="U24" s="100"/>
      <c r="V24" s="97"/>
    </row>
    <row r="25" spans="1:22" s="1" customFormat="1" ht="12.75">
      <c r="A25" s="212" t="s">
        <v>60</v>
      </c>
      <c r="B25" s="189">
        <f>SV_SO_1920_2a!B25/SV_SO_1920_2a!$H25*100</f>
        <v>0.06820324567210287</v>
      </c>
      <c r="C25" s="190">
        <f>SV_SO_1920_2a!C25/SV_SO_1920_2a!$H25*100</f>
        <v>3.3058514372831036</v>
      </c>
      <c r="D25" s="191">
        <f>SV_SO_1920_2a!D25/SV_SO_1920_2a!$H25*100</f>
        <v>85.19588373352592</v>
      </c>
      <c r="E25" s="190">
        <f>SV_SO_1920_2a!E25/SV_SO_1920_2a!$H25*100</f>
        <v>10.124170026679504</v>
      </c>
      <c r="F25" s="190">
        <f>SV_SO_1920_2a!F25/SV_SO_1920_2a!$H25*100</f>
        <v>1.187538865820144</v>
      </c>
      <c r="G25" s="190">
        <f>SV_SO_1920_2a!G25/SV_SO_1920_2a!$H25*100</f>
        <v>0.11835269101923733</v>
      </c>
      <c r="H25" s="189">
        <f>SV_SO_1920_2a!H25/SV_SO_1920_2a!$H25*100</f>
        <v>100</v>
      </c>
      <c r="I25" s="189">
        <f>SV_SO_1920_2a!I25/SV_SO_1920_2a!$O25*100</f>
        <v>0.034638032559750606</v>
      </c>
      <c r="J25" s="190">
        <f>SV_SO_1920_2a!J25/SV_SO_1920_2a!$O25*100</f>
        <v>2.4923638882766004</v>
      </c>
      <c r="K25" s="191">
        <f>SV_SO_1920_2a!K25/SV_SO_1920_2a!$O25*100</f>
        <v>89.20552948956136</v>
      </c>
      <c r="L25" s="190">
        <f>SV_SO_1920_2a!L25/SV_SO_1920_2a!$O25*100</f>
        <v>7.401517775608528</v>
      </c>
      <c r="M25" s="190">
        <f>SV_SO_1920_2a!M25/SV_SO_1920_2a!$O25*100</f>
        <v>0.7840791006707183</v>
      </c>
      <c r="N25" s="190">
        <f>SV_SO_1920_2a!N25/SV_SO_1920_2a!$O25*100</f>
        <v>0.0818717133230469</v>
      </c>
      <c r="O25" s="189">
        <f>SV_SO_1920_2a!O25/SV_SO_1920_2a!$O25*100</f>
        <v>100</v>
      </c>
      <c r="P25" s="189">
        <f>SV_SO_1920_2a!P25/SV_SO_1920_2a!$V25*100</f>
        <v>0.049397962334053726</v>
      </c>
      <c r="Q25" s="190">
        <f>SV_SO_1920_2a!Q25/SV_SO_1920_2a!$V25*100</f>
        <v>2.8500860053808497</v>
      </c>
      <c r="R25" s="189">
        <f>SV_SO_1920_2a!R25/SV_SO_1920_2a!$V25*100</f>
        <v>87.44233228950733</v>
      </c>
      <c r="S25" s="189">
        <f>SV_SO_1920_2a!S25/SV_SO_1920_2a!$V25*100</f>
        <v>8.598773872006351</v>
      </c>
      <c r="T25" s="190">
        <f>SV_SO_1920_2a!T25/SV_SO_1920_2a!$V25*100</f>
        <v>0.9614960525735455</v>
      </c>
      <c r="U25" s="192">
        <f>SV_SO_1920_2a!U25/SV_SO_1920_2a!$V25*100</f>
        <v>0.09791381819785648</v>
      </c>
      <c r="V25" s="189">
        <f>SV_SO_1920_2a!V25/SV_SO_1920_2a!$V25*100</f>
        <v>100</v>
      </c>
    </row>
    <row r="26" spans="1:22" s="1" customFormat="1" ht="12.75">
      <c r="A26" s="212" t="s">
        <v>62</v>
      </c>
      <c r="B26" s="189">
        <f>SV_SO_1920_2a!B26/SV_SO_1920_2a!$H26*100</f>
        <v>0.004406936518079457</v>
      </c>
      <c r="C26" s="190">
        <f>SV_SO_1920_2a!C26/SV_SO_1920_2a!$H26*100</f>
        <v>0.44069365180794573</v>
      </c>
      <c r="D26" s="191">
        <f>SV_SO_1920_2a!D26/SV_SO_1920_2a!$H26*100</f>
        <v>66.04235065993875</v>
      </c>
      <c r="E26" s="190">
        <f>SV_SO_1920_2a!E26/SV_SO_1920_2a!$H26*100</f>
        <v>26.38212546548267</v>
      </c>
      <c r="F26" s="190">
        <f>SV_SO_1920_2a!F26/SV_SO_1920_2a!$H26*100</f>
        <v>6.200559680937796</v>
      </c>
      <c r="G26" s="190">
        <f>SV_SO_1920_2a!G26/SV_SO_1920_2a!$H26*100</f>
        <v>0.9298636053147654</v>
      </c>
      <c r="H26" s="189">
        <f>SV_SO_1920_2a!H26/SV_SO_1920_2a!$H26*100</f>
        <v>100</v>
      </c>
      <c r="I26" s="189">
        <f>SV_SO_1920_2a!I26/SV_SO_1920_2a!$O26*100</f>
        <v>0.0059229425178428646</v>
      </c>
      <c r="J26" s="190">
        <f>SV_SO_1920_2a!J26/SV_SO_1920_2a!$O26*100</f>
        <v>0.34649213729380757</v>
      </c>
      <c r="K26" s="191">
        <f>SV_SO_1920_2a!K26/SV_SO_1920_2a!$O26*100</f>
        <v>70.07137145734</v>
      </c>
      <c r="L26" s="190">
        <f>SV_SO_1920_2a!L26/SV_SO_1920_2a!$O26*100</f>
        <v>24.15672105902212</v>
      </c>
      <c r="M26" s="190">
        <f>SV_SO_1920_2a!M26/SV_SO_1920_2a!$O26*100</f>
        <v>4.622856635176356</v>
      </c>
      <c r="N26" s="190">
        <f>SV_SO_1920_2a!N26/SV_SO_1920_2a!$O26*100</f>
        <v>0.7966357686498653</v>
      </c>
      <c r="O26" s="189">
        <f>SV_SO_1920_2a!O26/SV_SO_1920_2a!$O26*100</f>
        <v>100</v>
      </c>
      <c r="P26" s="189">
        <f>SV_SO_1920_2a!P26/SV_SO_1920_2a!$V26*100</f>
        <v>0.005053695514845231</v>
      </c>
      <c r="Q26" s="190">
        <f>SV_SO_1920_2a!Q26/SV_SO_1920_2a!$V26*100</f>
        <v>0.4005053695514845</v>
      </c>
      <c r="R26" s="189">
        <f>SV_SO_1920_2a!R26/SV_SO_1920_2a!$V26*100</f>
        <v>67.76121288692356</v>
      </c>
      <c r="S26" s="189">
        <f>SV_SO_1920_2a!S26/SV_SO_1920_2a!$V26*100</f>
        <v>25.432722678458624</v>
      </c>
      <c r="T26" s="190">
        <f>SV_SO_1920_2a!T26/SV_SO_1920_2a!$V26*100</f>
        <v>5.527479469361971</v>
      </c>
      <c r="U26" s="192">
        <f>SV_SO_1920_2a!U26/SV_SO_1920_2a!$V26*100</f>
        <v>0.8730259001895135</v>
      </c>
      <c r="V26" s="189">
        <f>SV_SO_1920_2a!V26/SV_SO_1920_2a!$V26*100</f>
        <v>100</v>
      </c>
    </row>
    <row r="27" spans="1:22" s="1" customFormat="1" ht="12.75">
      <c r="A27" s="212" t="s">
        <v>61</v>
      </c>
      <c r="B27" s="189">
        <f>SV_SO_1920_2a!B27/SV_SO_1920_2a!$H27*100</f>
        <v>0</v>
      </c>
      <c r="C27" s="190">
        <f>SV_SO_1920_2a!C27/SV_SO_1920_2a!$H27*100</f>
        <v>1.373346897253306</v>
      </c>
      <c r="D27" s="191">
        <f>SV_SO_1920_2a!D27/SV_SO_1920_2a!$H27*100</f>
        <v>57.01932858596134</v>
      </c>
      <c r="E27" s="190">
        <f>SV_SO_1920_2a!E27/SV_SO_1920_2a!$H27*100</f>
        <v>29.552390640895222</v>
      </c>
      <c r="F27" s="190">
        <f>SV_SO_1920_2a!F27/SV_SO_1920_2a!$H27*100</f>
        <v>9.969481180061038</v>
      </c>
      <c r="G27" s="190">
        <f>SV_SO_1920_2a!G27/SV_SO_1920_2a!$H27*100</f>
        <v>2.0854526958290944</v>
      </c>
      <c r="H27" s="189">
        <f>SV_SO_1920_2a!H27/SV_SO_1920_2a!$H27*100</f>
        <v>100</v>
      </c>
      <c r="I27" s="189">
        <f>SV_SO_1920_2a!I27/SV_SO_1920_2a!$O27*100</f>
        <v>0.10131712259371835</v>
      </c>
      <c r="J27" s="190">
        <f>SV_SO_1920_2a!J27/SV_SO_1920_2a!$O27*100</f>
        <v>1.089159067882472</v>
      </c>
      <c r="K27" s="191">
        <f>SV_SO_1920_2a!K27/SV_SO_1920_2a!$O27*100</f>
        <v>69.95947315096251</v>
      </c>
      <c r="L27" s="190">
        <f>SV_SO_1920_2a!L27/SV_SO_1920_2a!$O27*100</f>
        <v>23.606889564336374</v>
      </c>
      <c r="M27" s="190">
        <f>SV_SO_1920_2a!M27/SV_SO_1920_2a!$O27*100</f>
        <v>4.25531914893617</v>
      </c>
      <c r="N27" s="190">
        <f>SV_SO_1920_2a!N27/SV_SO_1920_2a!$O27*100</f>
        <v>0.9878419452887538</v>
      </c>
      <c r="O27" s="189">
        <f>SV_SO_1920_2a!O27/SV_SO_1920_2a!$O27*100</f>
        <v>100</v>
      </c>
      <c r="P27" s="189">
        <f>SV_SO_1920_2a!P27/SV_SO_1920_2a!$V27*100</f>
        <v>0.06763611768684477</v>
      </c>
      <c r="Q27" s="190">
        <f>SV_SO_1920_2a!Q27/SV_SO_1920_2a!$V27*100</f>
        <v>1.1836320595197836</v>
      </c>
      <c r="R27" s="189">
        <f>SV_SO_1920_2a!R27/SV_SO_1920_2a!$V27*100</f>
        <v>65.65776124450457</v>
      </c>
      <c r="S27" s="189">
        <f>SV_SO_1920_2a!S27/SV_SO_1920_2a!$V27*100</f>
        <v>25.583361515049035</v>
      </c>
      <c r="T27" s="190">
        <f>SV_SO_1920_2a!T27/SV_SO_1920_2a!$V27*100</f>
        <v>6.1548867095028745</v>
      </c>
      <c r="U27" s="192">
        <f>SV_SO_1920_2a!U27/SV_SO_1920_2a!$V27*100</f>
        <v>1.3527223537368955</v>
      </c>
      <c r="V27" s="189">
        <f>SV_SO_1920_2a!V27/SV_SO_1920_2a!$V27*100</f>
        <v>100</v>
      </c>
    </row>
    <row r="28" spans="1:22" s="1" customFormat="1" ht="12.75">
      <c r="A28" s="212" t="s">
        <v>63</v>
      </c>
      <c r="B28" s="189">
        <f>SV_SO_1920_2a!B28/SV_SO_1920_2a!$H28*100</f>
        <v>0</v>
      </c>
      <c r="C28" s="190">
        <f>SV_SO_1920_2a!C28/SV_SO_1920_2a!$H28*100</f>
        <v>0.05058168942842691</v>
      </c>
      <c r="D28" s="191">
        <f>SV_SO_1920_2a!D28/SV_SO_1920_2a!$H28*100</f>
        <v>45.292289905339985</v>
      </c>
      <c r="E28" s="190">
        <f>SV_SO_1920_2a!E28/SV_SO_1920_2a!$H28*100</f>
        <v>43.334055928896596</v>
      </c>
      <c r="F28" s="190">
        <f>SV_SO_1920_2a!F28/SV_SO_1920_2a!$H28*100</f>
        <v>9.455162945299515</v>
      </c>
      <c r="G28" s="190">
        <f>SV_SO_1920_2a!G28/SV_SO_1920_2a!$H28*100</f>
        <v>1.8679095310354794</v>
      </c>
      <c r="H28" s="189">
        <f>SV_SO_1920_2a!H28/SV_SO_1920_2a!$H28*100</f>
        <v>100</v>
      </c>
      <c r="I28" s="189">
        <f>SV_SO_1920_2a!I28/SV_SO_1920_2a!$O28*100</f>
        <v>0.004678800355588827</v>
      </c>
      <c r="J28" s="190">
        <f>SV_SO_1920_2a!J28/SV_SO_1920_2a!$O28*100</f>
        <v>0.02807280213353296</v>
      </c>
      <c r="K28" s="191">
        <f>SV_SO_1920_2a!K28/SV_SO_1920_2a!$O28*100</f>
        <v>48.640808496701446</v>
      </c>
      <c r="L28" s="190">
        <f>SV_SO_1920_2a!L28/SV_SO_1920_2a!$O28*100</f>
        <v>42.829738455060124</v>
      </c>
      <c r="M28" s="190">
        <f>SV_SO_1920_2a!M28/SV_SO_1920_2a!$O28*100</f>
        <v>7.153885743695317</v>
      </c>
      <c r="N28" s="190">
        <f>SV_SO_1920_2a!N28/SV_SO_1920_2a!$O28*100</f>
        <v>1.3428157020539935</v>
      </c>
      <c r="O28" s="189">
        <f>SV_SO_1920_2a!O28/SV_SO_1920_2a!$O28*100</f>
        <v>100</v>
      </c>
      <c r="P28" s="189">
        <f>SV_SO_1920_2a!P28/SV_SO_1920_2a!$V28*100</f>
        <v>0.002038694420093372</v>
      </c>
      <c r="Q28" s="190">
        <f>SV_SO_1920_2a!Q28/SV_SO_1920_2a!$V28*100</f>
        <v>0.04077388840186744</v>
      </c>
      <c r="R28" s="189">
        <f>SV_SO_1920_2a!R28/SV_SO_1920_2a!$V28*100</f>
        <v>46.75134044158121</v>
      </c>
      <c r="S28" s="189">
        <f>SV_SO_1920_2a!S28/SV_SO_1920_2a!$V28*100</f>
        <v>43.11430959613464</v>
      </c>
      <c r="T28" s="190">
        <f>SV_SO_1920_2a!T28/SV_SO_1920_2a!$V28*100</f>
        <v>8.452427065707122</v>
      </c>
      <c r="U28" s="192">
        <f>SV_SO_1920_2a!U28/SV_SO_1920_2a!$V28*100</f>
        <v>1.639110313755071</v>
      </c>
      <c r="V28" s="189">
        <f>SV_SO_1920_2a!V28/SV_SO_1920_2a!$V28*100</f>
        <v>100</v>
      </c>
    </row>
    <row r="29" spans="1:22" s="30" customFormat="1" ht="12.75">
      <c r="A29" s="29" t="s">
        <v>1</v>
      </c>
      <c r="B29" s="154">
        <f>SV_SO_1920_2a!B29/SV_SO_1920_2a!$H29*100</f>
        <v>0.028828136260990726</v>
      </c>
      <c r="C29" s="155">
        <f>SV_SO_1920_2a!C29/SV_SO_1920_2a!$H29*100</f>
        <v>1.512676372139208</v>
      </c>
      <c r="D29" s="156">
        <f>SV_SO_1920_2a!D29/SV_SO_1920_2a!$H29*100</f>
        <v>68.94729255753616</v>
      </c>
      <c r="E29" s="155">
        <f>SV_SO_1920_2a!E29/SV_SO_1920_2a!$H29*100</f>
        <v>23.699130351222795</v>
      </c>
      <c r="F29" s="155">
        <f>SV_SO_1920_2a!F29/SV_SO_1920_2a!$H29*100</f>
        <v>4.980060539086148</v>
      </c>
      <c r="G29" s="155">
        <f>SV_SO_1920_2a!G29/SV_SO_1920_2a!$H29*100</f>
        <v>0.8320120437547046</v>
      </c>
      <c r="H29" s="154">
        <f>SV_SO_1920_2a!H29/SV_SO_1920_2a!$H29*100</f>
        <v>100</v>
      </c>
      <c r="I29" s="154">
        <f>SV_SO_1920_2a!I29/SV_SO_1920_2a!$O29*100</f>
        <v>0.023653774000424135</v>
      </c>
      <c r="J29" s="155">
        <f>SV_SO_1920_2a!J29/SV_SO_1920_2a!$O29*100</f>
        <v>1.426567266439373</v>
      </c>
      <c r="K29" s="156">
        <f>SV_SO_1920_2a!K29/SV_SO_1920_2a!$O29*100</f>
        <v>76.24427007716024</v>
      </c>
      <c r="L29" s="155">
        <f>SV_SO_1920_2a!L29/SV_SO_1920_2a!$O29*100</f>
        <v>18.714213471232117</v>
      </c>
      <c r="M29" s="155">
        <f>SV_SO_1920_2a!M29/SV_SO_1920_2a!$O29*100</f>
        <v>3.0635715567445883</v>
      </c>
      <c r="N29" s="155">
        <f>SV_SO_1920_2a!N29/SV_SO_1920_2a!$O29*100</f>
        <v>0.5277238544232558</v>
      </c>
      <c r="O29" s="154">
        <f>SV_SO_1920_2a!O29/SV_SO_1920_2a!$O29*100</f>
        <v>100</v>
      </c>
      <c r="P29" s="154">
        <f>SV_SO_1920_2a!P29/SV_SO_1920_2a!$V29*100</f>
        <v>0.026264748666558913</v>
      </c>
      <c r="Q29" s="155">
        <f>SV_SO_1920_2a!Q29/SV_SO_1920_2a!$V29*100</f>
        <v>1.470017779214482</v>
      </c>
      <c r="R29" s="154">
        <f>SV_SO_1920_2a!R29/SV_SO_1920_2a!$V29*100</f>
        <v>72.56222725068693</v>
      </c>
      <c r="S29" s="154">
        <f>SV_SO_1920_2a!S29/SV_SO_1920_2a!$V29*100</f>
        <v>21.229594310651365</v>
      </c>
      <c r="T29" s="155">
        <f>SV_SO_1920_2a!T29/SV_SO_1920_2a!$V29*100</f>
        <v>4.030628737675772</v>
      </c>
      <c r="U29" s="188">
        <f>SV_SO_1920_2a!U29/SV_SO_1920_2a!$V29*100</f>
        <v>0.6812671731048974</v>
      </c>
      <c r="V29" s="154">
        <f>SV_SO_1920_2a!V29/SV_SO_1920_2a!$V29*100</f>
        <v>100</v>
      </c>
    </row>
    <row r="30" spans="1:22" s="111" customFormat="1" ht="12.75">
      <c r="A30" s="158"/>
      <c r="B30" s="163"/>
      <c r="C30" s="163"/>
      <c r="D30" s="163"/>
      <c r="E30" s="163"/>
      <c r="F30" s="163"/>
      <c r="G30" s="163"/>
      <c r="H30" s="163"/>
      <c r="I30" s="163"/>
      <c r="J30" s="163"/>
      <c r="K30" s="163"/>
      <c r="L30" s="163"/>
      <c r="M30" s="163"/>
      <c r="N30" s="163"/>
      <c r="O30" s="163"/>
      <c r="P30" s="163"/>
      <c r="Q30" s="163"/>
      <c r="R30" s="163"/>
      <c r="S30" s="163"/>
      <c r="T30" s="163"/>
      <c r="U30" s="163"/>
      <c r="V30" s="163"/>
    </row>
    <row r="31" spans="1:22" s="111" customFormat="1" ht="12.75">
      <c r="A31" s="158"/>
      <c r="B31" s="163"/>
      <c r="C31" s="163"/>
      <c r="D31" s="163"/>
      <c r="E31" s="163"/>
      <c r="F31" s="163"/>
      <c r="G31" s="163"/>
      <c r="H31" s="163"/>
      <c r="I31" s="163"/>
      <c r="J31" s="163"/>
      <c r="K31" s="163"/>
      <c r="L31" s="163"/>
      <c r="M31" s="163"/>
      <c r="N31" s="163"/>
      <c r="O31" s="163"/>
      <c r="P31" s="163"/>
      <c r="Q31" s="163"/>
      <c r="R31" s="163"/>
      <c r="S31" s="163"/>
      <c r="T31" s="163"/>
      <c r="U31" s="163"/>
      <c r="V31" s="163"/>
    </row>
    <row r="32" spans="1:22" s="111" customFormat="1" ht="12.75">
      <c r="A32" s="158"/>
      <c r="B32" s="163"/>
      <c r="C32" s="163"/>
      <c r="D32" s="163"/>
      <c r="E32" s="163"/>
      <c r="F32" s="163"/>
      <c r="G32" s="163"/>
      <c r="H32" s="163"/>
      <c r="I32" s="163"/>
      <c r="J32" s="163"/>
      <c r="K32" s="163"/>
      <c r="L32" s="163"/>
      <c r="M32" s="163"/>
      <c r="N32" s="163"/>
      <c r="O32" s="163"/>
      <c r="P32" s="163"/>
      <c r="Q32" s="163"/>
      <c r="R32" s="163"/>
      <c r="S32" s="163"/>
      <c r="T32" s="163"/>
      <c r="U32" s="163"/>
      <c r="V32" s="163"/>
    </row>
    <row r="33" spans="1:22" s="111" customFormat="1" ht="12.75">
      <c r="A33" s="158"/>
      <c r="B33" s="163"/>
      <c r="C33" s="163"/>
      <c r="D33" s="163"/>
      <c r="E33" s="163"/>
      <c r="F33" s="163"/>
      <c r="G33" s="163"/>
      <c r="H33" s="163"/>
      <c r="I33" s="163"/>
      <c r="J33" s="163"/>
      <c r="K33" s="163"/>
      <c r="L33" s="163"/>
      <c r="M33" s="163"/>
      <c r="N33" s="163"/>
      <c r="O33" s="163"/>
      <c r="P33" s="163"/>
      <c r="Q33" s="163"/>
      <c r="R33" s="163"/>
      <c r="S33" s="163"/>
      <c r="T33" s="163"/>
      <c r="U33" s="163"/>
      <c r="V33" s="163"/>
    </row>
    <row r="34" spans="1:22" s="111" customFormat="1" ht="12.75">
      <c r="A34" s="158"/>
      <c r="B34" s="163"/>
      <c r="C34" s="163"/>
      <c r="D34" s="163"/>
      <c r="E34" s="163"/>
      <c r="F34" s="163"/>
      <c r="G34" s="163"/>
      <c r="H34" s="163"/>
      <c r="I34" s="163"/>
      <c r="J34" s="163"/>
      <c r="K34" s="163"/>
      <c r="L34" s="163"/>
      <c r="M34" s="163"/>
      <c r="N34" s="163"/>
      <c r="O34" s="163"/>
      <c r="P34" s="163"/>
      <c r="Q34" s="163"/>
      <c r="R34" s="163"/>
      <c r="S34" s="163"/>
      <c r="T34" s="163"/>
      <c r="U34" s="163"/>
      <c r="V34" s="163"/>
    </row>
    <row r="35" spans="1:22" s="111" customFormat="1" ht="12.75">
      <c r="A35" s="158"/>
      <c r="B35" s="163"/>
      <c r="C35" s="163"/>
      <c r="D35" s="163"/>
      <c r="E35" s="163"/>
      <c r="F35" s="163"/>
      <c r="G35" s="163"/>
      <c r="H35" s="163"/>
      <c r="I35" s="163"/>
      <c r="J35" s="163"/>
      <c r="K35" s="163"/>
      <c r="L35" s="163"/>
      <c r="M35" s="163"/>
      <c r="N35" s="163"/>
      <c r="O35" s="163"/>
      <c r="P35" s="163"/>
      <c r="Q35" s="163"/>
      <c r="R35" s="163"/>
      <c r="S35" s="163"/>
      <c r="T35" s="163"/>
      <c r="U35" s="163"/>
      <c r="V35" s="163"/>
    </row>
    <row r="36" spans="1:22" s="111" customFormat="1" ht="12.75">
      <c r="A36" s="158"/>
      <c r="B36" s="163"/>
      <c r="C36" s="163"/>
      <c r="D36" s="163"/>
      <c r="E36" s="163"/>
      <c r="F36" s="163"/>
      <c r="G36" s="163"/>
      <c r="H36" s="163"/>
      <c r="I36" s="163"/>
      <c r="J36" s="163"/>
      <c r="K36" s="163"/>
      <c r="L36" s="163"/>
      <c r="M36" s="163"/>
      <c r="N36" s="163"/>
      <c r="O36" s="163"/>
      <c r="P36" s="163"/>
      <c r="Q36" s="163"/>
      <c r="R36" s="163"/>
      <c r="S36" s="163"/>
      <c r="T36" s="163"/>
      <c r="U36" s="163"/>
      <c r="V36" s="163"/>
    </row>
    <row r="37" spans="1:22" s="111" customFormat="1" ht="12.75">
      <c r="A37" s="158"/>
      <c r="B37" s="163"/>
      <c r="C37" s="163"/>
      <c r="D37" s="163"/>
      <c r="E37" s="163"/>
      <c r="F37" s="163"/>
      <c r="G37" s="163"/>
      <c r="H37" s="163"/>
      <c r="I37" s="163"/>
      <c r="J37" s="163"/>
      <c r="K37" s="163"/>
      <c r="L37" s="163"/>
      <c r="M37" s="163"/>
      <c r="N37" s="163"/>
      <c r="O37" s="163"/>
      <c r="P37" s="163"/>
      <c r="Q37" s="163"/>
      <c r="R37" s="163"/>
      <c r="S37" s="163"/>
      <c r="T37" s="163"/>
      <c r="U37" s="163"/>
      <c r="V37" s="163"/>
    </row>
    <row r="38" spans="1:22" s="111" customFormat="1" ht="12.75">
      <c r="A38" s="158"/>
      <c r="B38" s="163"/>
      <c r="C38" s="163"/>
      <c r="D38" s="163"/>
      <c r="E38" s="163"/>
      <c r="F38" s="163"/>
      <c r="G38" s="163"/>
      <c r="H38" s="163"/>
      <c r="I38" s="163"/>
      <c r="J38" s="163"/>
      <c r="K38" s="163"/>
      <c r="L38" s="163"/>
      <c r="M38" s="163"/>
      <c r="N38" s="163"/>
      <c r="O38" s="163"/>
      <c r="P38" s="163"/>
      <c r="Q38" s="163"/>
      <c r="R38" s="163"/>
      <c r="S38" s="163"/>
      <c r="T38" s="163"/>
      <c r="U38" s="163"/>
      <c r="V38" s="163"/>
    </row>
    <row r="39" spans="1:22" s="111" customFormat="1" ht="12.75">
      <c r="A39" s="158"/>
      <c r="B39" s="163"/>
      <c r="C39" s="163"/>
      <c r="D39" s="163"/>
      <c r="E39" s="163"/>
      <c r="F39" s="163"/>
      <c r="G39" s="163"/>
      <c r="H39" s="163"/>
      <c r="I39" s="163"/>
      <c r="J39" s="163"/>
      <c r="K39" s="163"/>
      <c r="L39" s="163"/>
      <c r="M39" s="163"/>
      <c r="N39" s="163"/>
      <c r="O39" s="163"/>
      <c r="P39" s="163"/>
      <c r="Q39" s="163"/>
      <c r="R39" s="163"/>
      <c r="S39" s="163"/>
      <c r="T39" s="163"/>
      <c r="U39" s="163"/>
      <c r="V39" s="163"/>
    </row>
    <row r="40" spans="1:22" s="111" customFormat="1" ht="12.75">
      <c r="A40" s="158"/>
      <c r="B40" s="163"/>
      <c r="C40" s="163"/>
      <c r="D40" s="163"/>
      <c r="E40" s="163"/>
      <c r="F40" s="163"/>
      <c r="G40" s="163"/>
      <c r="H40" s="163"/>
      <c r="I40" s="163"/>
      <c r="J40" s="163"/>
      <c r="K40" s="163"/>
      <c r="L40" s="163"/>
      <c r="M40" s="163"/>
      <c r="N40" s="163"/>
      <c r="O40" s="163"/>
      <c r="P40" s="163"/>
      <c r="Q40" s="163"/>
      <c r="R40" s="163"/>
      <c r="S40" s="163"/>
      <c r="T40" s="163"/>
      <c r="U40" s="163"/>
      <c r="V40" s="163"/>
    </row>
    <row r="41" spans="1:22" s="111" customFormat="1" ht="12.75">
      <c r="A41" s="158"/>
      <c r="B41" s="163"/>
      <c r="C41" s="163"/>
      <c r="D41" s="163"/>
      <c r="E41" s="163"/>
      <c r="F41" s="163"/>
      <c r="G41" s="163"/>
      <c r="H41" s="163"/>
      <c r="I41" s="163"/>
      <c r="J41" s="163"/>
      <c r="K41" s="163"/>
      <c r="L41" s="163"/>
      <c r="M41" s="163"/>
      <c r="N41" s="163"/>
      <c r="O41" s="163"/>
      <c r="P41" s="163"/>
      <c r="Q41" s="163"/>
      <c r="R41" s="163"/>
      <c r="S41" s="163"/>
      <c r="T41" s="163"/>
      <c r="U41" s="163"/>
      <c r="V41" s="163"/>
    </row>
    <row r="42" spans="1:22" s="111" customFormat="1" ht="14.25" customHeight="1">
      <c r="A42" s="158"/>
      <c r="B42" s="163"/>
      <c r="C42" s="163"/>
      <c r="D42" s="163"/>
      <c r="E42" s="163"/>
      <c r="F42" s="163"/>
      <c r="G42" s="163"/>
      <c r="H42" s="163"/>
      <c r="I42" s="163"/>
      <c r="J42" s="163"/>
      <c r="K42" s="163"/>
      <c r="L42" s="163"/>
      <c r="M42" s="163"/>
      <c r="N42" s="163"/>
      <c r="O42" s="163"/>
      <c r="P42" s="163"/>
      <c r="Q42" s="163"/>
      <c r="R42" s="163"/>
      <c r="S42" s="163"/>
      <c r="T42" s="163"/>
      <c r="U42" s="163"/>
      <c r="V42" s="163"/>
    </row>
    <row r="43" spans="1:3" ht="12.75">
      <c r="A43" s="30" t="s">
        <v>65</v>
      </c>
      <c r="C43"/>
    </row>
    <row r="44" spans="1:22" ht="12.75">
      <c r="A44" s="225" t="s">
        <v>5</v>
      </c>
      <c r="B44" s="225"/>
      <c r="C44" s="225"/>
      <c r="D44" s="225"/>
      <c r="E44" s="225"/>
      <c r="F44" s="225"/>
      <c r="G44" s="225"/>
      <c r="H44" s="225"/>
      <c r="I44" s="225"/>
      <c r="J44" s="225"/>
      <c r="K44" s="225"/>
      <c r="L44" s="225"/>
      <c r="M44" s="225"/>
      <c r="N44" s="225"/>
      <c r="O44" s="225"/>
      <c r="P44" s="225"/>
      <c r="Q44" s="225"/>
      <c r="R44" s="225"/>
      <c r="S44" s="225"/>
      <c r="T44" s="225"/>
      <c r="U44" s="225"/>
      <c r="V44" s="225"/>
    </row>
    <row r="45" spans="1:22" ht="12.75">
      <c r="A45" s="217" t="s">
        <v>50</v>
      </c>
      <c r="B45" s="217"/>
      <c r="C45" s="217"/>
      <c r="D45" s="217"/>
      <c r="E45" s="217"/>
      <c r="F45" s="217"/>
      <c r="G45" s="217"/>
      <c r="H45" s="217"/>
      <c r="I45" s="217"/>
      <c r="J45" s="217"/>
      <c r="K45" s="217"/>
      <c r="L45" s="217"/>
      <c r="M45" s="217"/>
      <c r="N45" s="217"/>
      <c r="O45" s="217"/>
      <c r="P45" s="217"/>
      <c r="Q45" s="217"/>
      <c r="R45" s="217"/>
      <c r="S45" s="217"/>
      <c r="T45" s="217"/>
      <c r="U45" s="217"/>
      <c r="V45" s="217"/>
    </row>
    <row r="46" spans="1:22" s="114" customFormat="1" ht="12.75">
      <c r="A46" s="218" t="s">
        <v>26</v>
      </c>
      <c r="B46" s="218"/>
      <c r="C46" s="218"/>
      <c r="D46" s="218"/>
      <c r="E46" s="218"/>
      <c r="F46" s="218"/>
      <c r="G46" s="218"/>
      <c r="H46" s="218"/>
      <c r="I46" s="218"/>
      <c r="J46" s="218"/>
      <c r="K46" s="218"/>
      <c r="L46" s="218"/>
      <c r="M46" s="218"/>
      <c r="N46" s="218"/>
      <c r="O46" s="218"/>
      <c r="P46" s="218"/>
      <c r="Q46" s="218"/>
      <c r="R46" s="218"/>
      <c r="S46" s="218"/>
      <c r="T46" s="218"/>
      <c r="U46" s="218"/>
      <c r="V46" s="218"/>
    </row>
    <row r="47" spans="1:22" s="114" customFormat="1" ht="12.75">
      <c r="A47" s="113"/>
      <c r="B47" s="113"/>
      <c r="C47" s="113"/>
      <c r="D47" s="113"/>
      <c r="E47" s="113"/>
      <c r="F47" s="113"/>
      <c r="G47" s="113"/>
      <c r="H47" s="113"/>
      <c r="I47" s="113"/>
      <c r="J47" s="113"/>
      <c r="K47" s="113"/>
      <c r="L47" s="113"/>
      <c r="M47" s="113"/>
      <c r="N47" s="113"/>
      <c r="O47" s="113"/>
      <c r="P47" s="113"/>
      <c r="Q47" s="113"/>
      <c r="R47" s="113"/>
      <c r="S47" s="113"/>
      <c r="T47" s="113"/>
      <c r="U47" s="113"/>
      <c r="V47" s="113"/>
    </row>
    <row r="48" spans="1:22" ht="12.75">
      <c r="A48" s="225" t="s">
        <v>21</v>
      </c>
      <c r="B48" s="225"/>
      <c r="C48" s="225"/>
      <c r="D48" s="225"/>
      <c r="E48" s="225"/>
      <c r="F48" s="225"/>
      <c r="G48" s="225"/>
      <c r="H48" s="225"/>
      <c r="I48" s="225"/>
      <c r="J48" s="225"/>
      <c r="K48" s="225"/>
      <c r="L48" s="225"/>
      <c r="M48" s="225"/>
      <c r="N48" s="225"/>
      <c r="O48" s="225"/>
      <c r="P48" s="225"/>
      <c r="Q48" s="225"/>
      <c r="R48" s="225"/>
      <c r="S48" s="225"/>
      <c r="T48" s="225"/>
      <c r="U48" s="225"/>
      <c r="V48" s="225"/>
    </row>
    <row r="49" spans="1:22" ht="9" customHeight="1" thickBot="1">
      <c r="A49" s="164"/>
      <c r="B49" s="164"/>
      <c r="C49" s="164"/>
      <c r="D49" s="164"/>
      <c r="E49" s="164"/>
      <c r="F49" s="164"/>
      <c r="G49" s="164"/>
      <c r="H49" s="164"/>
      <c r="I49" s="164"/>
      <c r="J49" s="164"/>
      <c r="K49" s="164"/>
      <c r="L49" s="164"/>
      <c r="M49" s="164"/>
      <c r="N49" s="164"/>
      <c r="O49" s="164"/>
      <c r="P49" s="164"/>
      <c r="Q49" s="164"/>
      <c r="R49" s="164"/>
      <c r="S49" s="164"/>
      <c r="T49" s="164"/>
      <c r="U49" s="164"/>
      <c r="V49" s="164"/>
    </row>
    <row r="50" spans="1:22" ht="12.75">
      <c r="A50" s="115"/>
      <c r="B50" s="227" t="s">
        <v>29</v>
      </c>
      <c r="C50" s="228"/>
      <c r="D50" s="228"/>
      <c r="E50" s="228"/>
      <c r="F50" s="228"/>
      <c r="G50" s="228"/>
      <c r="H50" s="229"/>
      <c r="I50" s="227" t="s">
        <v>30</v>
      </c>
      <c r="J50" s="228"/>
      <c r="K50" s="228"/>
      <c r="L50" s="228"/>
      <c r="M50" s="228"/>
      <c r="N50" s="228"/>
      <c r="O50" s="229"/>
      <c r="P50" s="227" t="s">
        <v>1</v>
      </c>
      <c r="Q50" s="228"/>
      <c r="R50" s="228"/>
      <c r="S50" s="228"/>
      <c r="T50" s="228"/>
      <c r="U50" s="228"/>
      <c r="V50" s="228"/>
    </row>
    <row r="51" spans="2:22" ht="12.75">
      <c r="B51" s="236" t="s">
        <v>31</v>
      </c>
      <c r="C51" s="237"/>
      <c r="D51" s="116" t="s">
        <v>32</v>
      </c>
      <c r="E51" s="237" t="s">
        <v>33</v>
      </c>
      <c r="F51" s="237"/>
      <c r="G51" s="237"/>
      <c r="H51" s="117" t="s">
        <v>1</v>
      </c>
      <c r="I51" s="236" t="s">
        <v>31</v>
      </c>
      <c r="J51" s="238"/>
      <c r="K51" s="112" t="s">
        <v>32</v>
      </c>
      <c r="L51" s="236" t="s">
        <v>33</v>
      </c>
      <c r="M51" s="237"/>
      <c r="N51" s="237"/>
      <c r="O51" s="117" t="s">
        <v>1</v>
      </c>
      <c r="P51" s="236" t="s">
        <v>31</v>
      </c>
      <c r="Q51" s="238"/>
      <c r="R51" s="112" t="s">
        <v>32</v>
      </c>
      <c r="S51" s="236" t="s">
        <v>33</v>
      </c>
      <c r="T51" s="237"/>
      <c r="U51" s="237"/>
      <c r="V51" s="117" t="s">
        <v>1</v>
      </c>
    </row>
    <row r="52" spans="1:22" ht="12.75">
      <c r="A52" s="182" t="s">
        <v>34</v>
      </c>
      <c r="B52" s="183" t="s">
        <v>35</v>
      </c>
      <c r="C52" s="182">
        <v>1</v>
      </c>
      <c r="D52" s="184" t="s">
        <v>36</v>
      </c>
      <c r="E52" s="182" t="s">
        <v>37</v>
      </c>
      <c r="F52" s="182" t="s">
        <v>38</v>
      </c>
      <c r="G52" s="182" t="s">
        <v>39</v>
      </c>
      <c r="H52" s="185"/>
      <c r="I52" s="183" t="s">
        <v>35</v>
      </c>
      <c r="J52" s="182">
        <v>1</v>
      </c>
      <c r="K52" s="184" t="s">
        <v>36</v>
      </c>
      <c r="L52" s="182" t="s">
        <v>37</v>
      </c>
      <c r="M52" s="182" t="s">
        <v>38</v>
      </c>
      <c r="N52" s="182" t="s">
        <v>39</v>
      </c>
      <c r="O52" s="185"/>
      <c r="P52" s="183" t="s">
        <v>35</v>
      </c>
      <c r="Q52" s="182">
        <v>1</v>
      </c>
      <c r="R52" s="184" t="s">
        <v>36</v>
      </c>
      <c r="S52" s="182" t="s">
        <v>37</v>
      </c>
      <c r="T52" s="182" t="s">
        <v>38</v>
      </c>
      <c r="U52" s="182" t="s">
        <v>39</v>
      </c>
      <c r="V52" s="185"/>
    </row>
    <row r="53" spans="1:22" s="73" customFormat="1" ht="12.75">
      <c r="A53" s="30" t="s">
        <v>16</v>
      </c>
      <c r="B53" s="88"/>
      <c r="C53" s="89"/>
      <c r="D53" s="90"/>
      <c r="E53" s="89"/>
      <c r="F53" s="89"/>
      <c r="G53" s="89"/>
      <c r="H53" s="88"/>
      <c r="I53" s="88"/>
      <c r="J53" s="89"/>
      <c r="K53" s="90"/>
      <c r="L53" s="89"/>
      <c r="M53" s="89"/>
      <c r="N53" s="89"/>
      <c r="O53" s="88"/>
      <c r="P53" s="88"/>
      <c r="Q53" s="89"/>
      <c r="R53" s="88"/>
      <c r="S53" s="88"/>
      <c r="T53" s="89"/>
      <c r="U53" s="89"/>
      <c r="V53" s="88"/>
    </row>
    <row r="54" spans="1:22" s="73" customFormat="1" ht="12.75">
      <c r="A54" s="212" t="s">
        <v>60</v>
      </c>
      <c r="B54" s="150">
        <f>SV_SO_1920_2a!B54/SV_SO_1920_2a!$H54*100</f>
        <v>0</v>
      </c>
      <c r="C54" s="151">
        <f>SV_SO_1920_2a!C54/SV_SO_1920_2a!$H54*100</f>
        <v>2.205375603032391</v>
      </c>
      <c r="D54" s="152">
        <f>SV_SO_1920_2a!D54/SV_SO_1920_2a!$H54*100</f>
        <v>53.411440385940736</v>
      </c>
      <c r="E54" s="151">
        <f>SV_SO_1920_2a!E54/SV_SO_1920_2a!$H54*100</f>
        <v>33.563059958649205</v>
      </c>
      <c r="F54" s="151">
        <f>SV_SO_1920_2a!F54/SV_SO_1920_2a!$H54*100</f>
        <v>9.372846312887665</v>
      </c>
      <c r="G54" s="151">
        <f>SV_SO_1920_2a!G54/SV_SO_1920_2a!$H54*100</f>
        <v>1.447277739490007</v>
      </c>
      <c r="H54" s="150">
        <f>SV_SO_1920_2a!H54/SV_SO_1920_2a!$H54*100</f>
        <v>100</v>
      </c>
      <c r="I54" s="150">
        <f>SV_SO_1920_2a!I54/SV_SO_1920_2a!$O54*100</f>
        <v>0.09704027171276079</v>
      </c>
      <c r="J54" s="151">
        <f>SV_SO_1920_2a!J54/SV_SO_1920_2a!$O54*100</f>
        <v>0.9704027171276078</v>
      </c>
      <c r="K54" s="152">
        <f>SV_SO_1920_2a!K54/SV_SO_1920_2a!$O54*100</f>
        <v>53.56622998544396</v>
      </c>
      <c r="L54" s="151">
        <f>SV_SO_1920_2a!L54/SV_SO_1920_2a!$O54*100</f>
        <v>34.837457544881126</v>
      </c>
      <c r="M54" s="151">
        <f>SV_SO_1920_2a!M54/SV_SO_1920_2a!$O54*100</f>
        <v>9.412906356137798</v>
      </c>
      <c r="N54" s="151">
        <f>SV_SO_1920_2a!N54/SV_SO_1920_2a!$O54*100</f>
        <v>1.1159631246967492</v>
      </c>
      <c r="O54" s="150">
        <f>SV_SO_1920_2a!O54/SV_SO_1920_2a!$O54*100</f>
        <v>100</v>
      </c>
      <c r="P54" s="150">
        <f>SV_SO_1920_2a!P54/SV_SO_1920_2a!$V54*100</f>
        <v>0.05694760820045558</v>
      </c>
      <c r="Q54" s="151">
        <f>SV_SO_1920_2a!Q54/SV_SO_1920_2a!$V54*100</f>
        <v>1.4806378132118452</v>
      </c>
      <c r="R54" s="152">
        <f>SV_SO_1920_2a!R54/SV_SO_1920_2a!$V54*100</f>
        <v>53.502277904328025</v>
      </c>
      <c r="S54" s="151">
        <f>SV_SO_1920_2a!S54/SV_SO_1920_2a!$V54*100</f>
        <v>34.31093394077448</v>
      </c>
      <c r="T54" s="151">
        <f>SV_SO_1920_2a!T54/SV_SO_1920_2a!$V54*100</f>
        <v>9.39635535307517</v>
      </c>
      <c r="U54" s="151">
        <f>SV_SO_1920_2a!U54/SV_SO_1920_2a!$V54*100</f>
        <v>1.2528473804100226</v>
      </c>
      <c r="V54" s="150">
        <f>SV_SO_1920_2a!V54/SV_SO_1920_2a!$V54*100</f>
        <v>100</v>
      </c>
    </row>
    <row r="55" spans="1:22" s="74" customFormat="1" ht="12.75">
      <c r="A55" s="212" t="s">
        <v>62</v>
      </c>
      <c r="B55" s="150">
        <f>SV_SO_1920_2a!B55/SV_SO_1920_2a!$H55*100</f>
        <v>0</v>
      </c>
      <c r="C55" s="153">
        <f>SV_SO_1920_2a!C55/SV_SO_1920_2a!$H55*100</f>
        <v>0.2321532211259431</v>
      </c>
      <c r="D55" s="152">
        <f>SV_SO_1920_2a!D55/SV_SO_1920_2a!$H55*100</f>
        <v>31.92106790481718</v>
      </c>
      <c r="E55" s="153">
        <f>SV_SO_1920_2a!E55/SV_SO_1920_2a!$H55*100</f>
        <v>41.729541497388276</v>
      </c>
      <c r="F55" s="153">
        <f>SV_SO_1920_2a!F55/SV_SO_1920_2a!$H55*100</f>
        <v>20.313406848520025</v>
      </c>
      <c r="G55" s="153">
        <f>SV_SO_1920_2a!G55/SV_SO_1920_2a!$H55*100</f>
        <v>5.803830528148578</v>
      </c>
      <c r="H55" s="150">
        <f>SV_SO_1920_2a!H55/SV_SO_1920_2a!$H55*100</f>
        <v>100</v>
      </c>
      <c r="I55" s="150">
        <f>SV_SO_1920_2a!I55/SV_SO_1920_2a!$O55*100</f>
        <v>0</v>
      </c>
      <c r="J55" s="153">
        <f>SV_SO_1920_2a!J55/SV_SO_1920_2a!$O55*100</f>
        <v>0.21126760563380279</v>
      </c>
      <c r="K55" s="152">
        <f>SV_SO_1920_2a!K55/SV_SO_1920_2a!$O55*100</f>
        <v>33.943661971830984</v>
      </c>
      <c r="L55" s="153">
        <f>SV_SO_1920_2a!L55/SV_SO_1920_2a!$O55*100</f>
        <v>38.87323943661972</v>
      </c>
      <c r="M55" s="153">
        <f>SV_SO_1920_2a!M55/SV_SO_1920_2a!$O55*100</f>
        <v>21.12676056338028</v>
      </c>
      <c r="N55" s="153">
        <f>SV_SO_1920_2a!N55/SV_SO_1920_2a!$O55*100</f>
        <v>5.845070422535211</v>
      </c>
      <c r="O55" s="150">
        <f>SV_SO_1920_2a!O55/SV_SO_1920_2a!$O55*100</f>
        <v>100</v>
      </c>
      <c r="P55" s="150">
        <f>SV_SO_1920_2a!P55/SV_SO_1920_2a!$V55*100</f>
        <v>0</v>
      </c>
      <c r="Q55" s="151">
        <f>SV_SO_1920_2a!Q55/SV_SO_1920_2a!$V55*100</f>
        <v>0.22271714922048996</v>
      </c>
      <c r="R55" s="150">
        <f>SV_SO_1920_2a!R55/SV_SO_1920_2a!$V55*100</f>
        <v>32.834871142220805</v>
      </c>
      <c r="S55" s="150">
        <f>SV_SO_1920_2a!S55/SV_SO_1920_2a!$V55*100</f>
        <v>40.439070951320396</v>
      </c>
      <c r="T55" s="151">
        <f>SV_SO_1920_2a!T55/SV_SO_1920_2a!$V55*100</f>
        <v>20.680878141902642</v>
      </c>
      <c r="U55" s="186">
        <f>SV_SO_1920_2a!U55/SV_SO_1920_2a!$V55*100</f>
        <v>5.822462615335667</v>
      </c>
      <c r="V55" s="150">
        <f>SV_SO_1920_2a!V55/SV_SO_1920_2a!$V55*100</f>
        <v>100</v>
      </c>
    </row>
    <row r="56" spans="1:22" s="74" customFormat="1" ht="12.75">
      <c r="A56" s="212" t="s">
        <v>61</v>
      </c>
      <c r="B56" s="150">
        <f>SV_SO_1920_2a!B56/SV_SO_1920_2a!$H56*100</f>
        <v>0</v>
      </c>
      <c r="C56" s="153">
        <f>SV_SO_1920_2a!C56/SV_SO_1920_2a!$H56*100</f>
        <v>0</v>
      </c>
      <c r="D56" s="152">
        <f>SV_SO_1920_2a!D56/SV_SO_1920_2a!$H56*100</f>
        <v>25.333333333333336</v>
      </c>
      <c r="E56" s="153">
        <f>SV_SO_1920_2a!E56/SV_SO_1920_2a!$H56*100</f>
        <v>48</v>
      </c>
      <c r="F56" s="153">
        <f>SV_SO_1920_2a!F56/SV_SO_1920_2a!$H56*100</f>
        <v>18.666666666666668</v>
      </c>
      <c r="G56" s="153">
        <f>SV_SO_1920_2a!G56/SV_SO_1920_2a!$H56*100</f>
        <v>8</v>
      </c>
      <c r="H56" s="150">
        <f>SV_SO_1920_2a!H56/SV_SO_1920_2a!$H56*100</f>
        <v>100</v>
      </c>
      <c r="I56" s="150">
        <f>SV_SO_1920_2a!I56/SV_SO_1920_2a!$O56*100</f>
        <v>0</v>
      </c>
      <c r="J56" s="153">
        <f>SV_SO_1920_2a!J56/SV_SO_1920_2a!$O56*100</f>
        <v>0.6493506493506493</v>
      </c>
      <c r="K56" s="152">
        <f>SV_SO_1920_2a!K56/SV_SO_1920_2a!$O56*100</f>
        <v>31.16883116883117</v>
      </c>
      <c r="L56" s="153">
        <f>SV_SO_1920_2a!L56/SV_SO_1920_2a!$O56*100</f>
        <v>44.15584415584416</v>
      </c>
      <c r="M56" s="153">
        <f>SV_SO_1920_2a!M56/SV_SO_1920_2a!$O56*100</f>
        <v>24.025974025974026</v>
      </c>
      <c r="N56" s="153">
        <f>SV_SO_1920_2a!N56/SV_SO_1920_2a!$O56*100</f>
        <v>0</v>
      </c>
      <c r="O56" s="150">
        <f>SV_SO_1920_2a!O56/SV_SO_1920_2a!$O56*100</f>
        <v>100</v>
      </c>
      <c r="P56" s="150">
        <f>SV_SO_1920_2a!P56/SV_SO_1920_2a!$V56*100</f>
        <v>0</v>
      </c>
      <c r="Q56" s="151">
        <f>SV_SO_1920_2a!Q56/SV_SO_1920_2a!$V56*100</f>
        <v>0.43668122270742354</v>
      </c>
      <c r="R56" s="150">
        <f>SV_SO_1920_2a!R56/SV_SO_1920_2a!$V56*100</f>
        <v>29.257641921397383</v>
      </c>
      <c r="S56" s="150">
        <f>SV_SO_1920_2a!S56/SV_SO_1920_2a!$V56*100</f>
        <v>45.414847161572055</v>
      </c>
      <c r="T56" s="151">
        <f>SV_SO_1920_2a!T56/SV_SO_1920_2a!$V56*100</f>
        <v>22.270742358078603</v>
      </c>
      <c r="U56" s="186">
        <f>SV_SO_1920_2a!U56/SV_SO_1920_2a!$V56*100</f>
        <v>2.6200873362445414</v>
      </c>
      <c r="V56" s="150">
        <f>SV_SO_1920_2a!V56/SV_SO_1920_2a!$V56*100</f>
        <v>100</v>
      </c>
    </row>
    <row r="57" spans="1:22" s="74" customFormat="1" ht="12.75">
      <c r="A57" s="212" t="s">
        <v>63</v>
      </c>
      <c r="B57" s="150">
        <f>SV_SO_1920_2a!B57/SV_SO_1920_2a!$H57*100</f>
        <v>0.03477051460361613</v>
      </c>
      <c r="C57" s="153">
        <f>SV_SO_1920_2a!C57/SV_SO_1920_2a!$H57*100</f>
        <v>0.1043115438108484</v>
      </c>
      <c r="D57" s="152">
        <f>SV_SO_1920_2a!D57/SV_SO_1920_2a!$H57*100</f>
        <v>26.182197496522946</v>
      </c>
      <c r="E57" s="153">
        <f>SV_SO_1920_2a!E57/SV_SO_1920_2a!$H57*100</f>
        <v>47.426981919332405</v>
      </c>
      <c r="F57" s="153">
        <f>SV_SO_1920_2a!F57/SV_SO_1920_2a!$H57*100</f>
        <v>20.34075104311544</v>
      </c>
      <c r="G57" s="153">
        <f>SV_SO_1920_2a!G57/SV_SO_1920_2a!$H57*100</f>
        <v>5.910987482614742</v>
      </c>
      <c r="H57" s="150">
        <f>SV_SO_1920_2a!H57/SV_SO_1920_2a!$H57*100</f>
        <v>100</v>
      </c>
      <c r="I57" s="150">
        <f>SV_SO_1920_2a!I57/SV_SO_1920_2a!$O57*100</f>
        <v>0</v>
      </c>
      <c r="J57" s="153">
        <f>SV_SO_1920_2a!J57/SV_SO_1920_2a!$O57*100</f>
        <v>0.05178663904712584</v>
      </c>
      <c r="K57" s="152">
        <f>SV_SO_1920_2a!K57/SV_SO_1920_2a!$O57*100</f>
        <v>28.37907819782496</v>
      </c>
      <c r="L57" s="153">
        <f>SV_SO_1920_2a!L57/SV_SO_1920_2a!$O57*100</f>
        <v>48.627654065251164</v>
      </c>
      <c r="M57" s="153">
        <f>SV_SO_1920_2a!M57/SV_SO_1920_2a!$O57*100</f>
        <v>18.53961677887105</v>
      </c>
      <c r="N57" s="153">
        <f>SV_SO_1920_2a!N57/SV_SO_1920_2a!$O57*100</f>
        <v>4.401864319005696</v>
      </c>
      <c r="O57" s="150">
        <f>SV_SO_1920_2a!O57/SV_SO_1920_2a!$O57*100</f>
        <v>100</v>
      </c>
      <c r="P57" s="150">
        <f>SV_SO_1920_2a!P57/SV_SO_1920_2a!$V57*100</f>
        <v>0.020802995631370915</v>
      </c>
      <c r="Q57" s="151">
        <f>SV_SO_1920_2a!Q57/SV_SO_1920_2a!$V57*100</f>
        <v>0.08321198252548366</v>
      </c>
      <c r="R57" s="150">
        <f>SV_SO_1920_2a!R57/SV_SO_1920_2a!$V57*100</f>
        <v>27.064697316413564</v>
      </c>
      <c r="S57" s="150">
        <f>SV_SO_1920_2a!S57/SV_SO_1920_2a!$V57*100</f>
        <v>47.909298939047225</v>
      </c>
      <c r="T57" s="151">
        <f>SV_SO_1920_2a!T57/SV_SO_1920_2a!$V57*100</f>
        <v>19.617224880382775</v>
      </c>
      <c r="U57" s="186">
        <f>SV_SO_1920_2a!U57/SV_SO_1920_2a!$V57*100</f>
        <v>5.304763885999584</v>
      </c>
      <c r="V57" s="150">
        <f>SV_SO_1920_2a!V57/SV_SO_1920_2a!$V57*100</f>
        <v>100</v>
      </c>
    </row>
    <row r="58" spans="1:22" s="29" customFormat="1" ht="12.75">
      <c r="A58" s="29" t="s">
        <v>1</v>
      </c>
      <c r="B58" s="147">
        <f>SV_SO_1920_2a!B58/SV_SO_1920_2a!$H58*100</f>
        <v>0.0163265306122449</v>
      </c>
      <c r="C58" s="148">
        <f>SV_SO_1920_2a!C58/SV_SO_1920_2a!$H58*100</f>
        <v>0.636734693877551</v>
      </c>
      <c r="D58" s="149">
        <f>SV_SO_1920_2a!D58/SV_SO_1920_2a!$H58*100</f>
        <v>34.23673469387755</v>
      </c>
      <c r="E58" s="148">
        <f>SV_SO_1920_2a!E58/SV_SO_1920_2a!$H58*100</f>
        <v>42.5469387755102</v>
      </c>
      <c r="F58" s="148">
        <f>SV_SO_1920_2a!F58/SV_SO_1920_2a!$H58*100</f>
        <v>17.71428571428571</v>
      </c>
      <c r="G58" s="148">
        <f>SV_SO_1920_2a!G58/SV_SO_1920_2a!$H58*100</f>
        <v>4.848979591836735</v>
      </c>
      <c r="H58" s="147">
        <f>SV_SO_1920_2a!H58/SV_SO_1920_2a!$H58*100</f>
        <v>100</v>
      </c>
      <c r="I58" s="147">
        <f>SV_SO_1920_2a!I58/SV_SO_1920_2a!$O58*100</f>
        <v>0.035932446999640676</v>
      </c>
      <c r="J58" s="148">
        <f>SV_SO_1920_2a!J58/SV_SO_1920_2a!$O58*100</f>
        <v>0.44915558749550843</v>
      </c>
      <c r="K58" s="149">
        <f>SV_SO_1920_2a!K58/SV_SO_1920_2a!$O58*100</f>
        <v>39.20229967660798</v>
      </c>
      <c r="L58" s="148">
        <f>SV_SO_1920_2a!L58/SV_SO_1920_2a!$O58*100</f>
        <v>40.909090909090914</v>
      </c>
      <c r="M58" s="148">
        <f>SV_SO_1920_2a!M58/SV_SO_1920_2a!$O58*100</f>
        <v>15.97197269134028</v>
      </c>
      <c r="N58" s="148">
        <f>SV_SO_1920_2a!N58/SV_SO_1920_2a!$O58*100</f>
        <v>3.4315486884656847</v>
      </c>
      <c r="O58" s="147">
        <f>SV_SO_1920_2a!O58/SV_SO_1920_2a!$O58*100</f>
        <v>100</v>
      </c>
      <c r="P58" s="147">
        <f>SV_SO_1920_2a!P58/SV_SO_1920_2a!$V58*100</f>
        <v>0.025660764690787787</v>
      </c>
      <c r="Q58" s="148">
        <f>SV_SO_1920_2a!Q58/SV_SO_1920_2a!$V58*100</f>
        <v>0.547429646736806</v>
      </c>
      <c r="R58" s="147">
        <f>SV_SO_1920_2a!R58/SV_SO_1920_2a!$V58*100</f>
        <v>36.60080403729364</v>
      </c>
      <c r="S58" s="147">
        <f>SV_SO_1920_2a!S58/SV_SO_1920_2a!$V58*100</f>
        <v>41.76717132837226</v>
      </c>
      <c r="T58" s="148">
        <f>SV_SO_1920_2a!T58/SV_SO_1920_2a!$V58*100</f>
        <v>16.884783166538362</v>
      </c>
      <c r="U58" s="187">
        <f>SV_SO_1920_2a!U58/SV_SO_1920_2a!$V58*100</f>
        <v>4.174151056368147</v>
      </c>
      <c r="V58" s="147">
        <f>SV_SO_1920_2a!V58/SV_SO_1920_2a!$V58*100</f>
        <v>100</v>
      </c>
    </row>
    <row r="59" spans="1:22" s="30" customFormat="1" ht="7.5" customHeight="1">
      <c r="A59" s="73"/>
      <c r="B59" s="88"/>
      <c r="C59" s="89"/>
      <c r="D59" s="90"/>
      <c r="E59" s="89"/>
      <c r="F59" s="89"/>
      <c r="G59" s="89"/>
      <c r="H59" s="88"/>
      <c r="I59" s="88"/>
      <c r="J59" s="89"/>
      <c r="K59" s="90"/>
      <c r="L59" s="89"/>
      <c r="M59" s="89"/>
      <c r="N59" s="89"/>
      <c r="O59" s="88"/>
      <c r="P59" s="88"/>
      <c r="Q59" s="89"/>
      <c r="R59" s="88"/>
      <c r="S59" s="88"/>
      <c r="T59" s="89"/>
      <c r="U59" s="91"/>
      <c r="V59" s="88"/>
    </row>
    <row r="60" spans="1:22" s="30" customFormat="1" ht="12.75">
      <c r="A60" s="30" t="s">
        <v>18</v>
      </c>
      <c r="B60" s="88"/>
      <c r="C60" s="89"/>
      <c r="D60" s="90"/>
      <c r="E60" s="89"/>
      <c r="F60" s="89"/>
      <c r="G60" s="89"/>
      <c r="H60" s="88"/>
      <c r="I60" s="88"/>
      <c r="J60" s="89"/>
      <c r="K60" s="90"/>
      <c r="L60" s="89"/>
      <c r="M60" s="89"/>
      <c r="N60" s="89"/>
      <c r="O60" s="88"/>
      <c r="P60" s="88"/>
      <c r="Q60" s="89"/>
      <c r="R60" s="88"/>
      <c r="S60" s="88"/>
      <c r="T60" s="89"/>
      <c r="U60" s="91"/>
      <c r="V60" s="88"/>
    </row>
    <row r="61" spans="1:22" s="74" customFormat="1" ht="12.75">
      <c r="A61" s="212" t="s">
        <v>60</v>
      </c>
      <c r="B61" s="150">
        <f>SV_SO_1920_2a!B61/SV_SO_1920_2a!$H61*100</f>
        <v>0.10752688172043011</v>
      </c>
      <c r="C61" s="151">
        <f>SV_SO_1920_2a!C61/SV_SO_1920_2a!$H61*100</f>
        <v>1.2903225806451613</v>
      </c>
      <c r="D61" s="152">
        <f>SV_SO_1920_2a!D61/SV_SO_1920_2a!$H61*100</f>
        <v>50.215053763440864</v>
      </c>
      <c r="E61" s="151">
        <f>SV_SO_1920_2a!E61/SV_SO_1920_2a!$H61*100</f>
        <v>31.0752688172043</v>
      </c>
      <c r="F61" s="151">
        <f>SV_SO_1920_2a!F61/SV_SO_1920_2a!$H61*100</f>
        <v>13.655913978494624</v>
      </c>
      <c r="G61" s="151">
        <f>SV_SO_1920_2a!G61/SV_SO_1920_2a!$H61*100</f>
        <v>3.655913978494624</v>
      </c>
      <c r="H61" s="150">
        <f>SV_SO_1920_2a!H61/SV_SO_1920_2a!$H61*100</f>
        <v>100</v>
      </c>
      <c r="I61" s="150">
        <f>SV_SO_1920_2a!I61/SV_SO_1920_2a!$O61*100</f>
        <v>0</v>
      </c>
      <c r="J61" s="151">
        <f>SV_SO_1920_2a!J61/SV_SO_1920_2a!$O61*100</f>
        <v>1.005413766434648</v>
      </c>
      <c r="K61" s="152">
        <f>SV_SO_1920_2a!K61/SV_SO_1920_2a!$O61*100</f>
        <v>53.36426914153132</v>
      </c>
      <c r="L61" s="151">
        <f>SV_SO_1920_2a!L61/SV_SO_1920_2a!$O61*100</f>
        <v>33.255993812838355</v>
      </c>
      <c r="M61" s="151">
        <f>SV_SO_1920_2a!M61/SV_SO_1920_2a!$O61*100</f>
        <v>10.131477184841454</v>
      </c>
      <c r="N61" s="151">
        <f>SV_SO_1920_2a!N61/SV_SO_1920_2a!$O61*100</f>
        <v>2.2428460943542152</v>
      </c>
      <c r="O61" s="150">
        <f>SV_SO_1920_2a!O61/SV_SO_1920_2a!$O61*100</f>
        <v>100</v>
      </c>
      <c r="P61" s="150">
        <f>SV_SO_1920_2a!P61/SV_SO_1920_2a!$V61*100</f>
        <v>0.0449842555105713</v>
      </c>
      <c r="Q61" s="151">
        <f>SV_SO_1920_2a!Q61/SV_SO_1920_2a!$V61*100</f>
        <v>1.1246063877642825</v>
      </c>
      <c r="R61" s="150">
        <f>SV_SO_1920_2a!R61/SV_SO_1920_2a!$V61*100</f>
        <v>52.046783625730995</v>
      </c>
      <c r="S61" s="150">
        <f>SV_SO_1920_2a!S61/SV_SO_1920_2a!$V61*100</f>
        <v>32.343679712100766</v>
      </c>
      <c r="T61" s="151">
        <f>SV_SO_1920_2a!T61/SV_SO_1920_2a!$V61*100</f>
        <v>11.605937921727396</v>
      </c>
      <c r="U61" s="186">
        <f>SV_SO_1920_2a!U61/SV_SO_1920_2a!$V61*100</f>
        <v>2.834008097165992</v>
      </c>
      <c r="V61" s="150">
        <f>SV_SO_1920_2a!V61/SV_SO_1920_2a!$V61*100</f>
        <v>100</v>
      </c>
    </row>
    <row r="62" spans="1:22" s="74" customFormat="1" ht="12.75">
      <c r="A62" s="212" t="s">
        <v>62</v>
      </c>
      <c r="B62" s="150">
        <f>SV_SO_1920_2a!B62/SV_SO_1920_2a!$H62*100</f>
        <v>0.07057163020465773</v>
      </c>
      <c r="C62" s="153">
        <f>SV_SO_1920_2a!C62/SV_SO_1920_2a!$H62*100</f>
        <v>0.07057163020465773</v>
      </c>
      <c r="D62" s="152">
        <f>SV_SO_1920_2a!D62/SV_SO_1920_2a!$H62*100</f>
        <v>27.3817925194072</v>
      </c>
      <c r="E62" s="153">
        <f>SV_SO_1920_2a!E62/SV_SO_1920_2a!$H62*100</f>
        <v>36.20324629498942</v>
      </c>
      <c r="F62" s="153">
        <f>SV_SO_1920_2a!F62/SV_SO_1920_2a!$H62*100</f>
        <v>25.688073394495415</v>
      </c>
      <c r="G62" s="153">
        <f>SV_SO_1920_2a!G62/SV_SO_1920_2a!$H62*100</f>
        <v>10.58574453069866</v>
      </c>
      <c r="H62" s="150">
        <f>SV_SO_1920_2a!H62/SV_SO_1920_2a!$H62*100</f>
        <v>100</v>
      </c>
      <c r="I62" s="150">
        <f>SV_SO_1920_2a!I62/SV_SO_1920_2a!$O62*100</f>
        <v>0</v>
      </c>
      <c r="J62" s="153">
        <f>SV_SO_1920_2a!J62/SV_SO_1920_2a!$O62*100</f>
        <v>0.1644736842105263</v>
      </c>
      <c r="K62" s="152">
        <f>SV_SO_1920_2a!K62/SV_SO_1920_2a!$O62*100</f>
        <v>31.49671052631579</v>
      </c>
      <c r="L62" s="153">
        <f>SV_SO_1920_2a!L62/SV_SO_1920_2a!$O62*100</f>
        <v>35.27960526315789</v>
      </c>
      <c r="M62" s="153">
        <f>SV_SO_1920_2a!M62/SV_SO_1920_2a!$O62*100</f>
        <v>24.013157894736842</v>
      </c>
      <c r="N62" s="153">
        <f>SV_SO_1920_2a!N62/SV_SO_1920_2a!$O62*100</f>
        <v>9.046052631578947</v>
      </c>
      <c r="O62" s="150">
        <f>SV_SO_1920_2a!O62/SV_SO_1920_2a!$O62*100</f>
        <v>100</v>
      </c>
      <c r="P62" s="150">
        <f>SV_SO_1920_2a!P62/SV_SO_1920_2a!$V62*100</f>
        <v>0.0379794910748196</v>
      </c>
      <c r="Q62" s="151">
        <f>SV_SO_1920_2a!Q62/SV_SO_1920_2a!$V62*100</f>
        <v>0.11393847322445878</v>
      </c>
      <c r="R62" s="150">
        <f>SV_SO_1920_2a!R62/SV_SO_1920_2a!$V62*100</f>
        <v>29.282187618685914</v>
      </c>
      <c r="S62" s="150">
        <f>SV_SO_1920_2a!S62/SV_SO_1920_2a!$V62*100</f>
        <v>35.77668059248006</v>
      </c>
      <c r="T62" s="151">
        <f>SV_SO_1920_2a!T62/SV_SO_1920_2a!$V62*100</f>
        <v>24.914546145081655</v>
      </c>
      <c r="U62" s="186">
        <f>SV_SO_1920_2a!U62/SV_SO_1920_2a!$V62*100</f>
        <v>9.874667679453095</v>
      </c>
      <c r="V62" s="150">
        <f>SV_SO_1920_2a!V62/SV_SO_1920_2a!$V62*100</f>
        <v>100</v>
      </c>
    </row>
    <row r="63" spans="1:22" s="74" customFormat="1" ht="12.75">
      <c r="A63" s="212" t="s">
        <v>61</v>
      </c>
      <c r="B63" s="150">
        <f>SV_SO_1920_2a!B63/SV_SO_1920_2a!$H63*100</f>
        <v>0</v>
      </c>
      <c r="C63" s="153">
        <f>SV_SO_1920_2a!C63/SV_SO_1920_2a!$H63*100</f>
        <v>0</v>
      </c>
      <c r="D63" s="152">
        <f>SV_SO_1920_2a!D63/SV_SO_1920_2a!$H63*100</f>
        <v>20</v>
      </c>
      <c r="E63" s="153">
        <f>SV_SO_1920_2a!E63/SV_SO_1920_2a!$H63*100</f>
        <v>44</v>
      </c>
      <c r="F63" s="153">
        <f>SV_SO_1920_2a!F63/SV_SO_1920_2a!$H63*100</f>
        <v>28.000000000000004</v>
      </c>
      <c r="G63" s="153">
        <f>SV_SO_1920_2a!G63/SV_SO_1920_2a!$H63*100</f>
        <v>8</v>
      </c>
      <c r="H63" s="150">
        <f>SV_SO_1920_2a!H63/SV_SO_1920_2a!$H63*100</f>
        <v>100</v>
      </c>
      <c r="I63" s="150">
        <f>SV_SO_1920_2a!I63/SV_SO_1920_2a!$O63*100</f>
        <v>0</v>
      </c>
      <c r="J63" s="153">
        <f>SV_SO_1920_2a!J63/SV_SO_1920_2a!$O63*100</f>
        <v>0.6060606060606061</v>
      </c>
      <c r="K63" s="152">
        <f>SV_SO_1920_2a!K63/SV_SO_1920_2a!$O63*100</f>
        <v>32.121212121212125</v>
      </c>
      <c r="L63" s="153">
        <f>SV_SO_1920_2a!L63/SV_SO_1920_2a!$O63*100</f>
        <v>39.39393939393939</v>
      </c>
      <c r="M63" s="153">
        <f>SV_SO_1920_2a!M63/SV_SO_1920_2a!$O63*100</f>
        <v>21.21212121212121</v>
      </c>
      <c r="N63" s="153">
        <f>SV_SO_1920_2a!N63/SV_SO_1920_2a!$O63*100</f>
        <v>6.666666666666667</v>
      </c>
      <c r="O63" s="150">
        <f>SV_SO_1920_2a!O63/SV_SO_1920_2a!$O63*100</f>
        <v>100</v>
      </c>
      <c r="P63" s="150">
        <f>SV_SO_1920_2a!P63/SV_SO_1920_2a!$V63*100</f>
        <v>0</v>
      </c>
      <c r="Q63" s="151">
        <f>SV_SO_1920_2a!Q63/SV_SO_1920_2a!$V63*100</f>
        <v>0.46511627906976744</v>
      </c>
      <c r="R63" s="150">
        <f>SV_SO_1920_2a!R63/SV_SO_1920_2a!$V63*100</f>
        <v>29.30232558139535</v>
      </c>
      <c r="S63" s="150">
        <f>SV_SO_1920_2a!S63/SV_SO_1920_2a!$V63*100</f>
        <v>40.46511627906977</v>
      </c>
      <c r="T63" s="151">
        <f>SV_SO_1920_2a!T63/SV_SO_1920_2a!$V63*100</f>
        <v>22.790697674418606</v>
      </c>
      <c r="U63" s="186">
        <f>SV_SO_1920_2a!U63/SV_SO_1920_2a!$V63*100</f>
        <v>6.976744186046512</v>
      </c>
      <c r="V63" s="150">
        <f>SV_SO_1920_2a!V63/SV_SO_1920_2a!$V63*100</f>
        <v>100</v>
      </c>
    </row>
    <row r="64" spans="1:22" s="74" customFormat="1" ht="12.75">
      <c r="A64" s="212" t="s">
        <v>63</v>
      </c>
      <c r="B64" s="150">
        <f>SV_SO_1920_2a!B64/SV_SO_1920_2a!$H64*100</f>
        <v>0</v>
      </c>
      <c r="C64" s="153">
        <f>SV_SO_1920_2a!C64/SV_SO_1920_2a!$H64*100</f>
        <v>0.04616805170821791</v>
      </c>
      <c r="D64" s="152">
        <f>SV_SO_1920_2a!D64/SV_SO_1920_2a!$H64*100</f>
        <v>22.206832871652814</v>
      </c>
      <c r="E64" s="153">
        <f>SV_SO_1920_2a!E64/SV_SO_1920_2a!$H64*100</f>
        <v>42.75161588180979</v>
      </c>
      <c r="F64" s="153">
        <f>SV_SO_1920_2a!F64/SV_SO_1920_2a!$H64*100</f>
        <v>23.26869806094183</v>
      </c>
      <c r="G64" s="153">
        <f>SV_SO_1920_2a!G64/SV_SO_1920_2a!$H64*100</f>
        <v>11.72668513388735</v>
      </c>
      <c r="H64" s="150">
        <f>SV_SO_1920_2a!H64/SV_SO_1920_2a!$H64*100</f>
        <v>100</v>
      </c>
      <c r="I64" s="150">
        <f>SV_SO_1920_2a!I64/SV_SO_1920_2a!$O64*100</f>
        <v>0</v>
      </c>
      <c r="J64" s="153">
        <f>SV_SO_1920_2a!J64/SV_SO_1920_2a!$O64*100</f>
        <v>0.3209242618741977</v>
      </c>
      <c r="K64" s="152">
        <f>SV_SO_1920_2a!K64/SV_SO_1920_2a!$O64*100</f>
        <v>22.400513478818997</v>
      </c>
      <c r="L64" s="153">
        <f>SV_SO_1920_2a!L64/SV_SO_1920_2a!$O64*100</f>
        <v>44.223363286264444</v>
      </c>
      <c r="M64" s="153">
        <f>SV_SO_1920_2a!M64/SV_SO_1920_2a!$O64*100</f>
        <v>22.14377406931964</v>
      </c>
      <c r="N64" s="153">
        <f>SV_SO_1920_2a!N64/SV_SO_1920_2a!$O64*100</f>
        <v>10.911424903722722</v>
      </c>
      <c r="O64" s="150">
        <f>SV_SO_1920_2a!O64/SV_SO_1920_2a!$O64*100</f>
        <v>100</v>
      </c>
      <c r="P64" s="150">
        <f>SV_SO_1920_2a!P64/SV_SO_1920_2a!$V64*100</f>
        <v>0</v>
      </c>
      <c r="Q64" s="151">
        <f>SV_SO_1920_2a!Q64/SV_SO_1920_2a!$V64*100</f>
        <v>0.1611170784103115</v>
      </c>
      <c r="R64" s="150">
        <f>SV_SO_1920_2a!R64/SV_SO_1920_2a!$V64*100</f>
        <v>22.287862513426422</v>
      </c>
      <c r="S64" s="150">
        <f>SV_SO_1920_2a!S64/SV_SO_1920_2a!$V64*100</f>
        <v>43.36734693877551</v>
      </c>
      <c r="T64" s="151">
        <f>SV_SO_1920_2a!T64/SV_SO_1920_2a!$V64*100</f>
        <v>22.798066595059076</v>
      </c>
      <c r="U64" s="186">
        <f>SV_SO_1920_2a!U64/SV_SO_1920_2a!$V64*100</f>
        <v>11.385606874328678</v>
      </c>
      <c r="V64" s="150">
        <f>SV_SO_1920_2a!V64/SV_SO_1920_2a!$V64*100</f>
        <v>100</v>
      </c>
    </row>
    <row r="65" spans="1:22" s="110" customFormat="1" ht="12.75">
      <c r="A65" s="29" t="s">
        <v>1</v>
      </c>
      <c r="B65" s="154">
        <f>SV_SO_1920_2a!B65/SV_SO_1920_2a!$H65*100</f>
        <v>0.04383081306158229</v>
      </c>
      <c r="C65" s="155">
        <f>SV_SO_1920_2a!C65/SV_SO_1920_2a!$H65*100</f>
        <v>0.30681569143107607</v>
      </c>
      <c r="D65" s="156">
        <f>SV_SO_1920_2a!D65/SV_SO_1920_2a!$H65*100</f>
        <v>29.498137190444883</v>
      </c>
      <c r="E65" s="155">
        <f>SV_SO_1920_2a!E65/SV_SO_1920_2a!$H65*100</f>
        <v>38.35196142888451</v>
      </c>
      <c r="F65" s="155">
        <f>SV_SO_1920_2a!F65/SV_SO_1920_2a!$H65*100</f>
        <v>22.112645189568266</v>
      </c>
      <c r="G65" s="155">
        <f>SV_SO_1920_2a!G65/SV_SO_1920_2a!$H65*100</f>
        <v>9.686609686609685</v>
      </c>
      <c r="H65" s="154">
        <f>SV_SO_1920_2a!H65/SV_SO_1920_2a!$H65*100</f>
        <v>100</v>
      </c>
      <c r="I65" s="154">
        <f>SV_SO_1920_2a!I65/SV_SO_1920_2a!$O65*100</f>
        <v>0</v>
      </c>
      <c r="J65" s="155">
        <f>SV_SO_1920_2a!J65/SV_SO_1920_2a!$O65*100</f>
        <v>0.49621928166351603</v>
      </c>
      <c r="K65" s="156">
        <f>SV_SO_1920_2a!K65/SV_SO_1920_2a!$O65*100</f>
        <v>34.85349716446125</v>
      </c>
      <c r="L65" s="155">
        <f>SV_SO_1920_2a!L65/SV_SO_1920_2a!$O65*100</f>
        <v>38.114366729678636</v>
      </c>
      <c r="M65" s="155">
        <f>SV_SO_1920_2a!M65/SV_SO_1920_2a!$O65*100</f>
        <v>18.974480151228732</v>
      </c>
      <c r="N65" s="155">
        <f>SV_SO_1920_2a!N65/SV_SO_1920_2a!$O65*100</f>
        <v>7.561436672967864</v>
      </c>
      <c r="O65" s="154">
        <f>SV_SO_1920_2a!O65/SV_SO_1920_2a!$O65*100</f>
        <v>100</v>
      </c>
      <c r="P65" s="154">
        <f>SV_SO_1920_2a!P65/SV_SO_1920_2a!$V65*100</f>
        <v>0.02274019329164298</v>
      </c>
      <c r="Q65" s="155">
        <f>SV_SO_1920_2a!Q65/SV_SO_1920_2a!$V65*100</f>
        <v>0.3979533826037522</v>
      </c>
      <c r="R65" s="154">
        <f>SV_SO_1920_2a!R65/SV_SO_1920_2a!$V65*100</f>
        <v>32.075042637862424</v>
      </c>
      <c r="S65" s="154">
        <f>SV_SO_1920_2a!S65/SV_SO_1920_2a!$V65*100</f>
        <v>38.23763501989767</v>
      </c>
      <c r="T65" s="155">
        <f>SV_SO_1920_2a!T65/SV_SO_1920_2a!$V65*100</f>
        <v>20.602615122228542</v>
      </c>
      <c r="U65" s="188">
        <f>SV_SO_1920_2a!U65/SV_SO_1920_2a!$V65*100</f>
        <v>8.664013644115975</v>
      </c>
      <c r="V65" s="154">
        <f>SV_SO_1920_2a!V65/SV_SO_1920_2a!$V65*100</f>
        <v>100</v>
      </c>
    </row>
    <row r="66" spans="1:22" s="74" customFormat="1" ht="12.75">
      <c r="A66" s="177" t="s">
        <v>28</v>
      </c>
      <c r="B66" s="97"/>
      <c r="C66" s="98"/>
      <c r="D66" s="99"/>
      <c r="E66" s="98"/>
      <c r="F66" s="98"/>
      <c r="G66" s="98"/>
      <c r="H66" s="97"/>
      <c r="I66" s="97"/>
      <c r="J66" s="98"/>
      <c r="K66" s="99"/>
      <c r="L66" s="98"/>
      <c r="M66" s="98"/>
      <c r="N66" s="98"/>
      <c r="O66" s="97"/>
      <c r="P66" s="97"/>
      <c r="Q66" s="98"/>
      <c r="R66" s="97"/>
      <c r="S66" s="97"/>
      <c r="T66" s="98"/>
      <c r="U66" s="100"/>
      <c r="V66" s="97"/>
    </row>
    <row r="67" spans="1:22" s="73" customFormat="1" ht="12.75">
      <c r="A67" s="212" t="s">
        <v>60</v>
      </c>
      <c r="B67" s="189">
        <f>SV_SO_1920_2a!B67/SV_SO_1920_2a!$H67*100</f>
        <v>0.041999160016799666</v>
      </c>
      <c r="C67" s="190">
        <f>SV_SO_1920_2a!C67/SV_SO_1920_2a!$H67*100</f>
        <v>1.8479630407391854</v>
      </c>
      <c r="D67" s="191">
        <f>SV_SO_1920_2a!D67/SV_SO_1920_2a!$H67*100</f>
        <v>52.162956740865184</v>
      </c>
      <c r="E67" s="190">
        <f>SV_SO_1920_2a!E67/SV_SO_1920_2a!$H67*100</f>
        <v>32.591348173036536</v>
      </c>
      <c r="F67" s="190">
        <f>SV_SO_1920_2a!F67/SV_SO_1920_2a!$H67*100</f>
        <v>11.045779084418312</v>
      </c>
      <c r="G67" s="190">
        <f>SV_SO_1920_2a!G67/SV_SO_1920_2a!$H67*100</f>
        <v>2.3099538009239815</v>
      </c>
      <c r="H67" s="189">
        <f>SV_SO_1920_2a!H67/SV_SO_1920_2a!$H67*100</f>
        <v>100</v>
      </c>
      <c r="I67" s="189">
        <f>SV_SO_1920_2a!I67/SV_SO_1920_2a!$O67*100</f>
        <v>0.05963029218843172</v>
      </c>
      <c r="J67" s="190">
        <f>SV_SO_1920_2a!J67/SV_SO_1920_2a!$O67*100</f>
        <v>0.9838998211091234</v>
      </c>
      <c r="K67" s="191">
        <f>SV_SO_1920_2a!K67/SV_SO_1920_2a!$O67*100</f>
        <v>53.48837209302325</v>
      </c>
      <c r="L67" s="190">
        <f>SV_SO_1920_2a!L67/SV_SO_1920_2a!$O67*100</f>
        <v>34.22778771615981</v>
      </c>
      <c r="M67" s="190">
        <f>SV_SO_1920_2a!M67/SV_SO_1920_2a!$O67*100</f>
        <v>9.689922480620156</v>
      </c>
      <c r="N67" s="190">
        <f>SV_SO_1920_2a!N67/SV_SO_1920_2a!$O67*100</f>
        <v>1.550387596899225</v>
      </c>
      <c r="O67" s="189">
        <f>SV_SO_1920_2a!O67/SV_SO_1920_2a!$O67*100</f>
        <v>100</v>
      </c>
      <c r="P67" s="189">
        <f>SV_SO_1920_2a!P67/SV_SO_1920_2a!$V67*100</f>
        <v>0.05231037489102005</v>
      </c>
      <c r="Q67" s="190">
        <f>SV_SO_1920_2a!Q67/SV_SO_1920_2a!$V67*100</f>
        <v>1.3426329555361813</v>
      </c>
      <c r="R67" s="189">
        <f>SV_SO_1920_2a!R67/SV_SO_1920_2a!$V67*100</f>
        <v>52.93809938971229</v>
      </c>
      <c r="S67" s="189">
        <f>SV_SO_1920_2a!S67/SV_SO_1920_2a!$V67*100</f>
        <v>33.5483870967742</v>
      </c>
      <c r="T67" s="190">
        <f>SV_SO_1920_2a!T67/SV_SO_1920_2a!$V67*100</f>
        <v>10.25283347863993</v>
      </c>
      <c r="U67" s="192">
        <f>SV_SO_1920_2a!U67/SV_SO_1920_2a!$V67*100</f>
        <v>1.865736704446382</v>
      </c>
      <c r="V67" s="189">
        <f>SV_SO_1920_2a!V67/SV_SO_1920_2a!$V67*100</f>
        <v>100</v>
      </c>
    </row>
    <row r="68" spans="1:22" s="74" customFormat="1" ht="12.75">
      <c r="A68" s="212" t="s">
        <v>62</v>
      </c>
      <c r="B68" s="189">
        <f>SV_SO_1920_2a!B68/SV_SO_1920_2a!$H68*100</f>
        <v>0.03184713375796178</v>
      </c>
      <c r="C68" s="190">
        <f>SV_SO_1920_2a!C68/SV_SO_1920_2a!$H68*100</f>
        <v>0.15923566878980894</v>
      </c>
      <c r="D68" s="191">
        <f>SV_SO_1920_2a!D68/SV_SO_1920_2a!$H68*100</f>
        <v>29.872611464968152</v>
      </c>
      <c r="E68" s="190">
        <f>SV_SO_1920_2a!E68/SV_SO_1920_2a!$H68*100</f>
        <v>39.23566878980892</v>
      </c>
      <c r="F68" s="190">
        <f>SV_SO_1920_2a!F68/SV_SO_1920_2a!$H68*100</f>
        <v>22.738853503184714</v>
      </c>
      <c r="G68" s="190">
        <f>SV_SO_1920_2a!G68/SV_SO_1920_2a!$H68*100</f>
        <v>7.961783439490445</v>
      </c>
      <c r="H68" s="189">
        <f>SV_SO_1920_2a!H68/SV_SO_1920_2a!$H68*100</f>
        <v>100</v>
      </c>
      <c r="I68" s="189">
        <f>SV_SO_1920_2a!I68/SV_SO_1920_2a!$O68*100</f>
        <v>0</v>
      </c>
      <c r="J68" s="190">
        <f>SV_SO_1920_2a!J68/SV_SO_1920_2a!$O68*100</f>
        <v>0.18968133535660092</v>
      </c>
      <c r="K68" s="191">
        <f>SV_SO_1920_2a!K68/SV_SO_1920_2a!$O68*100</f>
        <v>32.81487101669196</v>
      </c>
      <c r="L68" s="190">
        <f>SV_SO_1920_2a!L68/SV_SO_1920_2a!$O68*100</f>
        <v>37.2154779969651</v>
      </c>
      <c r="M68" s="190">
        <f>SV_SO_1920_2a!M68/SV_SO_1920_2a!$O68*100</f>
        <v>22.458270106221548</v>
      </c>
      <c r="N68" s="190">
        <f>SV_SO_1920_2a!N68/SV_SO_1920_2a!$O68*100</f>
        <v>7.321699544764796</v>
      </c>
      <c r="O68" s="189">
        <f>SV_SO_1920_2a!O68/SV_SO_1920_2a!$O68*100</f>
        <v>100</v>
      </c>
      <c r="P68" s="189">
        <f>SV_SO_1920_2a!P68/SV_SO_1920_2a!$V68*100</f>
        <v>0.01731301939058172</v>
      </c>
      <c r="Q68" s="190">
        <f>SV_SO_1920_2a!Q68/SV_SO_1920_2a!$V68*100</f>
        <v>0.17313019390581716</v>
      </c>
      <c r="R68" s="189">
        <f>SV_SO_1920_2a!R68/SV_SO_1920_2a!$V68*100</f>
        <v>31.215373961218834</v>
      </c>
      <c r="S68" s="189">
        <f>SV_SO_1920_2a!S68/SV_SO_1920_2a!$V68*100</f>
        <v>38.31371191135734</v>
      </c>
      <c r="T68" s="190">
        <f>SV_SO_1920_2a!T68/SV_SO_1920_2a!$V68*100</f>
        <v>22.610803324099724</v>
      </c>
      <c r="U68" s="192">
        <f>SV_SO_1920_2a!U68/SV_SO_1920_2a!$V68*100</f>
        <v>7.669667590027701</v>
      </c>
      <c r="V68" s="189">
        <f>SV_SO_1920_2a!V68/SV_SO_1920_2a!$V68*100</f>
        <v>100</v>
      </c>
    </row>
    <row r="69" spans="1:22" s="74" customFormat="1" ht="12.75">
      <c r="A69" s="212" t="s">
        <v>61</v>
      </c>
      <c r="B69" s="189">
        <f>SV_SO_1920_2a!B69/SV_SO_1920_2a!$H69*100</f>
        <v>0</v>
      </c>
      <c r="C69" s="190">
        <f>SV_SO_1920_2a!C69/SV_SO_1920_2a!$H69*100</f>
        <v>0</v>
      </c>
      <c r="D69" s="191">
        <f>SV_SO_1920_2a!D69/SV_SO_1920_2a!$H69*100</f>
        <v>23.200000000000003</v>
      </c>
      <c r="E69" s="190">
        <f>SV_SO_1920_2a!E69/SV_SO_1920_2a!$H69*100</f>
        <v>46.400000000000006</v>
      </c>
      <c r="F69" s="190">
        <f>SV_SO_1920_2a!F69/SV_SO_1920_2a!$H69*100</f>
        <v>22.400000000000002</v>
      </c>
      <c r="G69" s="190">
        <f>SV_SO_1920_2a!G69/SV_SO_1920_2a!$H69*100</f>
        <v>8</v>
      </c>
      <c r="H69" s="189">
        <f>SV_SO_1920_2a!H69/SV_SO_1920_2a!$H69*100</f>
        <v>100</v>
      </c>
      <c r="I69" s="189">
        <f>SV_SO_1920_2a!I69/SV_SO_1920_2a!$O69*100</f>
        <v>0</v>
      </c>
      <c r="J69" s="190">
        <f>SV_SO_1920_2a!J69/SV_SO_1920_2a!$O69*100</f>
        <v>0.6269592476489028</v>
      </c>
      <c r="K69" s="191">
        <f>SV_SO_1920_2a!K69/SV_SO_1920_2a!$O69*100</f>
        <v>31.661442006269592</v>
      </c>
      <c r="L69" s="190">
        <f>SV_SO_1920_2a!L69/SV_SO_1920_2a!$O69*100</f>
        <v>41.692789968652036</v>
      </c>
      <c r="M69" s="190">
        <f>SV_SO_1920_2a!M69/SV_SO_1920_2a!$O69*100</f>
        <v>22.570532915360502</v>
      </c>
      <c r="N69" s="190">
        <f>SV_SO_1920_2a!N69/SV_SO_1920_2a!$O69*100</f>
        <v>3.4482758620689653</v>
      </c>
      <c r="O69" s="189">
        <f>SV_SO_1920_2a!O69/SV_SO_1920_2a!$O69*100</f>
        <v>100</v>
      </c>
      <c r="P69" s="189">
        <f>SV_SO_1920_2a!P69/SV_SO_1920_2a!$V69*100</f>
        <v>0</v>
      </c>
      <c r="Q69" s="190">
        <f>SV_SO_1920_2a!Q69/SV_SO_1920_2a!$V69*100</f>
        <v>0.45045045045045046</v>
      </c>
      <c r="R69" s="189">
        <f>SV_SO_1920_2a!R69/SV_SO_1920_2a!$V69*100</f>
        <v>29.27927927927928</v>
      </c>
      <c r="S69" s="189">
        <f>SV_SO_1920_2a!S69/SV_SO_1920_2a!$V69*100</f>
        <v>43.01801801801802</v>
      </c>
      <c r="T69" s="190">
        <f>SV_SO_1920_2a!T69/SV_SO_1920_2a!$V69*100</f>
        <v>22.52252252252252</v>
      </c>
      <c r="U69" s="192">
        <f>SV_SO_1920_2a!U69/SV_SO_1920_2a!$V69*100</f>
        <v>4.72972972972973</v>
      </c>
      <c r="V69" s="189">
        <f>SV_SO_1920_2a!V69/SV_SO_1920_2a!$V69*100</f>
        <v>100</v>
      </c>
    </row>
    <row r="70" spans="1:22" s="74" customFormat="1" ht="12.75">
      <c r="A70" s="212" t="s">
        <v>63</v>
      </c>
      <c r="B70" s="189">
        <f>SV_SO_1920_2a!B70/SV_SO_1920_2a!$H70*100</f>
        <v>0.019833399444664817</v>
      </c>
      <c r="C70" s="190">
        <f>SV_SO_1920_2a!C70/SV_SO_1920_2a!$H70*100</f>
        <v>0.07933359777865927</v>
      </c>
      <c r="D70" s="191">
        <f>SV_SO_1920_2a!D70/SV_SO_1920_2a!$H70*100</f>
        <v>24.474414914716384</v>
      </c>
      <c r="E70" s="190">
        <f>SV_SO_1920_2a!E70/SV_SO_1920_2a!$H70*100</f>
        <v>45.41848472828243</v>
      </c>
      <c r="F70" s="190">
        <f>SV_SO_1920_2a!F70/SV_SO_1920_2a!$H70*100</f>
        <v>21.598571995239986</v>
      </c>
      <c r="G70" s="190">
        <f>SV_SO_1920_2a!G70/SV_SO_1920_2a!$H70*100</f>
        <v>8.409361364537881</v>
      </c>
      <c r="H70" s="189">
        <f>SV_SO_1920_2a!H70/SV_SO_1920_2a!$H70*100</f>
        <v>100</v>
      </c>
      <c r="I70" s="189">
        <f>SV_SO_1920_2a!I70/SV_SO_1920_2a!$O70*100</f>
        <v>0</v>
      </c>
      <c r="J70" s="190">
        <f>SV_SO_1920_2a!J70/SV_SO_1920_2a!$O70*100</f>
        <v>0.17196904557179707</v>
      </c>
      <c r="K70" s="191">
        <f>SV_SO_1920_2a!K70/SV_SO_1920_2a!$O70*100</f>
        <v>25.709372312983664</v>
      </c>
      <c r="L70" s="190">
        <f>SV_SO_1920_2a!L70/SV_SO_1920_2a!$O70*100</f>
        <v>46.660934365147604</v>
      </c>
      <c r="M70" s="190">
        <f>SV_SO_1920_2a!M70/SV_SO_1920_2a!$O70*100</f>
        <v>20.149039839495558</v>
      </c>
      <c r="N70" s="190">
        <f>SV_SO_1920_2a!N70/SV_SO_1920_2a!$O70*100</f>
        <v>7.308684436801376</v>
      </c>
      <c r="O70" s="189">
        <f>SV_SO_1920_2a!O70/SV_SO_1920_2a!$O70*100</f>
        <v>100</v>
      </c>
      <c r="P70" s="189">
        <f>SV_SO_1920_2a!P70/SV_SO_1920_2a!$V70*100</f>
        <v>0.01172195522213105</v>
      </c>
      <c r="Q70" s="190">
        <f>SV_SO_1920_2a!Q70/SV_SO_1920_2a!$V70*100</f>
        <v>0.11721955222131053</v>
      </c>
      <c r="R70" s="189">
        <f>SV_SO_1920_2a!R70/SV_SO_1920_2a!$V70*100</f>
        <v>24.97948657836127</v>
      </c>
      <c r="S70" s="189">
        <f>SV_SO_1920_2a!S70/SV_SO_1920_2a!$V70*100</f>
        <v>45.92662056030946</v>
      </c>
      <c r="T70" s="190">
        <f>SV_SO_1920_2a!T70/SV_SO_1920_2a!$V70*100</f>
        <v>21.005743758058845</v>
      </c>
      <c r="U70" s="192">
        <f>SV_SO_1920_2a!U70/SV_SO_1920_2a!$V70*100</f>
        <v>7.9592075958269835</v>
      </c>
      <c r="V70" s="189">
        <f>SV_SO_1920_2a!V70/SV_SO_1920_2a!$V70*100</f>
        <v>100</v>
      </c>
    </row>
    <row r="71" spans="1:22" s="60" customFormat="1" ht="12.75">
      <c r="A71" s="29" t="s">
        <v>1</v>
      </c>
      <c r="B71" s="154">
        <f>SV_SO_1920_2a!B71/SV_SO_1920_2a!$H71*100</f>
        <v>0.0280688622754491</v>
      </c>
      <c r="C71" s="155">
        <f>SV_SO_1920_2a!C71/SV_SO_1920_2a!$H71*100</f>
        <v>0.4958832335329341</v>
      </c>
      <c r="D71" s="156">
        <f>SV_SO_1920_2a!D71/SV_SO_1920_2a!$H71*100</f>
        <v>32.21369760479042</v>
      </c>
      <c r="E71" s="155">
        <f>SV_SO_1920_2a!E71/SV_SO_1920_2a!$H71*100</f>
        <v>40.75598802395209</v>
      </c>
      <c r="F71" s="155">
        <f>SV_SO_1920_2a!F71/SV_SO_1920_2a!$H71*100</f>
        <v>19.59206586826347</v>
      </c>
      <c r="G71" s="155">
        <f>SV_SO_1920_2a!G71/SV_SO_1920_2a!$H71*100</f>
        <v>6.9142964071856285</v>
      </c>
      <c r="H71" s="154">
        <f>SV_SO_1920_2a!H71/SV_SO_1920_2a!$H71*100</f>
        <v>100</v>
      </c>
      <c r="I71" s="154">
        <f>SV_SO_1920_2a!I71/SV_SO_1920_2a!$O71*100</f>
        <v>0.020412329046744233</v>
      </c>
      <c r="J71" s="155">
        <f>SV_SO_1920_2a!J71/SV_SO_1920_2a!$O71*100</f>
        <v>0.4694835680751174</v>
      </c>
      <c r="K71" s="156">
        <f>SV_SO_1920_2a!K71/SV_SO_1920_2a!$O71*100</f>
        <v>37.32394366197183</v>
      </c>
      <c r="L71" s="155">
        <f>SV_SO_1920_2a!L71/SV_SO_1920_2a!$O71*100</f>
        <v>39.70197999591753</v>
      </c>
      <c r="M71" s="155">
        <f>SV_SO_1920_2a!M71/SV_SO_1920_2a!$O71*100</f>
        <v>17.268830373545622</v>
      </c>
      <c r="N71" s="155">
        <f>SV_SO_1920_2a!N71/SV_SO_1920_2a!$O71*100</f>
        <v>5.215350071443152</v>
      </c>
      <c r="O71" s="154">
        <f>SV_SO_1920_2a!O71/SV_SO_1920_2a!$O71*100</f>
        <v>100</v>
      </c>
      <c r="P71" s="154">
        <f>SV_SO_1920_2a!P71/SV_SO_1920_2a!$V71*100</f>
        <v>0.024406912037489018</v>
      </c>
      <c r="Q71" s="155">
        <f>SV_SO_1920_2a!Q71/SV_SO_1920_2a!$V71*100</f>
        <v>0.48325685834228255</v>
      </c>
      <c r="R71" s="154">
        <f>SV_SO_1920_2a!R71/SV_SO_1920_2a!$V71*100</f>
        <v>34.657815093234404</v>
      </c>
      <c r="S71" s="154">
        <f>SV_SO_1920_2a!S71/SV_SO_1920_2a!$V71*100</f>
        <v>40.251879332226885</v>
      </c>
      <c r="T71" s="155">
        <f>SV_SO_1920_2a!T71/SV_SO_1920_2a!$V71*100</f>
        <v>18.480913794786684</v>
      </c>
      <c r="U71" s="188">
        <f>SV_SO_1920_2a!U71/SV_SO_1920_2a!$V71*100</f>
        <v>6.101728009372255</v>
      </c>
      <c r="V71" s="154">
        <f>SV_SO_1920_2a!V71/SV_SO_1920_2a!$V71*100</f>
        <v>100</v>
      </c>
    </row>
    <row r="72" spans="1:22" s="111" customFormat="1" ht="15" customHeight="1">
      <c r="A72" s="29"/>
      <c r="B72" s="163"/>
      <c r="C72" s="163"/>
      <c r="D72" s="163"/>
      <c r="E72" s="163"/>
      <c r="F72" s="163"/>
      <c r="G72" s="163"/>
      <c r="H72" s="163"/>
      <c r="I72" s="163"/>
      <c r="J72" s="163"/>
      <c r="K72" s="163"/>
      <c r="L72" s="163"/>
      <c r="M72" s="163"/>
      <c r="N72" s="163"/>
      <c r="O72" s="163"/>
      <c r="P72" s="163"/>
      <c r="Q72" s="163"/>
      <c r="R72" s="163"/>
      <c r="S72" s="163"/>
      <c r="T72" s="163"/>
      <c r="U72" s="163"/>
      <c r="V72" s="163"/>
    </row>
    <row r="73" spans="1:22" s="111" customFormat="1" ht="15" customHeight="1">
      <c r="A73" s="29"/>
      <c r="B73" s="163"/>
      <c r="C73" s="163"/>
      <c r="D73" s="163"/>
      <c r="E73" s="163"/>
      <c r="F73" s="163"/>
      <c r="G73" s="163"/>
      <c r="H73" s="163"/>
      <c r="I73" s="163"/>
      <c r="J73" s="163"/>
      <c r="K73" s="163"/>
      <c r="L73" s="163"/>
      <c r="M73" s="163"/>
      <c r="N73" s="163"/>
      <c r="O73" s="163"/>
      <c r="P73" s="163"/>
      <c r="Q73" s="163"/>
      <c r="R73" s="163"/>
      <c r="S73" s="163"/>
      <c r="T73" s="163"/>
      <c r="U73" s="163"/>
      <c r="V73" s="163"/>
    </row>
    <row r="74" spans="1:22" s="111" customFormat="1" ht="15" customHeight="1">
      <c r="A74" s="29"/>
      <c r="B74" s="163"/>
      <c r="C74" s="163"/>
      <c r="D74" s="163"/>
      <c r="E74" s="163"/>
      <c r="F74" s="163"/>
      <c r="G74" s="163"/>
      <c r="H74" s="163"/>
      <c r="I74" s="163"/>
      <c r="J74" s="163"/>
      <c r="K74" s="163"/>
      <c r="L74" s="163"/>
      <c r="M74" s="163"/>
      <c r="N74" s="163"/>
      <c r="O74" s="163"/>
      <c r="P74" s="163"/>
      <c r="Q74" s="163"/>
      <c r="R74" s="163"/>
      <c r="S74" s="163"/>
      <c r="T74" s="163"/>
      <c r="U74" s="163"/>
      <c r="V74" s="163"/>
    </row>
    <row r="75" spans="1:22" s="111" customFormat="1" ht="15" customHeight="1">
      <c r="A75" s="29"/>
      <c r="B75" s="163"/>
      <c r="C75" s="163"/>
      <c r="D75" s="163"/>
      <c r="E75" s="163"/>
      <c r="F75" s="163"/>
      <c r="G75" s="163"/>
      <c r="H75" s="163"/>
      <c r="I75" s="163"/>
      <c r="J75" s="163"/>
      <c r="K75" s="163"/>
      <c r="L75" s="163"/>
      <c r="M75" s="163"/>
      <c r="N75" s="163"/>
      <c r="O75" s="163"/>
      <c r="P75" s="163"/>
      <c r="Q75" s="163"/>
      <c r="R75" s="163"/>
      <c r="S75" s="163"/>
      <c r="T75" s="163"/>
      <c r="U75" s="163"/>
      <c r="V75" s="163"/>
    </row>
    <row r="76" spans="1:22" s="111" customFormat="1" ht="15" customHeight="1">
      <c r="A76" s="29"/>
      <c r="B76" s="163"/>
      <c r="C76" s="163"/>
      <c r="D76" s="163"/>
      <c r="E76" s="163"/>
      <c r="F76" s="163"/>
      <c r="G76" s="163"/>
      <c r="H76" s="163"/>
      <c r="I76" s="163"/>
      <c r="J76" s="163"/>
      <c r="K76" s="163"/>
      <c r="L76" s="163"/>
      <c r="M76" s="163"/>
      <c r="N76" s="163"/>
      <c r="O76" s="163"/>
      <c r="P76" s="163"/>
      <c r="Q76" s="163"/>
      <c r="R76" s="163"/>
      <c r="S76" s="163"/>
      <c r="T76" s="163"/>
      <c r="U76" s="163"/>
      <c r="V76" s="163"/>
    </row>
    <row r="77" spans="1:22" s="111" customFormat="1" ht="15" customHeight="1">
      <c r="A77" s="29"/>
      <c r="B77" s="163"/>
      <c r="C77" s="163"/>
      <c r="D77" s="163"/>
      <c r="E77" s="163"/>
      <c r="F77" s="163"/>
      <c r="G77" s="163"/>
      <c r="H77" s="163"/>
      <c r="I77" s="163"/>
      <c r="J77" s="163"/>
      <c r="K77" s="163"/>
      <c r="L77" s="163"/>
      <c r="M77" s="163"/>
      <c r="N77" s="163"/>
      <c r="O77" s="163"/>
      <c r="P77" s="163"/>
      <c r="Q77" s="163"/>
      <c r="R77" s="163"/>
      <c r="S77" s="163"/>
      <c r="T77" s="163"/>
      <c r="U77" s="163"/>
      <c r="V77" s="163"/>
    </row>
    <row r="78" spans="1:22" s="111" customFormat="1" ht="15" customHeight="1">
      <c r="A78" s="29"/>
      <c r="B78" s="163"/>
      <c r="C78" s="163"/>
      <c r="D78" s="163"/>
      <c r="E78" s="163"/>
      <c r="F78" s="163"/>
      <c r="G78" s="163"/>
      <c r="H78" s="163"/>
      <c r="I78" s="163"/>
      <c r="J78" s="163"/>
      <c r="K78" s="163"/>
      <c r="L78" s="163"/>
      <c r="M78" s="163"/>
      <c r="N78" s="163"/>
      <c r="O78" s="163"/>
      <c r="P78" s="163"/>
      <c r="Q78" s="163"/>
      <c r="R78" s="163"/>
      <c r="S78" s="163"/>
      <c r="T78" s="163"/>
      <c r="U78" s="163"/>
      <c r="V78" s="163"/>
    </row>
    <row r="79" spans="1:22" s="111" customFormat="1" ht="12.75">
      <c r="A79" s="29"/>
      <c r="B79" s="163"/>
      <c r="C79" s="163"/>
      <c r="D79" s="163"/>
      <c r="E79" s="163"/>
      <c r="F79" s="163"/>
      <c r="G79" s="163"/>
      <c r="H79" s="163"/>
      <c r="I79" s="163"/>
      <c r="J79" s="163"/>
      <c r="K79" s="163"/>
      <c r="L79" s="163"/>
      <c r="M79" s="163"/>
      <c r="N79" s="163"/>
      <c r="O79" s="163"/>
      <c r="P79" s="163"/>
      <c r="Q79" s="163"/>
      <c r="R79" s="163"/>
      <c r="S79" s="163"/>
      <c r="T79" s="163"/>
      <c r="U79" s="163"/>
      <c r="V79" s="163"/>
    </row>
    <row r="80" spans="1:22" s="111" customFormat="1" ht="12.75">
      <c r="A80" s="29"/>
      <c r="B80" s="163"/>
      <c r="C80" s="163"/>
      <c r="D80" s="163"/>
      <c r="E80" s="163"/>
      <c r="F80" s="163"/>
      <c r="G80" s="163"/>
      <c r="H80" s="163"/>
      <c r="I80" s="163"/>
      <c r="J80" s="163"/>
      <c r="K80" s="163"/>
      <c r="L80" s="163"/>
      <c r="M80" s="163"/>
      <c r="N80" s="163"/>
      <c r="O80" s="163"/>
      <c r="P80" s="163"/>
      <c r="Q80" s="163"/>
      <c r="R80" s="163"/>
      <c r="S80" s="163"/>
      <c r="T80" s="163"/>
      <c r="U80" s="163"/>
      <c r="V80" s="163"/>
    </row>
    <row r="81" spans="1:22" s="111" customFormat="1" ht="12.75">
      <c r="A81" s="29"/>
      <c r="B81" s="163"/>
      <c r="C81" s="163"/>
      <c r="D81" s="163"/>
      <c r="E81" s="163"/>
      <c r="F81" s="163"/>
      <c r="G81" s="163"/>
      <c r="H81" s="163"/>
      <c r="I81" s="163"/>
      <c r="J81" s="163"/>
      <c r="K81" s="163"/>
      <c r="L81" s="163"/>
      <c r="M81" s="163"/>
      <c r="N81" s="163"/>
      <c r="O81" s="163"/>
      <c r="P81" s="163"/>
      <c r="Q81" s="163"/>
      <c r="R81" s="163"/>
      <c r="S81" s="163"/>
      <c r="T81" s="163"/>
      <c r="U81" s="163"/>
      <c r="V81" s="163"/>
    </row>
    <row r="82" spans="1:22" s="111" customFormat="1" ht="14.25" customHeight="1">
      <c r="A82" s="29"/>
      <c r="B82" s="163"/>
      <c r="C82" s="163"/>
      <c r="D82" s="163"/>
      <c r="E82" s="163"/>
      <c r="F82" s="163"/>
      <c r="G82" s="163"/>
      <c r="H82" s="163"/>
      <c r="I82" s="163"/>
      <c r="J82" s="163"/>
      <c r="K82" s="163"/>
      <c r="L82" s="163"/>
      <c r="M82" s="163"/>
      <c r="N82" s="163"/>
      <c r="O82" s="163"/>
      <c r="P82" s="163"/>
      <c r="Q82" s="163"/>
      <c r="R82" s="163"/>
      <c r="S82" s="163"/>
      <c r="T82" s="163"/>
      <c r="U82" s="163"/>
      <c r="V82" s="163"/>
    </row>
    <row r="83" spans="1:3" ht="12.75">
      <c r="A83" s="30" t="s">
        <v>65</v>
      </c>
      <c r="C83"/>
    </row>
    <row r="84" spans="1:22" ht="12.75">
      <c r="A84" s="225" t="s">
        <v>5</v>
      </c>
      <c r="B84" s="225"/>
      <c r="C84" s="225"/>
      <c r="D84" s="225"/>
      <c r="E84" s="225"/>
      <c r="F84" s="225"/>
      <c r="G84" s="225"/>
      <c r="H84" s="225"/>
      <c r="I84" s="225"/>
      <c r="J84" s="225"/>
      <c r="K84" s="225"/>
      <c r="L84" s="225"/>
      <c r="M84" s="225"/>
      <c r="N84" s="225"/>
      <c r="O84" s="225"/>
      <c r="P84" s="225"/>
      <c r="Q84" s="225"/>
      <c r="R84" s="225"/>
      <c r="S84" s="225"/>
      <c r="T84" s="225"/>
      <c r="U84" s="225"/>
      <c r="V84" s="225"/>
    </row>
    <row r="85" spans="1:22" ht="12.75">
      <c r="A85" s="217" t="s">
        <v>50</v>
      </c>
      <c r="B85" s="217"/>
      <c r="C85" s="217"/>
      <c r="D85" s="217"/>
      <c r="E85" s="217"/>
      <c r="F85" s="217"/>
      <c r="G85" s="217"/>
      <c r="H85" s="217"/>
      <c r="I85" s="217"/>
      <c r="J85" s="217"/>
      <c r="K85" s="217"/>
      <c r="L85" s="217"/>
      <c r="M85" s="217"/>
      <c r="N85" s="217"/>
      <c r="O85" s="217"/>
      <c r="P85" s="217"/>
      <c r="Q85" s="217"/>
      <c r="R85" s="217"/>
      <c r="S85" s="217"/>
      <c r="T85" s="217"/>
      <c r="U85" s="217"/>
      <c r="V85" s="217"/>
    </row>
    <row r="86" spans="1:22" s="114" customFormat="1" ht="12.75">
      <c r="A86" s="218" t="s">
        <v>26</v>
      </c>
      <c r="B86" s="218"/>
      <c r="C86" s="218"/>
      <c r="D86" s="218"/>
      <c r="E86" s="218"/>
      <c r="F86" s="218"/>
      <c r="G86" s="218"/>
      <c r="H86" s="218"/>
      <c r="I86" s="218"/>
      <c r="J86" s="218"/>
      <c r="K86" s="218"/>
      <c r="L86" s="218"/>
      <c r="M86" s="218"/>
      <c r="N86" s="218"/>
      <c r="O86" s="218"/>
      <c r="P86" s="218"/>
      <c r="Q86" s="218"/>
      <c r="R86" s="218"/>
      <c r="S86" s="218"/>
      <c r="T86" s="218"/>
      <c r="U86" s="218"/>
      <c r="V86" s="218"/>
    </row>
    <row r="87" spans="1:22" s="114" customFormat="1" ht="12.75">
      <c r="A87" s="113"/>
      <c r="B87" s="113"/>
      <c r="C87" s="113"/>
      <c r="D87" s="113"/>
      <c r="E87" s="113"/>
      <c r="F87" s="113"/>
      <c r="G87" s="113"/>
      <c r="H87" s="113"/>
      <c r="I87" s="113"/>
      <c r="J87" s="113"/>
      <c r="K87" s="113"/>
      <c r="L87" s="113"/>
      <c r="M87" s="113"/>
      <c r="N87" s="113"/>
      <c r="O87" s="113"/>
      <c r="P87" s="113"/>
      <c r="Q87" s="113"/>
      <c r="R87" s="113"/>
      <c r="S87" s="113"/>
      <c r="T87" s="113"/>
      <c r="U87" s="113"/>
      <c r="V87" s="113"/>
    </row>
    <row r="88" spans="1:22" ht="12.75">
      <c r="A88" s="225" t="s">
        <v>20</v>
      </c>
      <c r="B88" s="225"/>
      <c r="C88" s="225"/>
      <c r="D88" s="225"/>
      <c r="E88" s="225"/>
      <c r="F88" s="225"/>
      <c r="G88" s="225"/>
      <c r="H88" s="225"/>
      <c r="I88" s="225"/>
      <c r="J88" s="225"/>
      <c r="K88" s="225"/>
      <c r="L88" s="225"/>
      <c r="M88" s="225"/>
      <c r="N88" s="225"/>
      <c r="O88" s="225"/>
      <c r="P88" s="225"/>
      <c r="Q88" s="225"/>
      <c r="R88" s="225"/>
      <c r="S88" s="225"/>
      <c r="T88" s="225"/>
      <c r="U88" s="225"/>
      <c r="V88" s="225"/>
    </row>
    <row r="89" ht="7.5" customHeight="1" thickBot="1"/>
    <row r="90" spans="1:22" ht="12.75">
      <c r="A90" s="115"/>
      <c r="B90" s="227" t="s">
        <v>29</v>
      </c>
      <c r="C90" s="228"/>
      <c r="D90" s="228"/>
      <c r="E90" s="228"/>
      <c r="F90" s="228"/>
      <c r="G90" s="228"/>
      <c r="H90" s="229"/>
      <c r="I90" s="227" t="s">
        <v>30</v>
      </c>
      <c r="J90" s="228"/>
      <c r="K90" s="228"/>
      <c r="L90" s="228"/>
      <c r="M90" s="228"/>
      <c r="N90" s="228"/>
      <c r="O90" s="229"/>
      <c r="P90" s="227" t="s">
        <v>1</v>
      </c>
      <c r="Q90" s="228"/>
      <c r="R90" s="228"/>
      <c r="S90" s="228"/>
      <c r="T90" s="228"/>
      <c r="U90" s="228"/>
      <c r="V90" s="228"/>
    </row>
    <row r="91" spans="2:22" ht="12.75">
      <c r="B91" s="236" t="s">
        <v>31</v>
      </c>
      <c r="C91" s="237"/>
      <c r="D91" s="116" t="s">
        <v>32</v>
      </c>
      <c r="E91" s="237" t="s">
        <v>33</v>
      </c>
      <c r="F91" s="237"/>
      <c r="G91" s="237"/>
      <c r="H91" s="117" t="s">
        <v>1</v>
      </c>
      <c r="I91" s="236" t="s">
        <v>31</v>
      </c>
      <c r="J91" s="238"/>
      <c r="K91" s="112" t="s">
        <v>32</v>
      </c>
      <c r="L91" s="236" t="s">
        <v>33</v>
      </c>
      <c r="M91" s="237"/>
      <c r="N91" s="237"/>
      <c r="O91" s="117" t="s">
        <v>1</v>
      </c>
      <c r="P91" s="236" t="s">
        <v>31</v>
      </c>
      <c r="Q91" s="238"/>
      <c r="R91" s="112" t="s">
        <v>32</v>
      </c>
      <c r="S91" s="236" t="s">
        <v>33</v>
      </c>
      <c r="T91" s="237"/>
      <c r="U91" s="237"/>
      <c r="V91" s="117" t="s">
        <v>1</v>
      </c>
    </row>
    <row r="92" spans="1:22" ht="12.75">
      <c r="A92" s="182" t="s">
        <v>34</v>
      </c>
      <c r="B92" s="183" t="s">
        <v>35</v>
      </c>
      <c r="C92" s="182">
        <v>1</v>
      </c>
      <c r="D92" s="184" t="s">
        <v>36</v>
      </c>
      <c r="E92" s="182" t="s">
        <v>37</v>
      </c>
      <c r="F92" s="182" t="s">
        <v>38</v>
      </c>
      <c r="G92" s="182" t="s">
        <v>39</v>
      </c>
      <c r="H92" s="185"/>
      <c r="I92" s="183" t="s">
        <v>35</v>
      </c>
      <c r="J92" s="182">
        <v>1</v>
      </c>
      <c r="K92" s="184" t="s">
        <v>36</v>
      </c>
      <c r="L92" s="182" t="s">
        <v>37</v>
      </c>
      <c r="M92" s="182" t="s">
        <v>38</v>
      </c>
      <c r="N92" s="182" t="s">
        <v>39</v>
      </c>
      <c r="O92" s="185"/>
      <c r="P92" s="183" t="s">
        <v>35</v>
      </c>
      <c r="Q92" s="182">
        <v>1</v>
      </c>
      <c r="R92" s="184" t="s">
        <v>36</v>
      </c>
      <c r="S92" s="182" t="s">
        <v>37</v>
      </c>
      <c r="T92" s="182" t="s">
        <v>38</v>
      </c>
      <c r="U92" s="182" t="s">
        <v>39</v>
      </c>
      <c r="V92" s="185"/>
    </row>
    <row r="93" spans="1:22" s="74" customFormat="1" ht="12.75">
      <c r="A93" s="30" t="s">
        <v>16</v>
      </c>
      <c r="B93" s="88"/>
      <c r="C93" s="89"/>
      <c r="D93" s="90"/>
      <c r="E93" s="89"/>
      <c r="F93" s="89"/>
      <c r="G93" s="89"/>
      <c r="H93" s="88"/>
      <c r="I93" s="88"/>
      <c r="J93" s="89"/>
      <c r="K93" s="90"/>
      <c r="L93" s="89"/>
      <c r="M93" s="89"/>
      <c r="N93" s="89"/>
      <c r="O93" s="88"/>
      <c r="P93" s="88"/>
      <c r="Q93" s="89"/>
      <c r="R93" s="88"/>
      <c r="S93" s="88"/>
      <c r="T93" s="89"/>
      <c r="U93" s="91"/>
      <c r="V93" s="88"/>
    </row>
    <row r="94" spans="1:22" s="74" customFormat="1" ht="12.75">
      <c r="A94" s="212" t="s">
        <v>60</v>
      </c>
      <c r="B94" s="150">
        <f>SV_SO_1920_2a!B94/SV_SO_1920_2a!$H94*100</f>
        <v>0.05325345315360293</v>
      </c>
      <c r="C94" s="151">
        <f>SV_SO_1920_2a!C94/SV_SO_1920_2a!$H94*100</f>
        <v>3.1452820768846728</v>
      </c>
      <c r="D94" s="152">
        <f>SV_SO_1920_2a!D94/SV_SO_1920_2a!$H94*100</f>
        <v>85.4285238808454</v>
      </c>
      <c r="E94" s="151">
        <f>SV_SO_1920_2a!E94/SV_SO_1920_2a!$H94*100</f>
        <v>9.83524712930604</v>
      </c>
      <c r="F94" s="151">
        <f>SV_SO_1920_2a!F94/SV_SO_1920_2a!$H94*100</f>
        <v>1.401231486104177</v>
      </c>
      <c r="G94" s="151">
        <f>SV_SO_1920_2a!G94/SV_SO_1920_2a!$H94*100</f>
        <v>0.1364619737061075</v>
      </c>
      <c r="H94" s="150">
        <f>SV_SO_1920_2a!H94/SV_SO_1920_2a!$H94*100</f>
        <v>100</v>
      </c>
      <c r="I94" s="150">
        <f>SV_SO_1920_2a!I94/SV_SO_1920_2a!$O94*100</f>
        <v>0.02958579881656805</v>
      </c>
      <c r="J94" s="151">
        <f>SV_SO_1920_2a!J94/SV_SO_1920_2a!$O94*100</f>
        <v>2.3830016137708445</v>
      </c>
      <c r="K94" s="152">
        <f>SV_SO_1920_2a!K94/SV_SO_1920_2a!$O94*100</f>
        <v>87.62237762237763</v>
      </c>
      <c r="L94" s="151">
        <f>SV_SO_1920_2a!L94/SV_SO_1920_2a!$O94*100</f>
        <v>8.612157073695535</v>
      </c>
      <c r="M94" s="151">
        <f>SV_SO_1920_2a!M94/SV_SO_1920_2a!$O94*100</f>
        <v>1.2264658418504573</v>
      </c>
      <c r="N94" s="151">
        <f>SV_SO_1920_2a!N94/SV_SO_1920_2a!$O94*100</f>
        <v>0.12641204948897256</v>
      </c>
      <c r="O94" s="150">
        <f>SV_SO_1920_2a!O94/SV_SO_1920_2a!$O94*100</f>
        <v>100</v>
      </c>
      <c r="P94" s="150">
        <f>SV_SO_1920_2a!P94/SV_SO_1920_2a!$V94*100</f>
        <v>0.040163629602082564</v>
      </c>
      <c r="Q94" s="151">
        <f>SV_SO_1920_2a!Q94/SV_SO_1920_2a!$V94*100</f>
        <v>2.723689103756043</v>
      </c>
      <c r="R94" s="152">
        <f>SV_SO_1920_2a!R94/SV_SO_1920_2a!$V94*100</f>
        <v>86.64187430271475</v>
      </c>
      <c r="S94" s="151">
        <f>SV_SO_1920_2a!S94/SV_SO_1920_2a!$V94*100</f>
        <v>9.158795091111937</v>
      </c>
      <c r="T94" s="151">
        <f>SV_SO_1920_2a!T94/SV_SO_1920_2a!$V94*100</f>
        <v>1.304574191149126</v>
      </c>
      <c r="U94" s="151">
        <f>SV_SO_1920_2a!U94/SV_SO_1920_2a!$V94*100</f>
        <v>0.13090368166604685</v>
      </c>
      <c r="V94" s="150">
        <f>SV_SO_1920_2a!V94/SV_SO_1920_2a!$V94*100</f>
        <v>100</v>
      </c>
    </row>
    <row r="95" spans="1:22" s="74" customFormat="1" ht="12.75">
      <c r="A95" s="212" t="s">
        <v>62</v>
      </c>
      <c r="B95" s="150">
        <f>SV_SO_1920_2a!B95/SV_SO_1920_2a!$H95*100</f>
        <v>0.008225037012666556</v>
      </c>
      <c r="C95" s="153">
        <f>SV_SO_1920_2a!C95/SV_SO_1920_2a!$H95*100</f>
        <v>0.3865767395953282</v>
      </c>
      <c r="D95" s="152">
        <f>SV_SO_1920_2a!D95/SV_SO_1920_2a!$H95*100</f>
        <v>67.21911498601743</v>
      </c>
      <c r="E95" s="153">
        <f>SV_SO_1920_2a!E95/SV_SO_1920_2a!$H95*100</f>
        <v>25.333113999012998</v>
      </c>
      <c r="F95" s="153">
        <f>SV_SO_1920_2a!F95/SV_SO_1920_2a!$H95*100</f>
        <v>6.123540055930252</v>
      </c>
      <c r="G95" s="153">
        <f>SV_SO_1920_2a!G95/SV_SO_1920_2a!$H95*100</f>
        <v>0.9294291824313209</v>
      </c>
      <c r="H95" s="150">
        <f>SV_SO_1920_2a!H95/SV_SO_1920_2a!$H95*100</f>
        <v>100</v>
      </c>
      <c r="I95" s="150">
        <f>SV_SO_1920_2a!I95/SV_SO_1920_2a!$O95*100</f>
        <v>0.005624929688378895</v>
      </c>
      <c r="J95" s="153">
        <f>SV_SO_1920_2a!J95/SV_SO_1920_2a!$O95*100</f>
        <v>0.34312071099111263</v>
      </c>
      <c r="K95" s="152">
        <f>SV_SO_1920_2a!K95/SV_SO_1920_2a!$O95*100</f>
        <v>69.38913263584206</v>
      </c>
      <c r="L95" s="153">
        <f>SV_SO_1920_2a!L95/SV_SO_1920_2a!$O95*100</f>
        <v>24.046574417819777</v>
      </c>
      <c r="M95" s="153">
        <f>SV_SO_1920_2a!M95/SV_SO_1920_2a!$O95*100</f>
        <v>5.332433344583193</v>
      </c>
      <c r="N95" s="153">
        <f>SV_SO_1920_2a!N95/SV_SO_1920_2a!$O95*100</f>
        <v>0.8831139610754866</v>
      </c>
      <c r="O95" s="150">
        <f>SV_SO_1920_2a!O95/SV_SO_1920_2a!$O95*100</f>
        <v>100</v>
      </c>
      <c r="P95" s="150">
        <f>SV_SO_1920_2a!P95/SV_SO_1920_2a!$V95*100</f>
        <v>0.007126906447474699</v>
      </c>
      <c r="Q95" s="151">
        <f>SV_SO_1920_2a!Q95/SV_SO_1920_2a!$V95*100</f>
        <v>0.3682234997861928</v>
      </c>
      <c r="R95" s="150">
        <f>SV_SO_1920_2a!R95/SV_SO_1920_2a!$V95*100</f>
        <v>68.13560127334061</v>
      </c>
      <c r="S95" s="150">
        <f>SV_SO_1920_2a!S95/SV_SO_1920_2a!$V95*100</f>
        <v>24.789756259799496</v>
      </c>
      <c r="T95" s="151">
        <f>SV_SO_1920_2a!T95/SV_SO_1920_2a!$V95*100</f>
        <v>5.7894236708319475</v>
      </c>
      <c r="U95" s="186">
        <f>SV_SO_1920_2a!U95/SV_SO_1920_2a!$V95*100</f>
        <v>0.9098683897942699</v>
      </c>
      <c r="V95" s="150">
        <f>SV_SO_1920_2a!V95/SV_SO_1920_2a!$V95*100</f>
        <v>100</v>
      </c>
    </row>
    <row r="96" spans="1:22" s="74" customFormat="1" ht="12.75">
      <c r="A96" s="212" t="s">
        <v>61</v>
      </c>
      <c r="B96" s="150">
        <f>SV_SO_1920_2a!B96/SV_SO_1920_2a!$H96*100</f>
        <v>0</v>
      </c>
      <c r="C96" s="153">
        <f>SV_SO_1920_2a!C96/SV_SO_1920_2a!$H96*100</f>
        <v>0.9336099585062241</v>
      </c>
      <c r="D96" s="152">
        <f>SV_SO_1920_2a!D96/SV_SO_1920_2a!$H96*100</f>
        <v>58.298755186722</v>
      </c>
      <c r="E96" s="153">
        <f>SV_SO_1920_2a!E96/SV_SO_1920_2a!$H96*100</f>
        <v>29.979253112033195</v>
      </c>
      <c r="F96" s="153">
        <f>SV_SO_1920_2a!F96/SV_SO_1920_2a!$H96*100</f>
        <v>9.336099585062241</v>
      </c>
      <c r="G96" s="153">
        <f>SV_SO_1920_2a!G96/SV_SO_1920_2a!$H96*100</f>
        <v>1.4522821576763485</v>
      </c>
      <c r="H96" s="150">
        <f>SV_SO_1920_2a!H96/SV_SO_1920_2a!$H96*100</f>
        <v>100</v>
      </c>
      <c r="I96" s="150">
        <f>SV_SO_1920_2a!I96/SV_SO_1920_2a!$O96*100</f>
        <v>0.047326076668244205</v>
      </c>
      <c r="J96" s="153">
        <f>SV_SO_1920_2a!J96/SV_SO_1920_2a!$O96*100</f>
        <v>0.946521533364884</v>
      </c>
      <c r="K96" s="152">
        <f>SV_SO_1920_2a!K96/SV_SO_1920_2a!$O96*100</f>
        <v>69.99526739233318</v>
      </c>
      <c r="L96" s="153">
        <f>SV_SO_1920_2a!L96/SV_SO_1920_2a!$O96*100</f>
        <v>23.710364410790348</v>
      </c>
      <c r="M96" s="153">
        <f>SV_SO_1920_2a!M96/SV_SO_1920_2a!$O96*100</f>
        <v>4.827259820160909</v>
      </c>
      <c r="N96" s="153">
        <f>SV_SO_1920_2a!N96/SV_SO_1920_2a!$O96*100</f>
        <v>0.473260766682442</v>
      </c>
      <c r="O96" s="150">
        <f>SV_SO_1920_2a!O96/SV_SO_1920_2a!$O96*100</f>
        <v>100</v>
      </c>
      <c r="P96" s="150">
        <f>SV_SO_1920_2a!P96/SV_SO_1920_2a!$V96*100</f>
        <v>0.032499187520311994</v>
      </c>
      <c r="Q96" s="151">
        <f>SV_SO_1920_2a!Q96/SV_SO_1920_2a!$V96*100</f>
        <v>0.9424764380890478</v>
      </c>
      <c r="R96" s="150">
        <f>SV_SO_1920_2a!R96/SV_SO_1920_2a!$V96*100</f>
        <v>66.33084172895678</v>
      </c>
      <c r="S96" s="150">
        <f>SV_SO_1920_2a!S96/SV_SO_1920_2a!$V96*100</f>
        <v>25.674358141046472</v>
      </c>
      <c r="T96" s="151">
        <f>SV_SO_1920_2a!T96/SV_SO_1920_2a!$V96*100</f>
        <v>6.239844003899902</v>
      </c>
      <c r="U96" s="186">
        <f>SV_SO_1920_2a!U96/SV_SO_1920_2a!$V96*100</f>
        <v>0.7799805004874878</v>
      </c>
      <c r="V96" s="150">
        <f>SV_SO_1920_2a!V96/SV_SO_1920_2a!$V96*100</f>
        <v>100</v>
      </c>
    </row>
    <row r="97" spans="1:22" s="74" customFormat="1" ht="12.75">
      <c r="A97" s="212" t="s">
        <v>63</v>
      </c>
      <c r="B97" s="150">
        <f>SV_SO_1920_2a!B97/SV_SO_1920_2a!$H97*100</f>
        <v>0.0058309037900874635</v>
      </c>
      <c r="C97" s="153">
        <f>SV_SO_1920_2a!C97/SV_SO_1920_2a!$H97*100</f>
        <v>0.052478134110787174</v>
      </c>
      <c r="D97" s="152">
        <f>SV_SO_1920_2a!D97/SV_SO_1920_2a!$H97*100</f>
        <v>43.737609329446066</v>
      </c>
      <c r="E97" s="153">
        <f>SV_SO_1920_2a!E97/SV_SO_1920_2a!$H97*100</f>
        <v>44.04081632653061</v>
      </c>
      <c r="F97" s="153">
        <f>SV_SO_1920_2a!F97/SV_SO_1920_2a!$H97*100</f>
        <v>10.104956268221574</v>
      </c>
      <c r="G97" s="153">
        <f>SV_SO_1920_2a!G97/SV_SO_1920_2a!$H97*100</f>
        <v>2.058309037900875</v>
      </c>
      <c r="H97" s="150">
        <f>SV_SO_1920_2a!H97/SV_SO_1920_2a!$H97*100</f>
        <v>100</v>
      </c>
      <c r="I97" s="150">
        <f>SV_SO_1920_2a!I97/SV_SO_1920_2a!$O97*100</f>
        <v>0</v>
      </c>
      <c r="J97" s="153">
        <f>SV_SO_1920_2a!J97/SV_SO_1920_2a!$O97*100</f>
        <v>0.03986922892911251</v>
      </c>
      <c r="K97" s="152">
        <f>SV_SO_1920_2a!K97/SV_SO_1920_2a!$O97*100</f>
        <v>47.61980703293198</v>
      </c>
      <c r="L97" s="153">
        <f>SV_SO_1920_2a!L97/SV_SO_1920_2a!$O97*100</f>
        <v>43.066741089227335</v>
      </c>
      <c r="M97" s="153">
        <f>SV_SO_1920_2a!M97/SV_SO_1920_2a!$O97*100</f>
        <v>7.9020811737501</v>
      </c>
      <c r="N97" s="153">
        <f>SV_SO_1920_2a!N97/SV_SO_1920_2a!$O97*100</f>
        <v>1.3715014751614705</v>
      </c>
      <c r="O97" s="150">
        <f>SV_SO_1920_2a!O97/SV_SO_1920_2a!$O97*100</f>
        <v>100</v>
      </c>
      <c r="P97" s="150">
        <f>SV_SO_1920_2a!P97/SV_SO_1920_2a!$V97*100</f>
        <v>0.00336802398033074</v>
      </c>
      <c r="Q97" s="151">
        <f>SV_SO_1920_2a!Q97/SV_SO_1920_2a!$V97*100</f>
        <v>0.04715233572463036</v>
      </c>
      <c r="R97" s="150">
        <f>SV_SO_1920_2a!R97/SV_SO_1920_2a!$V97*100</f>
        <v>45.37738708699606</v>
      </c>
      <c r="S97" s="150">
        <f>SV_SO_1920_2a!S97/SV_SO_1920_2a!$V97*100</f>
        <v>43.62938264120441</v>
      </c>
      <c r="T97" s="151">
        <f>SV_SO_1920_2a!T97/SV_SO_1920_2a!$V97*100</f>
        <v>9.174497322420935</v>
      </c>
      <c r="U97" s="186">
        <f>SV_SO_1920_2a!U97/SV_SO_1920_2a!$V97*100</f>
        <v>1.7682125896736387</v>
      </c>
      <c r="V97" s="150">
        <f>SV_SO_1920_2a!V97/SV_SO_1920_2a!$V97*100</f>
        <v>100</v>
      </c>
    </row>
    <row r="98" spans="1:22" s="110" customFormat="1" ht="12.75">
      <c r="A98" s="29" t="s">
        <v>1</v>
      </c>
      <c r="B98" s="147">
        <f>SV_SO_1920_2a!B98/SV_SO_1920_2a!$H98*100</f>
        <v>0.026215936529837877</v>
      </c>
      <c r="C98" s="148">
        <f>SV_SO_1920_2a!C98/SV_SO_1920_2a!$H98*100</f>
        <v>1.4584339427388755</v>
      </c>
      <c r="D98" s="149">
        <f>SV_SO_1920_2a!D98/SV_SO_1920_2a!$H98*100</f>
        <v>69.0927906174543</v>
      </c>
      <c r="E98" s="148">
        <f>SV_SO_1920_2a!E98/SV_SO_1920_2a!$H98*100</f>
        <v>23.39703345981373</v>
      </c>
      <c r="F98" s="148">
        <f>SV_SO_1920_2a!F98/SV_SO_1920_2a!$H98*100</f>
        <v>5.150741635046567</v>
      </c>
      <c r="G98" s="148">
        <f>SV_SO_1920_2a!G98/SV_SO_1920_2a!$H98*100</f>
        <v>0.8747844084166954</v>
      </c>
      <c r="H98" s="147">
        <f>SV_SO_1920_2a!H98/SV_SO_1920_2a!$H98*100</f>
        <v>100</v>
      </c>
      <c r="I98" s="147">
        <f>SV_SO_1920_2a!I98/SV_SO_1920_2a!$O98*100</f>
        <v>0.018674941102108832</v>
      </c>
      <c r="J98" s="148">
        <f>SV_SO_1920_2a!J98/SV_SO_1920_2a!$O98*100</f>
        <v>1.396310980865368</v>
      </c>
      <c r="K98" s="149">
        <f>SV_SO_1920_2a!K98/SV_SO_1920_2a!$O98*100</f>
        <v>75.22409929322531</v>
      </c>
      <c r="L98" s="148">
        <f>SV_SO_1920_2a!L98/SV_SO_1920_2a!$O98*100</f>
        <v>19.21938746193185</v>
      </c>
      <c r="M98" s="148">
        <f>SV_SO_1920_2a!M98/SV_SO_1920_2a!$O98*100</f>
        <v>3.5870252255358275</v>
      </c>
      <c r="N98" s="148">
        <f>SV_SO_1920_2a!N98/SV_SO_1920_2a!$O98*100</f>
        <v>0.5545020973395391</v>
      </c>
      <c r="O98" s="147">
        <f>SV_SO_1920_2a!O98/SV_SO_1920_2a!$O98*100</f>
        <v>100</v>
      </c>
      <c r="P98" s="147">
        <f>SV_SO_1920_2a!P98/SV_SO_1920_2a!$V98*100</f>
        <v>0.022521412937144145</v>
      </c>
      <c r="Q98" s="148">
        <f>SV_SO_1920_2a!Q98/SV_SO_1920_2a!$V98*100</f>
        <v>1.427998339045796</v>
      </c>
      <c r="R98" s="147">
        <f>SV_SO_1920_2a!R98/SV_SO_1920_2a!$V98*100</f>
        <v>72.09667316503268</v>
      </c>
      <c r="S98" s="147">
        <f>SV_SO_1920_2a!S98/SV_SO_1920_2a!$V98*100</f>
        <v>21.350299464412647</v>
      </c>
      <c r="T98" s="148">
        <f>SV_SO_1920_2a!T98/SV_SO_1920_2a!$V98*100</f>
        <v>4.38463758120025</v>
      </c>
      <c r="U98" s="187">
        <f>SV_SO_1920_2a!U98/SV_SO_1920_2a!$V98*100</f>
        <v>0.7178700373714696</v>
      </c>
      <c r="V98" s="147">
        <f>SV_SO_1920_2a!V98/SV_SO_1920_2a!$V98*100</f>
        <v>100</v>
      </c>
    </row>
    <row r="99" spans="1:22" s="74" customFormat="1" ht="7.5" customHeight="1">
      <c r="A99" s="73"/>
      <c r="B99" s="88"/>
      <c r="C99" s="89"/>
      <c r="D99" s="90"/>
      <c r="E99" s="89"/>
      <c r="F99" s="89"/>
      <c r="G99" s="89"/>
      <c r="H99" s="88"/>
      <c r="I99" s="88"/>
      <c r="J99" s="89"/>
      <c r="K99" s="90"/>
      <c r="L99" s="89"/>
      <c r="M99" s="89"/>
      <c r="N99" s="89"/>
      <c r="O99" s="88"/>
      <c r="P99" s="88"/>
      <c r="Q99" s="89"/>
      <c r="R99" s="88"/>
      <c r="S99" s="88"/>
      <c r="T99" s="89"/>
      <c r="U99" s="91"/>
      <c r="V99" s="88"/>
    </row>
    <row r="100" spans="1:22" s="74" customFormat="1" ht="12.75">
      <c r="A100" s="30" t="s">
        <v>18</v>
      </c>
      <c r="B100" s="88"/>
      <c r="C100" s="89"/>
      <c r="D100" s="90"/>
      <c r="E100" s="89"/>
      <c r="F100" s="89"/>
      <c r="G100" s="89"/>
      <c r="H100" s="88"/>
      <c r="I100" s="88"/>
      <c r="J100" s="89"/>
      <c r="K100" s="90"/>
      <c r="L100" s="89"/>
      <c r="M100" s="89"/>
      <c r="N100" s="89"/>
      <c r="O100" s="88"/>
      <c r="P100" s="88"/>
      <c r="Q100" s="89"/>
      <c r="R100" s="88"/>
      <c r="S100" s="88"/>
      <c r="T100" s="89"/>
      <c r="U100" s="91"/>
      <c r="V100" s="88"/>
    </row>
    <row r="101" spans="1:22" s="74" customFormat="1" ht="12.75">
      <c r="A101" s="212" t="s">
        <v>60</v>
      </c>
      <c r="B101" s="150">
        <f>SV_SO_1920_2a!B101/SV_SO_1920_2a!$H101*100</f>
        <v>0.08563573263622842</v>
      </c>
      <c r="C101" s="151">
        <f>SV_SO_1920_2a!C101/SV_SO_1920_2a!$H101*100</f>
        <v>3.366836435750665</v>
      </c>
      <c r="D101" s="152">
        <f>SV_SO_1920_2a!D101/SV_SO_1920_2a!$H101*100</f>
        <v>81.33591742912516</v>
      </c>
      <c r="E101" s="151">
        <f>SV_SO_1920_2a!E101/SV_SO_1920_2a!$H101*100</f>
        <v>12.926488484247534</v>
      </c>
      <c r="F101" s="151">
        <f>SV_SO_1920_2a!F101/SV_SO_1920_2a!$H101*100</f>
        <v>1.9561004191643756</v>
      </c>
      <c r="G101" s="151">
        <f>SV_SO_1920_2a!G101/SV_SO_1920_2a!$H101*100</f>
        <v>0.3290214990760355</v>
      </c>
      <c r="H101" s="150">
        <f>SV_SO_1920_2a!H101/SV_SO_1920_2a!$H101*100</f>
        <v>100</v>
      </c>
      <c r="I101" s="150">
        <f>SV_SO_1920_2a!I101/SV_SO_1920_2a!$O101*100</f>
        <v>0.04378873618970628</v>
      </c>
      <c r="J101" s="151">
        <f>SV_SO_1920_2a!J101/SV_SO_1920_2a!$O101*100</f>
        <v>2.4589059552681216</v>
      </c>
      <c r="K101" s="152">
        <f>SV_SO_1920_2a!K101/SV_SO_1920_2a!$O101*100</f>
        <v>87.15305847480464</v>
      </c>
      <c r="L101" s="151">
        <f>SV_SO_1920_2a!L101/SV_SO_1920_2a!$O101*100</f>
        <v>8.916060361088656</v>
      </c>
      <c r="M101" s="151">
        <f>SV_SO_1920_2a!M101/SV_SO_1920_2a!$O101*100</f>
        <v>1.2361897062786311</v>
      </c>
      <c r="N101" s="151">
        <f>SV_SO_1920_2a!N101/SV_SO_1920_2a!$O101*100</f>
        <v>0.1919967663702506</v>
      </c>
      <c r="O101" s="150">
        <f>SV_SO_1920_2a!O101/SV_SO_1920_2a!$O101*100</f>
        <v>100</v>
      </c>
      <c r="P101" s="150">
        <f>SV_SO_1920_2a!P101/SV_SO_1920_2a!$V101*100</f>
        <v>0.06168674698795181</v>
      </c>
      <c r="Q101" s="151">
        <f>SV_SO_1920_2a!Q101/SV_SO_1920_2a!$V101*100</f>
        <v>2.8472289156626505</v>
      </c>
      <c r="R101" s="150">
        <f>SV_SO_1920_2a!R101/SV_SO_1920_2a!$V101*100</f>
        <v>84.66506024096385</v>
      </c>
      <c r="S101" s="150">
        <f>SV_SO_1920_2a!S101/SV_SO_1920_2a!$V101*100</f>
        <v>10.63132530120482</v>
      </c>
      <c r="T101" s="151">
        <f>SV_SO_1920_2a!T101/SV_SO_1920_2a!$V101*100</f>
        <v>1.5440963855421688</v>
      </c>
      <c r="U101" s="186">
        <f>SV_SO_1920_2a!U101/SV_SO_1920_2a!$V101*100</f>
        <v>0.25060240963855424</v>
      </c>
      <c r="V101" s="150">
        <f>SV_SO_1920_2a!V101/SV_SO_1920_2a!$V101*100</f>
        <v>100</v>
      </c>
    </row>
    <row r="102" spans="1:22" s="74" customFormat="1" ht="12.75">
      <c r="A102" s="212" t="s">
        <v>62</v>
      </c>
      <c r="B102" s="150">
        <f>SV_SO_1920_2a!B102/SV_SO_1920_2a!$H102*100</f>
        <v>0.0041310364770520925</v>
      </c>
      <c r="C102" s="153">
        <f>SV_SO_1920_2a!C102/SV_SO_1920_2a!$H102*100</f>
        <v>0.45854504895278225</v>
      </c>
      <c r="D102" s="152">
        <f>SV_SO_1920_2a!D102/SV_SO_1920_2a!$H102*100</f>
        <v>60.16854628826373</v>
      </c>
      <c r="E102" s="153">
        <f>SV_SO_1920_2a!E102/SV_SO_1920_2a!$H102*100</f>
        <v>29.103151980831992</v>
      </c>
      <c r="F102" s="153">
        <f>SV_SO_1920_2a!F102/SV_SO_1920_2a!$H102*100</f>
        <v>8.423183376709217</v>
      </c>
      <c r="G102" s="153">
        <f>SV_SO_1920_2a!G102/SV_SO_1920_2a!$H102*100</f>
        <v>1.842442268765233</v>
      </c>
      <c r="H102" s="150">
        <f>SV_SO_1920_2a!H102/SV_SO_1920_2a!$H102*100</f>
        <v>100</v>
      </c>
      <c r="I102" s="150">
        <f>SV_SO_1920_2a!I102/SV_SO_1920_2a!$O102*100</f>
        <v>0.005369127516778524</v>
      </c>
      <c r="J102" s="153">
        <f>SV_SO_1920_2a!J102/SV_SO_1920_2a!$O102*100</f>
        <v>0.3275167785234899</v>
      </c>
      <c r="K102" s="152">
        <f>SV_SO_1920_2a!K102/SV_SO_1920_2a!$O102*100</f>
        <v>65.4496644295302</v>
      </c>
      <c r="L102" s="153">
        <f>SV_SO_1920_2a!L102/SV_SO_1920_2a!$O102*100</f>
        <v>26.110067114093958</v>
      </c>
      <c r="M102" s="153">
        <f>SV_SO_1920_2a!M102/SV_SO_1920_2a!$O102*100</f>
        <v>6.469798657718121</v>
      </c>
      <c r="N102" s="153">
        <f>SV_SO_1920_2a!N102/SV_SO_1920_2a!$O102*100</f>
        <v>1.6375838926174495</v>
      </c>
      <c r="O102" s="150">
        <f>SV_SO_1920_2a!O102/SV_SO_1920_2a!$O102*100</f>
        <v>100</v>
      </c>
      <c r="P102" s="150">
        <f>SV_SO_1920_2a!P102/SV_SO_1920_2a!$V102*100</f>
        <v>0.004669406051550243</v>
      </c>
      <c r="Q102" s="151">
        <f>SV_SO_1920_2a!Q102/SV_SO_1920_2a!$V102*100</f>
        <v>0.4015689204333209</v>
      </c>
      <c r="R102" s="150">
        <f>SV_SO_1920_2a!R102/SV_SO_1920_2a!$V102*100</f>
        <v>62.46497945461338</v>
      </c>
      <c r="S102" s="150">
        <f>SV_SO_1920_2a!S102/SV_SO_1920_2a!$V102*100</f>
        <v>27.801643630930144</v>
      </c>
      <c r="T102" s="151">
        <f>SV_SO_1920_2a!T102/SV_SO_1920_2a!$V102*100</f>
        <v>7.573776615614494</v>
      </c>
      <c r="U102" s="186">
        <f>SV_SO_1920_2a!U102/SV_SO_1920_2a!$V102*100</f>
        <v>1.753361972357116</v>
      </c>
      <c r="V102" s="150">
        <f>SV_SO_1920_2a!V102/SV_SO_1920_2a!$V102*100</f>
        <v>100</v>
      </c>
    </row>
    <row r="103" spans="1:22" s="74" customFormat="1" ht="12.75">
      <c r="A103" s="212" t="s">
        <v>61</v>
      </c>
      <c r="B103" s="150">
        <f>SV_SO_1920_2a!B103/SV_SO_1920_2a!$H103*100</f>
        <v>0</v>
      </c>
      <c r="C103" s="153">
        <f>SV_SO_1920_2a!C103/SV_SO_1920_2a!$H103*100</f>
        <v>1.5971606033717833</v>
      </c>
      <c r="D103" s="152">
        <f>SV_SO_1920_2a!D103/SV_SO_1920_2a!$H103*100</f>
        <v>52.17391304347826</v>
      </c>
      <c r="E103" s="153">
        <f>SV_SO_1920_2a!E103/SV_SO_1920_2a!$H103*100</f>
        <v>31.05590062111801</v>
      </c>
      <c r="F103" s="153">
        <f>SV_SO_1920_2a!F103/SV_SO_1920_2a!$H103*100</f>
        <v>11.88997338065661</v>
      </c>
      <c r="G103" s="153">
        <f>SV_SO_1920_2a!G103/SV_SO_1920_2a!$H103*100</f>
        <v>3.2830523513753325</v>
      </c>
      <c r="H103" s="150">
        <f>SV_SO_1920_2a!H103/SV_SO_1920_2a!$H103*100</f>
        <v>100</v>
      </c>
      <c r="I103" s="150">
        <f>SV_SO_1920_2a!I103/SV_SO_1920_2a!$O103*100</f>
        <v>0.1392757660167131</v>
      </c>
      <c r="J103" s="153">
        <f>SV_SO_1920_2a!J103/SV_SO_1920_2a!$O103*100</f>
        <v>1.160631383472609</v>
      </c>
      <c r="K103" s="152">
        <f>SV_SO_1920_2a!K103/SV_SO_1920_2a!$O103*100</f>
        <v>64.25255338904364</v>
      </c>
      <c r="L103" s="153">
        <f>SV_SO_1920_2a!L103/SV_SO_1920_2a!$O103*100</f>
        <v>26.18384401114206</v>
      </c>
      <c r="M103" s="153">
        <f>SV_SO_1920_2a!M103/SV_SO_1920_2a!$O103*100</f>
        <v>6.406685236768802</v>
      </c>
      <c r="N103" s="153">
        <f>SV_SO_1920_2a!N103/SV_SO_1920_2a!$O103*100</f>
        <v>1.8570102135561743</v>
      </c>
      <c r="O103" s="150">
        <f>SV_SO_1920_2a!O103/SV_SO_1920_2a!$O103*100</f>
        <v>100</v>
      </c>
      <c r="P103" s="150">
        <f>SV_SO_1920_2a!P103/SV_SO_1920_2a!$V103*100</f>
        <v>0.09143553794574825</v>
      </c>
      <c r="Q103" s="151">
        <f>SV_SO_1920_2a!Q103/SV_SO_1920_2a!$V103*100</f>
        <v>1.3105760438890584</v>
      </c>
      <c r="R103" s="150">
        <f>SV_SO_1920_2a!R103/SV_SO_1920_2a!$V103*100</f>
        <v>60.10362694300518</v>
      </c>
      <c r="S103" s="150">
        <f>SV_SO_1920_2a!S103/SV_SO_1920_2a!$V103*100</f>
        <v>27.857360560804633</v>
      </c>
      <c r="T103" s="151">
        <f>SV_SO_1920_2a!T103/SV_SO_1920_2a!$V103*100</f>
        <v>8.290155440414509</v>
      </c>
      <c r="U103" s="186">
        <f>SV_SO_1920_2a!U103/SV_SO_1920_2a!$V103*100</f>
        <v>2.346845473940872</v>
      </c>
      <c r="V103" s="150">
        <f>SV_SO_1920_2a!V103/SV_SO_1920_2a!$V103*100</f>
        <v>100</v>
      </c>
    </row>
    <row r="104" spans="1:22" s="74" customFormat="1" ht="12.75">
      <c r="A104" s="212" t="s">
        <v>63</v>
      </c>
      <c r="B104" s="150">
        <f>SV_SO_1920_2a!B104/SV_SO_1920_2a!$H104*100</f>
        <v>0</v>
      </c>
      <c r="C104" s="153">
        <f>SV_SO_1920_2a!C104/SV_SO_1920_2a!$H104*100</f>
        <v>0.05780346820809249</v>
      </c>
      <c r="D104" s="152">
        <f>SV_SO_1920_2a!D104/SV_SO_1920_2a!$H104*100</f>
        <v>40.26332691072575</v>
      </c>
      <c r="E104" s="153">
        <f>SV_SO_1920_2a!E104/SV_SO_1920_2a!$H104*100</f>
        <v>43.230571612074506</v>
      </c>
      <c r="F104" s="153">
        <f>SV_SO_1920_2a!F104/SV_SO_1920_2a!$H104*100</f>
        <v>12.67180475272961</v>
      </c>
      <c r="G104" s="153">
        <f>SV_SO_1920_2a!G104/SV_SO_1920_2a!$H104*100</f>
        <v>3.776493256262042</v>
      </c>
      <c r="H104" s="150">
        <f>SV_SO_1920_2a!H104/SV_SO_1920_2a!$H104*100</f>
        <v>100</v>
      </c>
      <c r="I104" s="150">
        <f>SV_SO_1920_2a!I104/SV_SO_1920_2a!$O104*100</f>
        <v>0.008116224332440549</v>
      </c>
      <c r="J104" s="153">
        <f>SV_SO_1920_2a!J104/SV_SO_1920_2a!$O104*100</f>
        <v>0.05681357032708384</v>
      </c>
      <c r="K104" s="152">
        <f>SV_SO_1920_2a!K104/SV_SO_1920_2a!$O104*100</f>
        <v>43.18642967291616</v>
      </c>
      <c r="L104" s="153">
        <f>SV_SO_1920_2a!L104/SV_SO_1920_2a!$O104*100</f>
        <v>43.673403132862596</v>
      </c>
      <c r="M104" s="153">
        <f>SV_SO_1920_2a!M104/SV_SO_1920_2a!$O104*100</f>
        <v>10.072234396558722</v>
      </c>
      <c r="N104" s="153">
        <f>SV_SO_1920_2a!N104/SV_SO_1920_2a!$O104*100</f>
        <v>3.003003003003003</v>
      </c>
      <c r="O104" s="150">
        <f>SV_SO_1920_2a!O104/SV_SO_1920_2a!$O104*100</f>
        <v>100</v>
      </c>
      <c r="P104" s="150">
        <f>SV_SO_1920_2a!P104/SV_SO_1920_2a!$V104*100</f>
        <v>0.0035853859667993263</v>
      </c>
      <c r="Q104" s="151">
        <f>SV_SO_1920_2a!Q104/SV_SO_1920_2a!$V104*100</f>
        <v>0.05736617546878922</v>
      </c>
      <c r="R104" s="150">
        <f>SV_SO_1920_2a!R104/SV_SO_1920_2a!$V104*100</f>
        <v>41.55462335520419</v>
      </c>
      <c r="S104" s="150">
        <f>SV_SO_1920_2a!S104/SV_SO_1920_2a!$V104*100</f>
        <v>43.42619482987344</v>
      </c>
      <c r="T104" s="151">
        <f>SV_SO_1920_2a!T104/SV_SO_1920_2a!$V104*100</f>
        <v>11.523430497293033</v>
      </c>
      <c r="U104" s="186">
        <f>SV_SO_1920_2a!U104/SV_SO_1920_2a!$V104*100</f>
        <v>3.434799756193754</v>
      </c>
      <c r="V104" s="150">
        <f>SV_SO_1920_2a!V104/SV_SO_1920_2a!$V104*100</f>
        <v>100</v>
      </c>
    </row>
    <row r="105" spans="1:22" s="74" customFormat="1" ht="12.75">
      <c r="A105" s="29" t="s">
        <v>1</v>
      </c>
      <c r="B105" s="154">
        <f>SV_SO_1920_2a!B105/SV_SO_1920_2a!$H105*100</f>
        <v>0.03170024250685518</v>
      </c>
      <c r="C105" s="155">
        <f>SV_SO_1920_2a!C105/SV_SO_1920_2a!$H105*100</f>
        <v>1.4027357309283415</v>
      </c>
      <c r="D105" s="156">
        <f>SV_SO_1920_2a!D105/SV_SO_1920_2a!$H105*100</f>
        <v>62.55725856302801</v>
      </c>
      <c r="E105" s="155">
        <f>SV_SO_1920_2a!E105/SV_SO_1920_2a!$H105*100</f>
        <v>26.935696058074843</v>
      </c>
      <c r="F105" s="155">
        <f>SV_SO_1920_2a!F105/SV_SO_1920_2a!$H105*100</f>
        <v>7.259355534069837</v>
      </c>
      <c r="G105" s="155">
        <f>SV_SO_1920_2a!G105/SV_SO_1920_2a!$H105*100</f>
        <v>1.8132538713921162</v>
      </c>
      <c r="H105" s="154">
        <f>SV_SO_1920_2a!H105/SV_SO_1920_2a!$H105*100</f>
        <v>100</v>
      </c>
      <c r="I105" s="154">
        <f>SV_SO_1920_2a!I105/SV_SO_1920_2a!$O105*100</f>
        <v>0.02866789832452061</v>
      </c>
      <c r="J105" s="155">
        <f>SV_SO_1920_2a!J105/SV_SO_1920_2a!$O105*100</f>
        <v>1.3107600178378034</v>
      </c>
      <c r="K105" s="156">
        <f>SV_SO_1920_2a!K105/SV_SO_1920_2a!$O105*100</f>
        <v>71.30184111613684</v>
      </c>
      <c r="L105" s="155">
        <f>SV_SO_1920_2a!L105/SV_SO_1920_2a!$O105*100</f>
        <v>21.429253997579156</v>
      </c>
      <c r="M105" s="155">
        <f>SV_SO_1920_2a!M105/SV_SO_1920_2a!$O105*100</f>
        <v>4.699942664203351</v>
      </c>
      <c r="N105" s="155">
        <f>SV_SO_1920_2a!N105/SV_SO_1920_2a!$O105*100</f>
        <v>1.2295343059183284</v>
      </c>
      <c r="O105" s="154">
        <f>SV_SO_1920_2a!O105/SV_SO_1920_2a!$O105*100</f>
        <v>100</v>
      </c>
      <c r="P105" s="154">
        <f>SV_SO_1920_2a!P105/SV_SO_1920_2a!$V105*100</f>
        <v>0.030187719953288478</v>
      </c>
      <c r="Q105" s="155">
        <f>SV_SO_1920_2a!Q105/SV_SO_1920_2a!$V105*100</f>
        <v>1.3568585705320189</v>
      </c>
      <c r="R105" s="154">
        <f>SV_SO_1920_2a!R105/SV_SO_1920_2a!$V105*100</f>
        <v>66.91902541329372</v>
      </c>
      <c r="S105" s="154">
        <f>SV_SO_1920_2a!S105/SV_SO_1920_2a!$V105*100</f>
        <v>24.18910223309686</v>
      </c>
      <c r="T105" s="155">
        <f>SV_SO_1920_2a!T105/SV_SO_1920_2a!$V105*100</f>
        <v>5.982729446531987</v>
      </c>
      <c r="U105" s="188">
        <f>SV_SO_1920_2a!U105/SV_SO_1920_2a!$V105*100</f>
        <v>1.5220966165921241</v>
      </c>
      <c r="V105" s="154">
        <f>SV_SO_1920_2a!V105/SV_SO_1920_2a!$V105*100</f>
        <v>100</v>
      </c>
    </row>
    <row r="106" spans="1:22" s="74" customFormat="1" ht="12.75">
      <c r="A106" s="177" t="s">
        <v>28</v>
      </c>
      <c r="B106" s="97"/>
      <c r="C106" s="98"/>
      <c r="D106" s="99"/>
      <c r="E106" s="98"/>
      <c r="F106" s="98"/>
      <c r="G106" s="98"/>
      <c r="H106" s="97"/>
      <c r="I106" s="97"/>
      <c r="J106" s="98"/>
      <c r="K106" s="99"/>
      <c r="L106" s="98"/>
      <c r="M106" s="98"/>
      <c r="N106" s="98"/>
      <c r="O106" s="97"/>
      <c r="P106" s="97"/>
      <c r="Q106" s="98"/>
      <c r="R106" s="97"/>
      <c r="S106" s="97"/>
      <c r="T106" s="98"/>
      <c r="U106" s="100"/>
      <c r="V106" s="97"/>
    </row>
    <row r="107" spans="1:22" s="74" customFormat="1" ht="12.75">
      <c r="A107" s="212" t="s">
        <v>60</v>
      </c>
      <c r="B107" s="189">
        <f>SV_SO_1920_2a!B107/SV_SO_1920_2a!$H107*100</f>
        <v>0.06700873028028795</v>
      </c>
      <c r="C107" s="190">
        <f>SV_SO_1920_2a!C107/SV_SO_1920_2a!$H107*100</f>
        <v>3.239393475264206</v>
      </c>
      <c r="D107" s="191">
        <f>SV_SO_1920_2a!D107/SV_SO_1920_2a!$H107*100</f>
        <v>83.69007504977792</v>
      </c>
      <c r="E107" s="190">
        <f>SV_SO_1920_2a!E107/SV_SO_1920_2a!$H107*100</f>
        <v>11.148338183489049</v>
      </c>
      <c r="F107" s="190">
        <f>SV_SO_1920_2a!F107/SV_SO_1920_2a!$H107*100</f>
        <v>1.6369275539898913</v>
      </c>
      <c r="G107" s="190">
        <f>SV_SO_1920_2a!G107/SV_SO_1920_2a!$H107*100</f>
        <v>0.21825700719865218</v>
      </c>
      <c r="H107" s="189">
        <f>SV_SO_1920_2a!H107/SV_SO_1920_2a!$H107*100</f>
        <v>100</v>
      </c>
      <c r="I107" s="189">
        <f>SV_SO_1920_2a!I107/SV_SO_1920_2a!$O107*100</f>
        <v>0.03589160734581564</v>
      </c>
      <c r="J107" s="190">
        <f>SV_SO_1920_2a!J107/SV_SO_1920_2a!$O107*100</f>
        <v>2.4167015612849196</v>
      </c>
      <c r="K107" s="191">
        <f>SV_SO_1920_2a!K107/SV_SO_1920_2a!$O107*100</f>
        <v>87.41400969073399</v>
      </c>
      <c r="L107" s="190">
        <f>SV_SO_1920_2a!L107/SV_SO_1920_2a!$O107*100</f>
        <v>8.747083806903152</v>
      </c>
      <c r="M107" s="190">
        <f>SV_SO_1920_2a!M107/SV_SO_1920_2a!$O107*100</f>
        <v>1.2307830352335947</v>
      </c>
      <c r="N107" s="190">
        <f>SV_SO_1920_2a!N107/SV_SO_1920_2a!$O107*100</f>
        <v>0.15553029849853442</v>
      </c>
      <c r="O107" s="189">
        <f>SV_SO_1920_2a!O107/SV_SO_1920_2a!$O107*100</f>
        <v>100</v>
      </c>
      <c r="P107" s="189">
        <f>SV_SO_1920_2a!P107/SV_SO_1920_2a!$V107*100</f>
        <v>0.049538203190596146</v>
      </c>
      <c r="Q107" s="190">
        <f>SV_SO_1920_2a!Q107/SV_SO_1920_2a!$V107*100</f>
        <v>2.777497900923594</v>
      </c>
      <c r="R107" s="189">
        <f>SV_SO_1920_2a!R107/SV_SO_1920_2a!$V107*100</f>
        <v>85.7808564231738</v>
      </c>
      <c r="S107" s="189">
        <f>SV_SO_1920_2a!S107/SV_SO_1920_2a!$V107*100</f>
        <v>9.80016792611251</v>
      </c>
      <c r="T107" s="190">
        <f>SV_SO_1920_2a!T107/SV_SO_1920_2a!$V107*100</f>
        <v>1.408900083963056</v>
      </c>
      <c r="U107" s="192">
        <f>SV_SO_1920_2a!U107/SV_SO_1920_2a!$V107*100</f>
        <v>0.18303946263643997</v>
      </c>
      <c r="V107" s="189">
        <f>SV_SO_1920_2a!V107/SV_SO_1920_2a!$V107*100</f>
        <v>100</v>
      </c>
    </row>
    <row r="108" spans="1:22" s="74" customFormat="1" ht="12.75">
      <c r="A108" s="212" t="s">
        <v>62</v>
      </c>
      <c r="B108" s="189">
        <f>SV_SO_1920_2a!B108/SV_SO_1920_2a!$H108*100</f>
        <v>0.006182635039053645</v>
      </c>
      <c r="C108" s="190">
        <f>SV_SO_1920_2a!C108/SV_SO_1920_2a!$H108*100</f>
        <v>0.42248006100199903</v>
      </c>
      <c r="D108" s="191">
        <f>SV_SO_1920_2a!D108/SV_SO_1920_2a!$H108*100</f>
        <v>63.701749685716045</v>
      </c>
      <c r="E108" s="190">
        <f>SV_SO_1920_2a!E108/SV_SO_1920_2a!$H108*100</f>
        <v>27.21389856356779</v>
      </c>
      <c r="F108" s="190">
        <f>SV_SO_1920_2a!F108/SV_SO_1920_2a!$H108*100</f>
        <v>7.270778805927086</v>
      </c>
      <c r="G108" s="190">
        <f>SV_SO_1920_2a!G108/SV_SO_1920_2a!$H108*100</f>
        <v>1.3849102487480165</v>
      </c>
      <c r="H108" s="189">
        <f>SV_SO_1920_2a!H108/SV_SO_1920_2a!$H108*100</f>
        <v>100</v>
      </c>
      <c r="I108" s="189">
        <f>SV_SO_1920_2a!I108/SV_SO_1920_2a!$O108*100</f>
        <v>0.005494052687965278</v>
      </c>
      <c r="J108" s="190">
        <f>SV_SO_1920_2a!J108/SV_SO_1920_2a!$O108*100</f>
        <v>0.3351372139658819</v>
      </c>
      <c r="K108" s="191">
        <f>SV_SO_1920_2a!K108/SV_SO_1920_2a!$O108*100</f>
        <v>67.3735681125182</v>
      </c>
      <c r="L108" s="190">
        <f>SV_SO_1920_2a!L108/SV_SO_1920_2a!$O108*100</f>
        <v>25.10232673131335</v>
      </c>
      <c r="M108" s="190">
        <f>SV_SO_1920_2a!M108/SV_SO_1920_2a!$O108*100</f>
        <v>5.914347718594621</v>
      </c>
      <c r="N108" s="190">
        <f>SV_SO_1920_2a!N108/SV_SO_1920_2a!$O108*100</f>
        <v>1.269126170919979</v>
      </c>
      <c r="O108" s="189">
        <f>SV_SO_1920_2a!O108/SV_SO_1920_2a!$O108*100</f>
        <v>100</v>
      </c>
      <c r="P108" s="189">
        <f>SV_SO_1920_2a!P108/SV_SO_1920_2a!$V108*100</f>
        <v>0.005887478510703436</v>
      </c>
      <c r="Q108" s="190">
        <f>SV_SO_1920_2a!Q108/SV_SO_1920_2a!$V108*100</f>
        <v>0.38504109460000474</v>
      </c>
      <c r="R108" s="189">
        <f>SV_SO_1920_2a!R108/SV_SO_1920_2a!$V108*100</f>
        <v>65.27565174387114</v>
      </c>
      <c r="S108" s="189">
        <f>SV_SO_1920_2a!S108/SV_SO_1920_2a!$V108*100</f>
        <v>26.308786472929373</v>
      </c>
      <c r="T108" s="190">
        <f>SV_SO_1920_2a!T108/SV_SO_1920_2a!$V108*100</f>
        <v>6.689353083861244</v>
      </c>
      <c r="U108" s="192">
        <f>SV_SO_1920_2a!U108/SV_SO_1920_2a!$V108*100</f>
        <v>1.3352801262275393</v>
      </c>
      <c r="V108" s="189">
        <f>SV_SO_1920_2a!V108/SV_SO_1920_2a!$V108*100</f>
        <v>100</v>
      </c>
    </row>
    <row r="109" spans="1:22" s="74" customFormat="1" ht="12.75">
      <c r="A109" s="212" t="s">
        <v>61</v>
      </c>
      <c r="B109" s="189">
        <f>SV_SO_1920_2a!B109/SV_SO_1920_2a!$H109*100</f>
        <v>0</v>
      </c>
      <c r="C109" s="190">
        <f>SV_SO_1920_2a!C109/SV_SO_1920_2a!$H109*100</f>
        <v>1.291248206599713</v>
      </c>
      <c r="D109" s="191">
        <f>SV_SO_1920_2a!D109/SV_SO_1920_2a!$H109*100</f>
        <v>54.9976087996174</v>
      </c>
      <c r="E109" s="190">
        <f>SV_SO_1920_2a!E109/SV_SO_1920_2a!$H109*100</f>
        <v>30.55954088952654</v>
      </c>
      <c r="F109" s="190">
        <f>SV_SO_1920_2a!F109/SV_SO_1920_2a!$H109*100</f>
        <v>10.712577714012435</v>
      </c>
      <c r="G109" s="190">
        <f>SV_SO_1920_2a!G109/SV_SO_1920_2a!$H109*100</f>
        <v>2.4390243902439024</v>
      </c>
      <c r="H109" s="189">
        <f>SV_SO_1920_2a!H109/SV_SO_1920_2a!$H109*100</f>
        <v>100</v>
      </c>
      <c r="I109" s="189">
        <f>SV_SO_1920_2a!I109/SV_SO_1920_2a!$O109*100</f>
        <v>0.0937426763534099</v>
      </c>
      <c r="J109" s="190">
        <f>SV_SO_1920_2a!J109/SV_SO_1920_2a!$O109*100</f>
        <v>1.0546051089758612</v>
      </c>
      <c r="K109" s="191">
        <f>SV_SO_1920_2a!K109/SV_SO_1920_2a!$O109*100</f>
        <v>67.09632059995313</v>
      </c>
      <c r="L109" s="190">
        <f>SV_SO_1920_2a!L109/SV_SO_1920_2a!$O109*100</f>
        <v>24.958987579095382</v>
      </c>
      <c r="M109" s="190">
        <f>SV_SO_1920_2a!M109/SV_SO_1920_2a!$O109*100</f>
        <v>5.624560581204594</v>
      </c>
      <c r="N109" s="190">
        <f>SV_SO_1920_2a!N109/SV_SO_1920_2a!$O109*100</f>
        <v>1.1717834544176238</v>
      </c>
      <c r="O109" s="189">
        <f>SV_SO_1920_2a!O109/SV_SO_1920_2a!$O109*100</f>
        <v>100</v>
      </c>
      <c r="P109" s="189">
        <f>SV_SO_1920_2a!P109/SV_SO_1920_2a!$V109*100</f>
        <v>0.06291286568103177</v>
      </c>
      <c r="Q109" s="190">
        <f>SV_SO_1920_2a!Q109/SV_SO_1920_2a!$V109*100</f>
        <v>1.1324315822585718</v>
      </c>
      <c r="R109" s="189">
        <f>SV_SO_1920_2a!R109/SV_SO_1920_2a!$V109*100</f>
        <v>63.11733249449512</v>
      </c>
      <c r="S109" s="189">
        <f>SV_SO_1920_2a!S109/SV_SO_1920_2a!$V109*100</f>
        <v>26.800880780119535</v>
      </c>
      <c r="T109" s="190">
        <f>SV_SO_1920_2a!T109/SV_SO_1920_2a!$V109*100</f>
        <v>7.297892418999686</v>
      </c>
      <c r="U109" s="192">
        <f>SV_SO_1920_2a!U109/SV_SO_1920_2a!$V109*100</f>
        <v>1.5885498584460522</v>
      </c>
      <c r="V109" s="189">
        <f>SV_SO_1920_2a!V109/SV_SO_1920_2a!$V109*100</f>
        <v>100</v>
      </c>
    </row>
    <row r="110" spans="1:22" s="74" customFormat="1" ht="12.75">
      <c r="A110" s="212" t="s">
        <v>63</v>
      </c>
      <c r="B110" s="189">
        <f>SV_SO_1920_2a!B110/SV_SO_1920_2a!$H110*100</f>
        <v>0.0030562347188264056</v>
      </c>
      <c r="C110" s="190">
        <f>SV_SO_1920_2a!C110/SV_SO_1920_2a!$H110*100</f>
        <v>0.0550122249388753</v>
      </c>
      <c r="D110" s="191">
        <f>SV_SO_1920_2a!D110/SV_SO_1920_2a!$H110*100</f>
        <v>42.084352078239604</v>
      </c>
      <c r="E110" s="190">
        <f>SV_SO_1920_2a!E110/SV_SO_1920_2a!$H110*100</f>
        <v>43.65525672371638</v>
      </c>
      <c r="F110" s="190">
        <f>SV_SO_1920_2a!F110/SV_SO_1920_2a!$H110*100</f>
        <v>11.32640586797066</v>
      </c>
      <c r="G110" s="190">
        <f>SV_SO_1920_2a!G110/SV_SO_1920_2a!$H110*100</f>
        <v>2.8759168704156477</v>
      </c>
      <c r="H110" s="189">
        <f>SV_SO_1920_2a!H110/SV_SO_1920_2a!$H110*100</f>
        <v>100</v>
      </c>
      <c r="I110" s="189">
        <f>SV_SO_1920_2a!I110/SV_SO_1920_2a!$O110*100</f>
        <v>0.004022202558120827</v>
      </c>
      <c r="J110" s="190">
        <f>SV_SO_1920_2a!J110/SV_SO_1920_2a!$O110*100</f>
        <v>0.04826643069744992</v>
      </c>
      <c r="K110" s="191">
        <f>SV_SO_1920_2a!K110/SV_SO_1920_2a!$O110*100</f>
        <v>45.4227334888585</v>
      </c>
      <c r="L110" s="190">
        <f>SV_SO_1920_2a!L110/SV_SO_1920_2a!$O110*100</f>
        <v>43.36738798165876</v>
      </c>
      <c r="M110" s="190">
        <f>SV_SO_1920_2a!M110/SV_SO_1920_2a!$O110*100</f>
        <v>8.977556109725686</v>
      </c>
      <c r="N110" s="190">
        <f>SV_SO_1920_2a!N110/SV_SO_1920_2a!$O110*100</f>
        <v>2.1800337865014883</v>
      </c>
      <c r="O110" s="189">
        <f>SV_SO_1920_2a!O110/SV_SO_1920_2a!$O110*100</f>
        <v>100</v>
      </c>
      <c r="P110" s="189">
        <f>SV_SO_1920_2a!P110/SV_SO_1920_2a!$V110*100</f>
        <v>0.003473307630856865</v>
      </c>
      <c r="Q110" s="190">
        <f>SV_SO_1920_2a!Q110/SV_SO_1920_2a!$V110*100</f>
        <v>0.05209961446285298</v>
      </c>
      <c r="R110" s="189">
        <f>SV_SO_1920_2a!R110/SV_SO_1920_2a!$V110*100</f>
        <v>43.525754576082804</v>
      </c>
      <c r="S110" s="189">
        <f>SV_SO_1920_2a!S110/SV_SO_1920_2a!$V110*100</f>
        <v>43.53096453752909</v>
      </c>
      <c r="T110" s="190">
        <f>SV_SO_1920_2a!T110/SV_SO_1920_2a!$V110*100</f>
        <v>10.312250356014033</v>
      </c>
      <c r="U110" s="192">
        <f>SV_SO_1920_2a!U110/SV_SO_1920_2a!$V110*100</f>
        <v>2.5754576082803653</v>
      </c>
      <c r="V110" s="189">
        <f>SV_SO_1920_2a!V110/SV_SO_1920_2a!$V110*100</f>
        <v>100</v>
      </c>
    </row>
    <row r="111" spans="1:22" s="74" customFormat="1" ht="12.75">
      <c r="A111" s="29" t="s">
        <v>1</v>
      </c>
      <c r="B111" s="154">
        <f>SV_SO_1920_2a!B111/SV_SO_1920_2a!$H111*100</f>
        <v>0.028768275231252673</v>
      </c>
      <c r="C111" s="155">
        <f>SV_SO_1920_2a!C111/SV_SO_1920_2a!$H111*100</f>
        <v>1.4325125768998126</v>
      </c>
      <c r="D111" s="156">
        <f>SV_SO_1920_2a!D111/SV_SO_1920_2a!$H111*100</f>
        <v>66.05122228287328</v>
      </c>
      <c r="E111" s="155">
        <f>SV_SO_1920_2a!E111/SV_SO_1920_2a!$H111*100</f>
        <v>25.04389006092973</v>
      </c>
      <c r="F111" s="155">
        <f>SV_SO_1920_2a!F111/SV_SO_1920_2a!$H111*100</f>
        <v>6.132068512753936</v>
      </c>
      <c r="G111" s="155">
        <f>SV_SO_1920_2a!G111/SV_SO_1920_2a!$H111*100</f>
        <v>1.3115382913119809</v>
      </c>
      <c r="H111" s="154">
        <f>SV_SO_1920_2a!H111/SV_SO_1920_2a!$H111*100</f>
        <v>100</v>
      </c>
      <c r="I111" s="154">
        <f>SV_SO_1920_2a!I111/SV_SO_1920_2a!$O111*100</f>
        <v>0.023413897280966767</v>
      </c>
      <c r="J111" s="155">
        <f>SV_SO_1920_2a!J111/SV_SO_1920_2a!$O111*100</f>
        <v>1.355740181268882</v>
      </c>
      <c r="K111" s="156">
        <f>SV_SO_1920_2a!K111/SV_SO_1920_2a!$O111*100</f>
        <v>73.36404833836858</v>
      </c>
      <c r="L111" s="155">
        <f>SV_SO_1920_2a!L111/SV_SO_1920_2a!$O111*100</f>
        <v>20.26737160120846</v>
      </c>
      <c r="M111" s="155">
        <f>SV_SO_1920_2a!M111/SV_SO_1920_2a!$O111*100</f>
        <v>4.114803625377643</v>
      </c>
      <c r="N111" s="155">
        <f>SV_SO_1920_2a!N111/SV_SO_1920_2a!$O111*100</f>
        <v>0.8746223564954683</v>
      </c>
      <c r="O111" s="154">
        <f>SV_SO_1920_2a!O111/SV_SO_1920_2a!$O111*100</f>
        <v>100</v>
      </c>
      <c r="P111" s="154">
        <f>SV_SO_1920_2a!P111/SV_SO_1920_2a!$V111*100</f>
        <v>0.026122717061119693</v>
      </c>
      <c r="Q111" s="155">
        <f>SV_SO_1920_2a!Q111/SV_SO_1920_2a!$V111*100</f>
        <v>1.3945799093914901</v>
      </c>
      <c r="R111" s="154">
        <f>SV_SO_1920_2a!R111/SV_SO_1920_2a!$V111*100</f>
        <v>69.6644350402663</v>
      </c>
      <c r="S111" s="154">
        <f>SV_SO_1920_2a!S111/SV_SO_1920_2a!$V111*100</f>
        <v>22.683847950859438</v>
      </c>
      <c r="T111" s="155">
        <f>SV_SO_1920_2a!T111/SV_SO_1920_2a!$V111*100</f>
        <v>5.13535299254383</v>
      </c>
      <c r="U111" s="188">
        <f>SV_SO_1920_2a!U111/SV_SO_1920_2a!$V111*100</f>
        <v>1.0956613898778202</v>
      </c>
      <c r="V111" s="154">
        <f>SV_SO_1920_2a!V111/SV_SO_1920_2a!$V111*100</f>
        <v>100</v>
      </c>
    </row>
  </sheetData>
  <sheetProtection/>
  <mergeCells count="39">
    <mergeCell ref="B90:H90"/>
    <mergeCell ref="I90:O90"/>
    <mergeCell ref="P90:V90"/>
    <mergeCell ref="B91:C91"/>
    <mergeCell ref="E91:G91"/>
    <mergeCell ref="I91:J91"/>
    <mergeCell ref="L91:N91"/>
    <mergeCell ref="P91:Q91"/>
    <mergeCell ref="S91:U91"/>
    <mergeCell ref="A84:V84"/>
    <mergeCell ref="A85:V85"/>
    <mergeCell ref="A86:V86"/>
    <mergeCell ref="A88:V88"/>
    <mergeCell ref="B50:H50"/>
    <mergeCell ref="I50:O50"/>
    <mergeCell ref="P50:V50"/>
    <mergeCell ref="B51:C51"/>
    <mergeCell ref="E51:G51"/>
    <mergeCell ref="I51:J51"/>
    <mergeCell ref="L51:N51"/>
    <mergeCell ref="P51:Q51"/>
    <mergeCell ref="S51:U51"/>
    <mergeCell ref="A44:V44"/>
    <mergeCell ref="A45:V45"/>
    <mergeCell ref="A46:V46"/>
    <mergeCell ref="A48:V48"/>
    <mergeCell ref="B9:C9"/>
    <mergeCell ref="E9:G9"/>
    <mergeCell ref="I9:J9"/>
    <mergeCell ref="L9:N9"/>
    <mergeCell ref="P9:Q9"/>
    <mergeCell ref="S9:U9"/>
    <mergeCell ref="A2:V2"/>
    <mergeCell ref="A3:V3"/>
    <mergeCell ref="A4:V4"/>
    <mergeCell ref="A6:V6"/>
    <mergeCell ref="B8:H8"/>
    <mergeCell ref="I8:O8"/>
    <mergeCell ref="P8:V8"/>
  </mergeCells>
  <printOptions horizontalCentered="1"/>
  <pageMargins left="0.1968503937007874" right="0.1968503937007874" top="0.5905511811023623" bottom="0.5905511811023623" header="0.5118110236220472" footer="0.5118110236220472"/>
  <pageSetup horizontalDpi="600" verticalDpi="600" orientation="landscape" paperSize="9" scale="85" r:id="rId2"/>
  <headerFooter alignWithMargins="0">
    <oddFooter>&amp;R&amp;A</oddFooter>
  </headerFooter>
  <rowBreaks count="2" manualBreakCount="2">
    <brk id="42" max="255" man="1"/>
    <brk id="82" max="255" man="1"/>
  </rowBreaks>
  <drawing r:id="rId1"/>
</worksheet>
</file>

<file path=xl/worksheets/sheet6.xml><?xml version="1.0" encoding="utf-8"?>
<worksheet xmlns="http://schemas.openxmlformats.org/spreadsheetml/2006/main" xmlns:r="http://schemas.openxmlformats.org/officeDocument/2006/relationships">
  <dimension ref="A1:DE194"/>
  <sheetViews>
    <sheetView zoomScale="115" zoomScaleNormal="115" zoomScalePageLayoutView="0" workbookViewId="0" topLeftCell="A1">
      <selection activeCell="A197" sqref="A197"/>
    </sheetView>
  </sheetViews>
  <sheetFormatPr defaultColWidth="9.28125" defaultRowHeight="12.75"/>
  <cols>
    <col min="1" max="1" width="27.57421875" style="2" customWidth="1"/>
    <col min="2" max="12" width="8.7109375" style="2" customWidth="1"/>
    <col min="13" max="13" width="8.7109375" style="3" customWidth="1"/>
    <col min="14" max="14" width="1.421875" style="2" customWidth="1"/>
    <col min="15" max="16384" width="9.28125" style="2" customWidth="1"/>
  </cols>
  <sheetData>
    <row r="1" ht="12.75">
      <c r="A1" s="30" t="s">
        <v>65</v>
      </c>
    </row>
    <row r="2" spans="1:17" ht="12.75">
      <c r="A2" s="217" t="s">
        <v>5</v>
      </c>
      <c r="B2" s="217"/>
      <c r="C2" s="217"/>
      <c r="D2" s="217"/>
      <c r="E2" s="217"/>
      <c r="F2" s="217"/>
      <c r="G2" s="217"/>
      <c r="H2" s="217"/>
      <c r="I2" s="217"/>
      <c r="J2" s="217"/>
      <c r="K2" s="217"/>
      <c r="L2" s="217"/>
      <c r="M2" s="217"/>
      <c r="N2" s="217"/>
      <c r="O2" s="217"/>
      <c r="P2" s="217"/>
      <c r="Q2" s="217"/>
    </row>
    <row r="3" spans="1:17" ht="12.75">
      <c r="A3" s="217" t="s">
        <v>25</v>
      </c>
      <c r="B3" s="217"/>
      <c r="C3" s="217"/>
      <c r="D3" s="217"/>
      <c r="E3" s="217"/>
      <c r="F3" s="217"/>
      <c r="G3" s="217"/>
      <c r="H3" s="217"/>
      <c r="I3" s="217"/>
      <c r="J3" s="217"/>
      <c r="K3" s="217"/>
      <c r="L3" s="217"/>
      <c r="M3" s="217"/>
      <c r="N3" s="217"/>
      <c r="O3" s="217"/>
      <c r="P3" s="217"/>
      <c r="Q3" s="217"/>
    </row>
    <row r="4" spans="1:17" ht="12.75">
      <c r="A4" s="239" t="s">
        <v>73</v>
      </c>
      <c r="B4" s="239"/>
      <c r="C4" s="239"/>
      <c r="D4" s="239"/>
      <c r="E4" s="239"/>
      <c r="F4" s="239"/>
      <c r="G4" s="239"/>
      <c r="H4" s="239"/>
      <c r="I4" s="239"/>
      <c r="J4" s="239"/>
      <c r="K4" s="239"/>
      <c r="L4" s="239"/>
      <c r="M4" s="239"/>
      <c r="N4" s="239"/>
      <c r="O4" s="239"/>
      <c r="P4" s="239"/>
      <c r="Q4" s="239"/>
    </row>
    <row r="5" ht="12.75">
      <c r="A5" s="1"/>
    </row>
    <row r="6" spans="1:17" ht="12.75">
      <c r="A6" s="217" t="s">
        <v>6</v>
      </c>
      <c r="B6" s="217"/>
      <c r="C6" s="217"/>
      <c r="D6" s="217"/>
      <c r="E6" s="217"/>
      <c r="F6" s="217"/>
      <c r="G6" s="217"/>
      <c r="H6" s="217"/>
      <c r="I6" s="217"/>
      <c r="J6" s="217"/>
      <c r="K6" s="217"/>
      <c r="L6" s="217"/>
      <c r="M6" s="217"/>
      <c r="N6" s="217"/>
      <c r="O6" s="217"/>
      <c r="P6" s="217"/>
      <c r="Q6" s="217"/>
    </row>
    <row r="7" ht="9" customHeight="1" thickBot="1"/>
    <row r="8" spans="1:17" ht="12.75" customHeight="1">
      <c r="A8" s="4"/>
      <c r="B8" s="241" t="s">
        <v>2</v>
      </c>
      <c r="C8" s="240"/>
      <c r="D8" s="242"/>
      <c r="E8" s="240" t="s">
        <v>3</v>
      </c>
      <c r="F8" s="240"/>
      <c r="G8" s="240"/>
      <c r="H8" s="243" t="s">
        <v>7</v>
      </c>
      <c r="I8" s="244"/>
      <c r="J8" s="245"/>
      <c r="K8" s="240" t="s">
        <v>1</v>
      </c>
      <c r="L8" s="240"/>
      <c r="M8" s="240"/>
      <c r="N8" s="54"/>
      <c r="O8" s="240" t="s">
        <v>52</v>
      </c>
      <c r="P8" s="240"/>
      <c r="Q8" s="240"/>
    </row>
    <row r="9" spans="1:17" ht="12.75">
      <c r="A9" s="5"/>
      <c r="B9" s="6" t="s">
        <v>8</v>
      </c>
      <c r="C9" s="7" t="s">
        <v>0</v>
      </c>
      <c r="D9" s="8" t="s">
        <v>9</v>
      </c>
      <c r="E9" s="7" t="s">
        <v>8</v>
      </c>
      <c r="F9" s="7" t="s">
        <v>0</v>
      </c>
      <c r="G9" s="7" t="s">
        <v>9</v>
      </c>
      <c r="H9" s="6" t="s">
        <v>8</v>
      </c>
      <c r="I9" s="7" t="s">
        <v>0</v>
      </c>
      <c r="J9" s="8" t="s">
        <v>9</v>
      </c>
      <c r="K9" s="7" t="s">
        <v>8</v>
      </c>
      <c r="L9" s="7" t="s">
        <v>0</v>
      </c>
      <c r="M9" s="7" t="s">
        <v>9</v>
      </c>
      <c r="N9" s="55"/>
      <c r="O9" s="7" t="s">
        <v>8</v>
      </c>
      <c r="P9" s="7" t="s">
        <v>0</v>
      </c>
      <c r="Q9" s="7" t="s">
        <v>9</v>
      </c>
    </row>
    <row r="10" spans="1:17" s="3" customFormat="1" ht="12.75">
      <c r="A10" s="17" t="s">
        <v>10</v>
      </c>
      <c r="B10" s="193"/>
      <c r="C10" s="194"/>
      <c r="D10" s="195"/>
      <c r="E10" s="194"/>
      <c r="F10" s="194"/>
      <c r="G10" s="194"/>
      <c r="H10" s="193"/>
      <c r="I10" s="194"/>
      <c r="J10" s="195"/>
      <c r="K10" s="194"/>
      <c r="L10" s="194"/>
      <c r="M10" s="194"/>
      <c r="N10" s="55"/>
      <c r="O10" s="194"/>
      <c r="P10" s="194"/>
      <c r="Q10" s="194"/>
    </row>
    <row r="11" spans="1:17" s="1" customFormat="1" ht="12.75">
      <c r="A11" s="17" t="s">
        <v>13</v>
      </c>
      <c r="B11" s="196"/>
      <c r="C11" s="197"/>
      <c r="D11" s="198"/>
      <c r="E11" s="197"/>
      <c r="F11" s="197"/>
      <c r="G11" s="197"/>
      <c r="H11" s="196"/>
      <c r="I11" s="197"/>
      <c r="J11" s="198"/>
      <c r="K11" s="197"/>
      <c r="L11" s="197"/>
      <c r="M11" s="197"/>
      <c r="N11" s="56"/>
      <c r="O11" s="197"/>
      <c r="P11" s="197"/>
      <c r="Q11" s="197"/>
    </row>
    <row r="12" spans="1:17" ht="12.75">
      <c r="A12" s="71" t="s">
        <v>11</v>
      </c>
      <c r="B12" s="11">
        <v>855</v>
      </c>
      <c r="C12" s="12">
        <v>536</v>
      </c>
      <c r="D12" s="13">
        <v>1391</v>
      </c>
      <c r="E12" s="12">
        <v>29216</v>
      </c>
      <c r="F12" s="12">
        <v>29623</v>
      </c>
      <c r="G12" s="12">
        <v>58839</v>
      </c>
      <c r="H12" s="11">
        <v>150</v>
      </c>
      <c r="I12" s="12">
        <v>181</v>
      </c>
      <c r="J12" s="13">
        <v>331</v>
      </c>
      <c r="K12" s="12">
        <f aca="true" t="shared" si="0" ref="K12:M13">SUM(H12,E12,B12)</f>
        <v>30221</v>
      </c>
      <c r="L12" s="12">
        <f t="shared" si="0"/>
        <v>30340</v>
      </c>
      <c r="M12" s="12">
        <f t="shared" si="0"/>
        <v>60561</v>
      </c>
      <c r="N12" s="55"/>
      <c r="O12" s="51">
        <f aca="true" t="shared" si="1" ref="O12:Q14">B12/(B12+E12)*100</f>
        <v>2.8432709254763724</v>
      </c>
      <c r="P12" s="51">
        <f t="shared" si="1"/>
        <v>1.7772472562087602</v>
      </c>
      <c r="Q12" s="51">
        <f t="shared" si="1"/>
        <v>2.309480325419226</v>
      </c>
    </row>
    <row r="13" spans="1:17" ht="12.75">
      <c r="A13" s="71" t="s">
        <v>12</v>
      </c>
      <c r="B13" s="14">
        <v>54</v>
      </c>
      <c r="C13" s="15">
        <v>20</v>
      </c>
      <c r="D13" s="16">
        <v>74</v>
      </c>
      <c r="E13" s="15">
        <v>3995</v>
      </c>
      <c r="F13" s="15">
        <v>3253</v>
      </c>
      <c r="G13" s="15">
        <v>7248</v>
      </c>
      <c r="H13" s="14">
        <v>49</v>
      </c>
      <c r="I13" s="15">
        <v>27</v>
      </c>
      <c r="J13" s="16">
        <v>76</v>
      </c>
      <c r="K13" s="15">
        <f t="shared" si="0"/>
        <v>4098</v>
      </c>
      <c r="L13" s="15">
        <f t="shared" si="0"/>
        <v>3300</v>
      </c>
      <c r="M13" s="15">
        <f t="shared" si="0"/>
        <v>7398</v>
      </c>
      <c r="N13" s="55"/>
      <c r="O13" s="52">
        <f t="shared" si="1"/>
        <v>1.3336626327488268</v>
      </c>
      <c r="P13" s="52">
        <f t="shared" si="1"/>
        <v>0.6110601894286587</v>
      </c>
      <c r="Q13" s="52">
        <f t="shared" si="1"/>
        <v>1.010652827096422</v>
      </c>
    </row>
    <row r="14" spans="1:17" s="1" customFormat="1" ht="12.75">
      <c r="A14" s="24" t="s">
        <v>23</v>
      </c>
      <c r="B14" s="18">
        <f>SUM(B12:B13)</f>
        <v>909</v>
      </c>
      <c r="C14" s="19">
        <f aca="true" t="shared" si="2" ref="C14:J14">SUM(C12:C13)</f>
        <v>556</v>
      </c>
      <c r="D14" s="20">
        <f t="shared" si="2"/>
        <v>1465</v>
      </c>
      <c r="E14" s="19">
        <f t="shared" si="2"/>
        <v>33211</v>
      </c>
      <c r="F14" s="19">
        <f t="shared" si="2"/>
        <v>32876</v>
      </c>
      <c r="G14" s="19">
        <f t="shared" si="2"/>
        <v>66087</v>
      </c>
      <c r="H14" s="18">
        <f t="shared" si="2"/>
        <v>199</v>
      </c>
      <c r="I14" s="19">
        <f t="shared" si="2"/>
        <v>208</v>
      </c>
      <c r="J14" s="20">
        <f t="shared" si="2"/>
        <v>407</v>
      </c>
      <c r="K14" s="19">
        <f>SUM(K12:K13)</f>
        <v>34319</v>
      </c>
      <c r="L14" s="19">
        <f>SUM(L12:L13)</f>
        <v>33640</v>
      </c>
      <c r="M14" s="19">
        <f>SUM(M12:M13)</f>
        <v>67959</v>
      </c>
      <c r="N14" s="56"/>
      <c r="O14" s="57">
        <f t="shared" si="1"/>
        <v>2.664126611957796</v>
      </c>
      <c r="P14" s="57">
        <f t="shared" si="1"/>
        <v>1.6630772912179947</v>
      </c>
      <c r="Q14" s="57">
        <f t="shared" si="1"/>
        <v>2.1686996684036</v>
      </c>
    </row>
    <row r="15" spans="1:17" s="1" customFormat="1" ht="12.75">
      <c r="A15" s="28" t="s">
        <v>14</v>
      </c>
      <c r="B15" s="25"/>
      <c r="C15" s="26"/>
      <c r="D15" s="27"/>
      <c r="E15" s="26"/>
      <c r="F15" s="26"/>
      <c r="G15" s="26"/>
      <c r="H15" s="25"/>
      <c r="I15" s="26"/>
      <c r="J15" s="27"/>
      <c r="K15" s="26"/>
      <c r="L15" s="26"/>
      <c r="M15" s="26"/>
      <c r="N15" s="56"/>
      <c r="O15" s="53"/>
      <c r="P15" s="53"/>
      <c r="Q15" s="53"/>
    </row>
    <row r="16" spans="1:17" ht="12.75">
      <c r="A16" s="71" t="s">
        <v>14</v>
      </c>
      <c r="B16" s="11">
        <v>728</v>
      </c>
      <c r="C16" s="12">
        <v>389</v>
      </c>
      <c r="D16" s="13">
        <v>1117</v>
      </c>
      <c r="E16" s="12">
        <v>27231</v>
      </c>
      <c r="F16" s="12">
        <v>28286</v>
      </c>
      <c r="G16" s="12">
        <v>55517</v>
      </c>
      <c r="H16" s="11">
        <v>56</v>
      </c>
      <c r="I16" s="12">
        <v>50</v>
      </c>
      <c r="J16" s="13">
        <v>106</v>
      </c>
      <c r="K16" s="12">
        <f aca="true" t="shared" si="3" ref="K16:M19">SUM(H16,E16,B16)</f>
        <v>28015</v>
      </c>
      <c r="L16" s="12">
        <f t="shared" si="3"/>
        <v>28725</v>
      </c>
      <c r="M16" s="12">
        <f t="shared" si="3"/>
        <v>56740</v>
      </c>
      <c r="N16" s="55"/>
      <c r="O16" s="51">
        <f aca="true" t="shared" si="4" ref="O16:Q19">B16/(B16+E16)*100</f>
        <v>2.6038127257770305</v>
      </c>
      <c r="P16" s="51">
        <f t="shared" si="4"/>
        <v>1.3565823888404533</v>
      </c>
      <c r="Q16" s="51">
        <f t="shared" si="4"/>
        <v>1.972313451283681</v>
      </c>
    </row>
    <row r="17" spans="1:17" ht="12.75">
      <c r="A17" s="73" t="s">
        <v>42</v>
      </c>
      <c r="B17" s="14">
        <v>250</v>
      </c>
      <c r="C17" s="15">
        <v>113</v>
      </c>
      <c r="D17" s="16">
        <v>363</v>
      </c>
      <c r="E17" s="15">
        <v>5453</v>
      </c>
      <c r="F17" s="15">
        <v>4225</v>
      </c>
      <c r="G17" s="15">
        <v>9678</v>
      </c>
      <c r="H17" s="14">
        <v>35</v>
      </c>
      <c r="I17" s="15">
        <v>37</v>
      </c>
      <c r="J17" s="16">
        <v>72</v>
      </c>
      <c r="K17" s="15">
        <f t="shared" si="3"/>
        <v>5738</v>
      </c>
      <c r="L17" s="15">
        <f t="shared" si="3"/>
        <v>4375</v>
      </c>
      <c r="M17" s="15">
        <f t="shared" si="3"/>
        <v>10113</v>
      </c>
      <c r="N17" s="55"/>
      <c r="O17" s="52">
        <f t="shared" si="4"/>
        <v>4.38365772400491</v>
      </c>
      <c r="P17" s="52">
        <f t="shared" si="4"/>
        <v>2.6048870447210697</v>
      </c>
      <c r="Q17" s="52">
        <f t="shared" si="4"/>
        <v>3.615177771138333</v>
      </c>
    </row>
    <row r="18" spans="1:17" s="1" customFormat="1" ht="12.75">
      <c r="A18" s="24" t="s">
        <v>24</v>
      </c>
      <c r="B18" s="21">
        <f>SUM(B16:B17)</f>
        <v>978</v>
      </c>
      <c r="C18" s="22">
        <f aca="true" t="shared" si="5" ref="C18:J18">SUM(C16:C17)</f>
        <v>502</v>
      </c>
      <c r="D18" s="23">
        <f t="shared" si="5"/>
        <v>1480</v>
      </c>
      <c r="E18" s="22">
        <f t="shared" si="5"/>
        <v>32684</v>
      </c>
      <c r="F18" s="22">
        <f t="shared" si="5"/>
        <v>32511</v>
      </c>
      <c r="G18" s="22">
        <f t="shared" si="5"/>
        <v>65195</v>
      </c>
      <c r="H18" s="21">
        <f t="shared" si="5"/>
        <v>91</v>
      </c>
      <c r="I18" s="22">
        <f t="shared" si="5"/>
        <v>87</v>
      </c>
      <c r="J18" s="23">
        <f t="shared" si="5"/>
        <v>178</v>
      </c>
      <c r="K18" s="22">
        <f>SUM(K16:K17)</f>
        <v>33753</v>
      </c>
      <c r="L18" s="22">
        <f>SUM(L16:L17)</f>
        <v>33100</v>
      </c>
      <c r="M18" s="22">
        <f>SUM(M16:M17)</f>
        <v>66853</v>
      </c>
      <c r="N18" s="56"/>
      <c r="O18" s="58">
        <f t="shared" si="4"/>
        <v>2.9053532172776424</v>
      </c>
      <c r="P18" s="58">
        <f t="shared" si="4"/>
        <v>1.5206130918123164</v>
      </c>
      <c r="Q18" s="58">
        <f t="shared" si="4"/>
        <v>2.219722534683165</v>
      </c>
    </row>
    <row r="19" spans="1:17" s="1" customFormat="1" ht="12.75">
      <c r="A19" s="24" t="s">
        <v>15</v>
      </c>
      <c r="B19" s="18">
        <f>SUM(B18,B14)</f>
        <v>1887</v>
      </c>
      <c r="C19" s="19">
        <f aca="true" t="shared" si="6" ref="C19:J19">SUM(C18,C14)</f>
        <v>1058</v>
      </c>
      <c r="D19" s="20">
        <f t="shared" si="6"/>
        <v>2945</v>
      </c>
      <c r="E19" s="19">
        <f t="shared" si="6"/>
        <v>65895</v>
      </c>
      <c r="F19" s="19">
        <f t="shared" si="6"/>
        <v>65387</v>
      </c>
      <c r="G19" s="19">
        <f t="shared" si="6"/>
        <v>131282</v>
      </c>
      <c r="H19" s="18">
        <f t="shared" si="6"/>
        <v>290</v>
      </c>
      <c r="I19" s="19">
        <f t="shared" si="6"/>
        <v>295</v>
      </c>
      <c r="J19" s="20">
        <f t="shared" si="6"/>
        <v>585</v>
      </c>
      <c r="K19" s="19">
        <f t="shared" si="3"/>
        <v>68072</v>
      </c>
      <c r="L19" s="19">
        <f t="shared" si="3"/>
        <v>66740</v>
      </c>
      <c r="M19" s="19">
        <f t="shared" si="3"/>
        <v>134812</v>
      </c>
      <c r="N19" s="56"/>
      <c r="O19" s="57">
        <f t="shared" si="4"/>
        <v>2.78392493582367</v>
      </c>
      <c r="P19" s="57">
        <f t="shared" si="4"/>
        <v>1.5922943788095418</v>
      </c>
      <c r="Q19" s="57">
        <f t="shared" si="4"/>
        <v>2.194044417293093</v>
      </c>
    </row>
    <row r="20" spans="1:17" s="1" customFormat="1" ht="12.75">
      <c r="A20" s="24"/>
      <c r="B20" s="25"/>
      <c r="C20" s="26"/>
      <c r="D20" s="27"/>
      <c r="E20" s="26"/>
      <c r="F20" s="26"/>
      <c r="G20" s="26"/>
      <c r="H20" s="25"/>
      <c r="I20" s="26"/>
      <c r="J20" s="27"/>
      <c r="K20" s="26"/>
      <c r="L20" s="26"/>
      <c r="M20" s="26"/>
      <c r="N20" s="56"/>
      <c r="O20" s="53"/>
      <c r="P20" s="53"/>
      <c r="Q20" s="53"/>
    </row>
    <row r="21" spans="1:17" s="1" customFormat="1" ht="12.75">
      <c r="A21" s="17" t="s">
        <v>16</v>
      </c>
      <c r="B21" s="25"/>
      <c r="C21" s="26"/>
      <c r="D21" s="27"/>
      <c r="E21" s="26"/>
      <c r="F21" s="26"/>
      <c r="G21" s="26"/>
      <c r="H21" s="25"/>
      <c r="I21" s="26"/>
      <c r="J21" s="27"/>
      <c r="K21" s="26"/>
      <c r="L21" s="26"/>
      <c r="M21" s="26"/>
      <c r="N21" s="56"/>
      <c r="O21" s="26"/>
      <c r="P21" s="26"/>
      <c r="Q21" s="26"/>
    </row>
    <row r="22" spans="1:17" s="1" customFormat="1" ht="12.75">
      <c r="A22" s="17" t="s">
        <v>13</v>
      </c>
      <c r="B22" s="25"/>
      <c r="C22" s="26"/>
      <c r="D22" s="27"/>
      <c r="E22" s="26"/>
      <c r="F22" s="26"/>
      <c r="G22" s="26"/>
      <c r="H22" s="25"/>
      <c r="I22" s="26"/>
      <c r="J22" s="27"/>
      <c r="K22" s="26"/>
      <c r="L22" s="26"/>
      <c r="M22" s="26"/>
      <c r="N22" s="56"/>
      <c r="O22" s="26"/>
      <c r="P22" s="26"/>
      <c r="Q22" s="26"/>
    </row>
    <row r="23" spans="1:17" ht="12.75">
      <c r="A23" s="212" t="s">
        <v>60</v>
      </c>
      <c r="B23" s="11">
        <v>458</v>
      </c>
      <c r="C23" s="12">
        <v>296</v>
      </c>
      <c r="D23" s="13">
        <v>754</v>
      </c>
      <c r="E23" s="12">
        <v>15045</v>
      </c>
      <c r="F23" s="12">
        <v>18277</v>
      </c>
      <c r="G23" s="12">
        <v>33322</v>
      </c>
      <c r="H23" s="11">
        <v>30</v>
      </c>
      <c r="I23" s="12">
        <v>41</v>
      </c>
      <c r="J23" s="13">
        <v>71</v>
      </c>
      <c r="K23" s="12">
        <f aca="true" t="shared" si="7" ref="K23:M27">SUM(H23,E23,B23)</f>
        <v>15533</v>
      </c>
      <c r="L23" s="12">
        <f t="shared" si="7"/>
        <v>18614</v>
      </c>
      <c r="M23" s="12">
        <f t="shared" si="7"/>
        <v>34147</v>
      </c>
      <c r="N23" s="55"/>
      <c r="O23" s="51">
        <f aca="true" t="shared" si="8" ref="O23:Q27">B23/(B23+E23)*100</f>
        <v>2.954266916080759</v>
      </c>
      <c r="P23" s="51">
        <f t="shared" si="8"/>
        <v>1.5937113013514241</v>
      </c>
      <c r="Q23" s="51">
        <f t="shared" si="8"/>
        <v>2.2127010212466254</v>
      </c>
    </row>
    <row r="24" spans="1:17" ht="12.75">
      <c r="A24" s="212" t="s">
        <v>62</v>
      </c>
      <c r="B24" s="11">
        <v>1208</v>
      </c>
      <c r="C24" s="12">
        <v>619</v>
      </c>
      <c r="D24" s="13">
        <v>1827</v>
      </c>
      <c r="E24" s="12">
        <v>10076</v>
      </c>
      <c r="F24" s="12">
        <v>7259</v>
      </c>
      <c r="G24" s="12">
        <v>17335</v>
      </c>
      <c r="H24" s="11">
        <v>23</v>
      </c>
      <c r="I24" s="12">
        <v>26</v>
      </c>
      <c r="J24" s="13">
        <v>49</v>
      </c>
      <c r="K24" s="12">
        <f t="shared" si="7"/>
        <v>11307</v>
      </c>
      <c r="L24" s="12">
        <f t="shared" si="7"/>
        <v>7904</v>
      </c>
      <c r="M24" s="12">
        <f t="shared" si="7"/>
        <v>19211</v>
      </c>
      <c r="N24" s="55"/>
      <c r="O24" s="51">
        <f t="shared" si="8"/>
        <v>10.705423608649415</v>
      </c>
      <c r="P24" s="51">
        <f t="shared" si="8"/>
        <v>7.857324193957857</v>
      </c>
      <c r="Q24" s="51">
        <f t="shared" si="8"/>
        <v>9.534495355390877</v>
      </c>
    </row>
    <row r="25" spans="1:17" ht="12.75">
      <c r="A25" s="212" t="s">
        <v>61</v>
      </c>
      <c r="B25" s="11">
        <v>84</v>
      </c>
      <c r="C25" s="12">
        <v>105</v>
      </c>
      <c r="D25" s="13">
        <v>189</v>
      </c>
      <c r="E25" s="12">
        <v>345</v>
      </c>
      <c r="F25" s="12">
        <v>872</v>
      </c>
      <c r="G25" s="12">
        <v>1217</v>
      </c>
      <c r="H25" s="11">
        <v>3</v>
      </c>
      <c r="I25" s="12">
        <v>4</v>
      </c>
      <c r="J25" s="13">
        <v>7</v>
      </c>
      <c r="K25" s="12">
        <f t="shared" si="7"/>
        <v>432</v>
      </c>
      <c r="L25" s="12">
        <f t="shared" si="7"/>
        <v>981</v>
      </c>
      <c r="M25" s="12">
        <f t="shared" si="7"/>
        <v>1413</v>
      </c>
      <c r="N25" s="55"/>
      <c r="O25" s="51">
        <f t="shared" si="8"/>
        <v>19.58041958041958</v>
      </c>
      <c r="P25" s="51">
        <f t="shared" si="8"/>
        <v>10.747185261003072</v>
      </c>
      <c r="Q25" s="51">
        <f t="shared" si="8"/>
        <v>13.442389758179232</v>
      </c>
    </row>
    <row r="26" spans="1:17" ht="12.75">
      <c r="A26" s="212" t="s">
        <v>63</v>
      </c>
      <c r="B26" s="11">
        <v>704</v>
      </c>
      <c r="C26" s="12">
        <v>316</v>
      </c>
      <c r="D26" s="13">
        <v>1020</v>
      </c>
      <c r="E26" s="12">
        <v>6403</v>
      </c>
      <c r="F26" s="12">
        <v>4931</v>
      </c>
      <c r="G26" s="12">
        <v>11334</v>
      </c>
      <c r="H26" s="11">
        <v>120</v>
      </c>
      <c r="I26" s="12">
        <v>59</v>
      </c>
      <c r="J26" s="13">
        <v>179</v>
      </c>
      <c r="K26" s="12">
        <f t="shared" si="7"/>
        <v>7227</v>
      </c>
      <c r="L26" s="12">
        <f t="shared" si="7"/>
        <v>5306</v>
      </c>
      <c r="M26" s="12">
        <f t="shared" si="7"/>
        <v>12533</v>
      </c>
      <c r="N26" s="55"/>
      <c r="O26" s="51">
        <f t="shared" si="8"/>
        <v>9.905726748276347</v>
      </c>
      <c r="P26" s="51">
        <f t="shared" si="8"/>
        <v>6.022489041356966</v>
      </c>
      <c r="Q26" s="51">
        <f t="shared" si="8"/>
        <v>8.25643516270034</v>
      </c>
    </row>
    <row r="27" spans="1:17" s="60" customFormat="1" ht="12.75">
      <c r="A27" s="24" t="s">
        <v>1</v>
      </c>
      <c r="B27" s="18">
        <f>SUM(B23:B26)</f>
        <v>2454</v>
      </c>
      <c r="C27" s="19">
        <f aca="true" t="shared" si="9" ref="C27:I27">SUM(C23:C26)</f>
        <v>1336</v>
      </c>
      <c r="D27" s="20">
        <f t="shared" si="9"/>
        <v>3790</v>
      </c>
      <c r="E27" s="19">
        <f t="shared" si="9"/>
        <v>31869</v>
      </c>
      <c r="F27" s="19">
        <f t="shared" si="9"/>
        <v>31339</v>
      </c>
      <c r="G27" s="19">
        <f t="shared" si="9"/>
        <v>63208</v>
      </c>
      <c r="H27" s="18">
        <f t="shared" si="9"/>
        <v>176</v>
      </c>
      <c r="I27" s="19">
        <f t="shared" si="9"/>
        <v>130</v>
      </c>
      <c r="J27" s="20">
        <f>SUM(H27:I27)</f>
        <v>306</v>
      </c>
      <c r="K27" s="19">
        <f t="shared" si="7"/>
        <v>34499</v>
      </c>
      <c r="L27" s="19">
        <f t="shared" si="7"/>
        <v>32805</v>
      </c>
      <c r="M27" s="20">
        <f t="shared" si="7"/>
        <v>67304</v>
      </c>
      <c r="N27" s="59"/>
      <c r="O27" s="63">
        <f t="shared" si="8"/>
        <v>7.1497246744165714</v>
      </c>
      <c r="P27" s="57">
        <f t="shared" si="8"/>
        <v>4.088752869166029</v>
      </c>
      <c r="Q27" s="57">
        <f t="shared" si="8"/>
        <v>5.656885280157617</v>
      </c>
    </row>
    <row r="28" spans="1:17" ht="12.75">
      <c r="A28" s="17" t="s">
        <v>14</v>
      </c>
      <c r="B28" s="11"/>
      <c r="C28" s="12"/>
      <c r="D28" s="13"/>
      <c r="E28" s="12"/>
      <c r="F28" s="12"/>
      <c r="G28" s="12"/>
      <c r="H28" s="11"/>
      <c r="I28" s="12"/>
      <c r="J28" s="13"/>
      <c r="K28" s="12"/>
      <c r="L28" s="12"/>
      <c r="M28" s="12"/>
      <c r="N28" s="55"/>
      <c r="O28" s="51"/>
      <c r="P28" s="51"/>
      <c r="Q28" s="51"/>
    </row>
    <row r="29" spans="1:17" ht="12.75">
      <c r="A29" s="212" t="s">
        <v>60</v>
      </c>
      <c r="B29" s="11">
        <v>390</v>
      </c>
      <c r="C29" s="12">
        <v>223</v>
      </c>
      <c r="D29" s="13">
        <v>613</v>
      </c>
      <c r="E29" s="12">
        <v>12641</v>
      </c>
      <c r="F29" s="12">
        <v>16253</v>
      </c>
      <c r="G29" s="12">
        <v>28894</v>
      </c>
      <c r="H29" s="11">
        <v>30</v>
      </c>
      <c r="I29" s="12">
        <v>29</v>
      </c>
      <c r="J29" s="13">
        <v>59</v>
      </c>
      <c r="K29" s="12">
        <f aca="true" t="shared" si="10" ref="K29:M33">SUM(H29,E29,B29)</f>
        <v>13061</v>
      </c>
      <c r="L29" s="12">
        <f t="shared" si="10"/>
        <v>16505</v>
      </c>
      <c r="M29" s="12">
        <f t="shared" si="10"/>
        <v>29566</v>
      </c>
      <c r="N29" s="55"/>
      <c r="O29" s="51">
        <f aca="true" t="shared" si="11" ref="O29:O34">B29/(B29+E29)*100</f>
        <v>2.9928631724349626</v>
      </c>
      <c r="P29" s="51">
        <f aca="true" t="shared" si="12" ref="P29:P34">C29/(C29+F29)*100</f>
        <v>1.3534838553046855</v>
      </c>
      <c r="Q29" s="51">
        <f aca="true" t="shared" si="13" ref="Q29:Q34">D29/(D29+G29)*100</f>
        <v>2.0774731419663133</v>
      </c>
    </row>
    <row r="30" spans="1:17" s="3" customFormat="1" ht="12.75">
      <c r="A30" s="212" t="s">
        <v>62</v>
      </c>
      <c r="B30" s="11">
        <v>955</v>
      </c>
      <c r="C30" s="12">
        <v>402</v>
      </c>
      <c r="D30" s="13">
        <v>1357</v>
      </c>
      <c r="E30" s="12">
        <v>10307</v>
      </c>
      <c r="F30" s="12">
        <v>8040</v>
      </c>
      <c r="G30" s="12">
        <v>18347</v>
      </c>
      <c r="H30" s="11">
        <v>24</v>
      </c>
      <c r="I30" s="12">
        <v>12</v>
      </c>
      <c r="J30" s="13">
        <v>36</v>
      </c>
      <c r="K30" s="12">
        <f t="shared" si="10"/>
        <v>11286</v>
      </c>
      <c r="L30" s="12">
        <f t="shared" si="10"/>
        <v>8454</v>
      </c>
      <c r="M30" s="12">
        <f t="shared" si="10"/>
        <v>19740</v>
      </c>
      <c r="N30" s="55"/>
      <c r="O30" s="51">
        <f t="shared" si="11"/>
        <v>8.47984372225182</v>
      </c>
      <c r="P30" s="51">
        <f t="shared" si="12"/>
        <v>4.761904761904762</v>
      </c>
      <c r="Q30" s="51">
        <f t="shared" si="13"/>
        <v>6.886926512383272</v>
      </c>
    </row>
    <row r="31" spans="1:17" s="3" customFormat="1" ht="12.75">
      <c r="A31" s="212" t="s">
        <v>61</v>
      </c>
      <c r="B31" s="11">
        <v>57</v>
      </c>
      <c r="C31" s="12">
        <v>63</v>
      </c>
      <c r="D31" s="13">
        <v>120</v>
      </c>
      <c r="E31" s="12">
        <v>398</v>
      </c>
      <c r="F31" s="12">
        <v>910</v>
      </c>
      <c r="G31" s="12">
        <v>1308</v>
      </c>
      <c r="H31" s="11">
        <v>2</v>
      </c>
      <c r="I31" s="12">
        <v>5</v>
      </c>
      <c r="J31" s="13">
        <v>7</v>
      </c>
      <c r="K31" s="12">
        <f t="shared" si="10"/>
        <v>457</v>
      </c>
      <c r="L31" s="12">
        <f t="shared" si="10"/>
        <v>978</v>
      </c>
      <c r="M31" s="12">
        <f t="shared" si="10"/>
        <v>1435</v>
      </c>
      <c r="N31" s="55"/>
      <c r="O31" s="51">
        <f t="shared" si="11"/>
        <v>12.527472527472527</v>
      </c>
      <c r="P31" s="51">
        <f t="shared" si="12"/>
        <v>6.474820143884892</v>
      </c>
      <c r="Q31" s="51">
        <f t="shared" si="13"/>
        <v>8.403361344537815</v>
      </c>
    </row>
    <row r="32" spans="1:17" ht="12.75">
      <c r="A32" s="212" t="s">
        <v>63</v>
      </c>
      <c r="B32" s="14">
        <v>458</v>
      </c>
      <c r="C32" s="15">
        <v>220</v>
      </c>
      <c r="D32" s="16">
        <v>678</v>
      </c>
      <c r="E32" s="15">
        <v>6523</v>
      </c>
      <c r="F32" s="15">
        <v>5038</v>
      </c>
      <c r="G32" s="15">
        <v>11561</v>
      </c>
      <c r="H32" s="14">
        <v>66</v>
      </c>
      <c r="I32" s="15">
        <v>46</v>
      </c>
      <c r="J32" s="16">
        <v>112</v>
      </c>
      <c r="K32" s="12">
        <f t="shared" si="10"/>
        <v>7047</v>
      </c>
      <c r="L32" s="12">
        <f t="shared" si="10"/>
        <v>5304</v>
      </c>
      <c r="M32" s="12">
        <f t="shared" si="10"/>
        <v>12351</v>
      </c>
      <c r="N32" s="55"/>
      <c r="O32" s="52">
        <f t="shared" si="11"/>
        <v>6.56066466122332</v>
      </c>
      <c r="P32" s="52">
        <f t="shared" si="12"/>
        <v>4.184100418410042</v>
      </c>
      <c r="Q32" s="52">
        <f t="shared" si="13"/>
        <v>5.539668273551761</v>
      </c>
    </row>
    <row r="33" spans="1:17" s="60" customFormat="1" ht="12.75">
      <c r="A33" s="24" t="s">
        <v>1</v>
      </c>
      <c r="B33" s="25">
        <f aca="true" t="shared" si="14" ref="B33:J33">SUM(B29:B32)</f>
        <v>1860</v>
      </c>
      <c r="C33" s="26">
        <f t="shared" si="14"/>
        <v>908</v>
      </c>
      <c r="D33" s="27">
        <f t="shared" si="14"/>
        <v>2768</v>
      </c>
      <c r="E33" s="26">
        <f t="shared" si="14"/>
        <v>29869</v>
      </c>
      <c r="F33" s="26">
        <f t="shared" si="14"/>
        <v>30241</v>
      </c>
      <c r="G33" s="26">
        <f t="shared" si="14"/>
        <v>60110</v>
      </c>
      <c r="H33" s="25">
        <f t="shared" si="14"/>
        <v>122</v>
      </c>
      <c r="I33" s="26">
        <f t="shared" si="14"/>
        <v>92</v>
      </c>
      <c r="J33" s="27">
        <f t="shared" si="14"/>
        <v>214</v>
      </c>
      <c r="K33" s="21">
        <f t="shared" si="10"/>
        <v>31851</v>
      </c>
      <c r="L33" s="22">
        <f t="shared" si="10"/>
        <v>31241</v>
      </c>
      <c r="M33" s="23">
        <f t="shared" si="10"/>
        <v>63092</v>
      </c>
      <c r="N33" s="59"/>
      <c r="O33" s="53">
        <f t="shared" si="11"/>
        <v>5.862145040814397</v>
      </c>
      <c r="P33" s="53">
        <f t="shared" si="12"/>
        <v>2.915021348999968</v>
      </c>
      <c r="Q33" s="53">
        <f t="shared" si="13"/>
        <v>4.402175641718884</v>
      </c>
    </row>
    <row r="34" spans="1:17" s="1" customFormat="1" ht="12.75">
      <c r="A34" s="24" t="s">
        <v>17</v>
      </c>
      <c r="B34" s="18">
        <f>SUM(B33,B27)</f>
        <v>4314</v>
      </c>
      <c r="C34" s="19">
        <f aca="true" t="shared" si="15" ref="C34:J34">SUM(C33,C27)</f>
        <v>2244</v>
      </c>
      <c r="D34" s="20">
        <f t="shared" si="15"/>
        <v>6558</v>
      </c>
      <c r="E34" s="19">
        <f t="shared" si="15"/>
        <v>61738</v>
      </c>
      <c r="F34" s="19">
        <f t="shared" si="15"/>
        <v>61580</v>
      </c>
      <c r="G34" s="19">
        <f t="shared" si="15"/>
        <v>123318</v>
      </c>
      <c r="H34" s="18">
        <f t="shared" si="15"/>
        <v>298</v>
      </c>
      <c r="I34" s="19">
        <f t="shared" si="15"/>
        <v>222</v>
      </c>
      <c r="J34" s="20">
        <f t="shared" si="15"/>
        <v>520</v>
      </c>
      <c r="K34" s="19">
        <f>SUM(K27,K33)</f>
        <v>66350</v>
      </c>
      <c r="L34" s="19">
        <f>SUM(L27,L33)</f>
        <v>64046</v>
      </c>
      <c r="M34" s="19">
        <f>SUM(M27,M33)</f>
        <v>130396</v>
      </c>
      <c r="N34" s="56"/>
      <c r="O34" s="57">
        <f t="shared" si="11"/>
        <v>6.531217828377642</v>
      </c>
      <c r="P34" s="57">
        <f t="shared" si="12"/>
        <v>3.5159187766357487</v>
      </c>
      <c r="Q34" s="57">
        <f t="shared" si="13"/>
        <v>5.049431765684191</v>
      </c>
    </row>
    <row r="35" spans="1:17" s="1" customFormat="1" ht="12.75">
      <c r="A35" s="24"/>
      <c r="B35" s="25"/>
      <c r="C35" s="26"/>
      <c r="D35" s="27"/>
      <c r="E35" s="26"/>
      <c r="F35" s="26"/>
      <c r="G35" s="26"/>
      <c r="H35" s="25"/>
      <c r="I35" s="26"/>
      <c r="J35" s="27"/>
      <c r="K35" s="26"/>
      <c r="L35" s="26"/>
      <c r="M35" s="26"/>
      <c r="N35" s="56"/>
      <c r="O35" s="53"/>
      <c r="P35" s="53"/>
      <c r="Q35" s="53"/>
    </row>
    <row r="36" spans="1:17" s="1" customFormat="1" ht="12.75">
      <c r="A36" s="28" t="s">
        <v>18</v>
      </c>
      <c r="B36" s="25"/>
      <c r="C36" s="26"/>
      <c r="D36" s="27"/>
      <c r="E36" s="26"/>
      <c r="F36" s="26"/>
      <c r="G36" s="26"/>
      <c r="H36" s="25"/>
      <c r="I36" s="26"/>
      <c r="J36" s="27"/>
      <c r="K36" s="26"/>
      <c r="L36" s="26"/>
      <c r="M36" s="26"/>
      <c r="N36" s="56"/>
      <c r="O36" s="26"/>
      <c r="P36" s="26"/>
      <c r="Q36" s="26"/>
    </row>
    <row r="37" spans="1:17" s="1" customFormat="1" ht="12.75">
      <c r="A37" s="17" t="s">
        <v>13</v>
      </c>
      <c r="B37" s="25"/>
      <c r="C37" s="26"/>
      <c r="D37" s="27"/>
      <c r="E37" s="26"/>
      <c r="F37" s="26"/>
      <c r="G37" s="26"/>
      <c r="H37" s="25"/>
      <c r="I37" s="26"/>
      <c r="J37" s="27"/>
      <c r="K37" s="26"/>
      <c r="L37" s="26"/>
      <c r="M37" s="26"/>
      <c r="N37" s="56"/>
      <c r="O37" s="26"/>
      <c r="P37" s="26"/>
      <c r="Q37" s="26"/>
    </row>
    <row r="38" spans="1:17" ht="12.75">
      <c r="A38" s="212" t="s">
        <v>60</v>
      </c>
      <c r="B38" s="11">
        <v>612</v>
      </c>
      <c r="C38" s="12">
        <v>392</v>
      </c>
      <c r="D38" s="13">
        <v>1004</v>
      </c>
      <c r="E38" s="12">
        <v>10430</v>
      </c>
      <c r="F38" s="12">
        <v>14187</v>
      </c>
      <c r="G38" s="12">
        <v>24617</v>
      </c>
      <c r="H38" s="11">
        <v>26</v>
      </c>
      <c r="I38" s="12">
        <v>40</v>
      </c>
      <c r="J38" s="13">
        <v>66</v>
      </c>
      <c r="K38" s="12">
        <f aca="true" t="shared" si="16" ref="K38:M42">SUM(H38,E38,B38)</f>
        <v>11068</v>
      </c>
      <c r="L38" s="12">
        <f t="shared" si="16"/>
        <v>14619</v>
      </c>
      <c r="M38" s="12">
        <f t="shared" si="16"/>
        <v>25687</v>
      </c>
      <c r="N38" s="55"/>
      <c r="O38" s="51">
        <f aca="true" t="shared" si="17" ref="O38:Q42">B38/(B38+E38)*100</f>
        <v>5.5424741894584315</v>
      </c>
      <c r="P38" s="51">
        <f t="shared" si="17"/>
        <v>2.6887989574044857</v>
      </c>
      <c r="Q38" s="51">
        <f t="shared" si="17"/>
        <v>3.9186604738300614</v>
      </c>
    </row>
    <row r="39" spans="1:17" ht="12.75">
      <c r="A39" s="212" t="s">
        <v>62</v>
      </c>
      <c r="B39" s="11">
        <v>1618</v>
      </c>
      <c r="C39" s="12">
        <v>836</v>
      </c>
      <c r="D39" s="13">
        <v>2454</v>
      </c>
      <c r="E39" s="12">
        <v>10701</v>
      </c>
      <c r="F39" s="12">
        <v>8383</v>
      </c>
      <c r="G39" s="12">
        <v>19084</v>
      </c>
      <c r="H39" s="11">
        <v>26</v>
      </c>
      <c r="I39" s="12">
        <v>54</v>
      </c>
      <c r="J39" s="13">
        <v>80</v>
      </c>
      <c r="K39" s="12">
        <f t="shared" si="16"/>
        <v>12345</v>
      </c>
      <c r="L39" s="12">
        <f t="shared" si="16"/>
        <v>9273</v>
      </c>
      <c r="M39" s="12">
        <f t="shared" si="16"/>
        <v>21618</v>
      </c>
      <c r="N39" s="55"/>
      <c r="O39" s="51">
        <f t="shared" si="17"/>
        <v>13.134182969396866</v>
      </c>
      <c r="P39" s="51">
        <f t="shared" si="17"/>
        <v>9.068228658205879</v>
      </c>
      <c r="Q39" s="51">
        <f t="shared" si="17"/>
        <v>11.393815581762466</v>
      </c>
    </row>
    <row r="40" spans="1:17" ht="12.75">
      <c r="A40" s="212" t="s">
        <v>61</v>
      </c>
      <c r="B40" s="11">
        <v>106</v>
      </c>
      <c r="C40" s="12">
        <v>114</v>
      </c>
      <c r="D40" s="13">
        <v>220</v>
      </c>
      <c r="E40" s="12">
        <v>478</v>
      </c>
      <c r="F40" s="12">
        <v>955</v>
      </c>
      <c r="G40" s="12">
        <v>1433</v>
      </c>
      <c r="H40" s="11">
        <v>11</v>
      </c>
      <c r="I40" s="12">
        <v>11</v>
      </c>
      <c r="J40" s="13">
        <v>22</v>
      </c>
      <c r="K40" s="12">
        <f t="shared" si="16"/>
        <v>595</v>
      </c>
      <c r="L40" s="12">
        <f t="shared" si="16"/>
        <v>1080</v>
      </c>
      <c r="M40" s="12">
        <f t="shared" si="16"/>
        <v>1675</v>
      </c>
      <c r="N40" s="55"/>
      <c r="O40" s="51">
        <f t="shared" si="17"/>
        <v>18.15068493150685</v>
      </c>
      <c r="P40" s="51">
        <f t="shared" si="17"/>
        <v>10.664172123479888</v>
      </c>
      <c r="Q40" s="51">
        <f t="shared" si="17"/>
        <v>13.309134906231096</v>
      </c>
    </row>
    <row r="41" spans="1:17" ht="12.75">
      <c r="A41" s="212" t="s">
        <v>63</v>
      </c>
      <c r="B41" s="11">
        <v>593</v>
      </c>
      <c r="C41" s="12">
        <v>390</v>
      </c>
      <c r="D41" s="13">
        <v>983</v>
      </c>
      <c r="E41" s="12">
        <v>6433</v>
      </c>
      <c r="F41" s="12">
        <v>5087</v>
      </c>
      <c r="G41" s="12">
        <v>11520</v>
      </c>
      <c r="H41" s="11">
        <v>86</v>
      </c>
      <c r="I41" s="12">
        <v>77</v>
      </c>
      <c r="J41" s="13">
        <v>163</v>
      </c>
      <c r="K41" s="12">
        <f t="shared" si="16"/>
        <v>7112</v>
      </c>
      <c r="L41" s="12">
        <f t="shared" si="16"/>
        <v>5554</v>
      </c>
      <c r="M41" s="12">
        <f t="shared" si="16"/>
        <v>12666</v>
      </c>
      <c r="N41" s="55"/>
      <c r="O41" s="51">
        <f t="shared" si="17"/>
        <v>8.440079703956732</v>
      </c>
      <c r="P41" s="51">
        <f t="shared" si="17"/>
        <v>7.120686507211977</v>
      </c>
      <c r="Q41" s="51">
        <f t="shared" si="17"/>
        <v>7.862113092857714</v>
      </c>
    </row>
    <row r="42" spans="1:17" s="60" customFormat="1" ht="12.75">
      <c r="A42" s="24" t="s">
        <v>1</v>
      </c>
      <c r="B42" s="18">
        <f aca="true" t="shared" si="18" ref="B42:J42">SUM(B38:B41)</f>
        <v>2929</v>
      </c>
      <c r="C42" s="19">
        <f t="shared" si="18"/>
        <v>1732</v>
      </c>
      <c r="D42" s="20">
        <f t="shared" si="18"/>
        <v>4661</v>
      </c>
      <c r="E42" s="19">
        <f t="shared" si="18"/>
        <v>28042</v>
      </c>
      <c r="F42" s="19">
        <f t="shared" si="18"/>
        <v>28612</v>
      </c>
      <c r="G42" s="19">
        <f t="shared" si="18"/>
        <v>56654</v>
      </c>
      <c r="H42" s="18">
        <f t="shared" si="18"/>
        <v>149</v>
      </c>
      <c r="I42" s="19">
        <f t="shared" si="18"/>
        <v>182</v>
      </c>
      <c r="J42" s="20">
        <f t="shared" si="18"/>
        <v>331</v>
      </c>
      <c r="K42" s="19">
        <f t="shared" si="16"/>
        <v>31120</v>
      </c>
      <c r="L42" s="19">
        <f t="shared" si="16"/>
        <v>30526</v>
      </c>
      <c r="M42" s="20">
        <f t="shared" si="16"/>
        <v>61646</v>
      </c>
      <c r="N42" s="59"/>
      <c r="O42" s="63">
        <f t="shared" si="17"/>
        <v>9.457234186819928</v>
      </c>
      <c r="P42" s="57">
        <f t="shared" si="17"/>
        <v>5.707882942262062</v>
      </c>
      <c r="Q42" s="57">
        <f t="shared" si="17"/>
        <v>7.601728777623746</v>
      </c>
    </row>
    <row r="43" spans="1:17" ht="12.75">
      <c r="A43" s="17" t="s">
        <v>14</v>
      </c>
      <c r="B43" s="11"/>
      <c r="C43" s="12"/>
      <c r="D43" s="13"/>
      <c r="E43" s="12"/>
      <c r="F43" s="12"/>
      <c r="G43" s="12"/>
      <c r="H43" s="11"/>
      <c r="I43" s="12"/>
      <c r="J43" s="13"/>
      <c r="K43" s="12"/>
      <c r="L43" s="12"/>
      <c r="M43" s="12"/>
      <c r="N43" s="55"/>
      <c r="O43" s="51"/>
      <c r="P43" s="51"/>
      <c r="Q43" s="51"/>
    </row>
    <row r="44" spans="1:17" ht="12.75">
      <c r="A44" s="212" t="s">
        <v>60</v>
      </c>
      <c r="B44" s="11">
        <v>158</v>
      </c>
      <c r="C44" s="12">
        <v>119</v>
      </c>
      <c r="D44" s="13">
        <v>277</v>
      </c>
      <c r="E44" s="12">
        <v>10011</v>
      </c>
      <c r="F44" s="12">
        <v>13619</v>
      </c>
      <c r="G44" s="12">
        <v>23630</v>
      </c>
      <c r="H44" s="11">
        <v>20</v>
      </c>
      <c r="I44" s="12">
        <v>38</v>
      </c>
      <c r="J44" s="13">
        <v>58</v>
      </c>
      <c r="K44" s="12">
        <f aca="true" t="shared" si="19" ref="K44:M48">SUM(H44,E44,B44)</f>
        <v>10189</v>
      </c>
      <c r="L44" s="12">
        <f t="shared" si="19"/>
        <v>13776</v>
      </c>
      <c r="M44" s="12">
        <f t="shared" si="19"/>
        <v>23965</v>
      </c>
      <c r="N44" s="55"/>
      <c r="O44" s="51">
        <f aca="true" t="shared" si="20" ref="O44:O50">B44/(B44+E44)*100</f>
        <v>1.553741764185269</v>
      </c>
      <c r="P44" s="51">
        <f aca="true" t="shared" si="21" ref="P44:P50">C44/(C44+F44)*100</f>
        <v>0.8662105109914107</v>
      </c>
      <c r="Q44" s="51">
        <f aca="true" t="shared" si="22" ref="Q44:Q50">D44/(D44+G44)*100</f>
        <v>1.158656460450914</v>
      </c>
    </row>
    <row r="45" spans="1:17" s="3" customFormat="1" ht="12.75">
      <c r="A45" s="212" t="s">
        <v>62</v>
      </c>
      <c r="B45" s="11">
        <v>436</v>
      </c>
      <c r="C45" s="12">
        <v>149</v>
      </c>
      <c r="D45" s="13">
        <v>585</v>
      </c>
      <c r="E45" s="12">
        <v>10005</v>
      </c>
      <c r="F45" s="12">
        <v>7972</v>
      </c>
      <c r="G45" s="12">
        <v>17977</v>
      </c>
      <c r="H45" s="11">
        <v>4</v>
      </c>
      <c r="I45" s="12">
        <v>15</v>
      </c>
      <c r="J45" s="13">
        <v>19</v>
      </c>
      <c r="K45" s="12">
        <f t="shared" si="19"/>
        <v>10445</v>
      </c>
      <c r="L45" s="12">
        <f t="shared" si="19"/>
        <v>8136</v>
      </c>
      <c r="M45" s="12">
        <f t="shared" si="19"/>
        <v>18581</v>
      </c>
      <c r="N45" s="55"/>
      <c r="O45" s="51">
        <f t="shared" si="20"/>
        <v>4.1758452255531076</v>
      </c>
      <c r="P45" s="51">
        <f t="shared" si="21"/>
        <v>1.834749415096663</v>
      </c>
      <c r="Q45" s="51">
        <f t="shared" si="22"/>
        <v>3.151600043098804</v>
      </c>
    </row>
    <row r="46" spans="1:17" s="3" customFormat="1" ht="12.75">
      <c r="A46" s="212" t="s">
        <v>61</v>
      </c>
      <c r="B46" s="11">
        <v>22</v>
      </c>
      <c r="C46" s="12">
        <v>13</v>
      </c>
      <c r="D46" s="13">
        <v>35</v>
      </c>
      <c r="E46" s="12">
        <v>458</v>
      </c>
      <c r="F46" s="12">
        <v>895</v>
      </c>
      <c r="G46" s="12">
        <v>1353</v>
      </c>
      <c r="H46" s="11">
        <v>2</v>
      </c>
      <c r="I46" s="12">
        <v>1</v>
      </c>
      <c r="J46" s="13">
        <v>3</v>
      </c>
      <c r="K46" s="12">
        <f t="shared" si="19"/>
        <v>482</v>
      </c>
      <c r="L46" s="12">
        <f t="shared" si="19"/>
        <v>909</v>
      </c>
      <c r="M46" s="12">
        <f t="shared" si="19"/>
        <v>1391</v>
      </c>
      <c r="N46" s="55"/>
      <c r="O46" s="51">
        <f t="shared" si="20"/>
        <v>4.583333333333333</v>
      </c>
      <c r="P46" s="51">
        <f t="shared" si="21"/>
        <v>1.4317180616740088</v>
      </c>
      <c r="Q46" s="51">
        <f t="shared" si="22"/>
        <v>2.521613832853026</v>
      </c>
    </row>
    <row r="47" spans="1:17" ht="12.75">
      <c r="A47" s="212" t="s">
        <v>63</v>
      </c>
      <c r="B47" s="14">
        <v>311</v>
      </c>
      <c r="C47" s="15">
        <v>160</v>
      </c>
      <c r="D47" s="16">
        <v>471</v>
      </c>
      <c r="E47" s="15">
        <v>5961</v>
      </c>
      <c r="F47" s="15">
        <v>5016</v>
      </c>
      <c r="G47" s="15">
        <v>10977</v>
      </c>
      <c r="H47" s="14">
        <v>20</v>
      </c>
      <c r="I47" s="15">
        <v>33</v>
      </c>
      <c r="J47" s="16">
        <v>53</v>
      </c>
      <c r="K47" s="15">
        <f t="shared" si="19"/>
        <v>6292</v>
      </c>
      <c r="L47" s="15">
        <f t="shared" si="19"/>
        <v>5209</v>
      </c>
      <c r="M47" s="15">
        <f t="shared" si="19"/>
        <v>11501</v>
      </c>
      <c r="N47" s="55"/>
      <c r="O47" s="52">
        <f t="shared" si="20"/>
        <v>4.9585459183673475</v>
      </c>
      <c r="P47" s="52">
        <f t="shared" si="21"/>
        <v>3.091190108191654</v>
      </c>
      <c r="Q47" s="52">
        <f t="shared" si="22"/>
        <v>4.114255765199162</v>
      </c>
    </row>
    <row r="48" spans="1:17" s="1" customFormat="1" ht="12.75">
      <c r="A48" s="24" t="s">
        <v>1</v>
      </c>
      <c r="B48" s="18">
        <f aca="true" t="shared" si="23" ref="B48:J48">SUM(B44:B47)</f>
        <v>927</v>
      </c>
      <c r="C48" s="19">
        <f t="shared" si="23"/>
        <v>441</v>
      </c>
      <c r="D48" s="20">
        <f t="shared" si="23"/>
        <v>1368</v>
      </c>
      <c r="E48" s="19">
        <f t="shared" si="23"/>
        <v>26435</v>
      </c>
      <c r="F48" s="19">
        <f t="shared" si="23"/>
        <v>27502</v>
      </c>
      <c r="G48" s="19">
        <f t="shared" si="23"/>
        <v>53937</v>
      </c>
      <c r="H48" s="18">
        <f t="shared" si="23"/>
        <v>46</v>
      </c>
      <c r="I48" s="19">
        <f t="shared" si="23"/>
        <v>87</v>
      </c>
      <c r="J48" s="20">
        <f t="shared" si="23"/>
        <v>133</v>
      </c>
      <c r="K48" s="19">
        <f t="shared" si="19"/>
        <v>27408</v>
      </c>
      <c r="L48" s="19">
        <f t="shared" si="19"/>
        <v>28030</v>
      </c>
      <c r="M48" s="19">
        <f t="shared" si="19"/>
        <v>55438</v>
      </c>
      <c r="N48" s="56"/>
      <c r="O48" s="57">
        <f t="shared" si="20"/>
        <v>3.387910240479497</v>
      </c>
      <c r="P48" s="57">
        <f t="shared" si="21"/>
        <v>1.578212790323158</v>
      </c>
      <c r="Q48" s="57">
        <f t="shared" si="22"/>
        <v>2.4735557363710337</v>
      </c>
    </row>
    <row r="49" spans="1:17" s="1" customFormat="1" ht="12.75">
      <c r="A49" s="29" t="s">
        <v>19</v>
      </c>
      <c r="B49" s="18">
        <f>SUM(B48,B42)</f>
        <v>3856</v>
      </c>
      <c r="C49" s="19">
        <f aca="true" t="shared" si="24" ref="C49:M49">SUM(C48,C42)</f>
        <v>2173</v>
      </c>
      <c r="D49" s="20">
        <f t="shared" si="24"/>
        <v>6029</v>
      </c>
      <c r="E49" s="19">
        <f t="shared" si="24"/>
        <v>54477</v>
      </c>
      <c r="F49" s="19">
        <f t="shared" si="24"/>
        <v>56114</v>
      </c>
      <c r="G49" s="19">
        <f t="shared" si="24"/>
        <v>110591</v>
      </c>
      <c r="H49" s="18">
        <f t="shared" si="24"/>
        <v>195</v>
      </c>
      <c r="I49" s="19">
        <f t="shared" si="24"/>
        <v>269</v>
      </c>
      <c r="J49" s="20">
        <f t="shared" si="24"/>
        <v>464</v>
      </c>
      <c r="K49" s="19">
        <f t="shared" si="24"/>
        <v>58528</v>
      </c>
      <c r="L49" s="19">
        <f t="shared" si="24"/>
        <v>58556</v>
      </c>
      <c r="M49" s="19">
        <f t="shared" si="24"/>
        <v>117084</v>
      </c>
      <c r="N49" s="56"/>
      <c r="O49" s="57">
        <f t="shared" si="20"/>
        <v>6.610323487562786</v>
      </c>
      <c r="P49" s="57">
        <f t="shared" si="21"/>
        <v>3.728104036920754</v>
      </c>
      <c r="Q49" s="57">
        <f t="shared" si="22"/>
        <v>5.169782198593723</v>
      </c>
    </row>
    <row r="50" spans="1:17" s="210" customFormat="1" ht="18" customHeight="1">
      <c r="A50" s="204" t="s">
        <v>20</v>
      </c>
      <c r="B50" s="205">
        <f>SUM(B49,B34,B19)</f>
        <v>10057</v>
      </c>
      <c r="C50" s="206">
        <f aca="true" t="shared" si="25" ref="C50:M50">SUM(C49,C34,C19)</f>
        <v>5475</v>
      </c>
      <c r="D50" s="207">
        <f t="shared" si="25"/>
        <v>15532</v>
      </c>
      <c r="E50" s="206">
        <f t="shared" si="25"/>
        <v>182110</v>
      </c>
      <c r="F50" s="206">
        <f t="shared" si="25"/>
        <v>183081</v>
      </c>
      <c r="G50" s="206">
        <f t="shared" si="25"/>
        <v>365191</v>
      </c>
      <c r="H50" s="205">
        <f t="shared" si="25"/>
        <v>783</v>
      </c>
      <c r="I50" s="206">
        <f t="shared" si="25"/>
        <v>786</v>
      </c>
      <c r="J50" s="207">
        <f t="shared" si="25"/>
        <v>1569</v>
      </c>
      <c r="K50" s="206">
        <f t="shared" si="25"/>
        <v>192950</v>
      </c>
      <c r="L50" s="206">
        <f t="shared" si="25"/>
        <v>189342</v>
      </c>
      <c r="M50" s="206">
        <f t="shared" si="25"/>
        <v>382292</v>
      </c>
      <c r="N50" s="208"/>
      <c r="O50" s="209">
        <f t="shared" si="20"/>
        <v>5.233468805778307</v>
      </c>
      <c r="P50" s="209">
        <f t="shared" si="21"/>
        <v>2.9036466619996184</v>
      </c>
      <c r="Q50" s="209">
        <f t="shared" si="22"/>
        <v>4.079606433023484</v>
      </c>
    </row>
    <row r="51" spans="1:17" s="30" customFormat="1" ht="12.75">
      <c r="A51" s="24"/>
      <c r="B51" s="26"/>
      <c r="C51" s="26"/>
      <c r="D51" s="26"/>
      <c r="E51" s="26"/>
      <c r="F51" s="26"/>
      <c r="G51" s="26"/>
      <c r="H51" s="26"/>
      <c r="I51" s="26"/>
      <c r="J51" s="26"/>
      <c r="K51" s="26"/>
      <c r="L51" s="26"/>
      <c r="M51" s="26"/>
      <c r="O51" s="53"/>
      <c r="P51" s="53"/>
      <c r="Q51" s="53"/>
    </row>
    <row r="52" spans="1:17" s="30" customFormat="1" ht="12.75">
      <c r="A52" s="24"/>
      <c r="B52" s="26"/>
      <c r="C52" s="26"/>
      <c r="D52" s="26"/>
      <c r="E52" s="26"/>
      <c r="F52" s="26"/>
      <c r="G52" s="26"/>
      <c r="H52" s="26"/>
      <c r="I52" s="26"/>
      <c r="J52" s="26"/>
      <c r="K52" s="26"/>
      <c r="L52" s="26"/>
      <c r="M52" s="26"/>
      <c r="O52" s="53"/>
      <c r="P52" s="53"/>
      <c r="Q52" s="53"/>
    </row>
    <row r="53" spans="1:17" s="30" customFormat="1" ht="12.75">
      <c r="A53" s="24"/>
      <c r="B53" s="26"/>
      <c r="C53" s="26"/>
      <c r="D53" s="26"/>
      <c r="E53" s="26"/>
      <c r="F53" s="26"/>
      <c r="G53" s="26"/>
      <c r="H53" s="26"/>
      <c r="I53" s="26"/>
      <c r="J53" s="26"/>
      <c r="K53" s="26"/>
      <c r="L53" s="26"/>
      <c r="M53" s="26"/>
      <c r="O53" s="53"/>
      <c r="P53" s="53"/>
      <c r="Q53" s="53"/>
    </row>
    <row r="54" spans="1:17" s="30" customFormat="1" ht="12.75">
      <c r="A54" s="24"/>
      <c r="B54" s="26"/>
      <c r="C54" s="26"/>
      <c r="D54" s="26"/>
      <c r="E54" s="26"/>
      <c r="F54" s="26"/>
      <c r="G54" s="26"/>
      <c r="H54" s="26"/>
      <c r="I54" s="26"/>
      <c r="J54" s="26"/>
      <c r="K54" s="26"/>
      <c r="L54" s="26"/>
      <c r="M54" s="26"/>
      <c r="O54" s="53"/>
      <c r="P54" s="53"/>
      <c r="Q54" s="53"/>
    </row>
    <row r="55" spans="1:17" s="30" customFormat="1" ht="12.75">
      <c r="A55" s="24"/>
      <c r="B55" s="26"/>
      <c r="C55" s="26"/>
      <c r="D55" s="26"/>
      <c r="E55" s="26"/>
      <c r="F55" s="26"/>
      <c r="G55" s="26"/>
      <c r="H55" s="26"/>
      <c r="I55" s="26"/>
      <c r="J55" s="26"/>
      <c r="K55" s="26"/>
      <c r="L55" s="26"/>
      <c r="M55" s="26"/>
      <c r="O55" s="53"/>
      <c r="P55" s="53"/>
      <c r="Q55" s="53"/>
    </row>
    <row r="56" spans="1:17" s="30" customFormat="1" ht="12.75">
      <c r="A56" s="24"/>
      <c r="B56" s="26"/>
      <c r="C56" s="26"/>
      <c r="D56" s="26"/>
      <c r="E56" s="26"/>
      <c r="F56" s="26"/>
      <c r="G56" s="26"/>
      <c r="H56" s="26"/>
      <c r="I56" s="26"/>
      <c r="J56" s="26"/>
      <c r="K56" s="26"/>
      <c r="L56" s="26"/>
      <c r="M56" s="26"/>
      <c r="O56" s="53"/>
      <c r="P56" s="53"/>
      <c r="Q56" s="53"/>
    </row>
    <row r="57" spans="1:17" s="30" customFormat="1" ht="12.75">
      <c r="A57" s="24"/>
      <c r="B57" s="26"/>
      <c r="C57" s="26"/>
      <c r="D57" s="26"/>
      <c r="E57" s="26"/>
      <c r="F57" s="26"/>
      <c r="G57" s="26"/>
      <c r="H57" s="26"/>
      <c r="I57" s="26"/>
      <c r="J57" s="26"/>
      <c r="K57" s="26"/>
      <c r="L57" s="26"/>
      <c r="M57" s="26"/>
      <c r="O57" s="53"/>
      <c r="P57" s="53"/>
      <c r="Q57" s="53"/>
    </row>
    <row r="58" spans="1:17" s="30" customFormat="1" ht="12.75">
      <c r="A58" s="24"/>
      <c r="B58" s="26"/>
      <c r="C58" s="26"/>
      <c r="D58" s="26"/>
      <c r="E58" s="26"/>
      <c r="F58" s="26"/>
      <c r="G58" s="26"/>
      <c r="H58" s="26"/>
      <c r="I58" s="26"/>
      <c r="J58" s="26"/>
      <c r="K58" s="26"/>
      <c r="L58" s="26"/>
      <c r="M58" s="26"/>
      <c r="O58" s="53"/>
      <c r="P58" s="53"/>
      <c r="Q58" s="53"/>
    </row>
    <row r="59" spans="1:17" s="30" customFormat="1" ht="12.75">
      <c r="A59" s="24"/>
      <c r="B59" s="26"/>
      <c r="C59" s="26"/>
      <c r="D59" s="26"/>
      <c r="E59" s="26"/>
      <c r="F59" s="26"/>
      <c r="G59" s="26"/>
      <c r="H59" s="26"/>
      <c r="I59" s="26"/>
      <c r="J59" s="26"/>
      <c r="K59" s="26"/>
      <c r="L59" s="26"/>
      <c r="M59" s="26"/>
      <c r="O59" s="53"/>
      <c r="P59" s="53"/>
      <c r="Q59" s="53"/>
    </row>
    <row r="60" spans="1:17" s="30" customFormat="1" ht="12.75">
      <c r="A60" s="24"/>
      <c r="B60" s="26"/>
      <c r="C60" s="26"/>
      <c r="D60" s="26"/>
      <c r="E60" s="26"/>
      <c r="F60" s="26"/>
      <c r="G60" s="26"/>
      <c r="H60" s="26"/>
      <c r="I60" s="26"/>
      <c r="J60" s="26"/>
      <c r="K60" s="26"/>
      <c r="L60" s="26"/>
      <c r="M60" s="26"/>
      <c r="O60" s="53"/>
      <c r="P60" s="53"/>
      <c r="Q60" s="53"/>
    </row>
    <row r="61" spans="1:17" s="30" customFormat="1" ht="12.75">
      <c r="A61" s="24"/>
      <c r="B61" s="26"/>
      <c r="C61" s="26"/>
      <c r="D61" s="26"/>
      <c r="E61" s="26"/>
      <c r="F61" s="26"/>
      <c r="G61" s="26"/>
      <c r="H61" s="26"/>
      <c r="I61" s="26"/>
      <c r="J61" s="26"/>
      <c r="K61" s="26"/>
      <c r="L61" s="26"/>
      <c r="M61" s="26"/>
      <c r="O61" s="53"/>
      <c r="P61" s="53"/>
      <c r="Q61" s="53"/>
    </row>
    <row r="62" spans="1:17" s="30" customFormat="1" ht="12.75">
      <c r="A62" s="24"/>
      <c r="B62" s="26"/>
      <c r="C62" s="26"/>
      <c r="D62" s="26"/>
      <c r="E62" s="26"/>
      <c r="F62" s="26"/>
      <c r="G62" s="26"/>
      <c r="H62" s="26"/>
      <c r="I62" s="26"/>
      <c r="J62" s="26"/>
      <c r="K62" s="26"/>
      <c r="L62" s="26"/>
      <c r="M62" s="26"/>
      <c r="O62" s="53"/>
      <c r="P62" s="53"/>
      <c r="Q62" s="53"/>
    </row>
    <row r="63" spans="1:17" s="30" customFormat="1" ht="12.75">
      <c r="A63" s="24"/>
      <c r="B63" s="26"/>
      <c r="C63" s="26"/>
      <c r="D63" s="26"/>
      <c r="E63" s="26"/>
      <c r="F63" s="26"/>
      <c r="G63" s="26"/>
      <c r="H63" s="26"/>
      <c r="I63" s="26"/>
      <c r="J63" s="26"/>
      <c r="K63" s="26"/>
      <c r="L63" s="26"/>
      <c r="M63" s="26"/>
      <c r="O63" s="53"/>
      <c r="P63" s="53"/>
      <c r="Q63" s="53"/>
    </row>
    <row r="64" spans="1:17" s="30" customFormat="1" ht="12.75">
      <c r="A64" s="24"/>
      <c r="B64" s="26"/>
      <c r="C64" s="26"/>
      <c r="D64" s="26"/>
      <c r="E64" s="26"/>
      <c r="F64" s="26"/>
      <c r="G64" s="26"/>
      <c r="H64" s="26"/>
      <c r="I64" s="26"/>
      <c r="J64" s="26"/>
      <c r="K64" s="26"/>
      <c r="L64" s="26"/>
      <c r="M64" s="26"/>
      <c r="O64" s="53"/>
      <c r="P64" s="53"/>
      <c r="Q64" s="53"/>
    </row>
    <row r="65" spans="1:17" s="30" customFormat="1" ht="12.75">
      <c r="A65" s="24"/>
      <c r="B65" s="26"/>
      <c r="C65" s="26"/>
      <c r="D65" s="26"/>
      <c r="E65" s="26"/>
      <c r="F65" s="26"/>
      <c r="G65" s="26"/>
      <c r="H65" s="26"/>
      <c r="I65" s="26"/>
      <c r="J65" s="26"/>
      <c r="K65" s="26"/>
      <c r="L65" s="26"/>
      <c r="M65" s="26"/>
      <c r="O65" s="53"/>
      <c r="P65" s="53"/>
      <c r="Q65" s="53"/>
    </row>
    <row r="66" spans="1:17" s="30" customFormat="1" ht="12.75">
      <c r="A66" s="24"/>
      <c r="B66" s="26"/>
      <c r="C66" s="26"/>
      <c r="D66" s="26"/>
      <c r="E66" s="26"/>
      <c r="F66" s="26"/>
      <c r="G66" s="26"/>
      <c r="H66" s="26"/>
      <c r="I66" s="26"/>
      <c r="J66" s="26"/>
      <c r="K66" s="26"/>
      <c r="L66" s="26"/>
      <c r="M66" s="26"/>
      <c r="O66" s="53"/>
      <c r="P66" s="53"/>
      <c r="Q66" s="53"/>
    </row>
    <row r="67" spans="1:17" s="30" customFormat="1" ht="12.75">
      <c r="A67" s="24"/>
      <c r="B67" s="26"/>
      <c r="C67" s="26"/>
      <c r="D67" s="26"/>
      <c r="E67" s="26"/>
      <c r="F67" s="26"/>
      <c r="G67" s="26"/>
      <c r="H67" s="26"/>
      <c r="I67" s="26"/>
      <c r="J67" s="26"/>
      <c r="K67" s="26"/>
      <c r="L67" s="26"/>
      <c r="M67" s="26"/>
      <c r="O67" s="53"/>
      <c r="P67" s="53"/>
      <c r="Q67" s="53"/>
    </row>
    <row r="68" ht="12.75">
      <c r="A68" s="30" t="s">
        <v>65</v>
      </c>
    </row>
    <row r="69" spans="1:17" ht="12.75">
      <c r="A69" s="217" t="s">
        <v>5</v>
      </c>
      <c r="B69" s="217"/>
      <c r="C69" s="217"/>
      <c r="D69" s="217"/>
      <c r="E69" s="217"/>
      <c r="F69" s="217"/>
      <c r="G69" s="217"/>
      <c r="H69" s="217"/>
      <c r="I69" s="217"/>
      <c r="J69" s="217"/>
      <c r="K69" s="217"/>
      <c r="L69" s="217"/>
      <c r="M69" s="217"/>
      <c r="N69" s="217"/>
      <c r="O69" s="217"/>
      <c r="P69" s="217"/>
      <c r="Q69" s="217"/>
    </row>
    <row r="70" spans="1:17" ht="12.75">
      <c r="A70" s="217" t="s">
        <v>25</v>
      </c>
      <c r="B70" s="217"/>
      <c r="C70" s="217"/>
      <c r="D70" s="217"/>
      <c r="E70" s="217"/>
      <c r="F70" s="217"/>
      <c r="G70" s="217"/>
      <c r="H70" s="217"/>
      <c r="I70" s="217"/>
      <c r="J70" s="217"/>
      <c r="K70" s="217"/>
      <c r="L70" s="217"/>
      <c r="M70" s="217"/>
      <c r="N70" s="217"/>
      <c r="O70" s="217"/>
      <c r="P70" s="217"/>
      <c r="Q70" s="217"/>
    </row>
    <row r="71" spans="1:17" ht="12.75">
      <c r="A71" s="239" t="s">
        <v>73</v>
      </c>
      <c r="B71" s="239"/>
      <c r="C71" s="239"/>
      <c r="D71" s="239"/>
      <c r="E71" s="239"/>
      <c r="F71" s="239"/>
      <c r="G71" s="239"/>
      <c r="H71" s="239"/>
      <c r="I71" s="239"/>
      <c r="J71" s="239"/>
      <c r="K71" s="239"/>
      <c r="L71" s="239"/>
      <c r="M71" s="239"/>
      <c r="N71" s="239"/>
      <c r="O71" s="239"/>
      <c r="P71" s="239"/>
      <c r="Q71" s="239"/>
    </row>
    <row r="72" ht="12.75">
      <c r="A72" s="1"/>
    </row>
    <row r="73" spans="1:17" ht="12.75">
      <c r="A73" s="217" t="s">
        <v>21</v>
      </c>
      <c r="B73" s="217"/>
      <c r="C73" s="217"/>
      <c r="D73" s="217"/>
      <c r="E73" s="217"/>
      <c r="F73" s="217"/>
      <c r="G73" s="217"/>
      <c r="H73" s="217"/>
      <c r="I73" s="217"/>
      <c r="J73" s="217"/>
      <c r="K73" s="217"/>
      <c r="L73" s="217"/>
      <c r="M73" s="217"/>
      <c r="N73" s="217"/>
      <c r="O73" s="217"/>
      <c r="P73" s="217"/>
      <c r="Q73" s="217"/>
    </row>
    <row r="74" ht="7.5" customHeight="1" thickBot="1"/>
    <row r="75" spans="1:109" ht="13.5" customHeight="1">
      <c r="A75" s="4"/>
      <c r="B75" s="241" t="s">
        <v>2</v>
      </c>
      <c r="C75" s="240"/>
      <c r="D75" s="242"/>
      <c r="E75" s="240" t="s">
        <v>3</v>
      </c>
      <c r="F75" s="240"/>
      <c r="G75" s="240"/>
      <c r="H75" s="243" t="s">
        <v>7</v>
      </c>
      <c r="I75" s="244"/>
      <c r="J75" s="245"/>
      <c r="K75" s="240" t="s">
        <v>1</v>
      </c>
      <c r="L75" s="240"/>
      <c r="M75" s="240"/>
      <c r="N75" s="54"/>
      <c r="O75" s="240" t="s">
        <v>52</v>
      </c>
      <c r="P75" s="240"/>
      <c r="Q75" s="240"/>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row>
    <row r="76" spans="1:109" ht="12.75">
      <c r="A76" s="5"/>
      <c r="B76" s="6" t="s">
        <v>8</v>
      </c>
      <c r="C76" s="7" t="s">
        <v>0</v>
      </c>
      <c r="D76" s="8" t="s">
        <v>9</v>
      </c>
      <c r="E76" s="7" t="s">
        <v>8</v>
      </c>
      <c r="F76" s="7" t="s">
        <v>0</v>
      </c>
      <c r="G76" s="7" t="s">
        <v>9</v>
      </c>
      <c r="H76" s="6" t="s">
        <v>8</v>
      </c>
      <c r="I76" s="7" t="s">
        <v>0</v>
      </c>
      <c r="J76" s="8" t="s">
        <v>9</v>
      </c>
      <c r="K76" s="7" t="s">
        <v>8</v>
      </c>
      <c r="L76" s="7" t="s">
        <v>0</v>
      </c>
      <c r="M76" s="7" t="s">
        <v>9</v>
      </c>
      <c r="N76" s="55"/>
      <c r="O76" s="7" t="s">
        <v>8</v>
      </c>
      <c r="P76" s="7" t="s">
        <v>0</v>
      </c>
      <c r="Q76" s="7" t="s">
        <v>9</v>
      </c>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row>
    <row r="77" spans="1:93" s="3" customFormat="1" ht="12.75">
      <c r="A77" s="9" t="s">
        <v>10</v>
      </c>
      <c r="B77" s="32"/>
      <c r="C77" s="33"/>
      <c r="D77" s="34"/>
      <c r="E77" s="33"/>
      <c r="F77" s="33"/>
      <c r="G77" s="33"/>
      <c r="H77" s="32"/>
      <c r="I77" s="33"/>
      <c r="J77" s="34"/>
      <c r="K77" s="33"/>
      <c r="L77" s="33"/>
      <c r="M77" s="33"/>
      <c r="N77" s="56"/>
      <c r="O77" s="10"/>
      <c r="P77" s="10"/>
      <c r="Q77" s="10"/>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35"/>
      <c r="CI77" s="35"/>
      <c r="CJ77" s="35"/>
      <c r="CK77" s="35"/>
      <c r="CL77" s="35"/>
      <c r="CM77" s="35"/>
      <c r="CN77" s="35"/>
      <c r="CO77" s="35"/>
    </row>
    <row r="78" spans="1:93" s="3" customFormat="1" ht="12.75">
      <c r="A78" s="28" t="s">
        <v>13</v>
      </c>
      <c r="B78" s="48"/>
      <c r="C78" s="35"/>
      <c r="D78" s="49"/>
      <c r="E78" s="35"/>
      <c r="F78" s="35"/>
      <c r="G78" s="35"/>
      <c r="H78" s="48"/>
      <c r="I78" s="35"/>
      <c r="J78" s="49"/>
      <c r="K78" s="35"/>
      <c r="L78" s="35"/>
      <c r="M78" s="35"/>
      <c r="N78" s="56"/>
      <c r="O78" s="197"/>
      <c r="P78" s="197"/>
      <c r="Q78" s="197"/>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c r="CA78" s="35"/>
      <c r="CB78" s="35"/>
      <c r="CC78" s="35"/>
      <c r="CD78" s="35"/>
      <c r="CE78" s="35"/>
      <c r="CF78" s="35"/>
      <c r="CG78" s="35"/>
      <c r="CH78" s="35"/>
      <c r="CI78" s="35"/>
      <c r="CJ78" s="35"/>
      <c r="CK78" s="35"/>
      <c r="CL78" s="35"/>
      <c r="CM78" s="35"/>
      <c r="CN78" s="35"/>
      <c r="CO78" s="35"/>
    </row>
    <row r="79" spans="1:65" s="37" customFormat="1" ht="12.75">
      <c r="A79" s="71" t="s">
        <v>11</v>
      </c>
      <c r="B79" s="11">
        <v>179</v>
      </c>
      <c r="C79" s="12">
        <v>148</v>
      </c>
      <c r="D79" s="13">
        <v>327</v>
      </c>
      <c r="E79" s="12">
        <v>1793</v>
      </c>
      <c r="F79" s="12">
        <v>1956</v>
      </c>
      <c r="G79" s="12">
        <v>3749</v>
      </c>
      <c r="H79" s="11">
        <v>195</v>
      </c>
      <c r="I79" s="12">
        <v>194</v>
      </c>
      <c r="J79" s="13">
        <v>389</v>
      </c>
      <c r="K79" s="12">
        <f aca="true" t="shared" si="26" ref="K79:M80">SUM(H79,E79,B79)</f>
        <v>2167</v>
      </c>
      <c r="L79" s="12">
        <f t="shared" si="26"/>
        <v>2298</v>
      </c>
      <c r="M79" s="12">
        <f t="shared" si="26"/>
        <v>4465</v>
      </c>
      <c r="N79" s="55"/>
      <c r="O79" s="51">
        <f aca="true" t="shared" si="27" ref="O79:Q81">B79/(B79+E79)*100</f>
        <v>9.077079107505071</v>
      </c>
      <c r="P79" s="51">
        <f t="shared" si="27"/>
        <v>7.0342205323193925</v>
      </c>
      <c r="Q79" s="51">
        <f t="shared" si="27"/>
        <v>8.022571148184495</v>
      </c>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row>
    <row r="80" spans="1:65" s="37" customFormat="1" ht="12.75">
      <c r="A80" s="71" t="s">
        <v>12</v>
      </c>
      <c r="B80" s="38">
        <v>43</v>
      </c>
      <c r="C80" s="39">
        <v>14</v>
      </c>
      <c r="D80" s="40">
        <v>57</v>
      </c>
      <c r="E80" s="39">
        <v>783</v>
      </c>
      <c r="F80" s="39">
        <v>570</v>
      </c>
      <c r="G80" s="39">
        <v>1353</v>
      </c>
      <c r="H80" s="38">
        <v>261</v>
      </c>
      <c r="I80" s="39">
        <v>137</v>
      </c>
      <c r="J80" s="40">
        <v>398</v>
      </c>
      <c r="K80" s="39">
        <f t="shared" si="26"/>
        <v>1087</v>
      </c>
      <c r="L80" s="39">
        <f t="shared" si="26"/>
        <v>721</v>
      </c>
      <c r="M80" s="39">
        <f t="shared" si="26"/>
        <v>1808</v>
      </c>
      <c r="N80" s="55"/>
      <c r="O80" s="52">
        <f t="shared" si="27"/>
        <v>5.205811138014528</v>
      </c>
      <c r="P80" s="52">
        <f t="shared" si="27"/>
        <v>2.3972602739726026</v>
      </c>
      <c r="Q80" s="52">
        <f t="shared" si="27"/>
        <v>4.042553191489362</v>
      </c>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row>
    <row r="81" spans="1:65" s="37" customFormat="1" ht="12.75">
      <c r="A81" s="24" t="s">
        <v>23</v>
      </c>
      <c r="B81" s="41">
        <f>SUM(B79:B80)</f>
        <v>222</v>
      </c>
      <c r="C81" s="42">
        <f aca="true" t="shared" si="28" ref="C81:J81">SUM(C79:C80)</f>
        <v>162</v>
      </c>
      <c r="D81" s="43">
        <f t="shared" si="28"/>
        <v>384</v>
      </c>
      <c r="E81" s="42">
        <f t="shared" si="28"/>
        <v>2576</v>
      </c>
      <c r="F81" s="42">
        <f t="shared" si="28"/>
        <v>2526</v>
      </c>
      <c r="G81" s="42">
        <f t="shared" si="28"/>
        <v>5102</v>
      </c>
      <c r="H81" s="41">
        <f t="shared" si="28"/>
        <v>456</v>
      </c>
      <c r="I81" s="42">
        <f t="shared" si="28"/>
        <v>331</v>
      </c>
      <c r="J81" s="43">
        <f t="shared" si="28"/>
        <v>787</v>
      </c>
      <c r="K81" s="42">
        <f>SUM(K79:K80)</f>
        <v>3254</v>
      </c>
      <c r="L81" s="42">
        <f>SUM(L79:L80)</f>
        <v>3019</v>
      </c>
      <c r="M81" s="42">
        <f>SUM(M79:M80)</f>
        <v>6273</v>
      </c>
      <c r="N81" s="56"/>
      <c r="O81" s="57">
        <f t="shared" si="27"/>
        <v>7.934238741958542</v>
      </c>
      <c r="P81" s="57">
        <f t="shared" si="27"/>
        <v>6.026785714285714</v>
      </c>
      <c r="Q81" s="57">
        <f t="shared" si="27"/>
        <v>6.999635435654393</v>
      </c>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row>
    <row r="82" spans="1:65" s="37" customFormat="1" ht="12.75">
      <c r="A82" s="28" t="s">
        <v>14</v>
      </c>
      <c r="B82" s="25"/>
      <c r="C82" s="26"/>
      <c r="D82" s="27"/>
      <c r="E82" s="26"/>
      <c r="F82" s="26"/>
      <c r="G82" s="26"/>
      <c r="H82" s="25"/>
      <c r="I82" s="26"/>
      <c r="J82" s="27"/>
      <c r="K82" s="26"/>
      <c r="L82" s="26"/>
      <c r="M82" s="26"/>
      <c r="N82" s="56"/>
      <c r="O82" s="53"/>
      <c r="P82" s="53"/>
      <c r="Q82" s="53"/>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row>
    <row r="83" spans="1:65" s="37" customFormat="1" ht="12.75">
      <c r="A83" s="71" t="s">
        <v>14</v>
      </c>
      <c r="B83" s="11">
        <v>98</v>
      </c>
      <c r="C83" s="12">
        <v>52</v>
      </c>
      <c r="D83" s="13">
        <v>150</v>
      </c>
      <c r="E83" s="12">
        <v>1666</v>
      </c>
      <c r="F83" s="12">
        <v>1775</v>
      </c>
      <c r="G83" s="12">
        <v>3441</v>
      </c>
      <c r="H83" s="11">
        <v>108</v>
      </c>
      <c r="I83" s="12">
        <v>151</v>
      </c>
      <c r="J83" s="13">
        <v>259</v>
      </c>
      <c r="K83" s="12">
        <f aca="true" t="shared" si="29" ref="K83:M86">SUM(H83,E83,B83)</f>
        <v>1872</v>
      </c>
      <c r="L83" s="12">
        <f t="shared" si="29"/>
        <v>1978</v>
      </c>
      <c r="M83" s="12">
        <f t="shared" si="29"/>
        <v>3850</v>
      </c>
      <c r="N83" s="55"/>
      <c r="O83" s="51">
        <f aca="true" t="shared" si="30" ref="O83:Q86">B83/(B83+E83)*100</f>
        <v>5.555555555555555</v>
      </c>
      <c r="P83" s="51">
        <f t="shared" si="30"/>
        <v>2.8461959496442253</v>
      </c>
      <c r="Q83" s="51">
        <f t="shared" si="30"/>
        <v>4.177109440267335</v>
      </c>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row>
    <row r="84" spans="1:65" s="37" customFormat="1" ht="12.75">
      <c r="A84" s="73" t="s">
        <v>42</v>
      </c>
      <c r="B84" s="38">
        <v>73</v>
      </c>
      <c r="C84" s="39">
        <v>49</v>
      </c>
      <c r="D84" s="40">
        <v>122</v>
      </c>
      <c r="E84" s="39">
        <v>1004</v>
      </c>
      <c r="F84" s="39">
        <v>703</v>
      </c>
      <c r="G84" s="39">
        <v>1707</v>
      </c>
      <c r="H84" s="38">
        <v>146</v>
      </c>
      <c r="I84" s="39">
        <v>110</v>
      </c>
      <c r="J84" s="40">
        <v>256</v>
      </c>
      <c r="K84" s="39">
        <f t="shared" si="29"/>
        <v>1223</v>
      </c>
      <c r="L84" s="39">
        <f t="shared" si="29"/>
        <v>862</v>
      </c>
      <c r="M84" s="39">
        <f t="shared" si="29"/>
        <v>2085</v>
      </c>
      <c r="N84" s="55"/>
      <c r="O84" s="52">
        <f t="shared" si="30"/>
        <v>6.778087279480037</v>
      </c>
      <c r="P84" s="52">
        <f t="shared" si="30"/>
        <v>6.515957446808511</v>
      </c>
      <c r="Q84" s="52">
        <f t="shared" si="30"/>
        <v>6.670311645708036</v>
      </c>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row>
    <row r="85" spans="1:65" s="37" customFormat="1" ht="12.75">
      <c r="A85" s="24" t="s">
        <v>24</v>
      </c>
      <c r="B85" s="44">
        <f>SUM(B83:B84)</f>
        <v>171</v>
      </c>
      <c r="C85" s="45">
        <f aca="true" t="shared" si="31" ref="C85:J85">SUM(C83:C84)</f>
        <v>101</v>
      </c>
      <c r="D85" s="46">
        <f t="shared" si="31"/>
        <v>272</v>
      </c>
      <c r="E85" s="45">
        <f t="shared" si="31"/>
        <v>2670</v>
      </c>
      <c r="F85" s="45">
        <f t="shared" si="31"/>
        <v>2478</v>
      </c>
      <c r="G85" s="45">
        <f t="shared" si="31"/>
        <v>5148</v>
      </c>
      <c r="H85" s="44">
        <f t="shared" si="31"/>
        <v>254</v>
      </c>
      <c r="I85" s="45">
        <f t="shared" si="31"/>
        <v>261</v>
      </c>
      <c r="J85" s="46">
        <f t="shared" si="31"/>
        <v>515</v>
      </c>
      <c r="K85" s="45">
        <f>SUM(K83:K84)</f>
        <v>3095</v>
      </c>
      <c r="L85" s="45">
        <f>SUM(L83:L84)</f>
        <v>2840</v>
      </c>
      <c r="M85" s="45">
        <f>SUM(M83:M84)</f>
        <v>5935</v>
      </c>
      <c r="N85" s="56"/>
      <c r="O85" s="58">
        <f t="shared" si="30"/>
        <v>6.019007391763464</v>
      </c>
      <c r="P85" s="58">
        <f t="shared" si="30"/>
        <v>3.9162466072120976</v>
      </c>
      <c r="Q85" s="58">
        <f t="shared" si="30"/>
        <v>5.018450184501845</v>
      </c>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row>
    <row r="86" spans="1:65" s="37" customFormat="1" ht="13.5" customHeight="1">
      <c r="A86" s="24" t="s">
        <v>15</v>
      </c>
      <c r="B86" s="41">
        <f>SUM(B85,B81)</f>
        <v>393</v>
      </c>
      <c r="C86" s="42">
        <f aca="true" t="shared" si="32" ref="C86:J86">SUM(C85,C81)</f>
        <v>263</v>
      </c>
      <c r="D86" s="43">
        <f t="shared" si="32"/>
        <v>656</v>
      </c>
      <c r="E86" s="42">
        <f t="shared" si="32"/>
        <v>5246</v>
      </c>
      <c r="F86" s="42">
        <f t="shared" si="32"/>
        <v>5004</v>
      </c>
      <c r="G86" s="42">
        <f t="shared" si="32"/>
        <v>10250</v>
      </c>
      <c r="H86" s="41">
        <f t="shared" si="32"/>
        <v>710</v>
      </c>
      <c r="I86" s="42">
        <f t="shared" si="32"/>
        <v>592</v>
      </c>
      <c r="J86" s="43">
        <f t="shared" si="32"/>
        <v>1302</v>
      </c>
      <c r="K86" s="42">
        <f t="shared" si="29"/>
        <v>6349</v>
      </c>
      <c r="L86" s="42">
        <f t="shared" si="29"/>
        <v>5859</v>
      </c>
      <c r="M86" s="42">
        <f t="shared" si="29"/>
        <v>12208</v>
      </c>
      <c r="N86" s="56"/>
      <c r="O86" s="57">
        <f t="shared" si="30"/>
        <v>6.969320801560561</v>
      </c>
      <c r="P86" s="57">
        <f t="shared" si="30"/>
        <v>4.9933548509587995</v>
      </c>
      <c r="Q86" s="57">
        <f t="shared" si="30"/>
        <v>6.015037593984962</v>
      </c>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row>
    <row r="87" spans="1:65" s="37" customFormat="1" ht="13.5" customHeight="1">
      <c r="A87" s="24"/>
      <c r="B87" s="25"/>
      <c r="C87" s="26"/>
      <c r="D87" s="27"/>
      <c r="E87" s="26"/>
      <c r="F87" s="26"/>
      <c r="G87" s="26"/>
      <c r="H87" s="25"/>
      <c r="I87" s="26"/>
      <c r="J87" s="27"/>
      <c r="K87" s="26"/>
      <c r="L87" s="26"/>
      <c r="M87" s="26"/>
      <c r="N87" s="56"/>
      <c r="O87" s="53"/>
      <c r="P87" s="53"/>
      <c r="Q87" s="53"/>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row>
    <row r="88" spans="1:65" s="37" customFormat="1" ht="13.5" customHeight="1">
      <c r="A88" s="28" t="s">
        <v>4</v>
      </c>
      <c r="B88" s="25"/>
      <c r="C88" s="26"/>
      <c r="D88" s="27"/>
      <c r="E88" s="26"/>
      <c r="F88" s="26"/>
      <c r="G88" s="26"/>
      <c r="H88" s="25"/>
      <c r="I88" s="26"/>
      <c r="J88" s="27"/>
      <c r="K88" s="26"/>
      <c r="L88" s="26"/>
      <c r="M88" s="26"/>
      <c r="N88" s="56"/>
      <c r="O88" s="26"/>
      <c r="P88" s="26"/>
      <c r="Q88" s="2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row>
    <row r="89" spans="1:65" s="37" customFormat="1" ht="13.5" customHeight="1">
      <c r="A89" s="17" t="s">
        <v>13</v>
      </c>
      <c r="B89" s="25"/>
      <c r="C89" s="26"/>
      <c r="D89" s="27"/>
      <c r="E89" s="26"/>
      <c r="F89" s="26"/>
      <c r="G89" s="26"/>
      <c r="H89" s="25"/>
      <c r="I89" s="26"/>
      <c r="J89" s="27"/>
      <c r="K89" s="26"/>
      <c r="L89" s="26"/>
      <c r="M89" s="26"/>
      <c r="N89" s="56"/>
      <c r="O89" s="26"/>
      <c r="P89" s="26"/>
      <c r="Q89" s="2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row>
    <row r="90" spans="1:65" s="37" customFormat="1" ht="12.75">
      <c r="A90" s="212" t="s">
        <v>60</v>
      </c>
      <c r="B90" s="11">
        <v>37</v>
      </c>
      <c r="C90" s="12">
        <v>48</v>
      </c>
      <c r="D90" s="13">
        <v>85</v>
      </c>
      <c r="E90" s="12">
        <v>764</v>
      </c>
      <c r="F90" s="12">
        <v>1029</v>
      </c>
      <c r="G90" s="12">
        <v>1793</v>
      </c>
      <c r="H90" s="11">
        <v>38</v>
      </c>
      <c r="I90" s="12">
        <v>69</v>
      </c>
      <c r="J90" s="13">
        <v>107</v>
      </c>
      <c r="K90" s="12">
        <f aca="true" t="shared" si="33" ref="K90:M94">SUM(H90,E90,B90)</f>
        <v>839</v>
      </c>
      <c r="L90" s="12">
        <f t="shared" si="33"/>
        <v>1146</v>
      </c>
      <c r="M90" s="12">
        <f t="shared" si="33"/>
        <v>1985</v>
      </c>
      <c r="N90" s="55"/>
      <c r="O90" s="51">
        <f aca="true" t="shared" si="34" ref="O90:Q94">B90/(B90+E90)*100</f>
        <v>4.619225967540574</v>
      </c>
      <c r="P90" s="51">
        <f t="shared" si="34"/>
        <v>4.456824512534819</v>
      </c>
      <c r="Q90" s="51">
        <f t="shared" si="34"/>
        <v>4.526091586794463</v>
      </c>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row>
    <row r="91" spans="1:65" s="37" customFormat="1" ht="12.75">
      <c r="A91" s="212" t="s">
        <v>62</v>
      </c>
      <c r="B91" s="11">
        <v>142</v>
      </c>
      <c r="C91" s="12">
        <v>104</v>
      </c>
      <c r="D91" s="13">
        <v>246</v>
      </c>
      <c r="E91" s="12">
        <v>672</v>
      </c>
      <c r="F91" s="12">
        <v>501</v>
      </c>
      <c r="G91" s="12">
        <v>1173</v>
      </c>
      <c r="H91" s="11">
        <v>103</v>
      </c>
      <c r="I91" s="12">
        <v>83</v>
      </c>
      <c r="J91" s="13">
        <v>186</v>
      </c>
      <c r="K91" s="12">
        <f t="shared" si="33"/>
        <v>917</v>
      </c>
      <c r="L91" s="12">
        <f t="shared" si="33"/>
        <v>688</v>
      </c>
      <c r="M91" s="12">
        <f t="shared" si="33"/>
        <v>1605</v>
      </c>
      <c r="N91" s="55"/>
      <c r="O91" s="51">
        <f t="shared" si="34"/>
        <v>17.444717444717444</v>
      </c>
      <c r="P91" s="51">
        <f t="shared" si="34"/>
        <v>17.1900826446281</v>
      </c>
      <c r="Q91" s="51">
        <f t="shared" si="34"/>
        <v>17.33615221987315</v>
      </c>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row>
    <row r="92" spans="1:65" s="37" customFormat="1" ht="12.75">
      <c r="A92" s="212" t="s">
        <v>61</v>
      </c>
      <c r="B92" s="11">
        <v>7</v>
      </c>
      <c r="C92" s="12">
        <v>12</v>
      </c>
      <c r="D92" s="13">
        <v>19</v>
      </c>
      <c r="E92" s="12">
        <v>28</v>
      </c>
      <c r="F92" s="12">
        <v>60</v>
      </c>
      <c r="G92" s="12">
        <v>88</v>
      </c>
      <c r="H92" s="11">
        <v>2</v>
      </c>
      <c r="I92" s="12">
        <v>13</v>
      </c>
      <c r="J92" s="13">
        <v>15</v>
      </c>
      <c r="K92" s="12">
        <f t="shared" si="33"/>
        <v>37</v>
      </c>
      <c r="L92" s="12">
        <f t="shared" si="33"/>
        <v>85</v>
      </c>
      <c r="M92" s="12">
        <f t="shared" si="33"/>
        <v>122</v>
      </c>
      <c r="N92" s="55"/>
      <c r="O92" s="51">
        <f t="shared" si="34"/>
        <v>20</v>
      </c>
      <c r="P92" s="51">
        <f t="shared" si="34"/>
        <v>16.666666666666664</v>
      </c>
      <c r="Q92" s="51">
        <f t="shared" si="34"/>
        <v>17.75700934579439</v>
      </c>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row>
    <row r="93" spans="1:65" s="37" customFormat="1" ht="12.75">
      <c r="A93" s="212" t="s">
        <v>63</v>
      </c>
      <c r="B93" s="11">
        <v>145</v>
      </c>
      <c r="C93" s="12">
        <v>100</v>
      </c>
      <c r="D93" s="13">
        <v>245</v>
      </c>
      <c r="E93" s="12">
        <v>1155</v>
      </c>
      <c r="F93" s="12">
        <v>763</v>
      </c>
      <c r="G93" s="12">
        <v>1918</v>
      </c>
      <c r="H93" s="11">
        <v>252</v>
      </c>
      <c r="I93" s="12">
        <v>175</v>
      </c>
      <c r="J93" s="13">
        <v>427</v>
      </c>
      <c r="K93" s="12">
        <f t="shared" si="33"/>
        <v>1552</v>
      </c>
      <c r="L93" s="12">
        <f t="shared" si="33"/>
        <v>1038</v>
      </c>
      <c r="M93" s="12">
        <f t="shared" si="33"/>
        <v>2590</v>
      </c>
      <c r="N93" s="55"/>
      <c r="O93" s="51">
        <f t="shared" si="34"/>
        <v>11.153846153846155</v>
      </c>
      <c r="P93" s="51">
        <f t="shared" si="34"/>
        <v>11.587485515643106</v>
      </c>
      <c r="Q93" s="51">
        <f t="shared" si="34"/>
        <v>11.326860841423949</v>
      </c>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row>
    <row r="94" spans="1:65" s="64" customFormat="1" ht="12.75">
      <c r="A94" s="24" t="s">
        <v>1</v>
      </c>
      <c r="B94" s="18">
        <f aca="true" t="shared" si="35" ref="B94:J94">SUM(B90:B93)</f>
        <v>331</v>
      </c>
      <c r="C94" s="19">
        <f t="shared" si="35"/>
        <v>264</v>
      </c>
      <c r="D94" s="20">
        <f t="shared" si="35"/>
        <v>595</v>
      </c>
      <c r="E94" s="19">
        <f t="shared" si="35"/>
        <v>2619</v>
      </c>
      <c r="F94" s="19">
        <f t="shared" si="35"/>
        <v>2353</v>
      </c>
      <c r="G94" s="19">
        <f t="shared" si="35"/>
        <v>4972</v>
      </c>
      <c r="H94" s="18">
        <f t="shared" si="35"/>
        <v>395</v>
      </c>
      <c r="I94" s="19">
        <f t="shared" si="35"/>
        <v>340</v>
      </c>
      <c r="J94" s="20">
        <f t="shared" si="35"/>
        <v>735</v>
      </c>
      <c r="K94" s="19">
        <f t="shared" si="33"/>
        <v>3345</v>
      </c>
      <c r="L94" s="19">
        <f t="shared" si="33"/>
        <v>2957</v>
      </c>
      <c r="M94" s="20">
        <f t="shared" si="33"/>
        <v>6302</v>
      </c>
      <c r="N94" s="59"/>
      <c r="O94" s="63">
        <f t="shared" si="34"/>
        <v>11.220338983050846</v>
      </c>
      <c r="P94" s="57">
        <f t="shared" si="34"/>
        <v>10.087886893389378</v>
      </c>
      <c r="Q94" s="57">
        <f t="shared" si="34"/>
        <v>10.687982755523622</v>
      </c>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row>
    <row r="95" spans="1:65" s="37" customFormat="1" ht="12.75">
      <c r="A95" s="17" t="s">
        <v>14</v>
      </c>
      <c r="B95" s="11"/>
      <c r="C95" s="12"/>
      <c r="D95" s="13"/>
      <c r="E95" s="12"/>
      <c r="F95" s="12"/>
      <c r="G95" s="12"/>
      <c r="H95" s="11"/>
      <c r="I95" s="12"/>
      <c r="J95" s="13"/>
      <c r="K95" s="12"/>
      <c r="L95" s="12"/>
      <c r="M95" s="12"/>
      <c r="N95" s="55"/>
      <c r="O95" s="51"/>
      <c r="P95" s="51"/>
      <c r="Q95" s="51"/>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row>
    <row r="96" spans="1:65" s="37" customFormat="1" ht="12.75">
      <c r="A96" s="212" t="s">
        <v>60</v>
      </c>
      <c r="B96" s="11">
        <v>33</v>
      </c>
      <c r="C96" s="12">
        <v>30</v>
      </c>
      <c r="D96" s="13">
        <v>63</v>
      </c>
      <c r="E96" s="12">
        <v>540</v>
      </c>
      <c r="F96" s="12">
        <v>828</v>
      </c>
      <c r="G96" s="12">
        <v>1368</v>
      </c>
      <c r="H96" s="11">
        <v>39</v>
      </c>
      <c r="I96" s="12">
        <v>57</v>
      </c>
      <c r="J96" s="13">
        <v>96</v>
      </c>
      <c r="K96" s="12">
        <f aca="true" t="shared" si="36" ref="K96:M100">SUM(H96,E96,B96)</f>
        <v>612</v>
      </c>
      <c r="L96" s="12">
        <f t="shared" si="36"/>
        <v>915</v>
      </c>
      <c r="M96" s="12">
        <f t="shared" si="36"/>
        <v>1527</v>
      </c>
      <c r="N96" s="55"/>
      <c r="O96" s="51">
        <f aca="true" t="shared" si="37" ref="O96:O101">B96/(B96+E96)*100</f>
        <v>5.7591623036649215</v>
      </c>
      <c r="P96" s="51">
        <f aca="true" t="shared" si="38" ref="P96:P101">C96/(C96+F96)*100</f>
        <v>3.4965034965034967</v>
      </c>
      <c r="Q96" s="51">
        <f aca="true" t="shared" si="39" ref="Q96:Q101">D96/(D96+G96)*100</f>
        <v>4.40251572327044</v>
      </c>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row>
    <row r="97" spans="1:65" s="37" customFormat="1" ht="12.75">
      <c r="A97" s="212" t="s">
        <v>62</v>
      </c>
      <c r="B97" s="11">
        <v>86</v>
      </c>
      <c r="C97" s="12">
        <v>57</v>
      </c>
      <c r="D97" s="13">
        <v>143</v>
      </c>
      <c r="E97" s="12">
        <v>661</v>
      </c>
      <c r="F97" s="12">
        <v>617</v>
      </c>
      <c r="G97" s="12">
        <v>1278</v>
      </c>
      <c r="H97" s="11">
        <v>59</v>
      </c>
      <c r="I97" s="12">
        <v>58</v>
      </c>
      <c r="J97" s="13">
        <v>117</v>
      </c>
      <c r="K97" s="12">
        <f t="shared" si="36"/>
        <v>806</v>
      </c>
      <c r="L97" s="12">
        <f t="shared" si="36"/>
        <v>732</v>
      </c>
      <c r="M97" s="12">
        <f t="shared" si="36"/>
        <v>1538</v>
      </c>
      <c r="N97" s="55"/>
      <c r="O97" s="51">
        <f t="shared" si="37"/>
        <v>11.512717536813923</v>
      </c>
      <c r="P97" s="51">
        <f t="shared" si="38"/>
        <v>8.456973293768547</v>
      </c>
      <c r="Q97" s="51">
        <f t="shared" si="39"/>
        <v>10.063335679099227</v>
      </c>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row>
    <row r="98" spans="1:65" s="37" customFormat="1" ht="12.75">
      <c r="A98" s="212" t="s">
        <v>61</v>
      </c>
      <c r="B98" s="11">
        <v>5</v>
      </c>
      <c r="C98" s="12">
        <v>5</v>
      </c>
      <c r="D98" s="13">
        <v>10</v>
      </c>
      <c r="E98" s="12">
        <v>26</v>
      </c>
      <c r="F98" s="12">
        <v>53</v>
      </c>
      <c r="G98" s="12">
        <v>79</v>
      </c>
      <c r="H98" s="11">
        <v>7</v>
      </c>
      <c r="I98" s="12">
        <v>11</v>
      </c>
      <c r="J98" s="13">
        <v>18</v>
      </c>
      <c r="K98" s="12">
        <f t="shared" si="36"/>
        <v>38</v>
      </c>
      <c r="L98" s="12">
        <f t="shared" si="36"/>
        <v>69</v>
      </c>
      <c r="M98" s="12">
        <f t="shared" si="36"/>
        <v>107</v>
      </c>
      <c r="N98" s="55"/>
      <c r="O98" s="51">
        <f t="shared" si="37"/>
        <v>16.129032258064516</v>
      </c>
      <c r="P98" s="51">
        <f t="shared" si="38"/>
        <v>8.620689655172415</v>
      </c>
      <c r="Q98" s="51">
        <f t="shared" si="39"/>
        <v>11.235955056179774</v>
      </c>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row>
    <row r="99" spans="1:65" s="17" customFormat="1" ht="12.75">
      <c r="A99" s="212" t="s">
        <v>63</v>
      </c>
      <c r="B99" s="38">
        <v>93</v>
      </c>
      <c r="C99" s="39">
        <v>41</v>
      </c>
      <c r="D99" s="40">
        <v>134</v>
      </c>
      <c r="E99" s="39">
        <v>1099</v>
      </c>
      <c r="F99" s="39">
        <v>746</v>
      </c>
      <c r="G99" s="39">
        <v>1845</v>
      </c>
      <c r="H99" s="38">
        <v>132</v>
      </c>
      <c r="I99" s="39">
        <v>106</v>
      </c>
      <c r="J99" s="40">
        <v>238</v>
      </c>
      <c r="K99" s="39">
        <f t="shared" si="36"/>
        <v>1324</v>
      </c>
      <c r="L99" s="39">
        <f t="shared" si="36"/>
        <v>893</v>
      </c>
      <c r="M99" s="39">
        <f t="shared" si="36"/>
        <v>2217</v>
      </c>
      <c r="N99" s="55"/>
      <c r="O99" s="52">
        <f t="shared" si="37"/>
        <v>7.802013422818792</v>
      </c>
      <c r="P99" s="52">
        <f t="shared" si="38"/>
        <v>5.209656925031767</v>
      </c>
      <c r="Q99" s="52">
        <f t="shared" si="39"/>
        <v>6.771096513390601</v>
      </c>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row>
    <row r="100" spans="1:65" s="17" customFormat="1" ht="12.75">
      <c r="A100" s="24" t="s">
        <v>1</v>
      </c>
      <c r="B100" s="44">
        <f aca="true" t="shared" si="40" ref="B100:J100">SUM(B96:B99)</f>
        <v>217</v>
      </c>
      <c r="C100" s="45">
        <f t="shared" si="40"/>
        <v>133</v>
      </c>
      <c r="D100" s="46">
        <f t="shared" si="40"/>
        <v>350</v>
      </c>
      <c r="E100" s="45">
        <f t="shared" si="40"/>
        <v>2326</v>
      </c>
      <c r="F100" s="45">
        <f t="shared" si="40"/>
        <v>2244</v>
      </c>
      <c r="G100" s="45">
        <f t="shared" si="40"/>
        <v>4570</v>
      </c>
      <c r="H100" s="44">
        <f t="shared" si="40"/>
        <v>237</v>
      </c>
      <c r="I100" s="45">
        <f t="shared" si="40"/>
        <v>232</v>
      </c>
      <c r="J100" s="46">
        <f t="shared" si="40"/>
        <v>469</v>
      </c>
      <c r="K100" s="45">
        <f t="shared" si="36"/>
        <v>2780</v>
      </c>
      <c r="L100" s="45">
        <f t="shared" si="36"/>
        <v>2609</v>
      </c>
      <c r="M100" s="45">
        <f t="shared" si="36"/>
        <v>5389</v>
      </c>
      <c r="N100" s="56"/>
      <c r="O100" s="53">
        <f t="shared" si="37"/>
        <v>8.533228470310657</v>
      </c>
      <c r="P100" s="53">
        <f t="shared" si="38"/>
        <v>5.595288178376104</v>
      </c>
      <c r="Q100" s="53">
        <f t="shared" si="39"/>
        <v>7.113821138211382</v>
      </c>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row>
    <row r="101" spans="1:65" s="17" customFormat="1" ht="12.75">
      <c r="A101" s="24" t="s">
        <v>17</v>
      </c>
      <c r="B101" s="41">
        <f>SUM(B100,B94)</f>
        <v>548</v>
      </c>
      <c r="C101" s="42">
        <f aca="true" t="shared" si="41" ref="C101:M101">SUM(C100,C94)</f>
        <v>397</v>
      </c>
      <c r="D101" s="43">
        <f t="shared" si="41"/>
        <v>945</v>
      </c>
      <c r="E101" s="42">
        <f t="shared" si="41"/>
        <v>4945</v>
      </c>
      <c r="F101" s="42">
        <f t="shared" si="41"/>
        <v>4597</v>
      </c>
      <c r="G101" s="42">
        <f t="shared" si="41"/>
        <v>9542</v>
      </c>
      <c r="H101" s="41">
        <f t="shared" si="41"/>
        <v>632</v>
      </c>
      <c r="I101" s="42">
        <f t="shared" si="41"/>
        <v>572</v>
      </c>
      <c r="J101" s="43">
        <f t="shared" si="41"/>
        <v>1204</v>
      </c>
      <c r="K101" s="42">
        <f t="shared" si="41"/>
        <v>6125</v>
      </c>
      <c r="L101" s="42">
        <f t="shared" si="41"/>
        <v>5566</v>
      </c>
      <c r="M101" s="42">
        <f t="shared" si="41"/>
        <v>11691</v>
      </c>
      <c r="N101" s="56"/>
      <c r="O101" s="57">
        <f t="shared" si="37"/>
        <v>9.976333515383216</v>
      </c>
      <c r="P101" s="57">
        <f t="shared" si="38"/>
        <v>7.949539447336804</v>
      </c>
      <c r="Q101" s="57">
        <f t="shared" si="39"/>
        <v>9.011156670163059</v>
      </c>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row>
    <row r="102" spans="1:65" s="17" customFormat="1" ht="12.75">
      <c r="A102" s="24"/>
      <c r="B102" s="25"/>
      <c r="C102" s="26"/>
      <c r="D102" s="27"/>
      <c r="E102" s="26"/>
      <c r="F102" s="26"/>
      <c r="G102" s="26"/>
      <c r="H102" s="25"/>
      <c r="I102" s="26"/>
      <c r="J102" s="27"/>
      <c r="K102" s="26"/>
      <c r="L102" s="26"/>
      <c r="M102" s="26"/>
      <c r="N102" s="56"/>
      <c r="O102" s="53"/>
      <c r="P102" s="53"/>
      <c r="Q102" s="53"/>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row>
    <row r="103" spans="1:65" s="17" customFormat="1" ht="12.75">
      <c r="A103" s="28" t="s">
        <v>18</v>
      </c>
      <c r="B103" s="25"/>
      <c r="C103" s="26"/>
      <c r="D103" s="27"/>
      <c r="E103" s="26"/>
      <c r="F103" s="26"/>
      <c r="G103" s="26"/>
      <c r="H103" s="25"/>
      <c r="I103" s="26"/>
      <c r="J103" s="27"/>
      <c r="K103" s="26"/>
      <c r="L103" s="26"/>
      <c r="M103" s="26"/>
      <c r="N103" s="56"/>
      <c r="O103" s="26"/>
      <c r="P103" s="26"/>
      <c r="Q103" s="2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row>
    <row r="104" spans="1:65" s="17" customFormat="1" ht="12.75">
      <c r="A104" s="17" t="s">
        <v>13</v>
      </c>
      <c r="B104" s="25"/>
      <c r="C104" s="26"/>
      <c r="D104" s="27"/>
      <c r="E104" s="26"/>
      <c r="F104" s="26"/>
      <c r="G104" s="26"/>
      <c r="H104" s="25"/>
      <c r="I104" s="26"/>
      <c r="J104" s="27"/>
      <c r="K104" s="26"/>
      <c r="L104" s="26"/>
      <c r="M104" s="26"/>
      <c r="N104" s="56"/>
      <c r="O104" s="26"/>
      <c r="P104" s="26"/>
      <c r="Q104" s="2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row>
    <row r="105" spans="1:65" ht="12.75">
      <c r="A105" s="212" t="s">
        <v>60</v>
      </c>
      <c r="B105" s="11">
        <v>41</v>
      </c>
      <c r="C105" s="12">
        <v>49</v>
      </c>
      <c r="D105" s="13">
        <v>90</v>
      </c>
      <c r="E105" s="12">
        <v>415</v>
      </c>
      <c r="F105" s="12">
        <v>621</v>
      </c>
      <c r="G105" s="12">
        <v>1036</v>
      </c>
      <c r="H105" s="11">
        <v>32</v>
      </c>
      <c r="I105" s="12">
        <v>50</v>
      </c>
      <c r="J105" s="13">
        <v>82</v>
      </c>
      <c r="K105" s="12">
        <f aca="true" t="shared" si="42" ref="K105:M109">SUM(H105,E105,B105)</f>
        <v>488</v>
      </c>
      <c r="L105" s="12">
        <f t="shared" si="42"/>
        <v>720</v>
      </c>
      <c r="M105" s="12">
        <f t="shared" si="42"/>
        <v>1208</v>
      </c>
      <c r="N105" s="55"/>
      <c r="O105" s="51">
        <f aca="true" t="shared" si="43" ref="O105:Q109">B105/(B105+E105)*100</f>
        <v>8.991228070175438</v>
      </c>
      <c r="P105" s="51">
        <f t="shared" si="43"/>
        <v>7.313432835820896</v>
      </c>
      <c r="Q105" s="51">
        <f t="shared" si="43"/>
        <v>7.992895204262878</v>
      </c>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row>
    <row r="106" spans="1:17" ht="12.75">
      <c r="A106" s="212" t="s">
        <v>62</v>
      </c>
      <c r="B106" s="11">
        <v>140</v>
      </c>
      <c r="C106" s="12">
        <v>75</v>
      </c>
      <c r="D106" s="13">
        <v>215</v>
      </c>
      <c r="E106" s="12">
        <v>638</v>
      </c>
      <c r="F106" s="12">
        <v>560</v>
      </c>
      <c r="G106" s="12">
        <v>1198</v>
      </c>
      <c r="H106" s="11">
        <v>46</v>
      </c>
      <c r="I106" s="12">
        <v>65</v>
      </c>
      <c r="J106" s="13">
        <v>111</v>
      </c>
      <c r="K106" s="12">
        <f t="shared" si="42"/>
        <v>824</v>
      </c>
      <c r="L106" s="12">
        <f t="shared" si="42"/>
        <v>700</v>
      </c>
      <c r="M106" s="12">
        <f t="shared" si="42"/>
        <v>1524</v>
      </c>
      <c r="N106" s="55"/>
      <c r="O106" s="51">
        <f t="shared" si="43"/>
        <v>17.994858611825194</v>
      </c>
      <c r="P106" s="51">
        <f t="shared" si="43"/>
        <v>11.811023622047244</v>
      </c>
      <c r="Q106" s="51">
        <f t="shared" si="43"/>
        <v>15.21585279547063</v>
      </c>
    </row>
    <row r="107" spans="1:17" ht="12.75">
      <c r="A107" s="212" t="s">
        <v>61</v>
      </c>
      <c r="B107" s="11">
        <v>7</v>
      </c>
      <c r="C107" s="12">
        <v>15</v>
      </c>
      <c r="D107" s="13">
        <v>22</v>
      </c>
      <c r="E107" s="12">
        <v>17</v>
      </c>
      <c r="F107" s="12">
        <v>60</v>
      </c>
      <c r="G107" s="12">
        <v>77</v>
      </c>
      <c r="H107" s="11">
        <v>3</v>
      </c>
      <c r="I107" s="12">
        <v>29</v>
      </c>
      <c r="J107" s="13">
        <v>32</v>
      </c>
      <c r="K107" s="12">
        <f t="shared" si="42"/>
        <v>27</v>
      </c>
      <c r="L107" s="12">
        <f t="shared" si="42"/>
        <v>104</v>
      </c>
      <c r="M107" s="12">
        <f t="shared" si="42"/>
        <v>131</v>
      </c>
      <c r="N107" s="55"/>
      <c r="O107" s="51">
        <f t="shared" si="43"/>
        <v>29.166666666666668</v>
      </c>
      <c r="P107" s="51">
        <f t="shared" si="43"/>
        <v>20</v>
      </c>
      <c r="Q107" s="51">
        <f t="shared" si="43"/>
        <v>22.22222222222222</v>
      </c>
    </row>
    <row r="108" spans="1:17" ht="12.75">
      <c r="A108" s="212" t="s">
        <v>63</v>
      </c>
      <c r="B108" s="11">
        <v>104</v>
      </c>
      <c r="C108" s="12">
        <v>70</v>
      </c>
      <c r="D108" s="13">
        <v>174</v>
      </c>
      <c r="E108" s="12">
        <v>1061</v>
      </c>
      <c r="F108" s="12">
        <v>706</v>
      </c>
      <c r="G108" s="12">
        <v>1767</v>
      </c>
      <c r="H108" s="11">
        <v>113</v>
      </c>
      <c r="I108" s="12">
        <v>78</v>
      </c>
      <c r="J108" s="13">
        <v>191</v>
      </c>
      <c r="K108" s="12">
        <f t="shared" si="42"/>
        <v>1278</v>
      </c>
      <c r="L108" s="12">
        <f t="shared" si="42"/>
        <v>854</v>
      </c>
      <c r="M108" s="12">
        <f t="shared" si="42"/>
        <v>2132</v>
      </c>
      <c r="N108" s="55"/>
      <c r="O108" s="51">
        <f t="shared" si="43"/>
        <v>8.927038626609441</v>
      </c>
      <c r="P108" s="51">
        <f t="shared" si="43"/>
        <v>9.02061855670103</v>
      </c>
      <c r="Q108" s="51">
        <f t="shared" si="43"/>
        <v>8.964451313755797</v>
      </c>
    </row>
    <row r="109" spans="1:65" s="24" customFormat="1" ht="12.75">
      <c r="A109" s="24" t="s">
        <v>1</v>
      </c>
      <c r="B109" s="18">
        <f aca="true" t="shared" si="44" ref="B109:J109">SUM(B105:B108)</f>
        <v>292</v>
      </c>
      <c r="C109" s="19">
        <f t="shared" si="44"/>
        <v>209</v>
      </c>
      <c r="D109" s="20">
        <f t="shared" si="44"/>
        <v>501</v>
      </c>
      <c r="E109" s="19">
        <f t="shared" si="44"/>
        <v>2131</v>
      </c>
      <c r="F109" s="19">
        <f t="shared" si="44"/>
        <v>1947</v>
      </c>
      <c r="G109" s="19">
        <f t="shared" si="44"/>
        <v>4078</v>
      </c>
      <c r="H109" s="18">
        <f t="shared" si="44"/>
        <v>194</v>
      </c>
      <c r="I109" s="19">
        <f t="shared" si="44"/>
        <v>222</v>
      </c>
      <c r="J109" s="20">
        <f t="shared" si="44"/>
        <v>416</v>
      </c>
      <c r="K109" s="19">
        <f t="shared" si="42"/>
        <v>2617</v>
      </c>
      <c r="L109" s="19">
        <f t="shared" si="42"/>
        <v>2378</v>
      </c>
      <c r="M109" s="20">
        <f t="shared" si="42"/>
        <v>4995</v>
      </c>
      <c r="N109" s="59"/>
      <c r="O109" s="63">
        <f t="shared" si="43"/>
        <v>12.051176227816757</v>
      </c>
      <c r="P109" s="57">
        <f t="shared" si="43"/>
        <v>9.693877551020408</v>
      </c>
      <c r="Q109" s="57">
        <f t="shared" si="43"/>
        <v>10.941253548809783</v>
      </c>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6"/>
    </row>
    <row r="110" spans="1:17" ht="12.75">
      <c r="A110" s="17" t="s">
        <v>14</v>
      </c>
      <c r="B110" s="65"/>
      <c r="C110" s="3"/>
      <c r="D110" s="66"/>
      <c r="H110" s="65"/>
      <c r="I110" s="3"/>
      <c r="J110" s="66"/>
      <c r="K110" s="65"/>
      <c r="L110" s="3"/>
      <c r="M110" s="66"/>
      <c r="N110" s="55"/>
      <c r="O110" s="51"/>
      <c r="P110" s="51"/>
      <c r="Q110" s="51"/>
    </row>
    <row r="111" spans="1:65" ht="12.75">
      <c r="A111" s="212" t="s">
        <v>60</v>
      </c>
      <c r="B111" s="11">
        <v>17</v>
      </c>
      <c r="C111" s="12">
        <v>8</v>
      </c>
      <c r="D111" s="13">
        <v>25</v>
      </c>
      <c r="E111" s="12">
        <v>401</v>
      </c>
      <c r="F111" s="12">
        <v>536</v>
      </c>
      <c r="G111" s="12">
        <v>937</v>
      </c>
      <c r="H111" s="11">
        <v>24</v>
      </c>
      <c r="I111" s="12">
        <v>29</v>
      </c>
      <c r="J111" s="13">
        <v>53</v>
      </c>
      <c r="K111" s="12">
        <f aca="true" t="shared" si="45" ref="K111:M115">SUM(H111,E111,B111)</f>
        <v>442</v>
      </c>
      <c r="L111" s="12">
        <f t="shared" si="45"/>
        <v>573</v>
      </c>
      <c r="M111" s="12">
        <f t="shared" si="45"/>
        <v>1015</v>
      </c>
      <c r="N111" s="55"/>
      <c r="O111" s="51">
        <f aca="true" t="shared" si="46" ref="O111:O117">B111/(B111+E111)*100</f>
        <v>4.0669856459330145</v>
      </c>
      <c r="P111" s="51">
        <f aca="true" t="shared" si="47" ref="P111:P117">C111/(C111+F111)*100</f>
        <v>1.4705882352941175</v>
      </c>
      <c r="Q111" s="51">
        <f aca="true" t="shared" si="48" ref="Q111:Q117">D111/(D111+G111)*100</f>
        <v>2.598752598752599</v>
      </c>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c r="BA111" s="47"/>
      <c r="BB111" s="47"/>
      <c r="BC111" s="47"/>
      <c r="BD111" s="47"/>
      <c r="BE111" s="47"/>
      <c r="BF111" s="47"/>
      <c r="BG111" s="47"/>
      <c r="BH111" s="47"/>
      <c r="BI111" s="47"/>
      <c r="BJ111" s="47"/>
      <c r="BK111" s="47"/>
      <c r="BL111" s="47"/>
      <c r="BM111" s="47"/>
    </row>
    <row r="112" spans="1:17" s="3" customFormat="1" ht="12.75">
      <c r="A112" s="212" t="s">
        <v>62</v>
      </c>
      <c r="B112" s="11">
        <v>36</v>
      </c>
      <c r="C112" s="12">
        <v>13</v>
      </c>
      <c r="D112" s="13">
        <v>49</v>
      </c>
      <c r="E112" s="12">
        <v>547</v>
      </c>
      <c r="F112" s="12">
        <v>493</v>
      </c>
      <c r="G112" s="12">
        <v>1040</v>
      </c>
      <c r="H112" s="11">
        <v>10</v>
      </c>
      <c r="I112" s="12">
        <v>10</v>
      </c>
      <c r="J112" s="13">
        <v>20</v>
      </c>
      <c r="K112" s="12">
        <f t="shared" si="45"/>
        <v>593</v>
      </c>
      <c r="L112" s="12">
        <f t="shared" si="45"/>
        <v>516</v>
      </c>
      <c r="M112" s="12">
        <f t="shared" si="45"/>
        <v>1109</v>
      </c>
      <c r="N112" s="55"/>
      <c r="O112" s="51">
        <f t="shared" si="46"/>
        <v>6.174957118353345</v>
      </c>
      <c r="P112" s="51">
        <f t="shared" si="47"/>
        <v>2.5691699604743086</v>
      </c>
      <c r="Q112" s="51">
        <f t="shared" si="48"/>
        <v>4.499540863177227</v>
      </c>
    </row>
    <row r="113" spans="1:17" s="3" customFormat="1" ht="12.75">
      <c r="A113" s="212" t="s">
        <v>61</v>
      </c>
      <c r="B113" s="11">
        <v>1</v>
      </c>
      <c r="C113" s="12">
        <v>0</v>
      </c>
      <c r="D113" s="13">
        <v>1</v>
      </c>
      <c r="E113" s="12">
        <v>21</v>
      </c>
      <c r="F113" s="12">
        <v>58</v>
      </c>
      <c r="G113" s="12">
        <v>79</v>
      </c>
      <c r="H113" s="11">
        <v>1</v>
      </c>
      <c r="I113" s="12">
        <v>3</v>
      </c>
      <c r="J113" s="13">
        <v>4</v>
      </c>
      <c r="K113" s="12">
        <f t="shared" si="45"/>
        <v>23</v>
      </c>
      <c r="L113" s="12">
        <f t="shared" si="45"/>
        <v>61</v>
      </c>
      <c r="M113" s="12">
        <f t="shared" si="45"/>
        <v>84</v>
      </c>
      <c r="N113" s="55"/>
      <c r="O113" s="51">
        <f t="shared" si="46"/>
        <v>4.545454545454546</v>
      </c>
      <c r="P113" s="51">
        <f t="shared" si="47"/>
        <v>0</v>
      </c>
      <c r="Q113" s="51">
        <f t="shared" si="48"/>
        <v>1.25</v>
      </c>
    </row>
    <row r="114" spans="1:17" ht="12.75">
      <c r="A114" s="212" t="s">
        <v>63</v>
      </c>
      <c r="B114" s="38">
        <v>55</v>
      </c>
      <c r="C114" s="39">
        <v>27</v>
      </c>
      <c r="D114" s="40">
        <v>82</v>
      </c>
      <c r="E114" s="39">
        <v>827</v>
      </c>
      <c r="F114" s="39">
        <v>674</v>
      </c>
      <c r="G114" s="39">
        <v>1501</v>
      </c>
      <c r="H114" s="38">
        <v>6</v>
      </c>
      <c r="I114" s="39">
        <v>3</v>
      </c>
      <c r="J114" s="40">
        <v>9</v>
      </c>
      <c r="K114" s="39">
        <f t="shared" si="45"/>
        <v>888</v>
      </c>
      <c r="L114" s="39">
        <f t="shared" si="45"/>
        <v>704</v>
      </c>
      <c r="M114" s="39">
        <f t="shared" si="45"/>
        <v>1592</v>
      </c>
      <c r="N114" s="55"/>
      <c r="O114" s="52">
        <f t="shared" si="46"/>
        <v>6.235827664399093</v>
      </c>
      <c r="P114" s="52">
        <f t="shared" si="47"/>
        <v>3.851640513552068</v>
      </c>
      <c r="Q114" s="52">
        <f t="shared" si="48"/>
        <v>5.180037902716361</v>
      </c>
    </row>
    <row r="115" spans="1:17" s="1" customFormat="1" ht="12.75">
      <c r="A115" s="24" t="s">
        <v>1</v>
      </c>
      <c r="B115" s="41">
        <f aca="true" t="shared" si="49" ref="B115:J115">SUM(B111:B114)</f>
        <v>109</v>
      </c>
      <c r="C115" s="42">
        <f t="shared" si="49"/>
        <v>48</v>
      </c>
      <c r="D115" s="43">
        <f t="shared" si="49"/>
        <v>157</v>
      </c>
      <c r="E115" s="42">
        <f t="shared" si="49"/>
        <v>1796</v>
      </c>
      <c r="F115" s="42">
        <f t="shared" si="49"/>
        <v>1761</v>
      </c>
      <c r="G115" s="42">
        <f t="shared" si="49"/>
        <v>3557</v>
      </c>
      <c r="H115" s="41">
        <f t="shared" si="49"/>
        <v>41</v>
      </c>
      <c r="I115" s="42">
        <f t="shared" si="49"/>
        <v>45</v>
      </c>
      <c r="J115" s="43">
        <f t="shared" si="49"/>
        <v>86</v>
      </c>
      <c r="K115" s="42">
        <f t="shared" si="45"/>
        <v>1946</v>
      </c>
      <c r="L115" s="42">
        <f t="shared" si="45"/>
        <v>1854</v>
      </c>
      <c r="M115" s="42">
        <f t="shared" si="45"/>
        <v>3800</v>
      </c>
      <c r="N115" s="56"/>
      <c r="O115" s="57">
        <f t="shared" si="46"/>
        <v>5.721784776902887</v>
      </c>
      <c r="P115" s="57">
        <f t="shared" si="47"/>
        <v>2.6533996683250414</v>
      </c>
      <c r="Q115" s="57">
        <f t="shared" si="48"/>
        <v>4.227248249865374</v>
      </c>
    </row>
    <row r="116" spans="1:17" s="1" customFormat="1" ht="12.75">
      <c r="A116" s="29" t="s">
        <v>19</v>
      </c>
      <c r="B116" s="18">
        <f>SUM(B115,B109)</f>
        <v>401</v>
      </c>
      <c r="C116" s="19">
        <f aca="true" t="shared" si="50" ref="C116:M116">SUM(C115,C109)</f>
        <v>257</v>
      </c>
      <c r="D116" s="20">
        <f t="shared" si="50"/>
        <v>658</v>
      </c>
      <c r="E116" s="19">
        <f t="shared" si="50"/>
        <v>3927</v>
      </c>
      <c r="F116" s="19">
        <f t="shared" si="50"/>
        <v>3708</v>
      </c>
      <c r="G116" s="19">
        <f t="shared" si="50"/>
        <v>7635</v>
      </c>
      <c r="H116" s="18">
        <f t="shared" si="50"/>
        <v>235</v>
      </c>
      <c r="I116" s="19">
        <f t="shared" si="50"/>
        <v>267</v>
      </c>
      <c r="J116" s="20">
        <f t="shared" si="50"/>
        <v>502</v>
      </c>
      <c r="K116" s="19">
        <f t="shared" si="50"/>
        <v>4563</v>
      </c>
      <c r="L116" s="19">
        <f t="shared" si="50"/>
        <v>4232</v>
      </c>
      <c r="M116" s="19">
        <f t="shared" si="50"/>
        <v>8795</v>
      </c>
      <c r="N116" s="56"/>
      <c r="O116" s="57">
        <f t="shared" si="46"/>
        <v>9.265249537892792</v>
      </c>
      <c r="P116" s="57">
        <f t="shared" si="47"/>
        <v>6.481715006305171</v>
      </c>
      <c r="Q116" s="57">
        <f t="shared" si="48"/>
        <v>7.934402508139395</v>
      </c>
    </row>
    <row r="117" spans="1:17" s="210" customFormat="1" ht="16.5" customHeight="1">
      <c r="A117" s="204" t="s">
        <v>20</v>
      </c>
      <c r="B117" s="205">
        <f>SUM(B116,B101,B86)</f>
        <v>1342</v>
      </c>
      <c r="C117" s="206">
        <f aca="true" t="shared" si="51" ref="C117:M117">SUM(C116,C101,C86)</f>
        <v>917</v>
      </c>
      <c r="D117" s="207">
        <f t="shared" si="51"/>
        <v>2259</v>
      </c>
      <c r="E117" s="206">
        <f t="shared" si="51"/>
        <v>14118</v>
      </c>
      <c r="F117" s="206">
        <f t="shared" si="51"/>
        <v>13309</v>
      </c>
      <c r="G117" s="206">
        <f t="shared" si="51"/>
        <v>27427</v>
      </c>
      <c r="H117" s="205">
        <f t="shared" si="51"/>
        <v>1577</v>
      </c>
      <c r="I117" s="206">
        <f t="shared" si="51"/>
        <v>1431</v>
      </c>
      <c r="J117" s="207">
        <f t="shared" si="51"/>
        <v>3008</v>
      </c>
      <c r="K117" s="206">
        <f t="shared" si="51"/>
        <v>17037</v>
      </c>
      <c r="L117" s="206">
        <f t="shared" si="51"/>
        <v>15657</v>
      </c>
      <c r="M117" s="206">
        <f t="shared" si="51"/>
        <v>32694</v>
      </c>
      <c r="N117" s="208"/>
      <c r="O117" s="209">
        <f t="shared" si="46"/>
        <v>8.680465717981889</v>
      </c>
      <c r="P117" s="209">
        <f t="shared" si="47"/>
        <v>6.445944046112752</v>
      </c>
      <c r="Q117" s="209">
        <f t="shared" si="48"/>
        <v>7.609647645354713</v>
      </c>
    </row>
    <row r="118" spans="1:13" s="30" customFormat="1" ht="12.75">
      <c r="A118" s="24"/>
      <c r="B118" s="26"/>
      <c r="C118" s="26"/>
      <c r="D118" s="26"/>
      <c r="E118" s="26"/>
      <c r="F118" s="26"/>
      <c r="G118" s="26"/>
      <c r="H118" s="26"/>
      <c r="I118" s="26"/>
      <c r="J118" s="26"/>
      <c r="K118" s="26"/>
      <c r="L118" s="26"/>
      <c r="M118" s="26"/>
    </row>
    <row r="119" spans="1:13" s="30" customFormat="1" ht="12.75">
      <c r="A119" s="24"/>
      <c r="B119" s="26"/>
      <c r="C119" s="26"/>
      <c r="D119" s="26"/>
      <c r="E119" s="26"/>
      <c r="F119" s="26"/>
      <c r="G119" s="26"/>
      <c r="H119" s="26"/>
      <c r="I119" s="26"/>
      <c r="J119" s="26"/>
      <c r="K119" s="26"/>
      <c r="L119" s="26"/>
      <c r="M119" s="26"/>
    </row>
    <row r="120" spans="1:13" s="30" customFormat="1" ht="12.75">
      <c r="A120" s="24"/>
      <c r="B120" s="26"/>
      <c r="C120" s="26"/>
      <c r="D120" s="26"/>
      <c r="E120" s="26"/>
      <c r="F120" s="26"/>
      <c r="G120" s="26"/>
      <c r="H120" s="26"/>
      <c r="I120" s="26"/>
      <c r="J120" s="26"/>
      <c r="K120" s="26"/>
      <c r="L120" s="26"/>
      <c r="M120" s="26"/>
    </row>
    <row r="121" spans="1:13" s="30" customFormat="1" ht="12.75">
      <c r="A121" s="24"/>
      <c r="B121" s="26"/>
      <c r="C121" s="26"/>
      <c r="D121" s="26"/>
      <c r="E121" s="26"/>
      <c r="F121" s="26"/>
      <c r="G121" s="26"/>
      <c r="H121" s="26"/>
      <c r="I121" s="26"/>
      <c r="J121" s="26"/>
      <c r="K121" s="26"/>
      <c r="L121" s="26"/>
      <c r="M121" s="26"/>
    </row>
    <row r="122" spans="1:13" s="30" customFormat="1" ht="12.75">
      <c r="A122" s="24"/>
      <c r="B122" s="26"/>
      <c r="C122" s="26"/>
      <c r="D122" s="26"/>
      <c r="E122" s="26"/>
      <c r="F122" s="26"/>
      <c r="G122" s="26"/>
      <c r="H122" s="26"/>
      <c r="I122" s="26"/>
      <c r="J122" s="26"/>
      <c r="K122" s="26"/>
      <c r="L122" s="26"/>
      <c r="M122" s="26"/>
    </row>
    <row r="123" spans="1:13" s="30" customFormat="1" ht="12.75">
      <c r="A123" s="24"/>
      <c r="B123" s="26"/>
      <c r="C123" s="26"/>
      <c r="D123" s="26"/>
      <c r="E123" s="26"/>
      <c r="F123" s="26"/>
      <c r="G123" s="26"/>
      <c r="H123" s="26"/>
      <c r="I123" s="26"/>
      <c r="J123" s="26"/>
      <c r="K123" s="26"/>
      <c r="L123" s="26"/>
      <c r="M123" s="26"/>
    </row>
    <row r="124" spans="1:13" s="30" customFormat="1" ht="12.75">
      <c r="A124" s="24"/>
      <c r="B124" s="26"/>
      <c r="C124" s="26"/>
      <c r="D124" s="26"/>
      <c r="E124" s="26"/>
      <c r="F124" s="26"/>
      <c r="G124" s="26"/>
      <c r="H124" s="26"/>
      <c r="I124" s="26"/>
      <c r="J124" s="26"/>
      <c r="K124" s="26"/>
      <c r="L124" s="26"/>
      <c r="M124" s="26"/>
    </row>
    <row r="125" spans="1:13" s="30" customFormat="1" ht="12.75">
      <c r="A125" s="24"/>
      <c r="B125" s="26"/>
      <c r="C125" s="26"/>
      <c r="D125" s="26"/>
      <c r="E125" s="26"/>
      <c r="F125" s="26"/>
      <c r="G125" s="26"/>
      <c r="H125" s="26"/>
      <c r="I125" s="26"/>
      <c r="J125" s="26"/>
      <c r="K125" s="26"/>
      <c r="L125" s="26"/>
      <c r="M125" s="26"/>
    </row>
    <row r="126" spans="1:13" s="30" customFormat="1" ht="12.75">
      <c r="A126" s="24"/>
      <c r="B126" s="26"/>
      <c r="C126" s="26"/>
      <c r="D126" s="26"/>
      <c r="E126" s="26"/>
      <c r="F126" s="26"/>
      <c r="G126" s="26"/>
      <c r="H126" s="26"/>
      <c r="I126" s="26"/>
      <c r="J126" s="26"/>
      <c r="K126" s="26"/>
      <c r="L126" s="26"/>
      <c r="M126" s="26"/>
    </row>
    <row r="127" spans="1:13" s="30" customFormat="1" ht="12.75">
      <c r="A127" s="24"/>
      <c r="B127" s="26"/>
      <c r="C127" s="26"/>
      <c r="D127" s="26"/>
      <c r="E127" s="26"/>
      <c r="F127" s="26"/>
      <c r="G127" s="26"/>
      <c r="H127" s="26"/>
      <c r="I127" s="26"/>
      <c r="J127" s="26"/>
      <c r="K127" s="26"/>
      <c r="L127" s="26"/>
      <c r="M127" s="26"/>
    </row>
    <row r="128" spans="1:13" s="30" customFormat="1" ht="12.75">
      <c r="A128" s="24"/>
      <c r="B128" s="26"/>
      <c r="C128" s="26"/>
      <c r="D128" s="26"/>
      <c r="E128" s="26"/>
      <c r="F128" s="26"/>
      <c r="G128" s="26"/>
      <c r="H128" s="26"/>
      <c r="I128" s="26"/>
      <c r="J128" s="26"/>
      <c r="K128" s="26"/>
      <c r="L128" s="26"/>
      <c r="M128" s="26"/>
    </row>
    <row r="129" spans="1:13" s="30" customFormat="1" ht="12.75">
      <c r="A129" s="24"/>
      <c r="B129" s="26"/>
      <c r="C129" s="26"/>
      <c r="D129" s="26"/>
      <c r="E129" s="26"/>
      <c r="F129" s="26"/>
      <c r="G129" s="26"/>
      <c r="H129" s="26"/>
      <c r="I129" s="26"/>
      <c r="J129" s="26"/>
      <c r="K129" s="26"/>
      <c r="L129" s="26"/>
      <c r="M129" s="26"/>
    </row>
    <row r="130" spans="1:13" s="30" customFormat="1" ht="12.75">
      <c r="A130" s="24"/>
      <c r="B130" s="26"/>
      <c r="C130" s="26"/>
      <c r="D130" s="26"/>
      <c r="E130" s="26"/>
      <c r="F130" s="26"/>
      <c r="G130" s="26"/>
      <c r="H130" s="26"/>
      <c r="I130" s="26"/>
      <c r="J130" s="26"/>
      <c r="K130" s="26"/>
      <c r="L130" s="26"/>
      <c r="M130" s="26"/>
    </row>
    <row r="131" spans="1:13" s="30" customFormat="1" ht="18.75" customHeight="1">
      <c r="A131" s="24"/>
      <c r="B131" s="26"/>
      <c r="C131" s="26"/>
      <c r="D131" s="26"/>
      <c r="E131" s="26"/>
      <c r="F131" s="26"/>
      <c r="G131" s="26"/>
      <c r="H131" s="26"/>
      <c r="I131" s="26"/>
      <c r="J131" s="26"/>
      <c r="K131" s="26"/>
      <c r="L131" s="26"/>
      <c r="M131" s="26"/>
    </row>
    <row r="132" spans="1:13" s="30" customFormat="1" ht="12.75">
      <c r="A132" s="24"/>
      <c r="B132" s="26"/>
      <c r="C132" s="26"/>
      <c r="D132" s="26"/>
      <c r="E132" s="26"/>
      <c r="F132" s="26"/>
      <c r="G132" s="26"/>
      <c r="H132" s="26"/>
      <c r="I132" s="26"/>
      <c r="J132" s="26"/>
      <c r="K132" s="26"/>
      <c r="L132" s="26"/>
      <c r="M132" s="26"/>
    </row>
    <row r="133" ht="12.75">
      <c r="A133" s="30" t="s">
        <v>65</v>
      </c>
    </row>
    <row r="134" spans="1:17" ht="12.75">
      <c r="A134" s="217" t="s">
        <v>5</v>
      </c>
      <c r="B134" s="217"/>
      <c r="C134" s="217"/>
      <c r="D134" s="217"/>
      <c r="E134" s="217"/>
      <c r="F134" s="217"/>
      <c r="G134" s="217"/>
      <c r="H134" s="217"/>
      <c r="I134" s="217"/>
      <c r="J134" s="217"/>
      <c r="K134" s="217"/>
      <c r="L134" s="217"/>
      <c r="M134" s="217"/>
      <c r="N134" s="217"/>
      <c r="O134" s="217"/>
      <c r="P134" s="217"/>
      <c r="Q134" s="217"/>
    </row>
    <row r="135" spans="1:17" ht="12.75">
      <c r="A135" s="217" t="s">
        <v>25</v>
      </c>
      <c r="B135" s="217"/>
      <c r="C135" s="217"/>
      <c r="D135" s="217"/>
      <c r="E135" s="217"/>
      <c r="F135" s="217"/>
      <c r="G135" s="217"/>
      <c r="H135" s="217"/>
      <c r="I135" s="217"/>
      <c r="J135" s="217"/>
      <c r="K135" s="217"/>
      <c r="L135" s="217"/>
      <c r="M135" s="217"/>
      <c r="N135" s="217"/>
      <c r="O135" s="217"/>
      <c r="P135" s="217"/>
      <c r="Q135" s="217"/>
    </row>
    <row r="136" spans="1:17" ht="12.75">
      <c r="A136" s="239" t="s">
        <v>73</v>
      </c>
      <c r="B136" s="239"/>
      <c r="C136" s="239"/>
      <c r="D136" s="239"/>
      <c r="E136" s="239"/>
      <c r="F136" s="239"/>
      <c r="G136" s="239"/>
      <c r="H136" s="239"/>
      <c r="I136" s="239"/>
      <c r="J136" s="239"/>
      <c r="K136" s="239"/>
      <c r="L136" s="239"/>
      <c r="M136" s="239"/>
      <c r="N136" s="239"/>
      <c r="O136" s="239"/>
      <c r="P136" s="239"/>
      <c r="Q136" s="239"/>
    </row>
    <row r="137" ht="12.75">
      <c r="A137" s="1"/>
    </row>
    <row r="138" spans="1:17" ht="12.75">
      <c r="A138" s="217" t="s">
        <v>22</v>
      </c>
      <c r="B138" s="217"/>
      <c r="C138" s="217"/>
      <c r="D138" s="217"/>
      <c r="E138" s="217"/>
      <c r="F138" s="217"/>
      <c r="G138" s="217"/>
      <c r="H138" s="217"/>
      <c r="I138" s="217"/>
      <c r="J138" s="217"/>
      <c r="K138" s="217"/>
      <c r="L138" s="217"/>
      <c r="M138" s="217"/>
      <c r="N138" s="217"/>
      <c r="O138" s="217"/>
      <c r="P138" s="217"/>
      <c r="Q138" s="217"/>
    </row>
    <row r="139" ht="13.5" thickBot="1"/>
    <row r="140" spans="1:17" ht="13.5" customHeight="1">
      <c r="A140" s="4"/>
      <c r="B140" s="241" t="s">
        <v>2</v>
      </c>
      <c r="C140" s="240"/>
      <c r="D140" s="242"/>
      <c r="E140" s="240" t="s">
        <v>3</v>
      </c>
      <c r="F140" s="240"/>
      <c r="G140" s="240"/>
      <c r="H140" s="243" t="s">
        <v>7</v>
      </c>
      <c r="I140" s="244"/>
      <c r="J140" s="245"/>
      <c r="K140" s="240" t="s">
        <v>1</v>
      </c>
      <c r="L140" s="240"/>
      <c r="M140" s="240"/>
      <c r="N140" s="54"/>
      <c r="O140" s="240" t="s">
        <v>52</v>
      </c>
      <c r="P140" s="240"/>
      <c r="Q140" s="240"/>
    </row>
    <row r="141" spans="1:17" ht="12.75">
      <c r="A141" s="5"/>
      <c r="B141" s="6" t="s">
        <v>8</v>
      </c>
      <c r="C141" s="7" t="s">
        <v>0</v>
      </c>
      <c r="D141" s="8" t="s">
        <v>9</v>
      </c>
      <c r="E141" s="7" t="s">
        <v>8</v>
      </c>
      <c r="F141" s="7" t="s">
        <v>0</v>
      </c>
      <c r="G141" s="7" t="s">
        <v>9</v>
      </c>
      <c r="H141" s="6" t="s">
        <v>8</v>
      </c>
      <c r="I141" s="7" t="s">
        <v>0</v>
      </c>
      <c r="J141" s="8" t="s">
        <v>9</v>
      </c>
      <c r="K141" s="7" t="s">
        <v>8</v>
      </c>
      <c r="L141" s="7" t="s">
        <v>0</v>
      </c>
      <c r="M141" s="7" t="s">
        <v>9</v>
      </c>
      <c r="N141" s="55"/>
      <c r="O141" s="7" t="s">
        <v>8</v>
      </c>
      <c r="P141" s="7" t="s">
        <v>0</v>
      </c>
      <c r="Q141" s="7" t="s">
        <v>9</v>
      </c>
    </row>
    <row r="142" spans="1:17" s="30" customFormat="1" ht="12.75">
      <c r="A142" s="17" t="s">
        <v>10</v>
      </c>
      <c r="B142" s="48"/>
      <c r="C142" s="35"/>
      <c r="D142" s="49"/>
      <c r="E142" s="35"/>
      <c r="F142" s="35"/>
      <c r="G142" s="35"/>
      <c r="H142" s="48"/>
      <c r="I142" s="35"/>
      <c r="J142" s="49"/>
      <c r="K142" s="35"/>
      <c r="L142" s="35"/>
      <c r="M142" s="35"/>
      <c r="N142" s="56"/>
      <c r="O142" s="10"/>
      <c r="P142" s="10"/>
      <c r="Q142" s="10"/>
    </row>
    <row r="143" spans="1:17" s="30" customFormat="1" ht="12.75">
      <c r="A143" s="28" t="s">
        <v>13</v>
      </c>
      <c r="B143" s="48"/>
      <c r="C143" s="35"/>
      <c r="D143" s="49"/>
      <c r="E143" s="35"/>
      <c r="F143" s="35"/>
      <c r="G143" s="35"/>
      <c r="H143" s="48"/>
      <c r="I143" s="35"/>
      <c r="J143" s="49"/>
      <c r="K143" s="35"/>
      <c r="L143" s="35"/>
      <c r="M143" s="35"/>
      <c r="N143" s="56"/>
      <c r="O143" s="197"/>
      <c r="P143" s="197"/>
      <c r="Q143" s="197"/>
    </row>
    <row r="144" spans="1:17" ht="12.75">
      <c r="A144" s="71" t="s">
        <v>11</v>
      </c>
      <c r="B144" s="11">
        <f>SUM(B79,B12)</f>
        <v>1034</v>
      </c>
      <c r="C144" s="12">
        <f aca="true" t="shared" si="52" ref="C144:M144">SUM(C79,C12)</f>
        <v>684</v>
      </c>
      <c r="D144" s="13">
        <f t="shared" si="52"/>
        <v>1718</v>
      </c>
      <c r="E144" s="12">
        <f t="shared" si="52"/>
        <v>31009</v>
      </c>
      <c r="F144" s="12">
        <f t="shared" si="52"/>
        <v>31579</v>
      </c>
      <c r="G144" s="12">
        <f t="shared" si="52"/>
        <v>62588</v>
      </c>
      <c r="H144" s="11">
        <f t="shared" si="52"/>
        <v>345</v>
      </c>
      <c r="I144" s="12">
        <f t="shared" si="52"/>
        <v>375</v>
      </c>
      <c r="J144" s="13">
        <f t="shared" si="52"/>
        <v>720</v>
      </c>
      <c r="K144" s="12">
        <f t="shared" si="52"/>
        <v>32388</v>
      </c>
      <c r="L144" s="12">
        <f t="shared" si="52"/>
        <v>32638</v>
      </c>
      <c r="M144" s="12">
        <f t="shared" si="52"/>
        <v>65026</v>
      </c>
      <c r="N144" s="55"/>
      <c r="O144" s="51">
        <f aca="true" t="shared" si="53" ref="O144:Q146">B144/(B144+E144)*100</f>
        <v>3.226913834534844</v>
      </c>
      <c r="P144" s="51">
        <f t="shared" si="53"/>
        <v>2.1200756284288502</v>
      </c>
      <c r="Q144" s="51">
        <f t="shared" si="53"/>
        <v>2.671601405778621</v>
      </c>
    </row>
    <row r="145" spans="1:17" ht="12.75">
      <c r="A145" s="71" t="s">
        <v>12</v>
      </c>
      <c r="B145" s="38">
        <f aca="true" t="shared" si="54" ref="B145:M145">SUM(B80,B13)</f>
        <v>97</v>
      </c>
      <c r="C145" s="39">
        <f t="shared" si="54"/>
        <v>34</v>
      </c>
      <c r="D145" s="40">
        <f t="shared" si="54"/>
        <v>131</v>
      </c>
      <c r="E145" s="39">
        <f t="shared" si="54"/>
        <v>4778</v>
      </c>
      <c r="F145" s="39">
        <f t="shared" si="54"/>
        <v>3823</v>
      </c>
      <c r="G145" s="39">
        <f t="shared" si="54"/>
        <v>8601</v>
      </c>
      <c r="H145" s="38">
        <f t="shared" si="54"/>
        <v>310</v>
      </c>
      <c r="I145" s="39">
        <f t="shared" si="54"/>
        <v>164</v>
      </c>
      <c r="J145" s="40">
        <f t="shared" si="54"/>
        <v>474</v>
      </c>
      <c r="K145" s="39">
        <f t="shared" si="54"/>
        <v>5185</v>
      </c>
      <c r="L145" s="39">
        <f t="shared" si="54"/>
        <v>4021</v>
      </c>
      <c r="M145" s="39">
        <f t="shared" si="54"/>
        <v>9206</v>
      </c>
      <c r="N145" s="55"/>
      <c r="O145" s="52">
        <f t="shared" si="53"/>
        <v>1.9897435897435898</v>
      </c>
      <c r="P145" s="52">
        <f t="shared" si="53"/>
        <v>0.8815141301529686</v>
      </c>
      <c r="Q145" s="52">
        <f t="shared" si="53"/>
        <v>1.500229042601924</v>
      </c>
    </row>
    <row r="146" spans="1:17" s="1" customFormat="1" ht="12.75">
      <c r="A146" s="24" t="s">
        <v>23</v>
      </c>
      <c r="B146" s="41">
        <f aca="true" t="shared" si="55" ref="B146:M146">SUM(B81,B14)</f>
        <v>1131</v>
      </c>
      <c r="C146" s="42">
        <f t="shared" si="55"/>
        <v>718</v>
      </c>
      <c r="D146" s="43">
        <f t="shared" si="55"/>
        <v>1849</v>
      </c>
      <c r="E146" s="42">
        <f t="shared" si="55"/>
        <v>35787</v>
      </c>
      <c r="F146" s="42">
        <f t="shared" si="55"/>
        <v>35402</v>
      </c>
      <c r="G146" s="42">
        <f t="shared" si="55"/>
        <v>71189</v>
      </c>
      <c r="H146" s="41">
        <f t="shared" si="55"/>
        <v>655</v>
      </c>
      <c r="I146" s="42">
        <f t="shared" si="55"/>
        <v>539</v>
      </c>
      <c r="J146" s="43">
        <f t="shared" si="55"/>
        <v>1194</v>
      </c>
      <c r="K146" s="42">
        <f t="shared" si="55"/>
        <v>37573</v>
      </c>
      <c r="L146" s="42">
        <f>SUM(L81,L14)</f>
        <v>36659</v>
      </c>
      <c r="M146" s="42">
        <f t="shared" si="55"/>
        <v>74232</v>
      </c>
      <c r="N146" s="56"/>
      <c r="O146" s="57">
        <f t="shared" si="53"/>
        <v>3.063546237607671</v>
      </c>
      <c r="P146" s="57">
        <f t="shared" si="53"/>
        <v>1.9878183831672205</v>
      </c>
      <c r="Q146" s="57">
        <f t="shared" si="53"/>
        <v>2.531558914537638</v>
      </c>
    </row>
    <row r="147" spans="1:17" s="1" customFormat="1" ht="12.75">
      <c r="A147" s="28" t="s">
        <v>14</v>
      </c>
      <c r="B147" s="25"/>
      <c r="C147" s="26"/>
      <c r="D147" s="27"/>
      <c r="E147" s="26"/>
      <c r="F147" s="26"/>
      <c r="G147" s="26"/>
      <c r="H147" s="25"/>
      <c r="I147" s="26"/>
      <c r="J147" s="27"/>
      <c r="K147" s="26"/>
      <c r="L147" s="26"/>
      <c r="M147" s="26"/>
      <c r="N147" s="56"/>
      <c r="O147" s="53"/>
      <c r="P147" s="53"/>
      <c r="Q147" s="53"/>
    </row>
    <row r="148" spans="1:17" ht="12.75">
      <c r="A148" s="71" t="s">
        <v>14</v>
      </c>
      <c r="B148" s="11">
        <f aca="true" t="shared" si="56" ref="B148:M148">SUM(B83,B16)</f>
        <v>826</v>
      </c>
      <c r="C148" s="12">
        <f t="shared" si="56"/>
        <v>441</v>
      </c>
      <c r="D148" s="13">
        <f t="shared" si="56"/>
        <v>1267</v>
      </c>
      <c r="E148" s="12">
        <f t="shared" si="56"/>
        <v>28897</v>
      </c>
      <c r="F148" s="12">
        <f t="shared" si="56"/>
        <v>30061</v>
      </c>
      <c r="G148" s="12">
        <f t="shared" si="56"/>
        <v>58958</v>
      </c>
      <c r="H148" s="11">
        <f t="shared" si="56"/>
        <v>164</v>
      </c>
      <c r="I148" s="12">
        <f t="shared" si="56"/>
        <v>201</v>
      </c>
      <c r="J148" s="13">
        <f t="shared" si="56"/>
        <v>365</v>
      </c>
      <c r="K148" s="12">
        <f t="shared" si="56"/>
        <v>29887</v>
      </c>
      <c r="L148" s="12">
        <f t="shared" si="56"/>
        <v>30703</v>
      </c>
      <c r="M148" s="12">
        <f t="shared" si="56"/>
        <v>60590</v>
      </c>
      <c r="N148" s="55"/>
      <c r="O148" s="51">
        <f aca="true" t="shared" si="57" ref="O148:Q151">B148/(B148+E148)*100</f>
        <v>2.778992699256468</v>
      </c>
      <c r="P148" s="51">
        <f t="shared" si="57"/>
        <v>1.445806832338863</v>
      </c>
      <c r="Q148" s="51">
        <f t="shared" si="57"/>
        <v>2.103777501037775</v>
      </c>
    </row>
    <row r="149" spans="1:17" ht="12.75">
      <c r="A149" s="73" t="s">
        <v>42</v>
      </c>
      <c r="B149" s="38">
        <f aca="true" t="shared" si="58" ref="B149:M149">SUM(B84,B17)</f>
        <v>323</v>
      </c>
      <c r="C149" s="39">
        <f t="shared" si="58"/>
        <v>162</v>
      </c>
      <c r="D149" s="40">
        <f t="shared" si="58"/>
        <v>485</v>
      </c>
      <c r="E149" s="39">
        <f t="shared" si="58"/>
        <v>6457</v>
      </c>
      <c r="F149" s="39">
        <f t="shared" si="58"/>
        <v>4928</v>
      </c>
      <c r="G149" s="39">
        <f t="shared" si="58"/>
        <v>11385</v>
      </c>
      <c r="H149" s="38">
        <f t="shared" si="58"/>
        <v>181</v>
      </c>
      <c r="I149" s="39">
        <f t="shared" si="58"/>
        <v>147</v>
      </c>
      <c r="J149" s="40">
        <f t="shared" si="58"/>
        <v>328</v>
      </c>
      <c r="K149" s="39">
        <f t="shared" si="58"/>
        <v>6961</v>
      </c>
      <c r="L149" s="39">
        <f t="shared" si="58"/>
        <v>5237</v>
      </c>
      <c r="M149" s="39">
        <f t="shared" si="58"/>
        <v>12198</v>
      </c>
      <c r="N149" s="55"/>
      <c r="O149" s="52">
        <f t="shared" si="57"/>
        <v>4.76401179941003</v>
      </c>
      <c r="P149" s="52">
        <f t="shared" si="57"/>
        <v>3.182711198428291</v>
      </c>
      <c r="Q149" s="52">
        <f t="shared" si="57"/>
        <v>4.085930918281382</v>
      </c>
    </row>
    <row r="150" spans="1:17" s="1" customFormat="1" ht="12.75">
      <c r="A150" s="24" t="s">
        <v>24</v>
      </c>
      <c r="B150" s="44">
        <f aca="true" t="shared" si="59" ref="B150:M150">SUM(B85,B18)</f>
        <v>1149</v>
      </c>
      <c r="C150" s="45">
        <f t="shared" si="59"/>
        <v>603</v>
      </c>
      <c r="D150" s="46">
        <f t="shared" si="59"/>
        <v>1752</v>
      </c>
      <c r="E150" s="45">
        <f t="shared" si="59"/>
        <v>35354</v>
      </c>
      <c r="F150" s="45">
        <f t="shared" si="59"/>
        <v>34989</v>
      </c>
      <c r="G150" s="45">
        <f t="shared" si="59"/>
        <v>70343</v>
      </c>
      <c r="H150" s="44">
        <f t="shared" si="59"/>
        <v>345</v>
      </c>
      <c r="I150" s="45">
        <f t="shared" si="59"/>
        <v>348</v>
      </c>
      <c r="J150" s="46">
        <f t="shared" si="59"/>
        <v>693</v>
      </c>
      <c r="K150" s="45">
        <f t="shared" si="59"/>
        <v>36848</v>
      </c>
      <c r="L150" s="45">
        <f t="shared" si="59"/>
        <v>35940</v>
      </c>
      <c r="M150" s="45">
        <f t="shared" si="59"/>
        <v>72788</v>
      </c>
      <c r="N150" s="56"/>
      <c r="O150" s="58">
        <f t="shared" si="57"/>
        <v>3.147686491521245</v>
      </c>
      <c r="P150" s="58">
        <f t="shared" si="57"/>
        <v>1.6942009440323667</v>
      </c>
      <c r="Q150" s="58">
        <f t="shared" si="57"/>
        <v>2.430126915874887</v>
      </c>
    </row>
    <row r="151" spans="1:17" s="1" customFormat="1" ht="13.5" customHeight="1">
      <c r="A151" s="26" t="s">
        <v>15</v>
      </c>
      <c r="B151" s="41">
        <f aca="true" t="shared" si="60" ref="B151:M151">SUM(B86,B19)</f>
        <v>2280</v>
      </c>
      <c r="C151" s="42">
        <f t="shared" si="60"/>
        <v>1321</v>
      </c>
      <c r="D151" s="43">
        <f t="shared" si="60"/>
        <v>3601</v>
      </c>
      <c r="E151" s="42">
        <f t="shared" si="60"/>
        <v>71141</v>
      </c>
      <c r="F151" s="42">
        <f t="shared" si="60"/>
        <v>70391</v>
      </c>
      <c r="G151" s="42">
        <f t="shared" si="60"/>
        <v>141532</v>
      </c>
      <c r="H151" s="41">
        <f t="shared" si="60"/>
        <v>1000</v>
      </c>
      <c r="I151" s="42">
        <f t="shared" si="60"/>
        <v>887</v>
      </c>
      <c r="J151" s="43">
        <f t="shared" si="60"/>
        <v>1887</v>
      </c>
      <c r="K151" s="42">
        <f t="shared" si="60"/>
        <v>74421</v>
      </c>
      <c r="L151" s="42">
        <f>SUM(L86,L19)</f>
        <v>72599</v>
      </c>
      <c r="M151" s="42">
        <f t="shared" si="60"/>
        <v>147020</v>
      </c>
      <c r="N151" s="56"/>
      <c r="O151" s="57">
        <f t="shared" si="57"/>
        <v>3.1053785701638494</v>
      </c>
      <c r="P151" s="57">
        <f t="shared" si="57"/>
        <v>1.842090584560464</v>
      </c>
      <c r="Q151" s="57">
        <f t="shared" si="57"/>
        <v>2.4811724418292185</v>
      </c>
    </row>
    <row r="152" spans="1:17" s="1" customFormat="1" ht="13.5" customHeight="1">
      <c r="A152" s="26"/>
      <c r="B152" s="25"/>
      <c r="C152" s="26"/>
      <c r="D152" s="27"/>
      <c r="E152" s="26"/>
      <c r="F152" s="26"/>
      <c r="G152" s="26"/>
      <c r="H152" s="25"/>
      <c r="I152" s="26"/>
      <c r="J152" s="27"/>
      <c r="K152" s="26"/>
      <c r="L152" s="26"/>
      <c r="M152" s="26"/>
      <c r="N152" s="56"/>
      <c r="O152" s="53"/>
      <c r="P152" s="53"/>
      <c r="Q152" s="53"/>
    </row>
    <row r="153" spans="1:17" s="1" customFormat="1" ht="13.5" customHeight="1">
      <c r="A153" s="28" t="s">
        <v>4</v>
      </c>
      <c r="B153" s="25"/>
      <c r="C153" s="26"/>
      <c r="D153" s="27"/>
      <c r="E153" s="26"/>
      <c r="F153" s="26"/>
      <c r="G153" s="26"/>
      <c r="H153" s="25"/>
      <c r="I153" s="26"/>
      <c r="J153" s="27"/>
      <c r="K153" s="26"/>
      <c r="L153" s="26"/>
      <c r="M153" s="26"/>
      <c r="N153" s="56"/>
      <c r="O153" s="26"/>
      <c r="P153" s="26"/>
      <c r="Q153" s="26"/>
    </row>
    <row r="154" spans="1:17" s="1" customFormat="1" ht="13.5" customHeight="1">
      <c r="A154" s="17" t="s">
        <v>13</v>
      </c>
      <c r="B154" s="25"/>
      <c r="C154" s="26"/>
      <c r="D154" s="27"/>
      <c r="E154" s="26"/>
      <c r="F154" s="26"/>
      <c r="G154" s="26"/>
      <c r="H154" s="25"/>
      <c r="I154" s="26"/>
      <c r="J154" s="27"/>
      <c r="K154" s="26"/>
      <c r="L154" s="26"/>
      <c r="M154" s="26"/>
      <c r="N154" s="56"/>
      <c r="O154" s="26"/>
      <c r="P154" s="26"/>
      <c r="Q154" s="26"/>
    </row>
    <row r="155" spans="1:17" ht="12.75">
      <c r="A155" s="212" t="s">
        <v>60</v>
      </c>
      <c r="B155" s="11">
        <f aca="true" t="shared" si="61" ref="B155:M155">SUM(B90,B23)</f>
        <v>495</v>
      </c>
      <c r="C155" s="12">
        <f t="shared" si="61"/>
        <v>344</v>
      </c>
      <c r="D155" s="13">
        <f t="shared" si="61"/>
        <v>839</v>
      </c>
      <c r="E155" s="12">
        <f t="shared" si="61"/>
        <v>15809</v>
      </c>
      <c r="F155" s="12">
        <f t="shared" si="61"/>
        <v>19306</v>
      </c>
      <c r="G155" s="12">
        <f t="shared" si="61"/>
        <v>35115</v>
      </c>
      <c r="H155" s="11">
        <f t="shared" si="61"/>
        <v>68</v>
      </c>
      <c r="I155" s="12">
        <f t="shared" si="61"/>
        <v>110</v>
      </c>
      <c r="J155" s="13">
        <f t="shared" si="61"/>
        <v>178</v>
      </c>
      <c r="K155" s="12">
        <f t="shared" si="61"/>
        <v>16372</v>
      </c>
      <c r="L155" s="12">
        <f t="shared" si="61"/>
        <v>19760</v>
      </c>
      <c r="M155" s="12">
        <f t="shared" si="61"/>
        <v>36132</v>
      </c>
      <c r="N155" s="55"/>
      <c r="O155" s="51">
        <f aca="true" t="shared" si="62" ref="O155:Q159">B155/(B155+E155)*100</f>
        <v>3.036064769381747</v>
      </c>
      <c r="P155" s="51">
        <f t="shared" si="62"/>
        <v>1.7506361323155215</v>
      </c>
      <c r="Q155" s="51">
        <f t="shared" si="62"/>
        <v>2.333537297658119</v>
      </c>
    </row>
    <row r="156" spans="1:17" ht="12.75">
      <c r="A156" s="212" t="s">
        <v>62</v>
      </c>
      <c r="B156" s="11">
        <f aca="true" t="shared" si="63" ref="B156:M156">SUM(B91,B24)</f>
        <v>1350</v>
      </c>
      <c r="C156" s="12">
        <f t="shared" si="63"/>
        <v>723</v>
      </c>
      <c r="D156" s="13">
        <f t="shared" si="63"/>
        <v>2073</v>
      </c>
      <c r="E156" s="12">
        <f t="shared" si="63"/>
        <v>10748</v>
      </c>
      <c r="F156" s="12">
        <f t="shared" si="63"/>
        <v>7760</v>
      </c>
      <c r="G156" s="12">
        <f t="shared" si="63"/>
        <v>18508</v>
      </c>
      <c r="H156" s="11">
        <f t="shared" si="63"/>
        <v>126</v>
      </c>
      <c r="I156" s="12">
        <f t="shared" si="63"/>
        <v>109</v>
      </c>
      <c r="J156" s="13">
        <f t="shared" si="63"/>
        <v>235</v>
      </c>
      <c r="K156" s="12">
        <f t="shared" si="63"/>
        <v>12224</v>
      </c>
      <c r="L156" s="12">
        <f t="shared" si="63"/>
        <v>8592</v>
      </c>
      <c r="M156" s="12">
        <f t="shared" si="63"/>
        <v>20816</v>
      </c>
      <c r="N156" s="55"/>
      <c r="O156" s="51">
        <f t="shared" si="62"/>
        <v>11.158869234584229</v>
      </c>
      <c r="P156" s="51">
        <f t="shared" si="62"/>
        <v>8.522928209359897</v>
      </c>
      <c r="Q156" s="51">
        <f t="shared" si="62"/>
        <v>10.072396870900345</v>
      </c>
    </row>
    <row r="157" spans="1:17" ht="12.75">
      <c r="A157" s="212" t="s">
        <v>61</v>
      </c>
      <c r="B157" s="11">
        <f aca="true" t="shared" si="64" ref="B157:M157">SUM(B92,B25)</f>
        <v>91</v>
      </c>
      <c r="C157" s="12">
        <f t="shared" si="64"/>
        <v>117</v>
      </c>
      <c r="D157" s="13">
        <f t="shared" si="64"/>
        <v>208</v>
      </c>
      <c r="E157" s="12">
        <f t="shared" si="64"/>
        <v>373</v>
      </c>
      <c r="F157" s="12">
        <f t="shared" si="64"/>
        <v>932</v>
      </c>
      <c r="G157" s="12">
        <f t="shared" si="64"/>
        <v>1305</v>
      </c>
      <c r="H157" s="11">
        <f t="shared" si="64"/>
        <v>5</v>
      </c>
      <c r="I157" s="12">
        <f t="shared" si="64"/>
        <v>17</v>
      </c>
      <c r="J157" s="13">
        <f t="shared" si="64"/>
        <v>22</v>
      </c>
      <c r="K157" s="12">
        <f t="shared" si="64"/>
        <v>469</v>
      </c>
      <c r="L157" s="12">
        <f t="shared" si="64"/>
        <v>1066</v>
      </c>
      <c r="M157" s="12">
        <f t="shared" si="64"/>
        <v>1535</v>
      </c>
      <c r="N157" s="55"/>
      <c r="O157" s="51">
        <f t="shared" si="62"/>
        <v>19.612068965517242</v>
      </c>
      <c r="P157" s="51">
        <f t="shared" si="62"/>
        <v>11.1534795042898</v>
      </c>
      <c r="Q157" s="51">
        <f t="shared" si="62"/>
        <v>13.747521480502314</v>
      </c>
    </row>
    <row r="158" spans="1:17" ht="12.75">
      <c r="A158" s="212" t="s">
        <v>63</v>
      </c>
      <c r="B158" s="11">
        <f aca="true" t="shared" si="65" ref="B158:M158">SUM(B93,B26)</f>
        <v>849</v>
      </c>
      <c r="C158" s="12">
        <f t="shared" si="65"/>
        <v>416</v>
      </c>
      <c r="D158" s="13">
        <f t="shared" si="65"/>
        <v>1265</v>
      </c>
      <c r="E158" s="12">
        <f t="shared" si="65"/>
        <v>7558</v>
      </c>
      <c r="F158" s="12">
        <f t="shared" si="65"/>
        <v>5694</v>
      </c>
      <c r="G158" s="12">
        <f t="shared" si="65"/>
        <v>13252</v>
      </c>
      <c r="H158" s="11">
        <f t="shared" si="65"/>
        <v>372</v>
      </c>
      <c r="I158" s="12">
        <f t="shared" si="65"/>
        <v>234</v>
      </c>
      <c r="J158" s="13">
        <f t="shared" si="65"/>
        <v>606</v>
      </c>
      <c r="K158" s="12">
        <f t="shared" si="65"/>
        <v>8779</v>
      </c>
      <c r="L158" s="12">
        <f t="shared" si="65"/>
        <v>6344</v>
      </c>
      <c r="M158" s="12">
        <f t="shared" si="65"/>
        <v>15123</v>
      </c>
      <c r="N158" s="55"/>
      <c r="O158" s="51">
        <f t="shared" si="62"/>
        <v>10.098727251100273</v>
      </c>
      <c r="P158" s="51">
        <f t="shared" si="62"/>
        <v>6.808510638297872</v>
      </c>
      <c r="Q158" s="51">
        <f t="shared" si="62"/>
        <v>8.713921609147896</v>
      </c>
    </row>
    <row r="159" spans="1:17" s="62" customFormat="1" ht="12.75">
      <c r="A159" s="24" t="s">
        <v>1</v>
      </c>
      <c r="B159" s="18">
        <f aca="true" t="shared" si="66" ref="B159:M159">SUM(B94,B27)</f>
        <v>2785</v>
      </c>
      <c r="C159" s="19">
        <f t="shared" si="66"/>
        <v>1600</v>
      </c>
      <c r="D159" s="20">
        <f t="shared" si="66"/>
        <v>4385</v>
      </c>
      <c r="E159" s="19">
        <f t="shared" si="66"/>
        <v>34488</v>
      </c>
      <c r="F159" s="19">
        <f t="shared" si="66"/>
        <v>33692</v>
      </c>
      <c r="G159" s="19">
        <f t="shared" si="66"/>
        <v>68180</v>
      </c>
      <c r="H159" s="18">
        <f t="shared" si="66"/>
        <v>571</v>
      </c>
      <c r="I159" s="19">
        <f t="shared" si="66"/>
        <v>470</v>
      </c>
      <c r="J159" s="20">
        <f t="shared" si="66"/>
        <v>1041</v>
      </c>
      <c r="K159" s="19">
        <f t="shared" si="66"/>
        <v>37844</v>
      </c>
      <c r="L159" s="19">
        <f t="shared" si="66"/>
        <v>35762</v>
      </c>
      <c r="M159" s="20">
        <f t="shared" si="66"/>
        <v>73606</v>
      </c>
      <c r="N159" s="61"/>
      <c r="O159" s="63">
        <f t="shared" si="62"/>
        <v>7.471896547098436</v>
      </c>
      <c r="P159" s="57">
        <f t="shared" si="62"/>
        <v>4.533605349654312</v>
      </c>
      <c r="Q159" s="57">
        <f t="shared" si="62"/>
        <v>6.042858127196307</v>
      </c>
    </row>
    <row r="160" spans="1:17" ht="12.75">
      <c r="A160" s="17" t="s">
        <v>14</v>
      </c>
      <c r="B160" s="11"/>
      <c r="C160" s="12"/>
      <c r="D160" s="13"/>
      <c r="E160" s="12"/>
      <c r="F160" s="12"/>
      <c r="G160" s="12"/>
      <c r="H160" s="11"/>
      <c r="I160" s="12"/>
      <c r="J160" s="13"/>
      <c r="K160" s="12"/>
      <c r="L160" s="12"/>
      <c r="M160" s="12"/>
      <c r="N160" s="55"/>
      <c r="O160" s="51"/>
      <c r="P160" s="51"/>
      <c r="Q160" s="51"/>
    </row>
    <row r="161" spans="1:17" ht="12.75">
      <c r="A161" s="212" t="s">
        <v>60</v>
      </c>
      <c r="B161" s="11">
        <f aca="true" t="shared" si="67" ref="B161:M161">SUM(B96,B29)</f>
        <v>423</v>
      </c>
      <c r="C161" s="12">
        <f t="shared" si="67"/>
        <v>253</v>
      </c>
      <c r="D161" s="13">
        <f t="shared" si="67"/>
        <v>676</v>
      </c>
      <c r="E161" s="12">
        <f t="shared" si="67"/>
        <v>13181</v>
      </c>
      <c r="F161" s="12">
        <f t="shared" si="67"/>
        <v>17081</v>
      </c>
      <c r="G161" s="12">
        <f t="shared" si="67"/>
        <v>30262</v>
      </c>
      <c r="H161" s="11">
        <f t="shared" si="67"/>
        <v>69</v>
      </c>
      <c r="I161" s="12">
        <f t="shared" si="67"/>
        <v>86</v>
      </c>
      <c r="J161" s="13">
        <f t="shared" si="67"/>
        <v>155</v>
      </c>
      <c r="K161" s="12">
        <f t="shared" si="67"/>
        <v>13673</v>
      </c>
      <c r="L161" s="12">
        <f t="shared" si="67"/>
        <v>17420</v>
      </c>
      <c r="M161" s="12">
        <f t="shared" si="67"/>
        <v>31093</v>
      </c>
      <c r="N161" s="55"/>
      <c r="O161" s="51">
        <f aca="true" t="shared" si="68" ref="O161:O166">B161/(B161+E161)*100</f>
        <v>3.109379594236989</v>
      </c>
      <c r="P161" s="51">
        <f aca="true" t="shared" si="69" ref="P161:P166">C161/(C161+F161)*100</f>
        <v>1.4595592477212416</v>
      </c>
      <c r="Q161" s="51">
        <f aca="true" t="shared" si="70" ref="Q161:Q166">D161/(D161+G161)*100</f>
        <v>2.1850151916736698</v>
      </c>
    </row>
    <row r="162" spans="1:17" s="3" customFormat="1" ht="12.75">
      <c r="A162" s="212" t="s">
        <v>62</v>
      </c>
      <c r="B162" s="11">
        <f aca="true" t="shared" si="71" ref="B162:M162">SUM(B97,B30)</f>
        <v>1041</v>
      </c>
      <c r="C162" s="12">
        <f t="shared" si="71"/>
        <v>459</v>
      </c>
      <c r="D162" s="13">
        <f t="shared" si="71"/>
        <v>1500</v>
      </c>
      <c r="E162" s="12">
        <f t="shared" si="71"/>
        <v>10968</v>
      </c>
      <c r="F162" s="12">
        <f t="shared" si="71"/>
        <v>8657</v>
      </c>
      <c r="G162" s="12">
        <f t="shared" si="71"/>
        <v>19625</v>
      </c>
      <c r="H162" s="11">
        <f t="shared" si="71"/>
        <v>83</v>
      </c>
      <c r="I162" s="12">
        <f t="shared" si="71"/>
        <v>70</v>
      </c>
      <c r="J162" s="13">
        <f t="shared" si="71"/>
        <v>153</v>
      </c>
      <c r="K162" s="12">
        <f t="shared" si="71"/>
        <v>12092</v>
      </c>
      <c r="L162" s="12">
        <f t="shared" si="71"/>
        <v>9186</v>
      </c>
      <c r="M162" s="12">
        <f t="shared" si="71"/>
        <v>21278</v>
      </c>
      <c r="N162" s="55"/>
      <c r="O162" s="51">
        <f t="shared" si="68"/>
        <v>8.668498626030477</v>
      </c>
      <c r="P162" s="51">
        <f t="shared" si="69"/>
        <v>5.035103115401491</v>
      </c>
      <c r="Q162" s="51">
        <f t="shared" si="70"/>
        <v>7.100591715976331</v>
      </c>
    </row>
    <row r="163" spans="1:17" s="3" customFormat="1" ht="13.5" customHeight="1">
      <c r="A163" s="212" t="s">
        <v>61</v>
      </c>
      <c r="B163" s="11">
        <f aca="true" t="shared" si="72" ref="B163:M163">SUM(B98,B31)</f>
        <v>62</v>
      </c>
      <c r="C163" s="12">
        <f t="shared" si="72"/>
        <v>68</v>
      </c>
      <c r="D163" s="13">
        <f t="shared" si="72"/>
        <v>130</v>
      </c>
      <c r="E163" s="12">
        <f t="shared" si="72"/>
        <v>424</v>
      </c>
      <c r="F163" s="12">
        <f t="shared" si="72"/>
        <v>963</v>
      </c>
      <c r="G163" s="12">
        <f t="shared" si="72"/>
        <v>1387</v>
      </c>
      <c r="H163" s="11">
        <f t="shared" si="72"/>
        <v>9</v>
      </c>
      <c r="I163" s="12">
        <f t="shared" si="72"/>
        <v>16</v>
      </c>
      <c r="J163" s="13">
        <f t="shared" si="72"/>
        <v>25</v>
      </c>
      <c r="K163" s="12">
        <f t="shared" si="72"/>
        <v>495</v>
      </c>
      <c r="L163" s="12">
        <f t="shared" si="72"/>
        <v>1047</v>
      </c>
      <c r="M163" s="12">
        <f t="shared" si="72"/>
        <v>1542</v>
      </c>
      <c r="N163" s="55"/>
      <c r="O163" s="51">
        <f t="shared" si="68"/>
        <v>12.757201646090536</v>
      </c>
      <c r="P163" s="51">
        <f t="shared" si="69"/>
        <v>6.595538312318137</v>
      </c>
      <c r="Q163" s="51">
        <f t="shared" si="70"/>
        <v>8.569545154911008</v>
      </c>
    </row>
    <row r="164" spans="1:17" ht="12.75">
      <c r="A164" s="212" t="s">
        <v>63</v>
      </c>
      <c r="B164" s="38">
        <f aca="true" t="shared" si="73" ref="B164:M164">SUM(B99,B32)</f>
        <v>551</v>
      </c>
      <c r="C164" s="39">
        <f t="shared" si="73"/>
        <v>261</v>
      </c>
      <c r="D164" s="40">
        <f t="shared" si="73"/>
        <v>812</v>
      </c>
      <c r="E164" s="39">
        <f t="shared" si="73"/>
        <v>7622</v>
      </c>
      <c r="F164" s="39">
        <f t="shared" si="73"/>
        <v>5784</v>
      </c>
      <c r="G164" s="39">
        <f t="shared" si="73"/>
        <v>13406</v>
      </c>
      <c r="H164" s="38">
        <f t="shared" si="73"/>
        <v>198</v>
      </c>
      <c r="I164" s="39">
        <f t="shared" si="73"/>
        <v>152</v>
      </c>
      <c r="J164" s="40">
        <f t="shared" si="73"/>
        <v>350</v>
      </c>
      <c r="K164" s="39">
        <f t="shared" si="73"/>
        <v>8371</v>
      </c>
      <c r="L164" s="39">
        <f t="shared" si="73"/>
        <v>6197</v>
      </c>
      <c r="M164" s="39">
        <f t="shared" si="73"/>
        <v>14568</v>
      </c>
      <c r="N164" s="55"/>
      <c r="O164" s="52">
        <f t="shared" si="68"/>
        <v>6.741710510216567</v>
      </c>
      <c r="P164" s="52">
        <f t="shared" si="69"/>
        <v>4.317617866004963</v>
      </c>
      <c r="Q164" s="52">
        <f t="shared" si="70"/>
        <v>5.711070474046983</v>
      </c>
    </row>
    <row r="165" spans="1:17" s="1" customFormat="1" ht="12.75">
      <c r="A165" s="24" t="s">
        <v>1</v>
      </c>
      <c r="B165" s="44">
        <f aca="true" t="shared" si="74" ref="B165:M165">SUM(B100,B33)</f>
        <v>2077</v>
      </c>
      <c r="C165" s="45">
        <f t="shared" si="74"/>
        <v>1041</v>
      </c>
      <c r="D165" s="46">
        <f t="shared" si="74"/>
        <v>3118</v>
      </c>
      <c r="E165" s="45">
        <f t="shared" si="74"/>
        <v>32195</v>
      </c>
      <c r="F165" s="45">
        <f t="shared" si="74"/>
        <v>32485</v>
      </c>
      <c r="G165" s="45">
        <f t="shared" si="74"/>
        <v>64680</v>
      </c>
      <c r="H165" s="44">
        <f t="shared" si="74"/>
        <v>359</v>
      </c>
      <c r="I165" s="45">
        <f t="shared" si="74"/>
        <v>324</v>
      </c>
      <c r="J165" s="46">
        <f t="shared" si="74"/>
        <v>683</v>
      </c>
      <c r="K165" s="45">
        <f t="shared" si="74"/>
        <v>34631</v>
      </c>
      <c r="L165" s="45">
        <f t="shared" si="74"/>
        <v>33850</v>
      </c>
      <c r="M165" s="45">
        <f t="shared" si="74"/>
        <v>68481</v>
      </c>
      <c r="N165" s="56"/>
      <c r="O165" s="53">
        <f t="shared" si="68"/>
        <v>6.060340802987862</v>
      </c>
      <c r="P165" s="53">
        <f t="shared" si="69"/>
        <v>3.1050527948457916</v>
      </c>
      <c r="Q165" s="53">
        <f t="shared" si="70"/>
        <v>4.5989557214077115</v>
      </c>
    </row>
    <row r="166" spans="1:17" s="1" customFormat="1" ht="12.75">
      <c r="A166" s="24" t="s">
        <v>17</v>
      </c>
      <c r="B166" s="41">
        <f aca="true" t="shared" si="75" ref="B166:M166">SUM(B101,B34)</f>
        <v>4862</v>
      </c>
      <c r="C166" s="42">
        <f t="shared" si="75"/>
        <v>2641</v>
      </c>
      <c r="D166" s="43">
        <f t="shared" si="75"/>
        <v>7503</v>
      </c>
      <c r="E166" s="42">
        <f t="shared" si="75"/>
        <v>66683</v>
      </c>
      <c r="F166" s="42">
        <f t="shared" si="75"/>
        <v>66177</v>
      </c>
      <c r="G166" s="42">
        <f t="shared" si="75"/>
        <v>132860</v>
      </c>
      <c r="H166" s="41">
        <f t="shared" si="75"/>
        <v>930</v>
      </c>
      <c r="I166" s="42">
        <f t="shared" si="75"/>
        <v>794</v>
      </c>
      <c r="J166" s="43">
        <f t="shared" si="75"/>
        <v>1724</v>
      </c>
      <c r="K166" s="42">
        <f t="shared" si="75"/>
        <v>72475</v>
      </c>
      <c r="L166" s="42">
        <f t="shared" si="75"/>
        <v>69612</v>
      </c>
      <c r="M166" s="42">
        <f t="shared" si="75"/>
        <v>142087</v>
      </c>
      <c r="N166" s="56"/>
      <c r="O166" s="57">
        <f t="shared" si="68"/>
        <v>6.795722971556363</v>
      </c>
      <c r="P166" s="57">
        <f t="shared" si="69"/>
        <v>3.8376587520706793</v>
      </c>
      <c r="Q166" s="57">
        <f t="shared" si="70"/>
        <v>5.345425788847488</v>
      </c>
    </row>
    <row r="167" spans="1:17" s="1" customFormat="1" ht="12.75">
      <c r="A167" s="24"/>
      <c r="B167" s="25"/>
      <c r="C167" s="26"/>
      <c r="D167" s="27"/>
      <c r="E167" s="26"/>
      <c r="F167" s="26"/>
      <c r="G167" s="26"/>
      <c r="H167" s="25"/>
      <c r="I167" s="26"/>
      <c r="J167" s="27"/>
      <c r="K167" s="26"/>
      <c r="L167" s="26"/>
      <c r="M167" s="26"/>
      <c r="N167" s="56"/>
      <c r="O167" s="53"/>
      <c r="P167" s="53"/>
      <c r="Q167" s="53"/>
    </row>
    <row r="168" spans="1:17" s="1" customFormat="1" ht="12.75">
      <c r="A168" s="28" t="s">
        <v>18</v>
      </c>
      <c r="B168" s="25"/>
      <c r="C168" s="26"/>
      <c r="D168" s="27"/>
      <c r="E168" s="26"/>
      <c r="F168" s="26"/>
      <c r="G168" s="26"/>
      <c r="H168" s="25"/>
      <c r="I168" s="26"/>
      <c r="J168" s="27"/>
      <c r="K168" s="26"/>
      <c r="L168" s="26"/>
      <c r="M168" s="26"/>
      <c r="N168" s="56"/>
      <c r="O168" s="26"/>
      <c r="P168" s="26"/>
      <c r="Q168" s="26"/>
    </row>
    <row r="169" spans="1:17" s="1" customFormat="1" ht="12.75">
      <c r="A169" s="17" t="s">
        <v>13</v>
      </c>
      <c r="B169" s="25"/>
      <c r="C169" s="26"/>
      <c r="D169" s="27"/>
      <c r="E169" s="26"/>
      <c r="F169" s="26"/>
      <c r="G169" s="26"/>
      <c r="H169" s="25"/>
      <c r="I169" s="26"/>
      <c r="J169" s="27"/>
      <c r="K169" s="26"/>
      <c r="L169" s="26"/>
      <c r="M169" s="26"/>
      <c r="N169" s="56"/>
      <c r="O169" s="26"/>
      <c r="P169" s="26"/>
      <c r="Q169" s="26"/>
    </row>
    <row r="170" spans="1:17" ht="12.75">
      <c r="A170" s="212" t="s">
        <v>60</v>
      </c>
      <c r="B170" s="11">
        <f aca="true" t="shared" si="76" ref="B170:M170">SUM(B105,B38)</f>
        <v>653</v>
      </c>
      <c r="C170" s="12">
        <f t="shared" si="76"/>
        <v>441</v>
      </c>
      <c r="D170" s="13">
        <f t="shared" si="76"/>
        <v>1094</v>
      </c>
      <c r="E170" s="12">
        <f t="shared" si="76"/>
        <v>10845</v>
      </c>
      <c r="F170" s="12">
        <f t="shared" si="76"/>
        <v>14808</v>
      </c>
      <c r="G170" s="12">
        <f t="shared" si="76"/>
        <v>25653</v>
      </c>
      <c r="H170" s="11">
        <f t="shared" si="76"/>
        <v>58</v>
      </c>
      <c r="I170" s="12">
        <f t="shared" si="76"/>
        <v>90</v>
      </c>
      <c r="J170" s="13">
        <f t="shared" si="76"/>
        <v>148</v>
      </c>
      <c r="K170" s="12">
        <f t="shared" si="76"/>
        <v>11556</v>
      </c>
      <c r="L170" s="12">
        <f t="shared" si="76"/>
        <v>15339</v>
      </c>
      <c r="M170" s="12">
        <f t="shared" si="76"/>
        <v>26895</v>
      </c>
      <c r="N170" s="55"/>
      <c r="O170" s="51">
        <f aca="true" t="shared" si="77" ref="O170:Q174">B170/(B170+E170)*100</f>
        <v>5.67924856496782</v>
      </c>
      <c r="P170" s="51">
        <f t="shared" si="77"/>
        <v>2.8919929175683654</v>
      </c>
      <c r="Q170" s="51">
        <f t="shared" si="77"/>
        <v>4.090178337757506</v>
      </c>
    </row>
    <row r="171" spans="1:17" ht="12.75">
      <c r="A171" s="212" t="s">
        <v>62</v>
      </c>
      <c r="B171" s="11">
        <f aca="true" t="shared" si="78" ref="B171:M171">SUM(B106,B39)</f>
        <v>1758</v>
      </c>
      <c r="C171" s="12">
        <f t="shared" si="78"/>
        <v>911</v>
      </c>
      <c r="D171" s="13">
        <f t="shared" si="78"/>
        <v>2669</v>
      </c>
      <c r="E171" s="12">
        <f t="shared" si="78"/>
        <v>11339</v>
      </c>
      <c r="F171" s="12">
        <f t="shared" si="78"/>
        <v>8943</v>
      </c>
      <c r="G171" s="12">
        <f t="shared" si="78"/>
        <v>20282</v>
      </c>
      <c r="H171" s="11">
        <f t="shared" si="78"/>
        <v>72</v>
      </c>
      <c r="I171" s="12">
        <f t="shared" si="78"/>
        <v>119</v>
      </c>
      <c r="J171" s="13">
        <f t="shared" si="78"/>
        <v>191</v>
      </c>
      <c r="K171" s="12">
        <f t="shared" si="78"/>
        <v>13169</v>
      </c>
      <c r="L171" s="12">
        <f t="shared" si="78"/>
        <v>9973</v>
      </c>
      <c r="M171" s="12">
        <f t="shared" si="78"/>
        <v>23142</v>
      </c>
      <c r="N171" s="55"/>
      <c r="O171" s="51">
        <f t="shared" si="77"/>
        <v>13.42292127968237</v>
      </c>
      <c r="P171" s="51">
        <f t="shared" si="77"/>
        <v>9.244976659224681</v>
      </c>
      <c r="Q171" s="51">
        <f t="shared" si="77"/>
        <v>11.629122914034246</v>
      </c>
    </row>
    <row r="172" spans="1:17" ht="12.75">
      <c r="A172" s="212" t="s">
        <v>61</v>
      </c>
      <c r="B172" s="11">
        <f aca="true" t="shared" si="79" ref="B172:M172">SUM(B107,B40)</f>
        <v>113</v>
      </c>
      <c r="C172" s="12">
        <f t="shared" si="79"/>
        <v>129</v>
      </c>
      <c r="D172" s="13">
        <f t="shared" si="79"/>
        <v>242</v>
      </c>
      <c r="E172" s="12">
        <f t="shared" si="79"/>
        <v>495</v>
      </c>
      <c r="F172" s="12">
        <f t="shared" si="79"/>
        <v>1015</v>
      </c>
      <c r="G172" s="12">
        <f t="shared" si="79"/>
        <v>1510</v>
      </c>
      <c r="H172" s="11">
        <f t="shared" si="79"/>
        <v>14</v>
      </c>
      <c r="I172" s="12">
        <f t="shared" si="79"/>
        <v>40</v>
      </c>
      <c r="J172" s="13">
        <f t="shared" si="79"/>
        <v>54</v>
      </c>
      <c r="K172" s="12">
        <f t="shared" si="79"/>
        <v>622</v>
      </c>
      <c r="L172" s="12">
        <f t="shared" si="79"/>
        <v>1184</v>
      </c>
      <c r="M172" s="12">
        <f t="shared" si="79"/>
        <v>1806</v>
      </c>
      <c r="N172" s="55"/>
      <c r="O172" s="51">
        <f t="shared" si="77"/>
        <v>18.585526315789476</v>
      </c>
      <c r="P172" s="51">
        <f t="shared" si="77"/>
        <v>11.276223776223777</v>
      </c>
      <c r="Q172" s="51">
        <f t="shared" si="77"/>
        <v>13.812785388127855</v>
      </c>
    </row>
    <row r="173" spans="1:17" ht="12.75">
      <c r="A173" s="212" t="s">
        <v>63</v>
      </c>
      <c r="B173" s="11">
        <f aca="true" t="shared" si="80" ref="B173:M173">SUM(B108,B41)</f>
        <v>697</v>
      </c>
      <c r="C173" s="12">
        <f t="shared" si="80"/>
        <v>460</v>
      </c>
      <c r="D173" s="13">
        <f t="shared" si="80"/>
        <v>1157</v>
      </c>
      <c r="E173" s="12">
        <f t="shared" si="80"/>
        <v>7494</v>
      </c>
      <c r="F173" s="12">
        <f t="shared" si="80"/>
        <v>5793</v>
      </c>
      <c r="G173" s="12">
        <f t="shared" si="80"/>
        <v>13287</v>
      </c>
      <c r="H173" s="11">
        <f t="shared" si="80"/>
        <v>199</v>
      </c>
      <c r="I173" s="12">
        <f t="shared" si="80"/>
        <v>155</v>
      </c>
      <c r="J173" s="13">
        <f t="shared" si="80"/>
        <v>354</v>
      </c>
      <c r="K173" s="12">
        <f t="shared" si="80"/>
        <v>8390</v>
      </c>
      <c r="L173" s="12">
        <f t="shared" si="80"/>
        <v>6408</v>
      </c>
      <c r="M173" s="12">
        <f t="shared" si="80"/>
        <v>14798</v>
      </c>
      <c r="N173" s="55"/>
      <c r="O173" s="51">
        <f t="shared" si="77"/>
        <v>8.50933951898425</v>
      </c>
      <c r="P173" s="51">
        <f t="shared" si="77"/>
        <v>7.356468894930433</v>
      </c>
      <c r="Q173" s="51">
        <f t="shared" si="77"/>
        <v>8.010246469122126</v>
      </c>
    </row>
    <row r="174" spans="1:17" s="62" customFormat="1" ht="12.75">
      <c r="A174" s="24" t="s">
        <v>1</v>
      </c>
      <c r="B174" s="18">
        <f aca="true" t="shared" si="81" ref="B174:M174">SUM(B109,B42)</f>
        <v>3221</v>
      </c>
      <c r="C174" s="19">
        <f t="shared" si="81"/>
        <v>1941</v>
      </c>
      <c r="D174" s="20">
        <f t="shared" si="81"/>
        <v>5162</v>
      </c>
      <c r="E174" s="19">
        <f t="shared" si="81"/>
        <v>30173</v>
      </c>
      <c r="F174" s="19">
        <f t="shared" si="81"/>
        <v>30559</v>
      </c>
      <c r="G174" s="19">
        <f t="shared" si="81"/>
        <v>60732</v>
      </c>
      <c r="H174" s="18">
        <f t="shared" si="81"/>
        <v>343</v>
      </c>
      <c r="I174" s="19">
        <f t="shared" si="81"/>
        <v>404</v>
      </c>
      <c r="J174" s="20">
        <f t="shared" si="81"/>
        <v>747</v>
      </c>
      <c r="K174" s="19">
        <f t="shared" si="81"/>
        <v>33737</v>
      </c>
      <c r="L174" s="19">
        <f t="shared" si="81"/>
        <v>32904</v>
      </c>
      <c r="M174" s="20">
        <f t="shared" si="81"/>
        <v>66641</v>
      </c>
      <c r="N174" s="61"/>
      <c r="O174" s="63">
        <f t="shared" si="77"/>
        <v>9.645445289572978</v>
      </c>
      <c r="P174" s="57">
        <f t="shared" si="77"/>
        <v>5.972307692307692</v>
      </c>
      <c r="Q174" s="57">
        <f t="shared" si="77"/>
        <v>7.833793668619298</v>
      </c>
    </row>
    <row r="175" spans="1:17" ht="12.75">
      <c r="A175" s="17" t="s">
        <v>14</v>
      </c>
      <c r="B175" s="11"/>
      <c r="C175" s="12"/>
      <c r="D175" s="13"/>
      <c r="E175" s="12"/>
      <c r="F175" s="12"/>
      <c r="G175" s="12"/>
      <c r="H175" s="11"/>
      <c r="I175" s="12"/>
      <c r="J175" s="13"/>
      <c r="K175" s="12"/>
      <c r="L175" s="12"/>
      <c r="M175" s="12"/>
      <c r="N175" s="55"/>
      <c r="O175" s="51"/>
      <c r="P175" s="51"/>
      <c r="Q175" s="51"/>
    </row>
    <row r="176" spans="1:17" ht="12.75">
      <c r="A176" s="212" t="s">
        <v>60</v>
      </c>
      <c r="B176" s="11">
        <f aca="true" t="shared" si="82" ref="B176:M176">SUM(B111,B44)</f>
        <v>175</v>
      </c>
      <c r="C176" s="12">
        <f t="shared" si="82"/>
        <v>127</v>
      </c>
      <c r="D176" s="13">
        <f t="shared" si="82"/>
        <v>302</v>
      </c>
      <c r="E176" s="12">
        <f t="shared" si="82"/>
        <v>10412</v>
      </c>
      <c r="F176" s="12">
        <f t="shared" si="82"/>
        <v>14155</v>
      </c>
      <c r="G176" s="12">
        <f t="shared" si="82"/>
        <v>24567</v>
      </c>
      <c r="H176" s="11">
        <f t="shared" si="82"/>
        <v>44</v>
      </c>
      <c r="I176" s="12">
        <f t="shared" si="82"/>
        <v>67</v>
      </c>
      <c r="J176" s="13">
        <f t="shared" si="82"/>
        <v>111</v>
      </c>
      <c r="K176" s="12">
        <f t="shared" si="82"/>
        <v>10631</v>
      </c>
      <c r="L176" s="12">
        <f t="shared" si="82"/>
        <v>14349</v>
      </c>
      <c r="M176" s="12">
        <f t="shared" si="82"/>
        <v>24980</v>
      </c>
      <c r="N176" s="55"/>
      <c r="O176" s="51">
        <f aca="true" t="shared" si="83" ref="O176:O182">B176/(B176+E176)*100</f>
        <v>1.6529706243506186</v>
      </c>
      <c r="P176" s="51">
        <f aca="true" t="shared" si="84" ref="P176:P182">C176/(C176+F176)*100</f>
        <v>0.889231200112029</v>
      </c>
      <c r="Q176" s="51">
        <f aca="true" t="shared" si="85" ref="Q176:Q182">D176/(D176+G176)*100</f>
        <v>1.214363263500744</v>
      </c>
    </row>
    <row r="177" spans="1:17" s="3" customFormat="1" ht="12.75">
      <c r="A177" s="212" t="s">
        <v>62</v>
      </c>
      <c r="B177" s="11">
        <f aca="true" t="shared" si="86" ref="B177:M177">SUM(B112,B45)</f>
        <v>472</v>
      </c>
      <c r="C177" s="12">
        <f t="shared" si="86"/>
        <v>162</v>
      </c>
      <c r="D177" s="13">
        <f t="shared" si="86"/>
        <v>634</v>
      </c>
      <c r="E177" s="12">
        <f t="shared" si="86"/>
        <v>10552</v>
      </c>
      <c r="F177" s="12">
        <f t="shared" si="86"/>
        <v>8465</v>
      </c>
      <c r="G177" s="12">
        <f t="shared" si="86"/>
        <v>19017</v>
      </c>
      <c r="H177" s="11">
        <f t="shared" si="86"/>
        <v>14</v>
      </c>
      <c r="I177" s="12">
        <f t="shared" si="86"/>
        <v>25</v>
      </c>
      <c r="J177" s="13">
        <f t="shared" si="86"/>
        <v>39</v>
      </c>
      <c r="K177" s="12">
        <f t="shared" si="86"/>
        <v>11038</v>
      </c>
      <c r="L177" s="12">
        <f t="shared" si="86"/>
        <v>8652</v>
      </c>
      <c r="M177" s="12">
        <f t="shared" si="86"/>
        <v>19690</v>
      </c>
      <c r="N177" s="55"/>
      <c r="O177" s="51">
        <f t="shared" si="83"/>
        <v>4.281567489114659</v>
      </c>
      <c r="P177" s="51">
        <f t="shared" si="84"/>
        <v>1.8778254317839342</v>
      </c>
      <c r="Q177" s="51">
        <f t="shared" si="85"/>
        <v>3.226298916085695</v>
      </c>
    </row>
    <row r="178" spans="1:17" s="3" customFormat="1" ht="12.75">
      <c r="A178" s="212" t="s">
        <v>61</v>
      </c>
      <c r="B178" s="11">
        <f aca="true" t="shared" si="87" ref="B178:M178">SUM(B113,B46)</f>
        <v>23</v>
      </c>
      <c r="C178" s="12">
        <f t="shared" si="87"/>
        <v>13</v>
      </c>
      <c r="D178" s="13">
        <f t="shared" si="87"/>
        <v>36</v>
      </c>
      <c r="E178" s="12">
        <f t="shared" si="87"/>
        <v>479</v>
      </c>
      <c r="F178" s="12">
        <f t="shared" si="87"/>
        <v>953</v>
      </c>
      <c r="G178" s="12">
        <f t="shared" si="87"/>
        <v>1432</v>
      </c>
      <c r="H178" s="11">
        <f t="shared" si="87"/>
        <v>3</v>
      </c>
      <c r="I178" s="12">
        <f t="shared" si="87"/>
        <v>4</v>
      </c>
      <c r="J178" s="13">
        <f t="shared" si="87"/>
        <v>7</v>
      </c>
      <c r="K178" s="12">
        <f t="shared" si="87"/>
        <v>505</v>
      </c>
      <c r="L178" s="12">
        <f t="shared" si="87"/>
        <v>970</v>
      </c>
      <c r="M178" s="12">
        <f t="shared" si="87"/>
        <v>1475</v>
      </c>
      <c r="N178" s="55"/>
      <c r="O178" s="51">
        <f t="shared" si="83"/>
        <v>4.581673306772909</v>
      </c>
      <c r="P178" s="51">
        <f t="shared" si="84"/>
        <v>1.3457556935817805</v>
      </c>
      <c r="Q178" s="51">
        <f t="shared" si="85"/>
        <v>2.452316076294278</v>
      </c>
    </row>
    <row r="179" spans="1:17" ht="12.75">
      <c r="A179" s="212" t="s">
        <v>63</v>
      </c>
      <c r="B179" s="38">
        <f aca="true" t="shared" si="88" ref="B179:M179">SUM(B114,B47)</f>
        <v>366</v>
      </c>
      <c r="C179" s="39">
        <f t="shared" si="88"/>
        <v>187</v>
      </c>
      <c r="D179" s="40">
        <f t="shared" si="88"/>
        <v>553</v>
      </c>
      <c r="E179" s="39">
        <f t="shared" si="88"/>
        <v>6788</v>
      </c>
      <c r="F179" s="39">
        <f t="shared" si="88"/>
        <v>5690</v>
      </c>
      <c r="G179" s="39">
        <f t="shared" si="88"/>
        <v>12478</v>
      </c>
      <c r="H179" s="38">
        <f t="shared" si="88"/>
        <v>26</v>
      </c>
      <c r="I179" s="39">
        <f t="shared" si="88"/>
        <v>36</v>
      </c>
      <c r="J179" s="40">
        <f t="shared" si="88"/>
        <v>62</v>
      </c>
      <c r="K179" s="39">
        <f t="shared" si="88"/>
        <v>7180</v>
      </c>
      <c r="L179" s="39">
        <f t="shared" si="88"/>
        <v>5913</v>
      </c>
      <c r="M179" s="39">
        <f t="shared" si="88"/>
        <v>13093</v>
      </c>
      <c r="N179" s="55"/>
      <c r="O179" s="52">
        <f t="shared" si="83"/>
        <v>5.116019010343863</v>
      </c>
      <c r="P179" s="52">
        <f t="shared" si="84"/>
        <v>3.1818955249276843</v>
      </c>
      <c r="Q179" s="52">
        <f t="shared" si="85"/>
        <v>4.243726498350088</v>
      </c>
    </row>
    <row r="180" spans="1:17" s="1" customFormat="1" ht="12.75">
      <c r="A180" s="24" t="s">
        <v>1</v>
      </c>
      <c r="B180" s="41">
        <f aca="true" t="shared" si="89" ref="B180:M180">SUM(B115,B48)</f>
        <v>1036</v>
      </c>
      <c r="C180" s="42">
        <f t="shared" si="89"/>
        <v>489</v>
      </c>
      <c r="D180" s="43">
        <f t="shared" si="89"/>
        <v>1525</v>
      </c>
      <c r="E180" s="42">
        <f t="shared" si="89"/>
        <v>28231</v>
      </c>
      <c r="F180" s="42">
        <f t="shared" si="89"/>
        <v>29263</v>
      </c>
      <c r="G180" s="42">
        <f t="shared" si="89"/>
        <v>57494</v>
      </c>
      <c r="H180" s="41">
        <f t="shared" si="89"/>
        <v>87</v>
      </c>
      <c r="I180" s="42">
        <f t="shared" si="89"/>
        <v>132</v>
      </c>
      <c r="J180" s="43">
        <f t="shared" si="89"/>
        <v>219</v>
      </c>
      <c r="K180" s="42">
        <f t="shared" si="89"/>
        <v>29354</v>
      </c>
      <c r="L180" s="42">
        <f t="shared" si="89"/>
        <v>29884</v>
      </c>
      <c r="M180" s="42">
        <f t="shared" si="89"/>
        <v>59238</v>
      </c>
      <c r="N180" s="56"/>
      <c r="O180" s="57">
        <f t="shared" si="83"/>
        <v>3.5398230088495577</v>
      </c>
      <c r="P180" s="57">
        <f t="shared" si="84"/>
        <v>1.6435869857488572</v>
      </c>
      <c r="Q180" s="57">
        <f t="shared" si="85"/>
        <v>2.583913654924685</v>
      </c>
    </row>
    <row r="181" spans="1:17" s="1" customFormat="1" ht="12.75">
      <c r="A181" s="29" t="s">
        <v>19</v>
      </c>
      <c r="B181" s="18">
        <f aca="true" t="shared" si="90" ref="B181:M181">SUM(B116,B49)</f>
        <v>4257</v>
      </c>
      <c r="C181" s="19">
        <f t="shared" si="90"/>
        <v>2430</v>
      </c>
      <c r="D181" s="20">
        <f t="shared" si="90"/>
        <v>6687</v>
      </c>
      <c r="E181" s="19">
        <f t="shared" si="90"/>
        <v>58404</v>
      </c>
      <c r="F181" s="19">
        <f t="shared" si="90"/>
        <v>59822</v>
      </c>
      <c r="G181" s="19">
        <f t="shared" si="90"/>
        <v>118226</v>
      </c>
      <c r="H181" s="18">
        <f t="shared" si="90"/>
        <v>430</v>
      </c>
      <c r="I181" s="19">
        <f t="shared" si="90"/>
        <v>536</v>
      </c>
      <c r="J181" s="20">
        <f t="shared" si="90"/>
        <v>966</v>
      </c>
      <c r="K181" s="19">
        <f t="shared" si="90"/>
        <v>63091</v>
      </c>
      <c r="L181" s="19">
        <f t="shared" si="90"/>
        <v>62788</v>
      </c>
      <c r="M181" s="20">
        <f t="shared" si="90"/>
        <v>125879</v>
      </c>
      <c r="N181" s="56"/>
      <c r="O181" s="57">
        <f t="shared" si="83"/>
        <v>6.79369943026763</v>
      </c>
      <c r="P181" s="57">
        <f t="shared" si="84"/>
        <v>3.90348904452869</v>
      </c>
      <c r="Q181" s="57">
        <f t="shared" si="85"/>
        <v>5.353325914836726</v>
      </c>
    </row>
    <row r="182" spans="1:17" s="210" customFormat="1" ht="18" customHeight="1">
      <c r="A182" s="204" t="s">
        <v>20</v>
      </c>
      <c r="B182" s="205">
        <f aca="true" t="shared" si="91" ref="B182:M182">SUM(B117,B50)</f>
        <v>11399</v>
      </c>
      <c r="C182" s="206">
        <f t="shared" si="91"/>
        <v>6392</v>
      </c>
      <c r="D182" s="207">
        <f t="shared" si="91"/>
        <v>17791</v>
      </c>
      <c r="E182" s="206">
        <f t="shared" si="91"/>
        <v>196228</v>
      </c>
      <c r="F182" s="206">
        <f t="shared" si="91"/>
        <v>196390</v>
      </c>
      <c r="G182" s="206">
        <f t="shared" si="91"/>
        <v>392618</v>
      </c>
      <c r="H182" s="205">
        <f t="shared" si="91"/>
        <v>2360</v>
      </c>
      <c r="I182" s="206">
        <f t="shared" si="91"/>
        <v>2217</v>
      </c>
      <c r="J182" s="207">
        <f t="shared" si="91"/>
        <v>4577</v>
      </c>
      <c r="K182" s="206">
        <f t="shared" si="91"/>
        <v>209987</v>
      </c>
      <c r="L182" s="206">
        <f t="shared" si="91"/>
        <v>204999</v>
      </c>
      <c r="M182" s="206">
        <f t="shared" si="91"/>
        <v>414986</v>
      </c>
      <c r="N182" s="208"/>
      <c r="O182" s="209">
        <f t="shared" si="83"/>
        <v>5.490133749464183</v>
      </c>
      <c r="P182" s="209">
        <f t="shared" si="84"/>
        <v>3.152153544200176</v>
      </c>
      <c r="Q182" s="209">
        <f t="shared" si="85"/>
        <v>4.334943921795087</v>
      </c>
    </row>
    <row r="183" ht="6" customHeight="1"/>
    <row r="184" ht="12.75">
      <c r="A184" s="3"/>
    </row>
    <row r="185" ht="12.75">
      <c r="A185" s="3"/>
    </row>
    <row r="186" spans="1:18" ht="12.75">
      <c r="A186" s="3"/>
      <c r="R186" s="199"/>
    </row>
    <row r="187" ht="12.75">
      <c r="A187" s="3"/>
    </row>
    <row r="188" ht="12.75">
      <c r="A188" s="3"/>
    </row>
    <row r="189" ht="12.75">
      <c r="A189" s="3"/>
    </row>
    <row r="190" ht="12.75">
      <c r="A190" s="3"/>
    </row>
    <row r="191" ht="12.75">
      <c r="A191" s="3"/>
    </row>
    <row r="192" ht="12.75">
      <c r="A192" s="3"/>
    </row>
    <row r="193" ht="12.75">
      <c r="A193" s="3"/>
    </row>
    <row r="194" ht="12.75">
      <c r="A194" s="3"/>
    </row>
  </sheetData>
  <sheetProtection/>
  <mergeCells count="27">
    <mergeCell ref="A136:Q136"/>
    <mergeCell ref="A135:Q135"/>
    <mergeCell ref="A134:Q134"/>
    <mergeCell ref="O140:Q140"/>
    <mergeCell ref="B140:D140"/>
    <mergeCell ref="E140:G140"/>
    <mergeCell ref="H140:J140"/>
    <mergeCell ref="K140:M140"/>
    <mergeCell ref="A138:Q138"/>
    <mergeCell ref="A71:Q71"/>
    <mergeCell ref="A70:Q70"/>
    <mergeCell ref="B75:D75"/>
    <mergeCell ref="E75:G75"/>
    <mergeCell ref="H75:J75"/>
    <mergeCell ref="K75:M75"/>
    <mergeCell ref="A73:Q73"/>
    <mergeCell ref="O75:Q75"/>
    <mergeCell ref="A69:Q69"/>
    <mergeCell ref="A6:Q6"/>
    <mergeCell ref="A4:Q4"/>
    <mergeCell ref="A3:Q3"/>
    <mergeCell ref="A2:Q2"/>
    <mergeCell ref="O8:Q8"/>
    <mergeCell ref="B8:D8"/>
    <mergeCell ref="E8:G8"/>
    <mergeCell ref="H8:J8"/>
    <mergeCell ref="K8:M8"/>
  </mergeCells>
  <printOptions horizontalCentered="1"/>
  <pageMargins left="0.1968503937007874" right="0.1968503937007874" top="0" bottom="0" header="0.5118110236220472" footer="0.5118110236220472"/>
  <pageSetup horizontalDpi="600" verticalDpi="600" orientation="landscape" paperSize="9" scale="75" r:id="rId2"/>
  <headerFooter alignWithMargins="0">
    <oddFooter>&amp;R&amp;A</oddFooter>
  </headerFooter>
  <rowBreaks count="2" manualBreakCount="2">
    <brk id="67" max="255" man="1"/>
    <brk id="132" max="255" man="1"/>
  </rowBreaks>
  <drawing r:id="rId1"/>
</worksheet>
</file>

<file path=xl/worksheets/sheet7.xml><?xml version="1.0" encoding="utf-8"?>
<worksheet xmlns="http://schemas.openxmlformats.org/spreadsheetml/2006/main" xmlns:r="http://schemas.openxmlformats.org/officeDocument/2006/relationships">
  <dimension ref="A1:DE126"/>
  <sheetViews>
    <sheetView zoomScale="115" zoomScaleNormal="115" zoomScalePageLayoutView="0" workbookViewId="0" topLeftCell="A1">
      <selection activeCell="A128" sqref="A128"/>
    </sheetView>
  </sheetViews>
  <sheetFormatPr defaultColWidth="9.28125" defaultRowHeight="12.75"/>
  <cols>
    <col min="1" max="1" width="22.421875" style="2" bestFit="1" customWidth="1"/>
    <col min="2" max="12" width="9.421875" style="2" customWidth="1"/>
    <col min="13" max="13" width="9.421875" style="3" customWidth="1"/>
    <col min="14" max="14" width="1.421875" style="2" customWidth="1"/>
    <col min="15" max="16384" width="9.28125" style="2" customWidth="1"/>
  </cols>
  <sheetData>
    <row r="1" ht="12.75">
      <c r="A1" s="30" t="s">
        <v>65</v>
      </c>
    </row>
    <row r="2" spans="1:17" ht="12.75">
      <c r="A2" s="217" t="s">
        <v>5</v>
      </c>
      <c r="B2" s="217"/>
      <c r="C2" s="217"/>
      <c r="D2" s="217"/>
      <c r="E2" s="217"/>
      <c r="F2" s="217"/>
      <c r="G2" s="217"/>
      <c r="H2" s="217"/>
      <c r="I2" s="217"/>
      <c r="J2" s="217"/>
      <c r="K2" s="217"/>
      <c r="L2" s="217"/>
      <c r="M2" s="217"/>
      <c r="N2" s="217"/>
      <c r="O2" s="217"/>
      <c r="P2" s="217"/>
      <c r="Q2" s="217"/>
    </row>
    <row r="3" spans="1:17" ht="12.75">
      <c r="A3" s="217" t="s">
        <v>27</v>
      </c>
      <c r="B3" s="217"/>
      <c r="C3" s="217"/>
      <c r="D3" s="217"/>
      <c r="E3" s="217"/>
      <c r="F3" s="217"/>
      <c r="G3" s="217"/>
      <c r="H3" s="217"/>
      <c r="I3" s="217"/>
      <c r="J3" s="217"/>
      <c r="K3" s="217"/>
      <c r="L3" s="217"/>
      <c r="M3" s="217"/>
      <c r="N3" s="217"/>
      <c r="O3" s="217"/>
      <c r="P3" s="217"/>
      <c r="Q3" s="217"/>
    </row>
    <row r="4" spans="1:17" ht="12.75">
      <c r="A4" s="239" t="s">
        <v>26</v>
      </c>
      <c r="B4" s="239"/>
      <c r="C4" s="239"/>
      <c r="D4" s="239"/>
      <c r="E4" s="239"/>
      <c r="F4" s="239"/>
      <c r="G4" s="239"/>
      <c r="H4" s="239"/>
      <c r="I4" s="239"/>
      <c r="J4" s="239"/>
      <c r="K4" s="239"/>
      <c r="L4" s="239"/>
      <c r="M4" s="239"/>
      <c r="N4" s="239"/>
      <c r="O4" s="239"/>
      <c r="P4" s="239"/>
      <c r="Q4" s="239"/>
    </row>
    <row r="5" ht="12.75">
      <c r="A5" s="1"/>
    </row>
    <row r="6" spans="1:17" ht="12.75">
      <c r="A6" s="217" t="s">
        <v>6</v>
      </c>
      <c r="B6" s="217"/>
      <c r="C6" s="217"/>
      <c r="D6" s="217"/>
      <c r="E6" s="217"/>
      <c r="F6" s="217"/>
      <c r="G6" s="217"/>
      <c r="H6" s="217"/>
      <c r="I6" s="217"/>
      <c r="J6" s="217"/>
      <c r="K6" s="217"/>
      <c r="L6" s="217"/>
      <c r="M6" s="217"/>
      <c r="N6" s="217"/>
      <c r="O6" s="217"/>
      <c r="P6" s="217"/>
      <c r="Q6" s="217"/>
    </row>
    <row r="7" ht="9" customHeight="1" thickBot="1"/>
    <row r="8" spans="1:17" ht="12.75" customHeight="1">
      <c r="A8" s="4"/>
      <c r="B8" s="241" t="s">
        <v>2</v>
      </c>
      <c r="C8" s="240"/>
      <c r="D8" s="242"/>
      <c r="E8" s="240" t="s">
        <v>3</v>
      </c>
      <c r="F8" s="240"/>
      <c r="G8" s="240"/>
      <c r="H8" s="243" t="s">
        <v>7</v>
      </c>
      <c r="I8" s="244"/>
      <c r="J8" s="245"/>
      <c r="K8" s="240" t="s">
        <v>1</v>
      </c>
      <c r="L8" s="240"/>
      <c r="M8" s="240"/>
      <c r="N8" s="54"/>
      <c r="O8" s="240" t="s">
        <v>52</v>
      </c>
      <c r="P8" s="240"/>
      <c r="Q8" s="240"/>
    </row>
    <row r="9" spans="1:17" ht="12.75">
      <c r="A9" s="5"/>
      <c r="B9" s="6" t="s">
        <v>8</v>
      </c>
      <c r="C9" s="7" t="s">
        <v>0</v>
      </c>
      <c r="D9" s="8" t="s">
        <v>9</v>
      </c>
      <c r="E9" s="7" t="s">
        <v>8</v>
      </c>
      <c r="F9" s="7" t="s">
        <v>0</v>
      </c>
      <c r="G9" s="7" t="s">
        <v>9</v>
      </c>
      <c r="H9" s="6" t="s">
        <v>8</v>
      </c>
      <c r="I9" s="7" t="s">
        <v>0</v>
      </c>
      <c r="J9" s="8" t="s">
        <v>9</v>
      </c>
      <c r="K9" s="7" t="s">
        <v>8</v>
      </c>
      <c r="L9" s="7" t="s">
        <v>0</v>
      </c>
      <c r="M9" s="7" t="s">
        <v>9</v>
      </c>
      <c r="N9" s="55"/>
      <c r="O9" s="7" t="s">
        <v>8</v>
      </c>
      <c r="P9" s="7" t="s">
        <v>0</v>
      </c>
      <c r="Q9" s="7" t="s">
        <v>9</v>
      </c>
    </row>
    <row r="10" spans="1:17" s="1" customFormat="1" ht="12.75">
      <c r="A10" s="17" t="s">
        <v>16</v>
      </c>
      <c r="B10" s="25"/>
      <c r="C10" s="26"/>
      <c r="D10" s="27"/>
      <c r="E10" s="26"/>
      <c r="F10" s="26"/>
      <c r="G10" s="26"/>
      <c r="H10" s="25"/>
      <c r="I10" s="26"/>
      <c r="J10" s="27"/>
      <c r="K10" s="26"/>
      <c r="L10" s="26"/>
      <c r="M10" s="26"/>
      <c r="N10" s="56"/>
      <c r="O10" s="26"/>
      <c r="P10" s="26"/>
      <c r="Q10" s="26"/>
    </row>
    <row r="11" spans="1:17" ht="12.75">
      <c r="A11" s="212" t="s">
        <v>60</v>
      </c>
      <c r="B11" s="11">
        <f>SUM(ZBL_SO_1920_1!B23,ZBL_SO_1920_1!B29)</f>
        <v>848</v>
      </c>
      <c r="C11" s="12">
        <f>SUM(ZBL_SO_1920_1!C23,ZBL_SO_1920_1!C29)</f>
        <v>519</v>
      </c>
      <c r="D11" s="13">
        <f>SUM(ZBL_SO_1920_1!D23,ZBL_SO_1920_1!D29)</f>
        <v>1367</v>
      </c>
      <c r="E11" s="12">
        <f>SUM(ZBL_SO_1920_1!E23,ZBL_SO_1920_1!E29)</f>
        <v>27686</v>
      </c>
      <c r="F11" s="12">
        <f>SUM(ZBL_SO_1920_1!F23,ZBL_SO_1920_1!F29)</f>
        <v>34530</v>
      </c>
      <c r="G11" s="12">
        <f>SUM(ZBL_SO_1920_1!G23,ZBL_SO_1920_1!G29)</f>
        <v>62216</v>
      </c>
      <c r="H11" s="11">
        <f>SUM(ZBL_SO_1920_1!H23,ZBL_SO_1920_1!H29)</f>
        <v>60</v>
      </c>
      <c r="I11" s="12">
        <f>SUM(ZBL_SO_1920_1!I23,ZBL_SO_1920_1!I29)</f>
        <v>70</v>
      </c>
      <c r="J11" s="13">
        <f>SUM(ZBL_SO_1920_1!J23,ZBL_SO_1920_1!J29)</f>
        <v>130</v>
      </c>
      <c r="K11" s="12">
        <f aca="true" t="shared" si="0" ref="K11:L15">SUM(H11,E11,B11)</f>
        <v>28594</v>
      </c>
      <c r="L11" s="12">
        <f t="shared" si="0"/>
        <v>35119</v>
      </c>
      <c r="M11" s="12">
        <f>SUM(K11:L11)</f>
        <v>63713</v>
      </c>
      <c r="N11" s="55"/>
      <c r="O11" s="51">
        <f aca="true" t="shared" si="1" ref="O11:Q15">B11/(B11+E11)*100</f>
        <v>2.9718931800658863</v>
      </c>
      <c r="P11" s="51">
        <f t="shared" si="1"/>
        <v>1.4807840451938714</v>
      </c>
      <c r="Q11" s="51">
        <f t="shared" si="1"/>
        <v>2.149945740213579</v>
      </c>
    </row>
    <row r="12" spans="1:17" ht="12.75">
      <c r="A12" s="212" t="s">
        <v>62</v>
      </c>
      <c r="B12" s="11">
        <f>SUM(ZBL_SO_1920_1!B24,ZBL_SO_1920_1!B30)</f>
        <v>2163</v>
      </c>
      <c r="C12" s="12">
        <f>SUM(ZBL_SO_1920_1!C24,ZBL_SO_1920_1!C30)</f>
        <v>1021</v>
      </c>
      <c r="D12" s="13">
        <f>SUM(ZBL_SO_1920_1!D24,ZBL_SO_1920_1!D30)</f>
        <v>3184</v>
      </c>
      <c r="E12" s="12">
        <f>SUM(ZBL_SO_1920_1!E24,ZBL_SO_1920_1!E30)</f>
        <v>20383</v>
      </c>
      <c r="F12" s="12">
        <f>SUM(ZBL_SO_1920_1!F24,ZBL_SO_1920_1!F30)</f>
        <v>15299</v>
      </c>
      <c r="G12" s="12">
        <f>SUM(ZBL_SO_1920_1!G24,ZBL_SO_1920_1!G30)</f>
        <v>35682</v>
      </c>
      <c r="H12" s="11">
        <f>SUM(ZBL_SO_1920_1!H24,ZBL_SO_1920_1!H30)</f>
        <v>47</v>
      </c>
      <c r="I12" s="12">
        <f>SUM(ZBL_SO_1920_1!I24,ZBL_SO_1920_1!I30)</f>
        <v>38</v>
      </c>
      <c r="J12" s="13">
        <f>SUM(ZBL_SO_1920_1!J24,ZBL_SO_1920_1!J30)</f>
        <v>85</v>
      </c>
      <c r="K12" s="12">
        <f t="shared" si="0"/>
        <v>22593</v>
      </c>
      <c r="L12" s="12">
        <f t="shared" si="0"/>
        <v>16358</v>
      </c>
      <c r="M12" s="12">
        <f>SUM(K12:L12)</f>
        <v>38951</v>
      </c>
      <c r="N12" s="55"/>
      <c r="O12" s="51">
        <f t="shared" si="1"/>
        <v>9.593719506786126</v>
      </c>
      <c r="P12" s="51">
        <f t="shared" si="1"/>
        <v>6.256127450980392</v>
      </c>
      <c r="Q12" s="51">
        <f t="shared" si="1"/>
        <v>8.192250295888437</v>
      </c>
    </row>
    <row r="13" spans="1:17" ht="12.75">
      <c r="A13" s="212" t="s">
        <v>61</v>
      </c>
      <c r="B13" s="11">
        <f>SUM(ZBL_SO_1920_1!B25,ZBL_SO_1920_1!B31)</f>
        <v>141</v>
      </c>
      <c r="C13" s="12">
        <f>SUM(ZBL_SO_1920_1!C25,ZBL_SO_1920_1!C31)</f>
        <v>168</v>
      </c>
      <c r="D13" s="13">
        <f>SUM(ZBL_SO_1920_1!D25,ZBL_SO_1920_1!D31)</f>
        <v>309</v>
      </c>
      <c r="E13" s="12">
        <f>SUM(ZBL_SO_1920_1!E25,ZBL_SO_1920_1!E31)</f>
        <v>743</v>
      </c>
      <c r="F13" s="12">
        <f>SUM(ZBL_SO_1920_1!F25,ZBL_SO_1920_1!F31)</f>
        <v>1782</v>
      </c>
      <c r="G13" s="12">
        <f>SUM(ZBL_SO_1920_1!G25,ZBL_SO_1920_1!G31)</f>
        <v>2525</v>
      </c>
      <c r="H13" s="11">
        <f>SUM(ZBL_SO_1920_1!H25,ZBL_SO_1920_1!H31)</f>
        <v>5</v>
      </c>
      <c r="I13" s="12">
        <f>SUM(ZBL_SO_1920_1!I25,ZBL_SO_1920_1!I31)</f>
        <v>9</v>
      </c>
      <c r="J13" s="13">
        <f>SUM(ZBL_SO_1920_1!J25,ZBL_SO_1920_1!J31)</f>
        <v>14</v>
      </c>
      <c r="K13" s="12">
        <f t="shared" si="0"/>
        <v>889</v>
      </c>
      <c r="L13" s="12">
        <f t="shared" si="0"/>
        <v>1959</v>
      </c>
      <c r="M13" s="12">
        <f>SUM(K13:L13)</f>
        <v>2848</v>
      </c>
      <c r="N13" s="55"/>
      <c r="O13" s="51">
        <f t="shared" si="1"/>
        <v>15.95022624434389</v>
      </c>
      <c r="P13" s="51">
        <f t="shared" si="1"/>
        <v>8.615384615384615</v>
      </c>
      <c r="Q13" s="51">
        <f t="shared" si="1"/>
        <v>10.903316866619619</v>
      </c>
    </row>
    <row r="14" spans="1:17" ht="12.75">
      <c r="A14" s="212" t="s">
        <v>63</v>
      </c>
      <c r="B14" s="11">
        <f>SUM(ZBL_SO_1920_1!B26,ZBL_SO_1920_1!B32)</f>
        <v>1162</v>
      </c>
      <c r="C14" s="12">
        <f>SUM(ZBL_SO_1920_1!C26,ZBL_SO_1920_1!C32)</f>
        <v>536</v>
      </c>
      <c r="D14" s="13">
        <f>SUM(ZBL_SO_1920_1!D26,ZBL_SO_1920_1!D32)</f>
        <v>1698</v>
      </c>
      <c r="E14" s="12">
        <f>SUM(ZBL_SO_1920_1!E26,ZBL_SO_1920_1!E32)</f>
        <v>12926</v>
      </c>
      <c r="F14" s="12">
        <f>SUM(ZBL_SO_1920_1!F26,ZBL_SO_1920_1!F32)</f>
        <v>9969</v>
      </c>
      <c r="G14" s="12">
        <f>SUM(ZBL_SO_1920_1!G26,ZBL_SO_1920_1!G32)</f>
        <v>22895</v>
      </c>
      <c r="H14" s="11">
        <f>SUM(ZBL_SO_1920_1!H26,ZBL_SO_1920_1!H32)</f>
        <v>186</v>
      </c>
      <c r="I14" s="12">
        <f>SUM(ZBL_SO_1920_1!I26,ZBL_SO_1920_1!I32)</f>
        <v>105</v>
      </c>
      <c r="J14" s="13">
        <f>SUM(ZBL_SO_1920_1!J26,ZBL_SO_1920_1!J32)</f>
        <v>291</v>
      </c>
      <c r="K14" s="12">
        <f t="shared" si="0"/>
        <v>14274</v>
      </c>
      <c r="L14" s="12">
        <f t="shared" si="0"/>
        <v>10610</v>
      </c>
      <c r="M14" s="12">
        <f>SUM(K14:L14)</f>
        <v>24884</v>
      </c>
      <c r="N14" s="55"/>
      <c r="O14" s="51">
        <f t="shared" si="1"/>
        <v>8.248154457694492</v>
      </c>
      <c r="P14" s="51">
        <f t="shared" si="1"/>
        <v>5.102332222751071</v>
      </c>
      <c r="Q14" s="51">
        <f t="shared" si="1"/>
        <v>6.904403692107511</v>
      </c>
    </row>
    <row r="15" spans="1:17" s="60" customFormat="1" ht="12.75">
      <c r="A15" s="24" t="s">
        <v>1</v>
      </c>
      <c r="B15" s="18">
        <f aca="true" t="shared" si="2" ref="B15:J15">SUM(B11:B14)</f>
        <v>4314</v>
      </c>
      <c r="C15" s="19">
        <f t="shared" si="2"/>
        <v>2244</v>
      </c>
      <c r="D15" s="20">
        <f t="shared" si="2"/>
        <v>6558</v>
      </c>
      <c r="E15" s="19">
        <f t="shared" si="2"/>
        <v>61738</v>
      </c>
      <c r="F15" s="19">
        <f t="shared" si="2"/>
        <v>61580</v>
      </c>
      <c r="G15" s="19">
        <f t="shared" si="2"/>
        <v>123318</v>
      </c>
      <c r="H15" s="18">
        <f t="shared" si="2"/>
        <v>298</v>
      </c>
      <c r="I15" s="19">
        <f t="shared" si="2"/>
        <v>222</v>
      </c>
      <c r="J15" s="20">
        <f t="shared" si="2"/>
        <v>520</v>
      </c>
      <c r="K15" s="19">
        <f t="shared" si="0"/>
        <v>66350</v>
      </c>
      <c r="L15" s="19">
        <f t="shared" si="0"/>
        <v>64046</v>
      </c>
      <c r="M15" s="20">
        <f>SUM(K15:L15)</f>
        <v>130396</v>
      </c>
      <c r="N15" s="59"/>
      <c r="O15" s="63">
        <f t="shared" si="1"/>
        <v>6.531217828377642</v>
      </c>
      <c r="P15" s="57">
        <f t="shared" si="1"/>
        <v>3.5159187766357487</v>
      </c>
      <c r="Q15" s="57">
        <f t="shared" si="1"/>
        <v>5.049431765684191</v>
      </c>
    </row>
    <row r="16" spans="1:17" s="1" customFormat="1" ht="9" customHeight="1">
      <c r="A16" s="24"/>
      <c r="B16" s="25"/>
      <c r="C16" s="26"/>
      <c r="D16" s="27"/>
      <c r="E16" s="26"/>
      <c r="F16" s="26"/>
      <c r="G16" s="26"/>
      <c r="H16" s="25"/>
      <c r="I16" s="26"/>
      <c r="J16" s="27"/>
      <c r="K16" s="26"/>
      <c r="L16" s="26"/>
      <c r="M16" s="26"/>
      <c r="N16" s="56"/>
      <c r="O16" s="53"/>
      <c r="P16" s="53"/>
      <c r="Q16" s="53"/>
    </row>
    <row r="17" spans="1:17" s="1" customFormat="1" ht="12.75">
      <c r="A17" s="28" t="s">
        <v>18</v>
      </c>
      <c r="B17" s="25"/>
      <c r="C17" s="26"/>
      <c r="D17" s="27"/>
      <c r="E17" s="26"/>
      <c r="F17" s="26"/>
      <c r="G17" s="26"/>
      <c r="H17" s="25"/>
      <c r="I17" s="26"/>
      <c r="J17" s="27"/>
      <c r="K17" s="26"/>
      <c r="L17" s="26"/>
      <c r="M17" s="26"/>
      <c r="N17" s="56"/>
      <c r="O17" s="26"/>
      <c r="P17" s="26"/>
      <c r="Q17" s="26"/>
    </row>
    <row r="18" spans="1:17" ht="12.75">
      <c r="A18" s="212" t="s">
        <v>60</v>
      </c>
      <c r="B18" s="11">
        <f>SUM(ZBL_SO_1920_1!B38,ZBL_SO_1920_1!B44)</f>
        <v>770</v>
      </c>
      <c r="C18" s="12">
        <f>SUM(ZBL_SO_1920_1!C38,ZBL_SO_1920_1!C44)</f>
        <v>511</v>
      </c>
      <c r="D18" s="13">
        <f>SUM(ZBL_SO_1920_1!D38,ZBL_SO_1920_1!D44)</f>
        <v>1281</v>
      </c>
      <c r="E18" s="12">
        <f>SUM(ZBL_SO_1920_1!E38,ZBL_SO_1920_1!E44)</f>
        <v>20441</v>
      </c>
      <c r="F18" s="12">
        <f>SUM(ZBL_SO_1920_1!F38,ZBL_SO_1920_1!F44)</f>
        <v>27806</v>
      </c>
      <c r="G18" s="12">
        <f>SUM(ZBL_SO_1920_1!G38,ZBL_SO_1920_1!G44)</f>
        <v>48247</v>
      </c>
      <c r="H18" s="11">
        <f>SUM(ZBL_SO_1920_1!H38,ZBL_SO_1920_1!H44)</f>
        <v>46</v>
      </c>
      <c r="I18" s="12">
        <f>SUM(ZBL_SO_1920_1!I38,ZBL_SO_1920_1!I44)</f>
        <v>78</v>
      </c>
      <c r="J18" s="13">
        <f>SUM(ZBL_SO_1920_1!J38,ZBL_SO_1920_1!J44)</f>
        <v>124</v>
      </c>
      <c r="K18" s="12">
        <f aca="true" t="shared" si="3" ref="K18:L22">SUM(H18,E18,B18)</f>
        <v>21257</v>
      </c>
      <c r="L18" s="12">
        <f t="shared" si="3"/>
        <v>28395</v>
      </c>
      <c r="M18" s="12">
        <f>SUM(K18:L18)</f>
        <v>49652</v>
      </c>
      <c r="N18" s="55"/>
      <c r="O18" s="51">
        <f aca="true" t="shared" si="4" ref="O18:Q22">B18/(B18+E18)*100</f>
        <v>3.630191881570883</v>
      </c>
      <c r="P18" s="51">
        <f t="shared" si="4"/>
        <v>1.8045696931172088</v>
      </c>
      <c r="Q18" s="51">
        <f t="shared" si="4"/>
        <v>2.5864157648199</v>
      </c>
    </row>
    <row r="19" spans="1:17" ht="12.75">
      <c r="A19" s="212" t="s">
        <v>62</v>
      </c>
      <c r="B19" s="11">
        <f>SUM(ZBL_SO_1920_1!B39,ZBL_SO_1920_1!B45)</f>
        <v>2054</v>
      </c>
      <c r="C19" s="12">
        <f>SUM(ZBL_SO_1920_1!C39,ZBL_SO_1920_1!C45)</f>
        <v>985</v>
      </c>
      <c r="D19" s="13">
        <f>SUM(ZBL_SO_1920_1!D39,ZBL_SO_1920_1!D45)</f>
        <v>3039</v>
      </c>
      <c r="E19" s="12">
        <f>SUM(ZBL_SO_1920_1!E39,ZBL_SO_1920_1!E45)</f>
        <v>20706</v>
      </c>
      <c r="F19" s="12">
        <f>SUM(ZBL_SO_1920_1!F39,ZBL_SO_1920_1!F45)</f>
        <v>16355</v>
      </c>
      <c r="G19" s="12">
        <f>SUM(ZBL_SO_1920_1!G39,ZBL_SO_1920_1!G45)</f>
        <v>37061</v>
      </c>
      <c r="H19" s="11">
        <f>SUM(ZBL_SO_1920_1!H39,ZBL_SO_1920_1!H45)</f>
        <v>30</v>
      </c>
      <c r="I19" s="12">
        <f>SUM(ZBL_SO_1920_1!I39,ZBL_SO_1920_1!I45)</f>
        <v>69</v>
      </c>
      <c r="J19" s="13">
        <f>SUM(ZBL_SO_1920_1!J39,ZBL_SO_1920_1!J45)</f>
        <v>99</v>
      </c>
      <c r="K19" s="12">
        <f t="shared" si="3"/>
        <v>22790</v>
      </c>
      <c r="L19" s="12">
        <f t="shared" si="3"/>
        <v>17409</v>
      </c>
      <c r="M19" s="12">
        <f>SUM(K19:L19)</f>
        <v>40199</v>
      </c>
      <c r="N19" s="55"/>
      <c r="O19" s="51">
        <f t="shared" si="4"/>
        <v>9.024604569420035</v>
      </c>
      <c r="P19" s="51">
        <f t="shared" si="4"/>
        <v>5.680507497116494</v>
      </c>
      <c r="Q19" s="51">
        <f t="shared" si="4"/>
        <v>7.5785536159601</v>
      </c>
    </row>
    <row r="20" spans="1:17" ht="12.75">
      <c r="A20" s="212" t="s">
        <v>61</v>
      </c>
      <c r="B20" s="11">
        <f>SUM(ZBL_SO_1920_1!B40,ZBL_SO_1920_1!B46)</f>
        <v>128</v>
      </c>
      <c r="C20" s="12">
        <f>SUM(ZBL_SO_1920_1!C40,ZBL_SO_1920_1!C46)</f>
        <v>127</v>
      </c>
      <c r="D20" s="13">
        <f>SUM(ZBL_SO_1920_1!D40,ZBL_SO_1920_1!D46)</f>
        <v>255</v>
      </c>
      <c r="E20" s="12">
        <f>SUM(ZBL_SO_1920_1!E40,ZBL_SO_1920_1!E46)</f>
        <v>936</v>
      </c>
      <c r="F20" s="12">
        <f>SUM(ZBL_SO_1920_1!F40,ZBL_SO_1920_1!F46)</f>
        <v>1850</v>
      </c>
      <c r="G20" s="12">
        <f>SUM(ZBL_SO_1920_1!G40,ZBL_SO_1920_1!G46)</f>
        <v>2786</v>
      </c>
      <c r="H20" s="11">
        <f>SUM(ZBL_SO_1920_1!H40,ZBL_SO_1920_1!H46)</f>
        <v>13</v>
      </c>
      <c r="I20" s="12">
        <f>SUM(ZBL_SO_1920_1!I40,ZBL_SO_1920_1!I46)</f>
        <v>12</v>
      </c>
      <c r="J20" s="13">
        <f>SUM(ZBL_SO_1920_1!J40,ZBL_SO_1920_1!J46)</f>
        <v>25</v>
      </c>
      <c r="K20" s="12">
        <f t="shared" si="3"/>
        <v>1077</v>
      </c>
      <c r="L20" s="12">
        <f t="shared" si="3"/>
        <v>1989</v>
      </c>
      <c r="M20" s="12">
        <f>SUM(K20:L20)</f>
        <v>3066</v>
      </c>
      <c r="N20" s="55"/>
      <c r="O20" s="51">
        <f t="shared" si="4"/>
        <v>12.030075187969924</v>
      </c>
      <c r="P20" s="51">
        <f t="shared" si="4"/>
        <v>6.423874557410217</v>
      </c>
      <c r="Q20" s="51">
        <f t="shared" si="4"/>
        <v>8.385399539625123</v>
      </c>
    </row>
    <row r="21" spans="1:17" ht="12.75">
      <c r="A21" s="212" t="s">
        <v>63</v>
      </c>
      <c r="B21" s="11">
        <f>SUM(ZBL_SO_1920_1!B41,ZBL_SO_1920_1!B47)</f>
        <v>904</v>
      </c>
      <c r="C21" s="12">
        <f>SUM(ZBL_SO_1920_1!C41,ZBL_SO_1920_1!C47)</f>
        <v>550</v>
      </c>
      <c r="D21" s="13">
        <f>SUM(ZBL_SO_1920_1!D41,ZBL_SO_1920_1!D47)</f>
        <v>1454</v>
      </c>
      <c r="E21" s="12">
        <f>SUM(ZBL_SO_1920_1!E41,ZBL_SO_1920_1!E47)</f>
        <v>12394</v>
      </c>
      <c r="F21" s="12">
        <f>SUM(ZBL_SO_1920_1!F41,ZBL_SO_1920_1!F47)</f>
        <v>10103</v>
      </c>
      <c r="G21" s="12">
        <f>SUM(ZBL_SO_1920_1!G41,ZBL_SO_1920_1!G47)</f>
        <v>22497</v>
      </c>
      <c r="H21" s="11">
        <f>SUM(ZBL_SO_1920_1!H41,ZBL_SO_1920_1!H47)</f>
        <v>106</v>
      </c>
      <c r="I21" s="12">
        <f>SUM(ZBL_SO_1920_1!I41,ZBL_SO_1920_1!I47)</f>
        <v>110</v>
      </c>
      <c r="J21" s="13">
        <f>SUM(ZBL_SO_1920_1!J41,ZBL_SO_1920_1!J47)</f>
        <v>216</v>
      </c>
      <c r="K21" s="12">
        <f t="shared" si="3"/>
        <v>13404</v>
      </c>
      <c r="L21" s="12">
        <f t="shared" si="3"/>
        <v>10763</v>
      </c>
      <c r="M21" s="12">
        <f>SUM(K21:L21)</f>
        <v>24167</v>
      </c>
      <c r="N21" s="55"/>
      <c r="O21" s="51">
        <f t="shared" si="4"/>
        <v>6.798014739058505</v>
      </c>
      <c r="P21" s="51">
        <f t="shared" si="4"/>
        <v>5.162864920679621</v>
      </c>
      <c r="Q21" s="51">
        <f t="shared" si="4"/>
        <v>6.070727735793913</v>
      </c>
    </row>
    <row r="22" spans="1:17" s="60" customFormat="1" ht="12.75">
      <c r="A22" s="24" t="s">
        <v>1</v>
      </c>
      <c r="B22" s="18">
        <f aca="true" t="shared" si="5" ref="B22:J22">SUM(B18:B21)</f>
        <v>3856</v>
      </c>
      <c r="C22" s="19">
        <f t="shared" si="5"/>
        <v>2173</v>
      </c>
      <c r="D22" s="20">
        <f t="shared" si="5"/>
        <v>6029</v>
      </c>
      <c r="E22" s="19">
        <f t="shared" si="5"/>
        <v>54477</v>
      </c>
      <c r="F22" s="19">
        <f t="shared" si="5"/>
        <v>56114</v>
      </c>
      <c r="G22" s="19">
        <f t="shared" si="5"/>
        <v>110591</v>
      </c>
      <c r="H22" s="18">
        <f t="shared" si="5"/>
        <v>195</v>
      </c>
      <c r="I22" s="19">
        <f t="shared" si="5"/>
        <v>269</v>
      </c>
      <c r="J22" s="20">
        <f t="shared" si="5"/>
        <v>464</v>
      </c>
      <c r="K22" s="19">
        <f t="shared" si="3"/>
        <v>58528</v>
      </c>
      <c r="L22" s="19">
        <f t="shared" si="3"/>
        <v>58556</v>
      </c>
      <c r="M22" s="20">
        <f>SUM(K22:L22)</f>
        <v>117084</v>
      </c>
      <c r="N22" s="59"/>
      <c r="O22" s="63">
        <f t="shared" si="4"/>
        <v>6.610323487562786</v>
      </c>
      <c r="P22" s="57">
        <f t="shared" si="4"/>
        <v>3.728104036920754</v>
      </c>
      <c r="Q22" s="57">
        <f t="shared" si="4"/>
        <v>5.169782198593723</v>
      </c>
    </row>
    <row r="23" spans="1:18" ht="12.75">
      <c r="A23" s="9" t="s">
        <v>28</v>
      </c>
      <c r="B23" s="67"/>
      <c r="C23" s="68"/>
      <c r="D23" s="69"/>
      <c r="E23" s="68"/>
      <c r="F23" s="68"/>
      <c r="G23" s="68"/>
      <c r="H23" s="67"/>
      <c r="I23" s="68"/>
      <c r="J23" s="69"/>
      <c r="K23" s="68"/>
      <c r="L23" s="68"/>
      <c r="M23" s="68"/>
      <c r="N23" s="55"/>
      <c r="O23" s="70"/>
      <c r="P23" s="70"/>
      <c r="Q23" s="70"/>
      <c r="R23" s="199"/>
    </row>
    <row r="24" spans="1:17" ht="12.75">
      <c r="A24" s="212" t="s">
        <v>60</v>
      </c>
      <c r="B24" s="11">
        <f>SUM(B18,B11)</f>
        <v>1618</v>
      </c>
      <c r="C24" s="12">
        <f aca="true" t="shared" si="6" ref="C24:J24">SUM(C18,C11)</f>
        <v>1030</v>
      </c>
      <c r="D24" s="13">
        <f t="shared" si="6"/>
        <v>2648</v>
      </c>
      <c r="E24" s="12">
        <f t="shared" si="6"/>
        <v>48127</v>
      </c>
      <c r="F24" s="12">
        <f t="shared" si="6"/>
        <v>62336</v>
      </c>
      <c r="G24" s="12">
        <f t="shared" si="6"/>
        <v>110463</v>
      </c>
      <c r="H24" s="11">
        <f t="shared" si="6"/>
        <v>106</v>
      </c>
      <c r="I24" s="12">
        <f t="shared" si="6"/>
        <v>148</v>
      </c>
      <c r="J24" s="13">
        <f t="shared" si="6"/>
        <v>254</v>
      </c>
      <c r="K24" s="12">
        <f aca="true" t="shared" si="7" ref="K24:L28">SUM(H24,E24,B24)</f>
        <v>49851</v>
      </c>
      <c r="L24" s="12">
        <f t="shared" si="7"/>
        <v>63514</v>
      </c>
      <c r="M24" s="12">
        <f>SUM(K24:L24)</f>
        <v>113365</v>
      </c>
      <c r="N24" s="55"/>
      <c r="O24" s="51">
        <f aca="true" t="shared" si="8" ref="O24:Q28">B24/(B24+E24)*100</f>
        <v>3.252588199819077</v>
      </c>
      <c r="P24" s="51">
        <f t="shared" si="8"/>
        <v>1.6254773853486097</v>
      </c>
      <c r="Q24" s="51">
        <f t="shared" si="8"/>
        <v>2.341063203401968</v>
      </c>
    </row>
    <row r="25" spans="1:17" s="3" customFormat="1" ht="12.75">
      <c r="A25" s="212" t="s">
        <v>62</v>
      </c>
      <c r="B25" s="11">
        <f aca="true" t="shared" si="9" ref="B25:J25">SUM(B19,B12)</f>
        <v>4217</v>
      </c>
      <c r="C25" s="12">
        <f t="shared" si="9"/>
        <v>2006</v>
      </c>
      <c r="D25" s="13">
        <f t="shared" si="9"/>
        <v>6223</v>
      </c>
      <c r="E25" s="12">
        <f t="shared" si="9"/>
        <v>41089</v>
      </c>
      <c r="F25" s="12">
        <f t="shared" si="9"/>
        <v>31654</v>
      </c>
      <c r="G25" s="12">
        <f t="shared" si="9"/>
        <v>72743</v>
      </c>
      <c r="H25" s="11">
        <f t="shared" si="9"/>
        <v>77</v>
      </c>
      <c r="I25" s="12">
        <f t="shared" si="9"/>
        <v>107</v>
      </c>
      <c r="J25" s="13">
        <f t="shared" si="9"/>
        <v>184</v>
      </c>
      <c r="K25" s="12">
        <f t="shared" si="7"/>
        <v>45383</v>
      </c>
      <c r="L25" s="12">
        <f t="shared" si="7"/>
        <v>33767</v>
      </c>
      <c r="M25" s="12">
        <f>SUM(K25:L25)</f>
        <v>79150</v>
      </c>
      <c r="N25" s="55"/>
      <c r="O25" s="51">
        <f t="shared" si="8"/>
        <v>9.30781794905752</v>
      </c>
      <c r="P25" s="51">
        <f t="shared" si="8"/>
        <v>5.95959595959596</v>
      </c>
      <c r="Q25" s="51">
        <f t="shared" si="8"/>
        <v>7.880606843451613</v>
      </c>
    </row>
    <row r="26" spans="1:17" s="3" customFormat="1" ht="12.75">
      <c r="A26" s="212" t="s">
        <v>61</v>
      </c>
      <c r="B26" s="11">
        <f aca="true" t="shared" si="10" ref="B26:J26">SUM(B20,B13)</f>
        <v>269</v>
      </c>
      <c r="C26" s="12">
        <f t="shared" si="10"/>
        <v>295</v>
      </c>
      <c r="D26" s="13">
        <f t="shared" si="10"/>
        <v>564</v>
      </c>
      <c r="E26" s="12">
        <f t="shared" si="10"/>
        <v>1679</v>
      </c>
      <c r="F26" s="12">
        <f t="shared" si="10"/>
        <v>3632</v>
      </c>
      <c r="G26" s="12">
        <f t="shared" si="10"/>
        <v>5311</v>
      </c>
      <c r="H26" s="11">
        <f t="shared" si="10"/>
        <v>18</v>
      </c>
      <c r="I26" s="12">
        <f t="shared" si="10"/>
        <v>21</v>
      </c>
      <c r="J26" s="13">
        <f t="shared" si="10"/>
        <v>39</v>
      </c>
      <c r="K26" s="12">
        <f t="shared" si="7"/>
        <v>1966</v>
      </c>
      <c r="L26" s="12">
        <f t="shared" si="7"/>
        <v>3948</v>
      </c>
      <c r="M26" s="12">
        <f>SUM(K26:L26)</f>
        <v>5914</v>
      </c>
      <c r="N26" s="55"/>
      <c r="O26" s="51">
        <f t="shared" si="8"/>
        <v>13.809034907597537</v>
      </c>
      <c r="P26" s="51">
        <f t="shared" si="8"/>
        <v>7.512095747389864</v>
      </c>
      <c r="Q26" s="51">
        <f t="shared" si="8"/>
        <v>9.6</v>
      </c>
    </row>
    <row r="27" spans="1:17" ht="12.75">
      <c r="A27" s="212" t="s">
        <v>63</v>
      </c>
      <c r="B27" s="11">
        <f aca="true" t="shared" si="11" ref="B27:J27">SUM(B21,B14)</f>
        <v>2066</v>
      </c>
      <c r="C27" s="15">
        <f t="shared" si="11"/>
        <v>1086</v>
      </c>
      <c r="D27" s="16">
        <f t="shared" si="11"/>
        <v>3152</v>
      </c>
      <c r="E27" s="15">
        <f t="shared" si="11"/>
        <v>25320</v>
      </c>
      <c r="F27" s="15">
        <f t="shared" si="11"/>
        <v>20072</v>
      </c>
      <c r="G27" s="15">
        <f t="shared" si="11"/>
        <v>45392</v>
      </c>
      <c r="H27" s="14">
        <f t="shared" si="11"/>
        <v>292</v>
      </c>
      <c r="I27" s="15">
        <f t="shared" si="11"/>
        <v>215</v>
      </c>
      <c r="J27" s="16">
        <f t="shared" si="11"/>
        <v>507</v>
      </c>
      <c r="K27" s="15">
        <f t="shared" si="7"/>
        <v>27678</v>
      </c>
      <c r="L27" s="15">
        <f t="shared" si="7"/>
        <v>21373</v>
      </c>
      <c r="M27" s="15">
        <f>SUM(K27:L27)</f>
        <v>49051</v>
      </c>
      <c r="N27" s="55"/>
      <c r="O27" s="52">
        <f t="shared" si="8"/>
        <v>7.5440005842401225</v>
      </c>
      <c r="P27" s="52">
        <f t="shared" si="8"/>
        <v>5.132810284525948</v>
      </c>
      <c r="Q27" s="52">
        <f t="shared" si="8"/>
        <v>6.493078444297956</v>
      </c>
    </row>
    <row r="28" spans="1:17" s="1" customFormat="1" ht="12.75">
      <c r="A28" s="24" t="s">
        <v>1</v>
      </c>
      <c r="B28" s="18">
        <f aca="true" t="shared" si="12" ref="B28:J28">SUM(B22,B15)</f>
        <v>8170</v>
      </c>
      <c r="C28" s="19">
        <f t="shared" si="12"/>
        <v>4417</v>
      </c>
      <c r="D28" s="20">
        <f t="shared" si="12"/>
        <v>12587</v>
      </c>
      <c r="E28" s="19">
        <f t="shared" si="12"/>
        <v>116215</v>
      </c>
      <c r="F28" s="19">
        <f t="shared" si="12"/>
        <v>117694</v>
      </c>
      <c r="G28" s="19">
        <f t="shared" si="12"/>
        <v>233909</v>
      </c>
      <c r="H28" s="18">
        <f t="shared" si="12"/>
        <v>493</v>
      </c>
      <c r="I28" s="19">
        <f t="shared" si="12"/>
        <v>491</v>
      </c>
      <c r="J28" s="20">
        <f t="shared" si="12"/>
        <v>984</v>
      </c>
      <c r="K28" s="19">
        <f t="shared" si="7"/>
        <v>124878</v>
      </c>
      <c r="L28" s="19">
        <f t="shared" si="7"/>
        <v>122602</v>
      </c>
      <c r="M28" s="19">
        <f>SUM(K28:L28)</f>
        <v>247480</v>
      </c>
      <c r="N28" s="56"/>
      <c r="O28" s="57">
        <f t="shared" si="8"/>
        <v>6.568316115287214</v>
      </c>
      <c r="P28" s="57">
        <f t="shared" si="8"/>
        <v>3.617200743585754</v>
      </c>
      <c r="Q28" s="57">
        <f t="shared" si="8"/>
        <v>5.106370894456705</v>
      </c>
    </row>
    <row r="29" spans="1:17" s="1" customFormat="1" ht="12.75">
      <c r="A29" s="24"/>
      <c r="B29" s="26"/>
      <c r="C29" s="26"/>
      <c r="D29" s="26"/>
      <c r="E29" s="26"/>
      <c r="F29" s="26"/>
      <c r="G29" s="26"/>
      <c r="H29" s="26"/>
      <c r="I29" s="26"/>
      <c r="J29" s="26"/>
      <c r="K29" s="26"/>
      <c r="L29" s="26"/>
      <c r="M29" s="26"/>
      <c r="N29" s="30"/>
      <c r="O29" s="53"/>
      <c r="P29" s="53"/>
      <c r="Q29" s="53"/>
    </row>
    <row r="30" spans="1:17" s="1" customFormat="1" ht="12.75">
      <c r="A30" s="24"/>
      <c r="B30" s="26"/>
      <c r="C30" s="26"/>
      <c r="D30" s="26"/>
      <c r="E30" s="26"/>
      <c r="F30" s="26"/>
      <c r="G30" s="26"/>
      <c r="H30" s="26"/>
      <c r="I30" s="26"/>
      <c r="J30" s="26"/>
      <c r="K30" s="26"/>
      <c r="L30" s="26"/>
      <c r="M30" s="26"/>
      <c r="N30" s="30"/>
      <c r="O30" s="53"/>
      <c r="P30" s="53"/>
      <c r="Q30" s="53"/>
    </row>
    <row r="31" spans="1:17" s="1" customFormat="1" ht="12.75">
      <c r="A31" s="24"/>
      <c r="B31" s="26"/>
      <c r="C31" s="26"/>
      <c r="D31" s="26"/>
      <c r="E31" s="26"/>
      <c r="F31" s="26"/>
      <c r="G31" s="26"/>
      <c r="H31" s="26"/>
      <c r="I31" s="26"/>
      <c r="J31" s="26"/>
      <c r="K31" s="26"/>
      <c r="L31" s="26"/>
      <c r="M31" s="26"/>
      <c r="N31" s="30"/>
      <c r="O31" s="53"/>
      <c r="P31" s="53"/>
      <c r="Q31" s="53"/>
    </row>
    <row r="32" spans="1:17" s="1" customFormat="1" ht="12.75">
      <c r="A32" s="24"/>
      <c r="B32" s="26"/>
      <c r="C32" s="26"/>
      <c r="D32" s="26"/>
      <c r="E32" s="26"/>
      <c r="F32" s="26"/>
      <c r="G32" s="26"/>
      <c r="H32" s="26"/>
      <c r="I32" s="26"/>
      <c r="J32" s="26"/>
      <c r="K32" s="26"/>
      <c r="L32" s="26"/>
      <c r="M32" s="26"/>
      <c r="N32" s="30"/>
      <c r="O32" s="53"/>
      <c r="P32" s="53"/>
      <c r="Q32" s="53"/>
    </row>
    <row r="33" spans="1:17" s="1" customFormat="1" ht="12.75">
      <c r="A33" s="24"/>
      <c r="B33" s="26"/>
      <c r="C33" s="26"/>
      <c r="D33" s="26"/>
      <c r="E33" s="26"/>
      <c r="F33" s="26"/>
      <c r="G33" s="26"/>
      <c r="H33" s="26"/>
      <c r="I33" s="26"/>
      <c r="J33" s="26"/>
      <c r="K33" s="26"/>
      <c r="L33" s="26"/>
      <c r="M33" s="26"/>
      <c r="N33" s="30"/>
      <c r="O33" s="53"/>
      <c r="P33" s="53"/>
      <c r="Q33" s="53"/>
    </row>
    <row r="34" spans="1:17" s="1" customFormat="1" ht="12.75">
      <c r="A34" s="24"/>
      <c r="B34" s="26"/>
      <c r="C34" s="26"/>
      <c r="D34" s="26"/>
      <c r="E34" s="26"/>
      <c r="F34" s="26"/>
      <c r="G34" s="26"/>
      <c r="H34" s="26"/>
      <c r="I34" s="26"/>
      <c r="J34" s="26"/>
      <c r="K34" s="26"/>
      <c r="L34" s="26"/>
      <c r="M34" s="26"/>
      <c r="N34" s="30"/>
      <c r="O34" s="53"/>
      <c r="P34" s="53"/>
      <c r="Q34" s="53"/>
    </row>
    <row r="35" spans="1:17" s="1" customFormat="1" ht="12.75">
      <c r="A35" s="24"/>
      <c r="B35" s="26"/>
      <c r="C35" s="26"/>
      <c r="D35" s="26"/>
      <c r="E35" s="26"/>
      <c r="F35" s="26"/>
      <c r="G35" s="26"/>
      <c r="H35" s="26"/>
      <c r="I35" s="26"/>
      <c r="J35" s="26"/>
      <c r="K35" s="26"/>
      <c r="L35" s="26"/>
      <c r="M35" s="26"/>
      <c r="N35" s="30"/>
      <c r="O35" s="53"/>
      <c r="P35" s="53"/>
      <c r="Q35" s="53"/>
    </row>
    <row r="36" spans="1:17" s="1" customFormat="1" ht="12.75">
      <c r="A36" s="24"/>
      <c r="B36" s="26"/>
      <c r="C36" s="26"/>
      <c r="D36" s="26"/>
      <c r="E36" s="26"/>
      <c r="F36" s="26"/>
      <c r="G36" s="26"/>
      <c r="H36" s="26"/>
      <c r="I36" s="26"/>
      <c r="J36" s="26"/>
      <c r="K36" s="26"/>
      <c r="L36" s="26"/>
      <c r="M36" s="26"/>
      <c r="N36" s="30"/>
      <c r="O36" s="53"/>
      <c r="P36" s="53"/>
      <c r="Q36" s="53"/>
    </row>
    <row r="37" spans="1:17" s="1" customFormat="1" ht="12.75">
      <c r="A37" s="24"/>
      <c r="B37" s="26"/>
      <c r="C37" s="26"/>
      <c r="D37" s="26"/>
      <c r="E37" s="26"/>
      <c r="F37" s="26"/>
      <c r="G37" s="26"/>
      <c r="H37" s="26"/>
      <c r="I37" s="26"/>
      <c r="J37" s="26"/>
      <c r="K37" s="26"/>
      <c r="L37" s="26"/>
      <c r="M37" s="26"/>
      <c r="N37" s="30"/>
      <c r="O37" s="53"/>
      <c r="P37" s="53"/>
      <c r="Q37" s="53"/>
    </row>
    <row r="38" spans="1:17" s="1" customFormat="1" ht="12.75">
      <c r="A38" s="24"/>
      <c r="B38" s="26"/>
      <c r="C38" s="26"/>
      <c r="D38" s="26"/>
      <c r="E38" s="26"/>
      <c r="F38" s="26"/>
      <c r="G38" s="26"/>
      <c r="H38" s="26"/>
      <c r="I38" s="26"/>
      <c r="J38" s="26"/>
      <c r="K38" s="26"/>
      <c r="L38" s="26"/>
      <c r="M38" s="26"/>
      <c r="N38" s="30"/>
      <c r="O38" s="53"/>
      <c r="P38" s="53"/>
      <c r="Q38" s="53"/>
    </row>
    <row r="39" spans="1:17" s="1" customFormat="1" ht="12.75">
      <c r="A39" s="24"/>
      <c r="B39" s="26"/>
      <c r="C39" s="26"/>
      <c r="D39" s="26"/>
      <c r="E39" s="26"/>
      <c r="F39" s="26"/>
      <c r="G39" s="26"/>
      <c r="H39" s="26"/>
      <c r="I39" s="26"/>
      <c r="J39" s="26"/>
      <c r="K39" s="26"/>
      <c r="L39" s="26"/>
      <c r="M39" s="26"/>
      <c r="N39" s="30"/>
      <c r="O39" s="53"/>
      <c r="P39" s="53"/>
      <c r="Q39" s="53"/>
    </row>
    <row r="40" spans="1:17" s="1" customFormat="1" ht="12.75">
      <c r="A40" s="24"/>
      <c r="B40" s="26"/>
      <c r="C40" s="26"/>
      <c r="D40" s="26"/>
      <c r="E40" s="26"/>
      <c r="F40" s="26"/>
      <c r="G40" s="26"/>
      <c r="H40" s="26"/>
      <c r="I40" s="26"/>
      <c r="J40" s="26"/>
      <c r="K40" s="26"/>
      <c r="L40" s="26"/>
      <c r="M40" s="26"/>
      <c r="N40" s="30"/>
      <c r="O40" s="53"/>
      <c r="P40" s="53"/>
      <c r="Q40" s="53"/>
    </row>
    <row r="41" spans="1:17" s="1" customFormat="1" ht="12.75">
      <c r="A41" s="24"/>
      <c r="B41" s="26"/>
      <c r="C41" s="26"/>
      <c r="D41" s="26"/>
      <c r="E41" s="26"/>
      <c r="F41" s="26"/>
      <c r="G41" s="26"/>
      <c r="H41" s="26"/>
      <c r="I41" s="26"/>
      <c r="J41" s="26"/>
      <c r="K41" s="26"/>
      <c r="L41" s="26"/>
      <c r="M41" s="26"/>
      <c r="N41" s="30"/>
      <c r="O41" s="53"/>
      <c r="P41" s="53"/>
      <c r="Q41" s="53"/>
    </row>
    <row r="42" ht="12.75">
      <c r="A42" s="3"/>
    </row>
    <row r="43" ht="12.75">
      <c r="A43" s="30" t="s">
        <v>65</v>
      </c>
    </row>
    <row r="44" spans="1:17" ht="12.75">
      <c r="A44" s="217" t="s">
        <v>5</v>
      </c>
      <c r="B44" s="217"/>
      <c r="C44" s="217"/>
      <c r="D44" s="217"/>
      <c r="E44" s="217"/>
      <c r="F44" s="217"/>
      <c r="G44" s="217"/>
      <c r="H44" s="217"/>
      <c r="I44" s="217"/>
      <c r="J44" s="217"/>
      <c r="K44" s="217"/>
      <c r="L44" s="217"/>
      <c r="M44" s="217"/>
      <c r="N44" s="217"/>
      <c r="O44" s="217"/>
      <c r="P44" s="217"/>
      <c r="Q44" s="217"/>
    </row>
    <row r="45" spans="1:17" ht="12.75">
      <c r="A45" s="217" t="s">
        <v>27</v>
      </c>
      <c r="B45" s="217"/>
      <c r="C45" s="217"/>
      <c r="D45" s="217"/>
      <c r="E45" s="217"/>
      <c r="F45" s="217"/>
      <c r="G45" s="217"/>
      <c r="H45" s="217"/>
      <c r="I45" s="217"/>
      <c r="J45" s="217"/>
      <c r="K45" s="217"/>
      <c r="L45" s="217"/>
      <c r="M45" s="217"/>
      <c r="N45" s="217"/>
      <c r="O45" s="217"/>
      <c r="P45" s="217"/>
      <c r="Q45" s="217"/>
    </row>
    <row r="46" spans="1:17" ht="12.75">
      <c r="A46" s="239" t="s">
        <v>26</v>
      </c>
      <c r="B46" s="239"/>
      <c r="C46" s="239"/>
      <c r="D46" s="239"/>
      <c r="E46" s="239"/>
      <c r="F46" s="239"/>
      <c r="G46" s="239"/>
      <c r="H46" s="239"/>
      <c r="I46" s="239"/>
      <c r="J46" s="239"/>
      <c r="K46" s="239"/>
      <c r="L46" s="239"/>
      <c r="M46" s="239"/>
      <c r="N46" s="239"/>
      <c r="O46" s="239"/>
      <c r="P46" s="239"/>
      <c r="Q46" s="239"/>
    </row>
    <row r="47" ht="12.75">
      <c r="A47" s="1"/>
    </row>
    <row r="48" spans="1:17" ht="12.75">
      <c r="A48" s="217" t="s">
        <v>21</v>
      </c>
      <c r="B48" s="217"/>
      <c r="C48" s="217"/>
      <c r="D48" s="217"/>
      <c r="E48" s="217"/>
      <c r="F48" s="217"/>
      <c r="G48" s="217"/>
      <c r="H48" s="217"/>
      <c r="I48" s="217"/>
      <c r="J48" s="217"/>
      <c r="K48" s="217"/>
      <c r="L48" s="217"/>
      <c r="M48" s="217"/>
      <c r="N48" s="217"/>
      <c r="O48" s="217"/>
      <c r="P48" s="217"/>
      <c r="Q48" s="217"/>
    </row>
    <row r="49" ht="7.5" customHeight="1" thickBot="1"/>
    <row r="50" spans="1:109" ht="13.5" customHeight="1">
      <c r="A50" s="4"/>
      <c r="B50" s="241" t="s">
        <v>2</v>
      </c>
      <c r="C50" s="240"/>
      <c r="D50" s="242"/>
      <c r="E50" s="240" t="s">
        <v>3</v>
      </c>
      <c r="F50" s="240"/>
      <c r="G50" s="240"/>
      <c r="H50" s="243" t="s">
        <v>7</v>
      </c>
      <c r="I50" s="244"/>
      <c r="J50" s="245"/>
      <c r="K50" s="240" t="s">
        <v>1</v>
      </c>
      <c r="L50" s="240"/>
      <c r="M50" s="240"/>
      <c r="N50" s="54"/>
      <c r="O50" s="240" t="s">
        <v>52</v>
      </c>
      <c r="P50" s="240"/>
      <c r="Q50" s="240"/>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row>
    <row r="51" spans="1:109" ht="12.75">
      <c r="A51" s="5"/>
      <c r="B51" s="6" t="s">
        <v>8</v>
      </c>
      <c r="C51" s="7" t="s">
        <v>0</v>
      </c>
      <c r="D51" s="8" t="s">
        <v>9</v>
      </c>
      <c r="E51" s="7" t="s">
        <v>8</v>
      </c>
      <c r="F51" s="7" t="s">
        <v>0</v>
      </c>
      <c r="G51" s="7" t="s">
        <v>9</v>
      </c>
      <c r="H51" s="6" t="s">
        <v>8</v>
      </c>
      <c r="I51" s="7" t="s">
        <v>0</v>
      </c>
      <c r="J51" s="8" t="s">
        <v>9</v>
      </c>
      <c r="K51" s="7" t="s">
        <v>8</v>
      </c>
      <c r="L51" s="7" t="s">
        <v>0</v>
      </c>
      <c r="M51" s="7" t="s">
        <v>9</v>
      </c>
      <c r="N51" s="55"/>
      <c r="O51" s="7" t="s">
        <v>8</v>
      </c>
      <c r="P51" s="7" t="s">
        <v>0</v>
      </c>
      <c r="Q51" s="7" t="s">
        <v>9</v>
      </c>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row>
    <row r="52" spans="1:81" s="37" customFormat="1" ht="13.5" customHeight="1">
      <c r="A52" s="28" t="s">
        <v>4</v>
      </c>
      <c r="B52" s="25"/>
      <c r="C52" s="26"/>
      <c r="D52" s="27"/>
      <c r="E52" s="26"/>
      <c r="F52" s="26"/>
      <c r="G52" s="26"/>
      <c r="H52" s="25"/>
      <c r="I52" s="26"/>
      <c r="J52" s="27"/>
      <c r="K52" s="26"/>
      <c r="L52" s="26"/>
      <c r="M52" s="26"/>
      <c r="N52" s="56"/>
      <c r="O52" s="26"/>
      <c r="P52" s="26"/>
      <c r="Q52" s="2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65" s="37" customFormat="1" ht="12.75">
      <c r="A53" s="212" t="s">
        <v>60</v>
      </c>
      <c r="B53" s="11">
        <f>SUM(ZBL_SO_1920_1!B90,ZBL_SO_1920_1!B96)</f>
        <v>70</v>
      </c>
      <c r="C53" s="12">
        <f>SUM(ZBL_SO_1920_1!C90,ZBL_SO_1920_1!C96)</f>
        <v>78</v>
      </c>
      <c r="D53" s="13">
        <f>SUM(ZBL_SO_1920_1!D90,ZBL_SO_1920_1!D96)</f>
        <v>148</v>
      </c>
      <c r="E53" s="12">
        <f>SUM(ZBL_SO_1920_1!E90,ZBL_SO_1920_1!E96)</f>
        <v>1304</v>
      </c>
      <c r="F53" s="12">
        <f>SUM(ZBL_SO_1920_1!F90,ZBL_SO_1920_1!F96)</f>
        <v>1857</v>
      </c>
      <c r="G53" s="12">
        <f>SUM(ZBL_SO_1920_1!G90,ZBL_SO_1920_1!G96)</f>
        <v>3161</v>
      </c>
      <c r="H53" s="11">
        <f>SUM(ZBL_SO_1920_1!H90,ZBL_SO_1920_1!H96)</f>
        <v>77</v>
      </c>
      <c r="I53" s="12">
        <f>SUM(ZBL_SO_1920_1!I90,ZBL_SO_1920_1!I96)</f>
        <v>126</v>
      </c>
      <c r="J53" s="13">
        <f>SUM(ZBL_SO_1920_1!J90,ZBL_SO_1920_1!J96)</f>
        <v>203</v>
      </c>
      <c r="K53" s="12">
        <f aca="true" t="shared" si="13" ref="K53:M57">(SUM(H53,E53,B53))</f>
        <v>1451</v>
      </c>
      <c r="L53" s="12">
        <f t="shared" si="13"/>
        <v>2061</v>
      </c>
      <c r="M53" s="12">
        <f t="shared" si="13"/>
        <v>3512</v>
      </c>
      <c r="N53" s="55"/>
      <c r="O53" s="51">
        <f aca="true" t="shared" si="14" ref="O53:Q57">B53/(B53+E53)*100</f>
        <v>5.094614264919942</v>
      </c>
      <c r="P53" s="51">
        <f t="shared" si="14"/>
        <v>4.0310077519379846</v>
      </c>
      <c r="Q53" s="51">
        <f t="shared" si="14"/>
        <v>4.47265034753702</v>
      </c>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row>
    <row r="54" spans="1:65" s="37" customFormat="1" ht="12.75">
      <c r="A54" s="212" t="s">
        <v>62</v>
      </c>
      <c r="B54" s="11">
        <f>SUM(ZBL_SO_1920_1!B91,ZBL_SO_1920_1!B97)</f>
        <v>228</v>
      </c>
      <c r="C54" s="12">
        <f>SUM(ZBL_SO_1920_1!C91,ZBL_SO_1920_1!C97)</f>
        <v>161</v>
      </c>
      <c r="D54" s="13">
        <f>SUM(ZBL_SO_1920_1!D91,ZBL_SO_1920_1!D97)</f>
        <v>389</v>
      </c>
      <c r="E54" s="12">
        <f>SUM(ZBL_SO_1920_1!E91,ZBL_SO_1920_1!E97)</f>
        <v>1333</v>
      </c>
      <c r="F54" s="12">
        <f>SUM(ZBL_SO_1920_1!F91,ZBL_SO_1920_1!F97)</f>
        <v>1118</v>
      </c>
      <c r="G54" s="12">
        <f>SUM(ZBL_SO_1920_1!G91,ZBL_SO_1920_1!G97)</f>
        <v>2451</v>
      </c>
      <c r="H54" s="11">
        <f>SUM(ZBL_SO_1920_1!H91,ZBL_SO_1920_1!H97)</f>
        <v>162</v>
      </c>
      <c r="I54" s="12">
        <f>SUM(ZBL_SO_1920_1!I91,ZBL_SO_1920_1!I97)</f>
        <v>141</v>
      </c>
      <c r="J54" s="13">
        <f>SUM(ZBL_SO_1920_1!J91,ZBL_SO_1920_1!J97)</f>
        <v>303</v>
      </c>
      <c r="K54" s="12">
        <f t="shared" si="13"/>
        <v>1723</v>
      </c>
      <c r="L54" s="12">
        <f t="shared" si="13"/>
        <v>1420</v>
      </c>
      <c r="M54" s="12">
        <f t="shared" si="13"/>
        <v>3143</v>
      </c>
      <c r="N54" s="55"/>
      <c r="O54" s="51">
        <f t="shared" si="14"/>
        <v>14.606021780909673</v>
      </c>
      <c r="P54" s="51">
        <f t="shared" si="14"/>
        <v>12.587959343236903</v>
      </c>
      <c r="Q54" s="51">
        <f t="shared" si="14"/>
        <v>13.69718309859155</v>
      </c>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row>
    <row r="55" spans="1:65" s="37" customFormat="1" ht="12.75">
      <c r="A55" s="212" t="s">
        <v>61</v>
      </c>
      <c r="B55" s="11">
        <f>SUM(ZBL_SO_1920_1!B92,ZBL_SO_1920_1!B98)</f>
        <v>12</v>
      </c>
      <c r="C55" s="12">
        <f>SUM(ZBL_SO_1920_1!C92,ZBL_SO_1920_1!C98)</f>
        <v>17</v>
      </c>
      <c r="D55" s="13">
        <f>SUM(ZBL_SO_1920_1!D92,ZBL_SO_1920_1!D98)</f>
        <v>29</v>
      </c>
      <c r="E55" s="12">
        <f>SUM(ZBL_SO_1920_1!E92,ZBL_SO_1920_1!E98)</f>
        <v>54</v>
      </c>
      <c r="F55" s="12">
        <f>SUM(ZBL_SO_1920_1!F92,ZBL_SO_1920_1!F98)</f>
        <v>113</v>
      </c>
      <c r="G55" s="12">
        <f>SUM(ZBL_SO_1920_1!G92,ZBL_SO_1920_1!G98)</f>
        <v>167</v>
      </c>
      <c r="H55" s="11">
        <f>SUM(ZBL_SO_1920_1!H92,ZBL_SO_1920_1!H98)</f>
        <v>9</v>
      </c>
      <c r="I55" s="12">
        <f>SUM(ZBL_SO_1920_1!I92,ZBL_SO_1920_1!I98)</f>
        <v>24</v>
      </c>
      <c r="J55" s="13">
        <f>SUM(ZBL_SO_1920_1!J92,ZBL_SO_1920_1!J98)</f>
        <v>33</v>
      </c>
      <c r="K55" s="12">
        <f t="shared" si="13"/>
        <v>75</v>
      </c>
      <c r="L55" s="12">
        <f t="shared" si="13"/>
        <v>154</v>
      </c>
      <c r="M55" s="12">
        <f t="shared" si="13"/>
        <v>229</v>
      </c>
      <c r="N55" s="55"/>
      <c r="O55" s="51">
        <f t="shared" si="14"/>
        <v>18.181818181818183</v>
      </c>
      <c r="P55" s="51">
        <f t="shared" si="14"/>
        <v>13.076923076923078</v>
      </c>
      <c r="Q55" s="51">
        <f t="shared" si="14"/>
        <v>14.795918367346939</v>
      </c>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row>
    <row r="56" spans="1:65" s="37" customFormat="1" ht="12.75">
      <c r="A56" s="212" t="s">
        <v>63</v>
      </c>
      <c r="B56" s="11">
        <f>SUM(ZBL_SO_1920_1!B93,ZBL_SO_1920_1!B99)</f>
        <v>238</v>
      </c>
      <c r="C56" s="12">
        <f>SUM(ZBL_SO_1920_1!C93,ZBL_SO_1920_1!C99)</f>
        <v>141</v>
      </c>
      <c r="D56" s="13">
        <f>SUM(ZBL_SO_1920_1!D93,ZBL_SO_1920_1!D99)</f>
        <v>379</v>
      </c>
      <c r="E56" s="12">
        <f>SUM(ZBL_SO_1920_1!E93,ZBL_SO_1920_1!E99)</f>
        <v>2254</v>
      </c>
      <c r="F56" s="12">
        <f>SUM(ZBL_SO_1920_1!F93,ZBL_SO_1920_1!F99)</f>
        <v>1509</v>
      </c>
      <c r="G56" s="12">
        <f>SUM(ZBL_SO_1920_1!G93,ZBL_SO_1920_1!G99)</f>
        <v>3763</v>
      </c>
      <c r="H56" s="11">
        <f>SUM(ZBL_SO_1920_1!H93,ZBL_SO_1920_1!H99)</f>
        <v>384</v>
      </c>
      <c r="I56" s="12">
        <f>SUM(ZBL_SO_1920_1!I93,ZBL_SO_1920_1!I99)</f>
        <v>281</v>
      </c>
      <c r="J56" s="13">
        <f>SUM(ZBL_SO_1920_1!J93,ZBL_SO_1920_1!J99)</f>
        <v>665</v>
      </c>
      <c r="K56" s="12">
        <f t="shared" si="13"/>
        <v>2876</v>
      </c>
      <c r="L56" s="12">
        <f t="shared" si="13"/>
        <v>1931</v>
      </c>
      <c r="M56" s="12">
        <f t="shared" si="13"/>
        <v>4807</v>
      </c>
      <c r="N56" s="55"/>
      <c r="O56" s="51">
        <f t="shared" si="14"/>
        <v>9.550561797752808</v>
      </c>
      <c r="P56" s="51">
        <f t="shared" si="14"/>
        <v>8.545454545454545</v>
      </c>
      <c r="Q56" s="51">
        <f t="shared" si="14"/>
        <v>9.150169000482858</v>
      </c>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row>
    <row r="57" spans="1:65" s="64" customFormat="1" ht="12.75">
      <c r="A57" s="24" t="s">
        <v>1</v>
      </c>
      <c r="B57" s="18">
        <f aca="true" t="shared" si="15" ref="B57:J57">SUM(B53:B56)</f>
        <v>548</v>
      </c>
      <c r="C57" s="19">
        <f t="shared" si="15"/>
        <v>397</v>
      </c>
      <c r="D57" s="20">
        <f t="shared" si="15"/>
        <v>945</v>
      </c>
      <c r="E57" s="19">
        <f t="shared" si="15"/>
        <v>4945</v>
      </c>
      <c r="F57" s="19">
        <f t="shared" si="15"/>
        <v>4597</v>
      </c>
      <c r="G57" s="19">
        <f t="shared" si="15"/>
        <v>9542</v>
      </c>
      <c r="H57" s="18">
        <f t="shared" si="15"/>
        <v>632</v>
      </c>
      <c r="I57" s="19">
        <f t="shared" si="15"/>
        <v>572</v>
      </c>
      <c r="J57" s="20">
        <f t="shared" si="15"/>
        <v>1204</v>
      </c>
      <c r="K57" s="19">
        <f t="shared" si="13"/>
        <v>6125</v>
      </c>
      <c r="L57" s="19">
        <f t="shared" si="13"/>
        <v>5566</v>
      </c>
      <c r="M57" s="20">
        <f t="shared" si="13"/>
        <v>11691</v>
      </c>
      <c r="N57" s="59"/>
      <c r="O57" s="63">
        <f t="shared" si="14"/>
        <v>9.976333515383216</v>
      </c>
      <c r="P57" s="57">
        <f t="shared" si="14"/>
        <v>7.949539447336804</v>
      </c>
      <c r="Q57" s="57">
        <f t="shared" si="14"/>
        <v>9.011156670163059</v>
      </c>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row>
    <row r="58" spans="1:65" s="17" customFormat="1" ht="8.25" customHeight="1">
      <c r="A58" s="24"/>
      <c r="B58" s="25"/>
      <c r="C58" s="26"/>
      <c r="D58" s="27"/>
      <c r="E58" s="26"/>
      <c r="F58" s="26"/>
      <c r="G58" s="26"/>
      <c r="H58" s="25"/>
      <c r="I58" s="26"/>
      <c r="J58" s="27"/>
      <c r="K58" s="26"/>
      <c r="L58" s="26"/>
      <c r="M58" s="26"/>
      <c r="N58" s="56"/>
      <c r="O58" s="53"/>
      <c r="P58" s="53"/>
      <c r="Q58" s="53"/>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row>
    <row r="59" spans="1:65" s="17" customFormat="1" ht="12.75">
      <c r="A59" s="28" t="s">
        <v>18</v>
      </c>
      <c r="B59" s="25"/>
      <c r="C59" s="26"/>
      <c r="D59" s="27"/>
      <c r="E59" s="26"/>
      <c r="F59" s="26"/>
      <c r="G59" s="26"/>
      <c r="H59" s="25"/>
      <c r="I59" s="26"/>
      <c r="J59" s="27"/>
      <c r="K59" s="26"/>
      <c r="L59" s="26"/>
      <c r="M59" s="26"/>
      <c r="N59" s="56"/>
      <c r="O59" s="26"/>
      <c r="P59" s="26"/>
      <c r="Q59" s="2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row>
    <row r="60" spans="1:65" ht="12.75">
      <c r="A60" s="212" t="s">
        <v>60</v>
      </c>
      <c r="B60" s="11">
        <f>SUM(ZBL_SO_1920_1!B105,ZBL_SO_1920_1!B111)</f>
        <v>58</v>
      </c>
      <c r="C60" s="12">
        <f>SUM(ZBL_SO_1920_1!C105,ZBL_SO_1920_1!C111)</f>
        <v>57</v>
      </c>
      <c r="D60" s="13">
        <f>SUM(ZBL_SO_1920_1!D105,ZBL_SO_1920_1!D111)</f>
        <v>115</v>
      </c>
      <c r="E60" s="12">
        <f>SUM(ZBL_SO_1920_1!E105,ZBL_SO_1920_1!E111)</f>
        <v>816</v>
      </c>
      <c r="F60" s="12">
        <f>SUM(ZBL_SO_1920_1!F105,ZBL_SO_1920_1!F111)</f>
        <v>1157</v>
      </c>
      <c r="G60" s="12">
        <f>SUM(ZBL_SO_1920_1!G105,ZBL_SO_1920_1!G111)</f>
        <v>1973</v>
      </c>
      <c r="H60" s="11">
        <f>SUM(ZBL_SO_1920_1!H105,ZBL_SO_1920_1!H111)</f>
        <v>56</v>
      </c>
      <c r="I60" s="12">
        <f>SUM(ZBL_SO_1920_1!I105,ZBL_SO_1920_1!I111)</f>
        <v>79</v>
      </c>
      <c r="J60" s="13">
        <f>SUM(ZBL_SO_1920_1!J105,ZBL_SO_1920_1!J111)</f>
        <v>135</v>
      </c>
      <c r="K60" s="12">
        <f aca="true" t="shared" si="16" ref="K60:M64">(SUM(H60,E60,B60))</f>
        <v>930</v>
      </c>
      <c r="L60" s="12">
        <f t="shared" si="16"/>
        <v>1293</v>
      </c>
      <c r="M60" s="12">
        <f t="shared" si="16"/>
        <v>2223</v>
      </c>
      <c r="N60" s="55"/>
      <c r="O60" s="51">
        <f aca="true" t="shared" si="17" ref="O60:Q64">B60/(B60+E60)*100</f>
        <v>6.636155606407322</v>
      </c>
      <c r="P60" s="51">
        <f t="shared" si="17"/>
        <v>4.695222405271829</v>
      </c>
      <c r="Q60" s="51">
        <f t="shared" si="17"/>
        <v>5.507662835249042</v>
      </c>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row>
    <row r="61" spans="1:17" ht="12.75">
      <c r="A61" s="212" t="s">
        <v>62</v>
      </c>
      <c r="B61" s="11">
        <f>SUM(ZBL_SO_1920_1!B106,ZBL_SO_1920_1!B112)</f>
        <v>176</v>
      </c>
      <c r="C61" s="12">
        <f>SUM(ZBL_SO_1920_1!C106,ZBL_SO_1920_1!C112)</f>
        <v>88</v>
      </c>
      <c r="D61" s="13">
        <f>SUM(ZBL_SO_1920_1!D106,ZBL_SO_1920_1!D112)</f>
        <v>264</v>
      </c>
      <c r="E61" s="12">
        <f>SUM(ZBL_SO_1920_1!E106,ZBL_SO_1920_1!E112)</f>
        <v>1185</v>
      </c>
      <c r="F61" s="12">
        <f>SUM(ZBL_SO_1920_1!F106,ZBL_SO_1920_1!F112)</f>
        <v>1053</v>
      </c>
      <c r="G61" s="12">
        <f>SUM(ZBL_SO_1920_1!G106,ZBL_SO_1920_1!G112)</f>
        <v>2238</v>
      </c>
      <c r="H61" s="11">
        <f>SUM(ZBL_SO_1920_1!H106,ZBL_SO_1920_1!H112)</f>
        <v>56</v>
      </c>
      <c r="I61" s="12">
        <f>SUM(ZBL_SO_1920_1!I106,ZBL_SO_1920_1!I112)</f>
        <v>75</v>
      </c>
      <c r="J61" s="13">
        <f>SUM(ZBL_SO_1920_1!J106,ZBL_SO_1920_1!J112)</f>
        <v>131</v>
      </c>
      <c r="K61" s="12">
        <f t="shared" si="16"/>
        <v>1417</v>
      </c>
      <c r="L61" s="12">
        <f t="shared" si="16"/>
        <v>1216</v>
      </c>
      <c r="M61" s="12">
        <f t="shared" si="16"/>
        <v>2633</v>
      </c>
      <c r="N61" s="55"/>
      <c r="O61" s="51">
        <f t="shared" si="17"/>
        <v>12.93166789125643</v>
      </c>
      <c r="P61" s="51">
        <f t="shared" si="17"/>
        <v>7.712532865907098</v>
      </c>
      <c r="Q61" s="51">
        <f t="shared" si="17"/>
        <v>10.551558752997602</v>
      </c>
    </row>
    <row r="62" spans="1:17" ht="12.75">
      <c r="A62" s="212" t="s">
        <v>61</v>
      </c>
      <c r="B62" s="11">
        <f>SUM(ZBL_SO_1920_1!B107,ZBL_SO_1920_1!B113)</f>
        <v>8</v>
      </c>
      <c r="C62" s="12">
        <f>SUM(ZBL_SO_1920_1!C107,ZBL_SO_1920_1!C113)</f>
        <v>15</v>
      </c>
      <c r="D62" s="13">
        <f>SUM(ZBL_SO_1920_1!D107,ZBL_SO_1920_1!D113)</f>
        <v>23</v>
      </c>
      <c r="E62" s="12">
        <f>SUM(ZBL_SO_1920_1!E107,ZBL_SO_1920_1!E113)</f>
        <v>38</v>
      </c>
      <c r="F62" s="12">
        <f>SUM(ZBL_SO_1920_1!F107,ZBL_SO_1920_1!F113)</f>
        <v>118</v>
      </c>
      <c r="G62" s="12">
        <f>SUM(ZBL_SO_1920_1!G107,ZBL_SO_1920_1!G113)</f>
        <v>156</v>
      </c>
      <c r="H62" s="11">
        <f>SUM(ZBL_SO_1920_1!H107,ZBL_SO_1920_1!H113)</f>
        <v>4</v>
      </c>
      <c r="I62" s="12">
        <f>SUM(ZBL_SO_1920_1!I107,ZBL_SO_1920_1!I113)</f>
        <v>32</v>
      </c>
      <c r="J62" s="13">
        <f>SUM(ZBL_SO_1920_1!J107,ZBL_SO_1920_1!J113)</f>
        <v>36</v>
      </c>
      <c r="K62" s="12">
        <f t="shared" si="16"/>
        <v>50</v>
      </c>
      <c r="L62" s="12">
        <f t="shared" si="16"/>
        <v>165</v>
      </c>
      <c r="M62" s="12">
        <f t="shared" si="16"/>
        <v>215</v>
      </c>
      <c r="N62" s="55"/>
      <c r="O62" s="51">
        <f t="shared" si="17"/>
        <v>17.391304347826086</v>
      </c>
      <c r="P62" s="51">
        <f t="shared" si="17"/>
        <v>11.278195488721805</v>
      </c>
      <c r="Q62" s="51">
        <f t="shared" si="17"/>
        <v>12.849162011173185</v>
      </c>
    </row>
    <row r="63" spans="1:17" ht="12.75">
      <c r="A63" s="212" t="s">
        <v>63</v>
      </c>
      <c r="B63" s="11">
        <f>SUM(ZBL_SO_1920_1!B108,ZBL_SO_1920_1!B114)</f>
        <v>159</v>
      </c>
      <c r="C63" s="12">
        <f>SUM(ZBL_SO_1920_1!C108,ZBL_SO_1920_1!C114)</f>
        <v>97</v>
      </c>
      <c r="D63" s="13">
        <f>SUM(ZBL_SO_1920_1!D108,ZBL_SO_1920_1!D114)</f>
        <v>256</v>
      </c>
      <c r="E63" s="12">
        <f>SUM(ZBL_SO_1920_1!E108,ZBL_SO_1920_1!E114)</f>
        <v>1888</v>
      </c>
      <c r="F63" s="12">
        <f>SUM(ZBL_SO_1920_1!F108,ZBL_SO_1920_1!F114)</f>
        <v>1380</v>
      </c>
      <c r="G63" s="12">
        <f>SUM(ZBL_SO_1920_1!G108,ZBL_SO_1920_1!G114)</f>
        <v>3268</v>
      </c>
      <c r="H63" s="11">
        <f>SUM(ZBL_SO_1920_1!H108,ZBL_SO_1920_1!H114)</f>
        <v>119</v>
      </c>
      <c r="I63" s="12">
        <f>SUM(ZBL_SO_1920_1!I108,ZBL_SO_1920_1!I114)</f>
        <v>81</v>
      </c>
      <c r="J63" s="13">
        <f>SUM(ZBL_SO_1920_1!J108,ZBL_SO_1920_1!J114)</f>
        <v>200</v>
      </c>
      <c r="K63" s="12">
        <f t="shared" si="16"/>
        <v>2166</v>
      </c>
      <c r="L63" s="12">
        <f t="shared" si="16"/>
        <v>1558</v>
      </c>
      <c r="M63" s="12">
        <f t="shared" si="16"/>
        <v>3724</v>
      </c>
      <c r="N63" s="55"/>
      <c r="O63" s="51">
        <f t="shared" si="17"/>
        <v>7.767464582315584</v>
      </c>
      <c r="P63" s="51">
        <f t="shared" si="17"/>
        <v>6.567366283006093</v>
      </c>
      <c r="Q63" s="51">
        <f t="shared" si="17"/>
        <v>7.264472190692395</v>
      </c>
    </row>
    <row r="64" spans="1:65" s="24" customFormat="1" ht="12.75">
      <c r="A64" s="24" t="s">
        <v>1</v>
      </c>
      <c r="B64" s="18">
        <f>SUM(B60:B63)</f>
        <v>401</v>
      </c>
      <c r="C64" s="19">
        <f aca="true" t="shared" si="18" ref="C64:J64">SUM(C60:C63)</f>
        <v>257</v>
      </c>
      <c r="D64" s="20">
        <f t="shared" si="18"/>
        <v>658</v>
      </c>
      <c r="E64" s="19">
        <f t="shared" si="18"/>
        <v>3927</v>
      </c>
      <c r="F64" s="19">
        <f t="shared" si="18"/>
        <v>3708</v>
      </c>
      <c r="G64" s="19">
        <f t="shared" si="18"/>
        <v>7635</v>
      </c>
      <c r="H64" s="18">
        <f t="shared" si="18"/>
        <v>235</v>
      </c>
      <c r="I64" s="19">
        <f t="shared" si="18"/>
        <v>267</v>
      </c>
      <c r="J64" s="20">
        <f t="shared" si="18"/>
        <v>502</v>
      </c>
      <c r="K64" s="19">
        <f t="shared" si="16"/>
        <v>4563</v>
      </c>
      <c r="L64" s="19">
        <f t="shared" si="16"/>
        <v>4232</v>
      </c>
      <c r="M64" s="20">
        <f t="shared" si="16"/>
        <v>8795</v>
      </c>
      <c r="N64" s="59"/>
      <c r="O64" s="63">
        <f t="shared" si="17"/>
        <v>9.265249537892792</v>
      </c>
      <c r="P64" s="57">
        <f t="shared" si="17"/>
        <v>6.481715006305171</v>
      </c>
      <c r="Q64" s="57">
        <f t="shared" si="17"/>
        <v>7.934402508139395</v>
      </c>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row>
    <row r="65" spans="1:17" ht="12.75">
      <c r="A65" s="9" t="s">
        <v>28</v>
      </c>
      <c r="B65" s="200"/>
      <c r="C65" s="201"/>
      <c r="D65" s="202"/>
      <c r="E65" s="201"/>
      <c r="F65" s="201"/>
      <c r="G65" s="201"/>
      <c r="H65" s="200"/>
      <c r="I65" s="201"/>
      <c r="J65" s="202"/>
      <c r="K65" s="200"/>
      <c r="L65" s="201"/>
      <c r="M65" s="202"/>
      <c r="N65" s="55"/>
      <c r="O65" s="70"/>
      <c r="P65" s="70"/>
      <c r="Q65" s="70"/>
    </row>
    <row r="66" spans="1:65" ht="12.75">
      <c r="A66" s="212" t="s">
        <v>60</v>
      </c>
      <c r="B66" s="11">
        <f>SUM(B60,B53)</f>
        <v>128</v>
      </c>
      <c r="C66" s="12">
        <f aca="true" t="shared" si="19" ref="C66:J66">SUM(C60,C53)</f>
        <v>135</v>
      </c>
      <c r="D66" s="13">
        <f t="shared" si="19"/>
        <v>263</v>
      </c>
      <c r="E66" s="12">
        <f t="shared" si="19"/>
        <v>2120</v>
      </c>
      <c r="F66" s="12">
        <f t="shared" si="19"/>
        <v>3014</v>
      </c>
      <c r="G66" s="12">
        <f t="shared" si="19"/>
        <v>5134</v>
      </c>
      <c r="H66" s="11">
        <f t="shared" si="19"/>
        <v>133</v>
      </c>
      <c r="I66" s="12">
        <f t="shared" si="19"/>
        <v>205</v>
      </c>
      <c r="J66" s="13">
        <f t="shared" si="19"/>
        <v>338</v>
      </c>
      <c r="K66" s="12">
        <f aca="true" t="shared" si="20" ref="K66:M70">(SUM(H66,E66,B66))</f>
        <v>2381</v>
      </c>
      <c r="L66" s="12">
        <f t="shared" si="20"/>
        <v>3354</v>
      </c>
      <c r="M66" s="12">
        <f t="shared" si="20"/>
        <v>5735</v>
      </c>
      <c r="N66" s="55"/>
      <c r="O66" s="51">
        <f aca="true" t="shared" si="21" ref="O66:Q70">B66/(B66+E66)*100</f>
        <v>5.6939501779359425</v>
      </c>
      <c r="P66" s="51">
        <f t="shared" si="21"/>
        <v>4.287075261987932</v>
      </c>
      <c r="Q66" s="51">
        <f t="shared" si="21"/>
        <v>4.873077635723551</v>
      </c>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row>
    <row r="67" spans="1:17" s="3" customFormat="1" ht="12.75">
      <c r="A67" s="212" t="s">
        <v>62</v>
      </c>
      <c r="B67" s="11">
        <f aca="true" t="shared" si="22" ref="B67:J67">SUM(B61,B54)</f>
        <v>404</v>
      </c>
      <c r="C67" s="12">
        <f t="shared" si="22"/>
        <v>249</v>
      </c>
      <c r="D67" s="13">
        <f t="shared" si="22"/>
        <v>653</v>
      </c>
      <c r="E67" s="12">
        <f t="shared" si="22"/>
        <v>2518</v>
      </c>
      <c r="F67" s="12">
        <f t="shared" si="22"/>
        <v>2171</v>
      </c>
      <c r="G67" s="12">
        <f t="shared" si="22"/>
        <v>4689</v>
      </c>
      <c r="H67" s="11">
        <f t="shared" si="22"/>
        <v>218</v>
      </c>
      <c r="I67" s="12">
        <f t="shared" si="22"/>
        <v>216</v>
      </c>
      <c r="J67" s="13">
        <f t="shared" si="22"/>
        <v>434</v>
      </c>
      <c r="K67" s="12">
        <f t="shared" si="20"/>
        <v>3140</v>
      </c>
      <c r="L67" s="12">
        <f t="shared" si="20"/>
        <v>2636</v>
      </c>
      <c r="M67" s="12">
        <f t="shared" si="20"/>
        <v>5776</v>
      </c>
      <c r="N67" s="55"/>
      <c r="O67" s="51">
        <f t="shared" si="21"/>
        <v>13.826146475017111</v>
      </c>
      <c r="P67" s="51">
        <f t="shared" si="21"/>
        <v>10.289256198347108</v>
      </c>
      <c r="Q67" s="51">
        <f t="shared" si="21"/>
        <v>12.223886184949457</v>
      </c>
    </row>
    <row r="68" spans="1:17" s="3" customFormat="1" ht="12.75">
      <c r="A68" s="212" t="s">
        <v>61</v>
      </c>
      <c r="B68" s="11">
        <f aca="true" t="shared" si="23" ref="B68:J68">SUM(B62,B55)</f>
        <v>20</v>
      </c>
      <c r="C68" s="12">
        <f t="shared" si="23"/>
        <v>32</v>
      </c>
      <c r="D68" s="13">
        <f t="shared" si="23"/>
        <v>52</v>
      </c>
      <c r="E68" s="12">
        <f t="shared" si="23"/>
        <v>92</v>
      </c>
      <c r="F68" s="12">
        <f t="shared" si="23"/>
        <v>231</v>
      </c>
      <c r="G68" s="12">
        <f t="shared" si="23"/>
        <v>323</v>
      </c>
      <c r="H68" s="11">
        <f t="shared" si="23"/>
        <v>13</v>
      </c>
      <c r="I68" s="12">
        <f t="shared" si="23"/>
        <v>56</v>
      </c>
      <c r="J68" s="13">
        <f t="shared" si="23"/>
        <v>69</v>
      </c>
      <c r="K68" s="12">
        <f t="shared" si="20"/>
        <v>125</v>
      </c>
      <c r="L68" s="12">
        <f t="shared" si="20"/>
        <v>319</v>
      </c>
      <c r="M68" s="12">
        <f t="shared" si="20"/>
        <v>444</v>
      </c>
      <c r="N68" s="55"/>
      <c r="O68" s="51">
        <f t="shared" si="21"/>
        <v>17.857142857142858</v>
      </c>
      <c r="P68" s="51">
        <f t="shared" si="21"/>
        <v>12.167300380228136</v>
      </c>
      <c r="Q68" s="51">
        <f t="shared" si="21"/>
        <v>13.866666666666665</v>
      </c>
    </row>
    <row r="69" spans="1:17" ht="12.75">
      <c r="A69" s="212" t="s">
        <v>63</v>
      </c>
      <c r="B69" s="11">
        <f aca="true" t="shared" si="24" ref="B69:J69">SUM(B63,B56)</f>
        <v>397</v>
      </c>
      <c r="C69" s="39">
        <f t="shared" si="24"/>
        <v>238</v>
      </c>
      <c r="D69" s="40">
        <f t="shared" si="24"/>
        <v>635</v>
      </c>
      <c r="E69" s="39">
        <f t="shared" si="24"/>
        <v>4142</v>
      </c>
      <c r="F69" s="39">
        <f t="shared" si="24"/>
        <v>2889</v>
      </c>
      <c r="G69" s="39">
        <f t="shared" si="24"/>
        <v>7031</v>
      </c>
      <c r="H69" s="38">
        <f t="shared" si="24"/>
        <v>503</v>
      </c>
      <c r="I69" s="39">
        <f t="shared" si="24"/>
        <v>362</v>
      </c>
      <c r="J69" s="40">
        <f t="shared" si="24"/>
        <v>865</v>
      </c>
      <c r="K69" s="39">
        <f t="shared" si="20"/>
        <v>5042</v>
      </c>
      <c r="L69" s="39">
        <f t="shared" si="20"/>
        <v>3489</v>
      </c>
      <c r="M69" s="39">
        <f t="shared" si="20"/>
        <v>8531</v>
      </c>
      <c r="N69" s="55"/>
      <c r="O69" s="52">
        <f t="shared" si="21"/>
        <v>8.746419916281118</v>
      </c>
      <c r="P69" s="52">
        <f t="shared" si="21"/>
        <v>7.6111288775183885</v>
      </c>
      <c r="Q69" s="52">
        <f t="shared" si="21"/>
        <v>8.283328985129142</v>
      </c>
    </row>
    <row r="70" spans="1:17" s="1" customFormat="1" ht="12.75">
      <c r="A70" s="24" t="s">
        <v>1</v>
      </c>
      <c r="B70" s="18">
        <f aca="true" t="shared" si="25" ref="B70:J70">SUM(B64,B57)</f>
        <v>949</v>
      </c>
      <c r="C70" s="42">
        <f t="shared" si="25"/>
        <v>654</v>
      </c>
      <c r="D70" s="43">
        <f t="shared" si="25"/>
        <v>1603</v>
      </c>
      <c r="E70" s="42">
        <f t="shared" si="25"/>
        <v>8872</v>
      </c>
      <c r="F70" s="42">
        <f t="shared" si="25"/>
        <v>8305</v>
      </c>
      <c r="G70" s="42">
        <f t="shared" si="25"/>
        <v>17177</v>
      </c>
      <c r="H70" s="41">
        <f t="shared" si="25"/>
        <v>867</v>
      </c>
      <c r="I70" s="42">
        <f t="shared" si="25"/>
        <v>839</v>
      </c>
      <c r="J70" s="43">
        <f t="shared" si="25"/>
        <v>1706</v>
      </c>
      <c r="K70" s="42">
        <f t="shared" si="20"/>
        <v>10688</v>
      </c>
      <c r="L70" s="42">
        <f t="shared" si="20"/>
        <v>9798</v>
      </c>
      <c r="M70" s="42">
        <f t="shared" si="20"/>
        <v>20486</v>
      </c>
      <c r="N70" s="56"/>
      <c r="O70" s="57">
        <f t="shared" si="21"/>
        <v>9.66296711129213</v>
      </c>
      <c r="P70" s="57">
        <f t="shared" si="21"/>
        <v>7.2999218662797185</v>
      </c>
      <c r="Q70" s="57">
        <f t="shared" si="21"/>
        <v>8.535676251331203</v>
      </c>
    </row>
    <row r="71" spans="1:17" s="1" customFormat="1" ht="12.75">
      <c r="A71" s="24"/>
      <c r="B71" s="26"/>
      <c r="C71" s="26"/>
      <c r="D71" s="26"/>
      <c r="E71" s="26"/>
      <c r="F71" s="26"/>
      <c r="G71" s="26"/>
      <c r="H71" s="26"/>
      <c r="I71" s="26"/>
      <c r="J71" s="26"/>
      <c r="K71" s="26"/>
      <c r="L71" s="26"/>
      <c r="M71" s="26"/>
      <c r="N71" s="30"/>
      <c r="O71" s="53"/>
      <c r="P71" s="53"/>
      <c r="Q71" s="53"/>
    </row>
    <row r="72" spans="1:17" s="1" customFormat="1" ht="12.75">
      <c r="A72" s="24"/>
      <c r="B72" s="26"/>
      <c r="C72" s="26"/>
      <c r="D72" s="26"/>
      <c r="E72" s="26"/>
      <c r="F72" s="26"/>
      <c r="G72" s="26"/>
      <c r="H72" s="26"/>
      <c r="I72" s="26"/>
      <c r="J72" s="26"/>
      <c r="K72" s="26"/>
      <c r="L72" s="26"/>
      <c r="M72" s="26"/>
      <c r="N72" s="30"/>
      <c r="O72" s="53"/>
      <c r="P72" s="53"/>
      <c r="Q72" s="53"/>
    </row>
    <row r="73" spans="1:17" s="1" customFormat="1" ht="12.75">
      <c r="A73" s="24"/>
      <c r="B73" s="26"/>
      <c r="C73" s="26"/>
      <c r="D73" s="26"/>
      <c r="E73" s="26"/>
      <c r="F73" s="26"/>
      <c r="G73" s="26"/>
      <c r="H73" s="26"/>
      <c r="I73" s="26"/>
      <c r="J73" s="26"/>
      <c r="K73" s="26"/>
      <c r="L73" s="26"/>
      <c r="M73" s="26"/>
      <c r="N73" s="30"/>
      <c r="O73" s="53"/>
      <c r="P73" s="53"/>
      <c r="Q73" s="53"/>
    </row>
    <row r="74" spans="1:17" s="1" customFormat="1" ht="12.75">
      <c r="A74" s="24"/>
      <c r="B74" s="26"/>
      <c r="C74" s="26"/>
      <c r="D74" s="26"/>
      <c r="E74" s="26"/>
      <c r="F74" s="26"/>
      <c r="G74" s="26"/>
      <c r="H74" s="26"/>
      <c r="I74" s="26"/>
      <c r="J74" s="26"/>
      <c r="K74" s="26"/>
      <c r="L74" s="26"/>
      <c r="M74" s="26"/>
      <c r="N74" s="30"/>
      <c r="O74" s="53"/>
      <c r="P74" s="53"/>
      <c r="Q74" s="53"/>
    </row>
    <row r="75" spans="1:17" s="1" customFormat="1" ht="12.75">
      <c r="A75" s="24"/>
      <c r="B75" s="26"/>
      <c r="C75" s="26"/>
      <c r="D75" s="26"/>
      <c r="E75" s="26"/>
      <c r="F75" s="26"/>
      <c r="G75" s="26"/>
      <c r="H75" s="26"/>
      <c r="I75" s="26"/>
      <c r="J75" s="26"/>
      <c r="K75" s="26"/>
      <c r="L75" s="26"/>
      <c r="M75" s="26"/>
      <c r="N75" s="30"/>
      <c r="O75" s="53"/>
      <c r="P75" s="53"/>
      <c r="Q75" s="53"/>
    </row>
    <row r="76" spans="1:17" s="1" customFormat="1" ht="12.75">
      <c r="A76" s="24"/>
      <c r="B76" s="26"/>
      <c r="C76" s="26"/>
      <c r="D76" s="26"/>
      <c r="E76" s="26"/>
      <c r="F76" s="26"/>
      <c r="G76" s="26"/>
      <c r="H76" s="26"/>
      <c r="I76" s="26"/>
      <c r="J76" s="26"/>
      <c r="K76" s="26"/>
      <c r="L76" s="26"/>
      <c r="M76" s="26"/>
      <c r="N76" s="30"/>
      <c r="O76" s="53"/>
      <c r="P76" s="53"/>
      <c r="Q76" s="53"/>
    </row>
    <row r="77" spans="1:17" s="1" customFormat="1" ht="12.75">
      <c r="A77" s="24"/>
      <c r="B77" s="26"/>
      <c r="C77" s="26"/>
      <c r="D77" s="26"/>
      <c r="E77" s="26"/>
      <c r="F77" s="26"/>
      <c r="G77" s="26"/>
      <c r="H77" s="26"/>
      <c r="I77" s="26"/>
      <c r="J77" s="26"/>
      <c r="K77" s="26"/>
      <c r="L77" s="26"/>
      <c r="M77" s="26"/>
      <c r="N77" s="30"/>
      <c r="O77" s="53"/>
      <c r="P77" s="53"/>
      <c r="Q77" s="53"/>
    </row>
    <row r="78" spans="1:17" s="1" customFormat="1" ht="12.75">
      <c r="A78" s="24"/>
      <c r="B78" s="26"/>
      <c r="C78" s="26"/>
      <c r="D78" s="26"/>
      <c r="E78" s="26"/>
      <c r="F78" s="26"/>
      <c r="G78" s="26"/>
      <c r="H78" s="26"/>
      <c r="I78" s="26"/>
      <c r="J78" s="26"/>
      <c r="K78" s="26"/>
      <c r="L78" s="26"/>
      <c r="M78" s="26"/>
      <c r="N78" s="30"/>
      <c r="O78" s="53"/>
      <c r="P78" s="53"/>
      <c r="Q78" s="53"/>
    </row>
    <row r="79" spans="1:17" s="1" customFormat="1" ht="12.75">
      <c r="A79" s="24"/>
      <c r="B79" s="26"/>
      <c r="C79" s="26"/>
      <c r="D79" s="26"/>
      <c r="E79" s="26"/>
      <c r="F79" s="26"/>
      <c r="G79" s="26"/>
      <c r="H79" s="26"/>
      <c r="I79" s="26"/>
      <c r="J79" s="26"/>
      <c r="K79" s="26"/>
      <c r="L79" s="26"/>
      <c r="M79" s="26"/>
      <c r="N79" s="30"/>
      <c r="O79" s="53"/>
      <c r="P79" s="53"/>
      <c r="Q79" s="53"/>
    </row>
    <row r="80" spans="1:17" s="1" customFormat="1" ht="12.75">
      <c r="A80" s="24"/>
      <c r="B80" s="26"/>
      <c r="C80" s="26"/>
      <c r="D80" s="26"/>
      <c r="E80" s="26"/>
      <c r="F80" s="26"/>
      <c r="G80" s="26"/>
      <c r="H80" s="26"/>
      <c r="I80" s="26"/>
      <c r="J80" s="26"/>
      <c r="K80" s="26"/>
      <c r="L80" s="26"/>
      <c r="M80" s="26"/>
      <c r="N80" s="30"/>
      <c r="O80" s="53"/>
      <c r="P80" s="53"/>
      <c r="Q80" s="53"/>
    </row>
    <row r="81" spans="1:17" s="1" customFormat="1" ht="12.75">
      <c r="A81" s="24"/>
      <c r="B81" s="26"/>
      <c r="C81" s="26"/>
      <c r="D81" s="26"/>
      <c r="E81" s="26"/>
      <c r="F81" s="26"/>
      <c r="G81" s="26"/>
      <c r="H81" s="26"/>
      <c r="I81" s="26"/>
      <c r="J81" s="26"/>
      <c r="K81" s="26"/>
      <c r="L81" s="26"/>
      <c r="M81" s="26"/>
      <c r="N81" s="30"/>
      <c r="O81" s="53"/>
      <c r="P81" s="53"/>
      <c r="Q81" s="53"/>
    </row>
    <row r="82" spans="1:17" s="1" customFormat="1" ht="12.75">
      <c r="A82" s="24"/>
      <c r="B82" s="26"/>
      <c r="C82" s="26"/>
      <c r="D82" s="26"/>
      <c r="E82" s="26"/>
      <c r="F82" s="26"/>
      <c r="G82" s="26"/>
      <c r="H82" s="26"/>
      <c r="I82" s="26"/>
      <c r="J82" s="26"/>
      <c r="K82" s="26"/>
      <c r="L82" s="26"/>
      <c r="M82" s="26"/>
      <c r="N82" s="30"/>
      <c r="O82" s="53"/>
      <c r="P82" s="53"/>
      <c r="Q82" s="53"/>
    </row>
    <row r="83" spans="1:17" s="1" customFormat="1" ht="12.75">
      <c r="A83" s="24"/>
      <c r="B83" s="26"/>
      <c r="C83" s="26"/>
      <c r="D83" s="26"/>
      <c r="E83" s="26"/>
      <c r="F83" s="26"/>
      <c r="G83" s="26"/>
      <c r="H83" s="26"/>
      <c r="I83" s="26"/>
      <c r="J83" s="26"/>
      <c r="K83" s="26"/>
      <c r="L83" s="26"/>
      <c r="M83" s="26"/>
      <c r="N83" s="30"/>
      <c r="O83" s="53"/>
      <c r="P83" s="53"/>
      <c r="Q83" s="53"/>
    </row>
    <row r="84" spans="1:13" s="30" customFormat="1" ht="12.75">
      <c r="A84" s="24"/>
      <c r="B84" s="26"/>
      <c r="C84" s="26"/>
      <c r="D84" s="26"/>
      <c r="E84" s="26"/>
      <c r="F84" s="26"/>
      <c r="G84" s="26"/>
      <c r="H84" s="26"/>
      <c r="I84" s="26"/>
      <c r="J84" s="26"/>
      <c r="K84" s="26"/>
      <c r="L84" s="26"/>
      <c r="M84" s="26"/>
    </row>
    <row r="85" ht="12.75">
      <c r="A85" s="30" t="s">
        <v>65</v>
      </c>
    </row>
    <row r="86" spans="1:17" ht="12.75">
      <c r="A86" s="217" t="s">
        <v>5</v>
      </c>
      <c r="B86" s="217"/>
      <c r="C86" s="217"/>
      <c r="D86" s="217"/>
      <c r="E86" s="217"/>
      <c r="F86" s="217"/>
      <c r="G86" s="217"/>
      <c r="H86" s="217"/>
      <c r="I86" s="217"/>
      <c r="J86" s="217"/>
      <c r="K86" s="217"/>
      <c r="L86" s="217"/>
      <c r="M86" s="217"/>
      <c r="N86" s="217"/>
      <c r="O86" s="217"/>
      <c r="P86" s="217"/>
      <c r="Q86" s="217"/>
    </row>
    <row r="87" spans="1:17" ht="12.75">
      <c r="A87" s="217" t="s">
        <v>27</v>
      </c>
      <c r="B87" s="217"/>
      <c r="C87" s="217"/>
      <c r="D87" s="217"/>
      <c r="E87" s="217"/>
      <c r="F87" s="217"/>
      <c r="G87" s="217"/>
      <c r="H87" s="217"/>
      <c r="I87" s="217"/>
      <c r="J87" s="217"/>
      <c r="K87" s="217"/>
      <c r="L87" s="217"/>
      <c r="M87" s="217"/>
      <c r="N87" s="217"/>
      <c r="O87" s="217"/>
      <c r="P87" s="217"/>
      <c r="Q87" s="217"/>
    </row>
    <row r="88" spans="1:17" ht="12.75">
      <c r="A88" s="239" t="s">
        <v>26</v>
      </c>
      <c r="B88" s="239"/>
      <c r="C88" s="239"/>
      <c r="D88" s="239"/>
      <c r="E88" s="239"/>
      <c r="F88" s="239"/>
      <c r="G88" s="239"/>
      <c r="H88" s="239"/>
      <c r="I88" s="239"/>
      <c r="J88" s="239"/>
      <c r="K88" s="239"/>
      <c r="L88" s="239"/>
      <c r="M88" s="239"/>
      <c r="N88" s="239"/>
      <c r="O88" s="239"/>
      <c r="P88" s="239"/>
      <c r="Q88" s="239"/>
    </row>
    <row r="89" ht="12.75">
      <c r="A89" s="1"/>
    </row>
    <row r="90" spans="1:17" ht="12.75">
      <c r="A90" s="217" t="s">
        <v>22</v>
      </c>
      <c r="B90" s="217"/>
      <c r="C90" s="217"/>
      <c r="D90" s="217"/>
      <c r="E90" s="217"/>
      <c r="F90" s="217"/>
      <c r="G90" s="217"/>
      <c r="H90" s="217"/>
      <c r="I90" s="217"/>
      <c r="J90" s="217"/>
      <c r="K90" s="217"/>
      <c r="L90" s="217"/>
      <c r="M90" s="217"/>
      <c r="N90" s="217"/>
      <c r="O90" s="217"/>
      <c r="P90" s="217"/>
      <c r="Q90" s="217"/>
    </row>
    <row r="91" ht="9" customHeight="1" thickBot="1"/>
    <row r="92" spans="1:17" ht="13.5" customHeight="1">
      <c r="A92" s="4"/>
      <c r="B92" s="241" t="s">
        <v>2</v>
      </c>
      <c r="C92" s="240"/>
      <c r="D92" s="242"/>
      <c r="E92" s="240" t="s">
        <v>3</v>
      </c>
      <c r="F92" s="240"/>
      <c r="G92" s="240"/>
      <c r="H92" s="243" t="s">
        <v>7</v>
      </c>
      <c r="I92" s="244"/>
      <c r="J92" s="245"/>
      <c r="K92" s="240" t="s">
        <v>1</v>
      </c>
      <c r="L92" s="240"/>
      <c r="M92" s="240"/>
      <c r="N92" s="54"/>
      <c r="O92" s="240" t="s">
        <v>52</v>
      </c>
      <c r="P92" s="240"/>
      <c r="Q92" s="240"/>
    </row>
    <row r="93" spans="1:17" ht="12.75">
      <c r="A93" s="5"/>
      <c r="B93" s="6" t="s">
        <v>8</v>
      </c>
      <c r="C93" s="7" t="s">
        <v>0</v>
      </c>
      <c r="D93" s="8" t="s">
        <v>9</v>
      </c>
      <c r="E93" s="7" t="s">
        <v>8</v>
      </c>
      <c r="F93" s="7" t="s">
        <v>0</v>
      </c>
      <c r="G93" s="7" t="s">
        <v>9</v>
      </c>
      <c r="H93" s="6" t="s">
        <v>8</v>
      </c>
      <c r="I93" s="7" t="s">
        <v>0</v>
      </c>
      <c r="J93" s="8" t="s">
        <v>9</v>
      </c>
      <c r="K93" s="7" t="s">
        <v>8</v>
      </c>
      <c r="L93" s="7" t="s">
        <v>0</v>
      </c>
      <c r="M93" s="7" t="s">
        <v>9</v>
      </c>
      <c r="N93" s="55"/>
      <c r="O93" s="7" t="s">
        <v>8</v>
      </c>
      <c r="P93" s="7" t="s">
        <v>0</v>
      </c>
      <c r="Q93" s="7" t="s">
        <v>9</v>
      </c>
    </row>
    <row r="94" spans="1:17" s="1" customFormat="1" ht="13.5" customHeight="1">
      <c r="A94" s="28" t="s">
        <v>4</v>
      </c>
      <c r="B94" s="25"/>
      <c r="C94" s="26"/>
      <c r="D94" s="27"/>
      <c r="E94" s="26"/>
      <c r="F94" s="26"/>
      <c r="G94" s="26"/>
      <c r="H94" s="25"/>
      <c r="I94" s="26"/>
      <c r="J94" s="27"/>
      <c r="K94" s="26"/>
      <c r="L94" s="26"/>
      <c r="M94" s="26"/>
      <c r="N94" s="56"/>
      <c r="O94" s="26"/>
      <c r="P94" s="26"/>
      <c r="Q94" s="26"/>
    </row>
    <row r="95" spans="1:17" ht="12.75">
      <c r="A95" s="212" t="s">
        <v>60</v>
      </c>
      <c r="B95" s="11">
        <f>SUM(B53,B11)</f>
        <v>918</v>
      </c>
      <c r="C95" s="12">
        <f aca="true" t="shared" si="26" ref="C95:M95">SUM(C53,C11)</f>
        <v>597</v>
      </c>
      <c r="D95" s="13">
        <f t="shared" si="26"/>
        <v>1515</v>
      </c>
      <c r="E95" s="12">
        <f t="shared" si="26"/>
        <v>28990</v>
      </c>
      <c r="F95" s="12">
        <f t="shared" si="26"/>
        <v>36387</v>
      </c>
      <c r="G95" s="12">
        <f t="shared" si="26"/>
        <v>65377</v>
      </c>
      <c r="H95" s="11">
        <f t="shared" si="26"/>
        <v>137</v>
      </c>
      <c r="I95" s="12">
        <f t="shared" si="26"/>
        <v>196</v>
      </c>
      <c r="J95" s="13">
        <f t="shared" si="26"/>
        <v>333</v>
      </c>
      <c r="K95" s="12">
        <f t="shared" si="26"/>
        <v>30045</v>
      </c>
      <c r="L95" s="12">
        <f t="shared" si="26"/>
        <v>37180</v>
      </c>
      <c r="M95" s="12">
        <f t="shared" si="26"/>
        <v>67225</v>
      </c>
      <c r="N95" s="55"/>
      <c r="O95" s="51">
        <f aca="true" t="shared" si="27" ref="O95:Q99">B95/(B95+E95)*100</f>
        <v>3.0694128661227764</v>
      </c>
      <c r="P95" s="51">
        <f t="shared" si="27"/>
        <v>1.6142115509409476</v>
      </c>
      <c r="Q95" s="51">
        <f t="shared" si="27"/>
        <v>2.264844824493213</v>
      </c>
    </row>
    <row r="96" spans="1:17" ht="12.75">
      <c r="A96" s="212" t="s">
        <v>62</v>
      </c>
      <c r="B96" s="11">
        <f aca="true" t="shared" si="28" ref="B96:M96">SUM(B54,B12)</f>
        <v>2391</v>
      </c>
      <c r="C96" s="12">
        <f t="shared" si="28"/>
        <v>1182</v>
      </c>
      <c r="D96" s="13">
        <f t="shared" si="28"/>
        <v>3573</v>
      </c>
      <c r="E96" s="12">
        <f t="shared" si="28"/>
        <v>21716</v>
      </c>
      <c r="F96" s="12">
        <f t="shared" si="28"/>
        <v>16417</v>
      </c>
      <c r="G96" s="12">
        <f t="shared" si="28"/>
        <v>38133</v>
      </c>
      <c r="H96" s="11">
        <f t="shared" si="28"/>
        <v>209</v>
      </c>
      <c r="I96" s="12">
        <f t="shared" si="28"/>
        <v>179</v>
      </c>
      <c r="J96" s="13">
        <f t="shared" si="28"/>
        <v>388</v>
      </c>
      <c r="K96" s="12">
        <f t="shared" si="28"/>
        <v>24316</v>
      </c>
      <c r="L96" s="12">
        <f t="shared" si="28"/>
        <v>17778</v>
      </c>
      <c r="M96" s="12">
        <f t="shared" si="28"/>
        <v>42094</v>
      </c>
      <c r="N96" s="55"/>
      <c r="O96" s="51">
        <f t="shared" si="27"/>
        <v>9.918280997220725</v>
      </c>
      <c r="P96" s="51">
        <f t="shared" si="27"/>
        <v>6.716290698335133</v>
      </c>
      <c r="Q96" s="51">
        <f t="shared" si="27"/>
        <v>8.567112645662494</v>
      </c>
    </row>
    <row r="97" spans="1:17" ht="12.75">
      <c r="A97" s="212" t="s">
        <v>61</v>
      </c>
      <c r="B97" s="11">
        <f aca="true" t="shared" si="29" ref="B97:M97">SUM(B55,B13)</f>
        <v>153</v>
      </c>
      <c r="C97" s="12">
        <f t="shared" si="29"/>
        <v>185</v>
      </c>
      <c r="D97" s="13">
        <f t="shared" si="29"/>
        <v>338</v>
      </c>
      <c r="E97" s="12">
        <f t="shared" si="29"/>
        <v>797</v>
      </c>
      <c r="F97" s="12">
        <f t="shared" si="29"/>
        <v>1895</v>
      </c>
      <c r="G97" s="12">
        <f t="shared" si="29"/>
        <v>2692</v>
      </c>
      <c r="H97" s="11">
        <f t="shared" si="29"/>
        <v>14</v>
      </c>
      <c r="I97" s="12">
        <f t="shared" si="29"/>
        <v>33</v>
      </c>
      <c r="J97" s="13">
        <f t="shared" si="29"/>
        <v>47</v>
      </c>
      <c r="K97" s="12">
        <f t="shared" si="29"/>
        <v>964</v>
      </c>
      <c r="L97" s="12">
        <f t="shared" si="29"/>
        <v>2113</v>
      </c>
      <c r="M97" s="12">
        <f t="shared" si="29"/>
        <v>3077</v>
      </c>
      <c r="N97" s="55"/>
      <c r="O97" s="51">
        <f t="shared" si="27"/>
        <v>16.105263157894736</v>
      </c>
      <c r="P97" s="51">
        <f t="shared" si="27"/>
        <v>8.89423076923077</v>
      </c>
      <c r="Q97" s="51">
        <f t="shared" si="27"/>
        <v>11.155115511551156</v>
      </c>
    </row>
    <row r="98" spans="1:17" ht="12.75">
      <c r="A98" s="212" t="s">
        <v>63</v>
      </c>
      <c r="B98" s="11">
        <f aca="true" t="shared" si="30" ref="B98:M98">SUM(B56,B14)</f>
        <v>1400</v>
      </c>
      <c r="C98" s="12">
        <f t="shared" si="30"/>
        <v>677</v>
      </c>
      <c r="D98" s="13">
        <f t="shared" si="30"/>
        <v>2077</v>
      </c>
      <c r="E98" s="12">
        <f t="shared" si="30"/>
        <v>15180</v>
      </c>
      <c r="F98" s="12">
        <f t="shared" si="30"/>
        <v>11478</v>
      </c>
      <c r="G98" s="12">
        <f t="shared" si="30"/>
        <v>26658</v>
      </c>
      <c r="H98" s="11">
        <f t="shared" si="30"/>
        <v>570</v>
      </c>
      <c r="I98" s="12">
        <f t="shared" si="30"/>
        <v>386</v>
      </c>
      <c r="J98" s="13">
        <f t="shared" si="30"/>
        <v>956</v>
      </c>
      <c r="K98" s="12">
        <f t="shared" si="30"/>
        <v>17150</v>
      </c>
      <c r="L98" s="12">
        <f t="shared" si="30"/>
        <v>12541</v>
      </c>
      <c r="M98" s="12">
        <f t="shared" si="30"/>
        <v>29691</v>
      </c>
      <c r="N98" s="55"/>
      <c r="O98" s="51">
        <f t="shared" si="27"/>
        <v>8.443908323281061</v>
      </c>
      <c r="P98" s="51">
        <f t="shared" si="27"/>
        <v>5.5697243932538045</v>
      </c>
      <c r="Q98" s="51">
        <f t="shared" si="27"/>
        <v>7.228119018618409</v>
      </c>
    </row>
    <row r="99" spans="1:17" s="62" customFormat="1" ht="12.75">
      <c r="A99" s="24" t="s">
        <v>1</v>
      </c>
      <c r="B99" s="18">
        <f aca="true" t="shared" si="31" ref="B99:M99">SUM(B57,B15)</f>
        <v>4862</v>
      </c>
      <c r="C99" s="19">
        <f t="shared" si="31"/>
        <v>2641</v>
      </c>
      <c r="D99" s="20">
        <f t="shared" si="31"/>
        <v>7503</v>
      </c>
      <c r="E99" s="19">
        <f t="shared" si="31"/>
        <v>66683</v>
      </c>
      <c r="F99" s="19">
        <f t="shared" si="31"/>
        <v>66177</v>
      </c>
      <c r="G99" s="19">
        <f t="shared" si="31"/>
        <v>132860</v>
      </c>
      <c r="H99" s="18">
        <f t="shared" si="31"/>
        <v>930</v>
      </c>
      <c r="I99" s="19">
        <f t="shared" si="31"/>
        <v>794</v>
      </c>
      <c r="J99" s="20">
        <f t="shared" si="31"/>
        <v>1724</v>
      </c>
      <c r="K99" s="19">
        <f t="shared" si="31"/>
        <v>72475</v>
      </c>
      <c r="L99" s="19">
        <f t="shared" si="31"/>
        <v>69612</v>
      </c>
      <c r="M99" s="20">
        <f t="shared" si="31"/>
        <v>142087</v>
      </c>
      <c r="N99" s="61"/>
      <c r="O99" s="63">
        <f t="shared" si="27"/>
        <v>6.795722971556363</v>
      </c>
      <c r="P99" s="57">
        <f t="shared" si="27"/>
        <v>3.8376587520706793</v>
      </c>
      <c r="Q99" s="57">
        <f t="shared" si="27"/>
        <v>5.345425788847488</v>
      </c>
    </row>
    <row r="100" spans="2:17" s="1" customFormat="1" ht="12.75">
      <c r="B100" s="25"/>
      <c r="C100" s="26"/>
      <c r="D100" s="27"/>
      <c r="E100" s="26"/>
      <c r="F100" s="26"/>
      <c r="G100" s="26"/>
      <c r="H100" s="25"/>
      <c r="I100" s="26"/>
      <c r="J100" s="27"/>
      <c r="K100" s="26"/>
      <c r="L100" s="26"/>
      <c r="M100" s="26"/>
      <c r="N100" s="56"/>
      <c r="O100" s="26"/>
      <c r="P100" s="26"/>
      <c r="Q100" s="26"/>
    </row>
    <row r="101" spans="1:17" s="1" customFormat="1" ht="12.75">
      <c r="A101" s="28" t="s">
        <v>18</v>
      </c>
      <c r="B101" s="25"/>
      <c r="C101" s="26"/>
      <c r="D101" s="27"/>
      <c r="E101" s="26"/>
      <c r="F101" s="26"/>
      <c r="G101" s="26"/>
      <c r="H101" s="25"/>
      <c r="I101" s="26"/>
      <c r="J101" s="27"/>
      <c r="K101" s="26"/>
      <c r="L101" s="26"/>
      <c r="M101" s="26"/>
      <c r="N101" s="56"/>
      <c r="O101" s="26"/>
      <c r="P101" s="26"/>
      <c r="Q101" s="26"/>
    </row>
    <row r="102" spans="1:17" ht="12.75">
      <c r="A102" s="212" t="s">
        <v>60</v>
      </c>
      <c r="B102" s="11">
        <f aca="true" t="shared" si="32" ref="B102:M102">SUM(B60,B18)</f>
        <v>828</v>
      </c>
      <c r="C102" s="12">
        <f t="shared" si="32"/>
        <v>568</v>
      </c>
      <c r="D102" s="13">
        <f t="shared" si="32"/>
        <v>1396</v>
      </c>
      <c r="E102" s="12">
        <f t="shared" si="32"/>
        <v>21257</v>
      </c>
      <c r="F102" s="12">
        <f t="shared" si="32"/>
        <v>28963</v>
      </c>
      <c r="G102" s="12">
        <f t="shared" si="32"/>
        <v>50220</v>
      </c>
      <c r="H102" s="11">
        <f t="shared" si="32"/>
        <v>102</v>
      </c>
      <c r="I102" s="12">
        <f t="shared" si="32"/>
        <v>157</v>
      </c>
      <c r="J102" s="13">
        <f t="shared" si="32"/>
        <v>259</v>
      </c>
      <c r="K102" s="12">
        <f t="shared" si="32"/>
        <v>22187</v>
      </c>
      <c r="L102" s="12">
        <f t="shared" si="32"/>
        <v>29688</v>
      </c>
      <c r="M102" s="12">
        <f t="shared" si="32"/>
        <v>51875</v>
      </c>
      <c r="N102" s="55"/>
      <c r="O102" s="51">
        <f aca="true" t="shared" si="33" ref="O102:Q106">B102/(B102+E102)*100</f>
        <v>3.749151007471134</v>
      </c>
      <c r="P102" s="51">
        <f t="shared" si="33"/>
        <v>1.9234025261589516</v>
      </c>
      <c r="Q102" s="51">
        <f t="shared" si="33"/>
        <v>2.7045877247365158</v>
      </c>
    </row>
    <row r="103" spans="1:17" ht="12.75">
      <c r="A103" s="212" t="s">
        <v>62</v>
      </c>
      <c r="B103" s="11">
        <f aca="true" t="shared" si="34" ref="B103:M103">SUM(B61,B19)</f>
        <v>2230</v>
      </c>
      <c r="C103" s="12">
        <f t="shared" si="34"/>
        <v>1073</v>
      </c>
      <c r="D103" s="13">
        <f t="shared" si="34"/>
        <v>3303</v>
      </c>
      <c r="E103" s="12">
        <f t="shared" si="34"/>
        <v>21891</v>
      </c>
      <c r="F103" s="12">
        <f t="shared" si="34"/>
        <v>17408</v>
      </c>
      <c r="G103" s="12">
        <f t="shared" si="34"/>
        <v>39299</v>
      </c>
      <c r="H103" s="11">
        <f t="shared" si="34"/>
        <v>86</v>
      </c>
      <c r="I103" s="12">
        <f t="shared" si="34"/>
        <v>144</v>
      </c>
      <c r="J103" s="13">
        <f t="shared" si="34"/>
        <v>230</v>
      </c>
      <c r="K103" s="12">
        <f t="shared" si="34"/>
        <v>24207</v>
      </c>
      <c r="L103" s="12">
        <f t="shared" si="34"/>
        <v>18625</v>
      </c>
      <c r="M103" s="12">
        <f t="shared" si="34"/>
        <v>42832</v>
      </c>
      <c r="N103" s="55"/>
      <c r="O103" s="51">
        <f t="shared" si="33"/>
        <v>9.245056175117119</v>
      </c>
      <c r="P103" s="51">
        <f t="shared" si="33"/>
        <v>5.805962880796494</v>
      </c>
      <c r="Q103" s="51">
        <f t="shared" si="33"/>
        <v>7.753157128773297</v>
      </c>
    </row>
    <row r="104" spans="1:17" ht="12.75">
      <c r="A104" s="212" t="s">
        <v>61</v>
      </c>
      <c r="B104" s="11">
        <f aca="true" t="shared" si="35" ref="B104:M104">SUM(B62,B20)</f>
        <v>136</v>
      </c>
      <c r="C104" s="12">
        <f t="shared" si="35"/>
        <v>142</v>
      </c>
      <c r="D104" s="13">
        <f t="shared" si="35"/>
        <v>278</v>
      </c>
      <c r="E104" s="12">
        <f t="shared" si="35"/>
        <v>974</v>
      </c>
      <c r="F104" s="12">
        <f t="shared" si="35"/>
        <v>1968</v>
      </c>
      <c r="G104" s="12">
        <f t="shared" si="35"/>
        <v>2942</v>
      </c>
      <c r="H104" s="11">
        <f t="shared" si="35"/>
        <v>17</v>
      </c>
      <c r="I104" s="12">
        <f t="shared" si="35"/>
        <v>44</v>
      </c>
      <c r="J104" s="13">
        <f t="shared" si="35"/>
        <v>61</v>
      </c>
      <c r="K104" s="12">
        <f t="shared" si="35"/>
        <v>1127</v>
      </c>
      <c r="L104" s="12">
        <f t="shared" si="35"/>
        <v>2154</v>
      </c>
      <c r="M104" s="12">
        <f t="shared" si="35"/>
        <v>3281</v>
      </c>
      <c r="N104" s="55"/>
      <c r="O104" s="51">
        <f t="shared" si="33"/>
        <v>12.252252252252251</v>
      </c>
      <c r="P104" s="51">
        <f t="shared" si="33"/>
        <v>6.729857819905213</v>
      </c>
      <c r="Q104" s="51">
        <f t="shared" si="33"/>
        <v>8.633540372670808</v>
      </c>
    </row>
    <row r="105" spans="1:17" ht="12.75">
      <c r="A105" s="212" t="s">
        <v>63</v>
      </c>
      <c r="B105" s="11">
        <f aca="true" t="shared" si="36" ref="B105:M105">SUM(B63,B21)</f>
        <v>1063</v>
      </c>
      <c r="C105" s="12">
        <f t="shared" si="36"/>
        <v>647</v>
      </c>
      <c r="D105" s="13">
        <f t="shared" si="36"/>
        <v>1710</v>
      </c>
      <c r="E105" s="12">
        <f t="shared" si="36"/>
        <v>14282</v>
      </c>
      <c r="F105" s="12">
        <f t="shared" si="36"/>
        <v>11483</v>
      </c>
      <c r="G105" s="12">
        <f t="shared" si="36"/>
        <v>25765</v>
      </c>
      <c r="H105" s="11">
        <f t="shared" si="36"/>
        <v>225</v>
      </c>
      <c r="I105" s="12">
        <f t="shared" si="36"/>
        <v>191</v>
      </c>
      <c r="J105" s="13">
        <f t="shared" si="36"/>
        <v>416</v>
      </c>
      <c r="K105" s="12">
        <f t="shared" si="36"/>
        <v>15570</v>
      </c>
      <c r="L105" s="12">
        <f t="shared" si="36"/>
        <v>12321</v>
      </c>
      <c r="M105" s="12">
        <f t="shared" si="36"/>
        <v>27891</v>
      </c>
      <c r="N105" s="55"/>
      <c r="O105" s="51">
        <f t="shared" si="33"/>
        <v>6.927337895079831</v>
      </c>
      <c r="P105" s="51">
        <f t="shared" si="33"/>
        <v>5.333882934872217</v>
      </c>
      <c r="Q105" s="51">
        <f t="shared" si="33"/>
        <v>6.223839854413103</v>
      </c>
    </row>
    <row r="106" spans="1:17" s="62" customFormat="1" ht="12.75">
      <c r="A106" s="24" t="s">
        <v>1</v>
      </c>
      <c r="B106" s="18">
        <f aca="true" t="shared" si="37" ref="B106:M106">SUM(B64,B22)</f>
        <v>4257</v>
      </c>
      <c r="C106" s="19">
        <f t="shared" si="37"/>
        <v>2430</v>
      </c>
      <c r="D106" s="20">
        <f t="shared" si="37"/>
        <v>6687</v>
      </c>
      <c r="E106" s="19">
        <f t="shared" si="37"/>
        <v>58404</v>
      </c>
      <c r="F106" s="19">
        <f t="shared" si="37"/>
        <v>59822</v>
      </c>
      <c r="G106" s="19">
        <f t="shared" si="37"/>
        <v>118226</v>
      </c>
      <c r="H106" s="18">
        <f t="shared" si="37"/>
        <v>430</v>
      </c>
      <c r="I106" s="19">
        <f t="shared" si="37"/>
        <v>536</v>
      </c>
      <c r="J106" s="20">
        <f t="shared" si="37"/>
        <v>966</v>
      </c>
      <c r="K106" s="19">
        <f t="shared" si="37"/>
        <v>63091</v>
      </c>
      <c r="L106" s="19">
        <f t="shared" si="37"/>
        <v>62788</v>
      </c>
      <c r="M106" s="20">
        <f t="shared" si="37"/>
        <v>125879</v>
      </c>
      <c r="N106" s="61"/>
      <c r="O106" s="63">
        <f t="shared" si="33"/>
        <v>6.79369943026763</v>
      </c>
      <c r="P106" s="57">
        <f t="shared" si="33"/>
        <v>3.90348904452869</v>
      </c>
      <c r="Q106" s="57">
        <f t="shared" si="33"/>
        <v>5.353325914836726</v>
      </c>
    </row>
    <row r="107" spans="1:17" ht="12.75">
      <c r="A107" s="9" t="s">
        <v>28</v>
      </c>
      <c r="B107" s="67"/>
      <c r="C107" s="68"/>
      <c r="D107" s="69"/>
      <c r="E107" s="68"/>
      <c r="F107" s="68"/>
      <c r="G107" s="68"/>
      <c r="H107" s="67"/>
      <c r="I107" s="68"/>
      <c r="J107" s="69"/>
      <c r="K107" s="68"/>
      <c r="L107" s="68"/>
      <c r="M107" s="68"/>
      <c r="N107" s="55"/>
      <c r="O107" s="70"/>
      <c r="P107" s="70"/>
      <c r="Q107" s="70"/>
    </row>
    <row r="108" spans="1:17" ht="12.75">
      <c r="A108" s="212" t="s">
        <v>60</v>
      </c>
      <c r="B108" s="11">
        <f aca="true" t="shared" si="38" ref="B108:M108">SUM(B66,B24)</f>
        <v>1746</v>
      </c>
      <c r="C108" s="12">
        <f t="shared" si="38"/>
        <v>1165</v>
      </c>
      <c r="D108" s="13">
        <f t="shared" si="38"/>
        <v>2911</v>
      </c>
      <c r="E108" s="12">
        <f t="shared" si="38"/>
        <v>50247</v>
      </c>
      <c r="F108" s="12">
        <f t="shared" si="38"/>
        <v>65350</v>
      </c>
      <c r="G108" s="12">
        <f t="shared" si="38"/>
        <v>115597</v>
      </c>
      <c r="H108" s="11">
        <f t="shared" si="38"/>
        <v>239</v>
      </c>
      <c r="I108" s="12">
        <f t="shared" si="38"/>
        <v>353</v>
      </c>
      <c r="J108" s="13">
        <f t="shared" si="38"/>
        <v>592</v>
      </c>
      <c r="K108" s="12">
        <f t="shared" si="38"/>
        <v>52232</v>
      </c>
      <c r="L108" s="12">
        <f t="shared" si="38"/>
        <v>66868</v>
      </c>
      <c r="M108" s="12">
        <f t="shared" si="38"/>
        <v>119100</v>
      </c>
      <c r="N108" s="55"/>
      <c r="O108" s="51">
        <f aca="true" t="shared" si="39" ref="O108:Q112">B108/(B108+E108)*100</f>
        <v>3.358144365587675</v>
      </c>
      <c r="P108" s="51">
        <f t="shared" si="39"/>
        <v>1.7514846275276255</v>
      </c>
      <c r="Q108" s="51">
        <f t="shared" si="39"/>
        <v>2.456374253214973</v>
      </c>
    </row>
    <row r="109" spans="1:17" s="3" customFormat="1" ht="12.75">
      <c r="A109" s="212" t="s">
        <v>62</v>
      </c>
      <c r="B109" s="11">
        <f aca="true" t="shared" si="40" ref="B109:M109">SUM(B67,B25)</f>
        <v>4621</v>
      </c>
      <c r="C109" s="12">
        <f t="shared" si="40"/>
        <v>2255</v>
      </c>
      <c r="D109" s="13">
        <f t="shared" si="40"/>
        <v>6876</v>
      </c>
      <c r="E109" s="12">
        <f t="shared" si="40"/>
        <v>43607</v>
      </c>
      <c r="F109" s="12">
        <f t="shared" si="40"/>
        <v>33825</v>
      </c>
      <c r="G109" s="12">
        <f t="shared" si="40"/>
        <v>77432</v>
      </c>
      <c r="H109" s="11">
        <f t="shared" si="40"/>
        <v>295</v>
      </c>
      <c r="I109" s="12">
        <f t="shared" si="40"/>
        <v>323</v>
      </c>
      <c r="J109" s="13">
        <f t="shared" si="40"/>
        <v>618</v>
      </c>
      <c r="K109" s="12">
        <f t="shared" si="40"/>
        <v>48523</v>
      </c>
      <c r="L109" s="12">
        <f t="shared" si="40"/>
        <v>36403</v>
      </c>
      <c r="M109" s="12">
        <f t="shared" si="40"/>
        <v>84926</v>
      </c>
      <c r="N109" s="55"/>
      <c r="O109" s="51">
        <f t="shared" si="39"/>
        <v>9.581570871692792</v>
      </c>
      <c r="P109" s="51">
        <f t="shared" si="39"/>
        <v>6.25</v>
      </c>
      <c r="Q109" s="51">
        <f t="shared" si="39"/>
        <v>8.155809650329743</v>
      </c>
    </row>
    <row r="110" spans="1:17" s="3" customFormat="1" ht="12.75">
      <c r="A110" s="212" t="s">
        <v>61</v>
      </c>
      <c r="B110" s="11">
        <f aca="true" t="shared" si="41" ref="B110:M110">SUM(B68,B26)</f>
        <v>289</v>
      </c>
      <c r="C110" s="12">
        <f t="shared" si="41"/>
        <v>327</v>
      </c>
      <c r="D110" s="13">
        <f t="shared" si="41"/>
        <v>616</v>
      </c>
      <c r="E110" s="12">
        <f t="shared" si="41"/>
        <v>1771</v>
      </c>
      <c r="F110" s="12">
        <f t="shared" si="41"/>
        <v>3863</v>
      </c>
      <c r="G110" s="12">
        <f t="shared" si="41"/>
        <v>5634</v>
      </c>
      <c r="H110" s="11">
        <f t="shared" si="41"/>
        <v>31</v>
      </c>
      <c r="I110" s="12">
        <f t="shared" si="41"/>
        <v>77</v>
      </c>
      <c r="J110" s="13">
        <f t="shared" si="41"/>
        <v>108</v>
      </c>
      <c r="K110" s="12">
        <f t="shared" si="41"/>
        <v>2091</v>
      </c>
      <c r="L110" s="12">
        <f t="shared" si="41"/>
        <v>4267</v>
      </c>
      <c r="M110" s="12">
        <f t="shared" si="41"/>
        <v>6358</v>
      </c>
      <c r="N110" s="55"/>
      <c r="O110" s="51">
        <f t="shared" si="39"/>
        <v>14.029126213592233</v>
      </c>
      <c r="P110" s="51">
        <f t="shared" si="39"/>
        <v>7.804295942720764</v>
      </c>
      <c r="Q110" s="51">
        <f t="shared" si="39"/>
        <v>9.856</v>
      </c>
    </row>
    <row r="111" spans="1:17" ht="12.75">
      <c r="A111" s="212" t="s">
        <v>63</v>
      </c>
      <c r="B111" s="11">
        <f aca="true" t="shared" si="42" ref="B111:M111">SUM(B69,B27)</f>
        <v>2463</v>
      </c>
      <c r="C111" s="39">
        <f t="shared" si="42"/>
        <v>1324</v>
      </c>
      <c r="D111" s="40">
        <f t="shared" si="42"/>
        <v>3787</v>
      </c>
      <c r="E111" s="39">
        <f t="shared" si="42"/>
        <v>29462</v>
      </c>
      <c r="F111" s="39">
        <f t="shared" si="42"/>
        <v>22961</v>
      </c>
      <c r="G111" s="39">
        <f t="shared" si="42"/>
        <v>52423</v>
      </c>
      <c r="H111" s="38">
        <f t="shared" si="42"/>
        <v>795</v>
      </c>
      <c r="I111" s="39">
        <f t="shared" si="42"/>
        <v>577</v>
      </c>
      <c r="J111" s="40">
        <f t="shared" si="42"/>
        <v>1372</v>
      </c>
      <c r="K111" s="39">
        <f t="shared" si="42"/>
        <v>32720</v>
      </c>
      <c r="L111" s="39">
        <f t="shared" si="42"/>
        <v>24862</v>
      </c>
      <c r="M111" s="39">
        <f t="shared" si="42"/>
        <v>57582</v>
      </c>
      <c r="N111" s="55"/>
      <c r="O111" s="52">
        <f t="shared" si="39"/>
        <v>7.714956930305402</v>
      </c>
      <c r="P111" s="52">
        <f t="shared" si="39"/>
        <v>5.451925056619313</v>
      </c>
      <c r="Q111" s="52">
        <f t="shared" si="39"/>
        <v>6.737235367372353</v>
      </c>
    </row>
    <row r="112" spans="1:17" s="1" customFormat="1" ht="12.75">
      <c r="A112" s="24" t="s">
        <v>1</v>
      </c>
      <c r="B112" s="18">
        <f aca="true" t="shared" si="43" ref="B112:M112">SUM(B70,B28)</f>
        <v>9119</v>
      </c>
      <c r="C112" s="42">
        <f t="shared" si="43"/>
        <v>5071</v>
      </c>
      <c r="D112" s="43">
        <f t="shared" si="43"/>
        <v>14190</v>
      </c>
      <c r="E112" s="42">
        <f t="shared" si="43"/>
        <v>125087</v>
      </c>
      <c r="F112" s="42">
        <f t="shared" si="43"/>
        <v>125999</v>
      </c>
      <c r="G112" s="42">
        <f t="shared" si="43"/>
        <v>251086</v>
      </c>
      <c r="H112" s="41">
        <f t="shared" si="43"/>
        <v>1360</v>
      </c>
      <c r="I112" s="42">
        <f t="shared" si="43"/>
        <v>1330</v>
      </c>
      <c r="J112" s="43">
        <f t="shared" si="43"/>
        <v>2690</v>
      </c>
      <c r="K112" s="42">
        <f t="shared" si="43"/>
        <v>135566</v>
      </c>
      <c r="L112" s="42">
        <f t="shared" si="43"/>
        <v>132400</v>
      </c>
      <c r="M112" s="42">
        <f t="shared" si="43"/>
        <v>267966</v>
      </c>
      <c r="N112" s="56"/>
      <c r="O112" s="57">
        <f t="shared" si="39"/>
        <v>6.79477817683263</v>
      </c>
      <c r="P112" s="57">
        <f t="shared" si="39"/>
        <v>3.8689250019073778</v>
      </c>
      <c r="Q112" s="57">
        <f t="shared" si="39"/>
        <v>5.349145795322608</v>
      </c>
    </row>
    <row r="114" spans="1:71" ht="12.75">
      <c r="A114" s="3"/>
      <c r="R114" s="199"/>
      <c r="S114" s="199"/>
      <c r="T114" s="199"/>
      <c r="U114" s="199"/>
      <c r="V114" s="199"/>
      <c r="W114" s="199"/>
      <c r="X114" s="199"/>
      <c r="Y114" s="199"/>
      <c r="Z114" s="199"/>
      <c r="AA114" s="199"/>
      <c r="AB114" s="199"/>
      <c r="AC114" s="199"/>
      <c r="AD114" s="199"/>
      <c r="AE114" s="199"/>
      <c r="AF114" s="199"/>
      <c r="AG114" s="199"/>
      <c r="AH114" s="199"/>
      <c r="AI114" s="199"/>
      <c r="AJ114" s="199"/>
      <c r="AK114" s="199"/>
      <c r="AL114" s="199"/>
      <c r="AM114" s="199"/>
      <c r="AN114" s="199"/>
      <c r="AO114" s="199"/>
      <c r="AP114" s="199"/>
      <c r="AQ114" s="199"/>
      <c r="AR114" s="199"/>
      <c r="AS114" s="199"/>
      <c r="AT114" s="199"/>
      <c r="AU114" s="199"/>
      <c r="AV114" s="199"/>
      <c r="AW114" s="199"/>
      <c r="AX114" s="199"/>
      <c r="AY114" s="199"/>
      <c r="AZ114" s="199"/>
      <c r="BA114" s="199"/>
      <c r="BB114" s="199"/>
      <c r="BC114" s="199"/>
      <c r="BD114" s="199"/>
      <c r="BE114" s="199"/>
      <c r="BF114" s="199"/>
      <c r="BG114" s="199"/>
      <c r="BH114" s="199"/>
      <c r="BI114" s="199"/>
      <c r="BJ114" s="199"/>
      <c r="BK114" s="199"/>
      <c r="BL114" s="199"/>
      <c r="BM114" s="199"/>
      <c r="BN114" s="199"/>
      <c r="BO114" s="199"/>
      <c r="BP114" s="199"/>
      <c r="BQ114" s="199"/>
      <c r="BR114" s="199"/>
      <c r="BS114" s="199"/>
    </row>
    <row r="115" spans="1:71" ht="12.75">
      <c r="A115" s="3"/>
      <c r="R115" s="199"/>
      <c r="S115" s="199"/>
      <c r="T115" s="199"/>
      <c r="U115" s="199"/>
      <c r="V115" s="199"/>
      <c r="W115" s="199"/>
      <c r="X115" s="199"/>
      <c r="Y115" s="199"/>
      <c r="Z115" s="199"/>
      <c r="AA115" s="199"/>
      <c r="AB115" s="199"/>
      <c r="AC115" s="199"/>
      <c r="AD115" s="199"/>
      <c r="AE115" s="199"/>
      <c r="AF115" s="199"/>
      <c r="AG115" s="199"/>
      <c r="AH115" s="199"/>
      <c r="AI115" s="199"/>
      <c r="AJ115" s="199"/>
      <c r="AK115" s="199"/>
      <c r="AL115" s="199"/>
      <c r="AM115" s="199"/>
      <c r="AN115" s="199"/>
      <c r="AO115" s="199"/>
      <c r="AP115" s="199"/>
      <c r="AQ115" s="199"/>
      <c r="AR115" s="199"/>
      <c r="AS115" s="199"/>
      <c r="AT115" s="199"/>
      <c r="AU115" s="199"/>
      <c r="AV115" s="199"/>
      <c r="AW115" s="199"/>
      <c r="AX115" s="199"/>
      <c r="AY115" s="199"/>
      <c r="AZ115" s="199"/>
      <c r="BA115" s="199"/>
      <c r="BB115" s="199"/>
      <c r="BC115" s="199"/>
      <c r="BD115" s="199"/>
      <c r="BE115" s="199"/>
      <c r="BF115" s="199"/>
      <c r="BG115" s="199"/>
      <c r="BH115" s="199"/>
      <c r="BI115" s="199"/>
      <c r="BJ115" s="199"/>
      <c r="BK115" s="199"/>
      <c r="BL115" s="199"/>
      <c r="BM115" s="199"/>
      <c r="BN115" s="199"/>
      <c r="BO115" s="199"/>
      <c r="BP115" s="199"/>
      <c r="BQ115" s="199"/>
      <c r="BR115" s="199"/>
      <c r="BS115" s="199"/>
    </row>
    <row r="116" spans="1:71" ht="12.75">
      <c r="A116" s="3"/>
      <c r="R116" s="199"/>
      <c r="S116" s="199"/>
      <c r="T116" s="199"/>
      <c r="U116" s="199"/>
      <c r="V116" s="199"/>
      <c r="W116" s="199"/>
      <c r="X116" s="199"/>
      <c r="Y116" s="199"/>
      <c r="Z116" s="199"/>
      <c r="AA116" s="199"/>
      <c r="AB116" s="199"/>
      <c r="AC116" s="199"/>
      <c r="AD116" s="199"/>
      <c r="AE116" s="199"/>
      <c r="AF116" s="199"/>
      <c r="AG116" s="199"/>
      <c r="AH116" s="199"/>
      <c r="AI116" s="199"/>
      <c r="AJ116" s="199"/>
      <c r="AK116" s="199"/>
      <c r="AL116" s="199"/>
      <c r="AM116" s="199"/>
      <c r="AN116" s="199"/>
      <c r="AO116" s="199"/>
      <c r="AP116" s="199"/>
      <c r="AQ116" s="199"/>
      <c r="AR116" s="199"/>
      <c r="AS116" s="199"/>
      <c r="AT116" s="199"/>
      <c r="AU116" s="199"/>
      <c r="AV116" s="199"/>
      <c r="AW116" s="199"/>
      <c r="AX116" s="199"/>
      <c r="AY116" s="199"/>
      <c r="AZ116" s="199"/>
      <c r="BA116" s="199"/>
      <c r="BB116" s="199"/>
      <c r="BC116" s="199"/>
      <c r="BD116" s="199"/>
      <c r="BE116" s="199"/>
      <c r="BF116" s="199"/>
      <c r="BG116" s="199"/>
      <c r="BH116" s="199"/>
      <c r="BI116" s="199"/>
      <c r="BJ116" s="199"/>
      <c r="BK116" s="199"/>
      <c r="BL116" s="199"/>
      <c r="BM116" s="199"/>
      <c r="BN116" s="199"/>
      <c r="BO116" s="199"/>
      <c r="BP116" s="199"/>
      <c r="BQ116" s="199"/>
      <c r="BR116" s="199"/>
      <c r="BS116" s="199"/>
    </row>
    <row r="117" spans="1:71" ht="12.75">
      <c r="A117" s="3"/>
      <c r="R117" s="199"/>
      <c r="S117" s="199"/>
      <c r="T117" s="199"/>
      <c r="U117" s="199"/>
      <c r="V117" s="199"/>
      <c r="W117" s="199"/>
      <c r="X117" s="199"/>
      <c r="Y117" s="199"/>
      <c r="Z117" s="199"/>
      <c r="AA117" s="199"/>
      <c r="AB117" s="199"/>
      <c r="AC117" s="199"/>
      <c r="AD117" s="199"/>
      <c r="AE117" s="199"/>
      <c r="AF117" s="199"/>
      <c r="AG117" s="199"/>
      <c r="AH117" s="199"/>
      <c r="AI117" s="199"/>
      <c r="AJ117" s="199"/>
      <c r="AK117" s="199"/>
      <c r="AL117" s="199"/>
      <c r="AM117" s="199"/>
      <c r="AN117" s="199"/>
      <c r="AO117" s="199"/>
      <c r="AP117" s="199"/>
      <c r="AQ117" s="199"/>
      <c r="AR117" s="199"/>
      <c r="AS117" s="199"/>
      <c r="AT117" s="199"/>
      <c r="AU117" s="199"/>
      <c r="AV117" s="199"/>
      <c r="AW117" s="199"/>
      <c r="AX117" s="199"/>
      <c r="AY117" s="199"/>
      <c r="AZ117" s="199"/>
      <c r="BA117" s="199"/>
      <c r="BB117" s="199"/>
      <c r="BC117" s="199"/>
      <c r="BD117" s="199"/>
      <c r="BE117" s="199"/>
      <c r="BF117" s="199"/>
      <c r="BG117" s="199"/>
      <c r="BH117" s="199"/>
      <c r="BI117" s="199"/>
      <c r="BJ117" s="199"/>
      <c r="BK117" s="199"/>
      <c r="BL117" s="199"/>
      <c r="BM117" s="199"/>
      <c r="BN117" s="199"/>
      <c r="BO117" s="199"/>
      <c r="BP117" s="199"/>
      <c r="BQ117" s="199"/>
      <c r="BR117" s="199"/>
      <c r="BS117" s="199"/>
    </row>
    <row r="118" spans="1:71" ht="12.75">
      <c r="A118" s="3"/>
      <c r="R118" s="199"/>
      <c r="S118" s="199"/>
      <c r="T118" s="199"/>
      <c r="U118" s="199"/>
      <c r="V118" s="199"/>
      <c r="W118" s="199"/>
      <c r="X118" s="199"/>
      <c r="Y118" s="199"/>
      <c r="Z118" s="199"/>
      <c r="AA118" s="199"/>
      <c r="AB118" s="199"/>
      <c r="AC118" s="199"/>
      <c r="AD118" s="199"/>
      <c r="AE118" s="199"/>
      <c r="AF118" s="199"/>
      <c r="AG118" s="199"/>
      <c r="AH118" s="199"/>
      <c r="AI118" s="199"/>
      <c r="AJ118" s="199"/>
      <c r="AK118" s="199"/>
      <c r="AL118" s="199"/>
      <c r="AM118" s="199"/>
      <c r="AN118" s="199"/>
      <c r="AO118" s="199"/>
      <c r="AP118" s="199"/>
      <c r="AQ118" s="199"/>
      <c r="AR118" s="199"/>
      <c r="AS118" s="199"/>
      <c r="AT118" s="199"/>
      <c r="AU118" s="199"/>
      <c r="AV118" s="199"/>
      <c r="AW118" s="199"/>
      <c r="AX118" s="199"/>
      <c r="AY118" s="199"/>
      <c r="AZ118" s="199"/>
      <c r="BA118" s="199"/>
      <c r="BB118" s="199"/>
      <c r="BC118" s="199"/>
      <c r="BD118" s="199"/>
      <c r="BE118" s="199"/>
      <c r="BF118" s="199"/>
      <c r="BG118" s="199"/>
      <c r="BH118" s="199"/>
      <c r="BI118" s="199"/>
      <c r="BJ118" s="199"/>
      <c r="BK118" s="199"/>
      <c r="BL118" s="199"/>
      <c r="BM118" s="199"/>
      <c r="BN118" s="199"/>
      <c r="BO118" s="199"/>
      <c r="BP118" s="199"/>
      <c r="BQ118" s="199"/>
      <c r="BR118" s="199"/>
      <c r="BS118" s="199"/>
    </row>
    <row r="119" spans="1:71" ht="12.75">
      <c r="A119" s="3"/>
      <c r="R119" s="199"/>
      <c r="S119" s="199"/>
      <c r="T119" s="199"/>
      <c r="U119" s="199"/>
      <c r="V119" s="199"/>
      <c r="W119" s="199"/>
      <c r="X119" s="199"/>
      <c r="Y119" s="199"/>
      <c r="Z119" s="199"/>
      <c r="AA119" s="199"/>
      <c r="AB119" s="199"/>
      <c r="AC119" s="199"/>
      <c r="AD119" s="199"/>
      <c r="AE119" s="199"/>
      <c r="AF119" s="199"/>
      <c r="AG119" s="199"/>
      <c r="AH119" s="199"/>
      <c r="AI119" s="199"/>
      <c r="AJ119" s="199"/>
      <c r="AK119" s="199"/>
      <c r="AL119" s="199"/>
      <c r="AM119" s="199"/>
      <c r="AN119" s="199"/>
      <c r="AO119" s="199"/>
      <c r="AP119" s="199"/>
      <c r="AQ119" s="199"/>
      <c r="AR119" s="199"/>
      <c r="AS119" s="199"/>
      <c r="AT119" s="199"/>
      <c r="AU119" s="199"/>
      <c r="AV119" s="199"/>
      <c r="AW119" s="199"/>
      <c r="AX119" s="199"/>
      <c r="AY119" s="199"/>
      <c r="AZ119" s="199"/>
      <c r="BA119" s="199"/>
      <c r="BB119" s="199"/>
      <c r="BC119" s="199"/>
      <c r="BD119" s="199"/>
      <c r="BE119" s="199"/>
      <c r="BF119" s="199"/>
      <c r="BG119" s="199"/>
      <c r="BH119" s="199"/>
      <c r="BI119" s="199"/>
      <c r="BJ119" s="199"/>
      <c r="BK119" s="199"/>
      <c r="BL119" s="199"/>
      <c r="BM119" s="199"/>
      <c r="BN119" s="199"/>
      <c r="BO119" s="199"/>
      <c r="BP119" s="199"/>
      <c r="BQ119" s="199"/>
      <c r="BR119" s="199"/>
      <c r="BS119" s="199"/>
    </row>
    <row r="120" spans="1:71" ht="12.75">
      <c r="A120" s="3"/>
      <c r="R120" s="199"/>
      <c r="S120" s="199"/>
      <c r="T120" s="199"/>
      <c r="U120" s="199"/>
      <c r="V120" s="199"/>
      <c r="W120" s="199"/>
      <c r="X120" s="199"/>
      <c r="Y120" s="199"/>
      <c r="Z120" s="199"/>
      <c r="AA120" s="199"/>
      <c r="AB120" s="199"/>
      <c r="AC120" s="199"/>
      <c r="AD120" s="199"/>
      <c r="AE120" s="199"/>
      <c r="AF120" s="199"/>
      <c r="AG120" s="199"/>
      <c r="AH120" s="199"/>
      <c r="AI120" s="199"/>
      <c r="AJ120" s="199"/>
      <c r="AK120" s="199"/>
      <c r="AL120" s="199"/>
      <c r="AM120" s="199"/>
      <c r="AN120" s="199"/>
      <c r="AO120" s="199"/>
      <c r="AP120" s="199"/>
      <c r="AQ120" s="199"/>
      <c r="AR120" s="199"/>
      <c r="AS120" s="199"/>
      <c r="AT120" s="199"/>
      <c r="AU120" s="199"/>
      <c r="AV120" s="199"/>
      <c r="AW120" s="199"/>
      <c r="AX120" s="199"/>
      <c r="AY120" s="199"/>
      <c r="AZ120" s="199"/>
      <c r="BA120" s="199"/>
      <c r="BB120" s="199"/>
      <c r="BC120" s="199"/>
      <c r="BD120" s="199"/>
      <c r="BE120" s="199"/>
      <c r="BF120" s="199"/>
      <c r="BG120" s="199"/>
      <c r="BH120" s="199"/>
      <c r="BI120" s="199"/>
      <c r="BJ120" s="199"/>
      <c r="BK120" s="199"/>
      <c r="BL120" s="199"/>
      <c r="BM120" s="199"/>
      <c r="BN120" s="199"/>
      <c r="BO120" s="199"/>
      <c r="BP120" s="199"/>
      <c r="BQ120" s="199"/>
      <c r="BR120" s="199"/>
      <c r="BS120" s="199"/>
    </row>
    <row r="121" spans="1:71" ht="12.75">
      <c r="A121" s="3"/>
      <c r="R121" s="199"/>
      <c r="S121" s="199"/>
      <c r="T121" s="199"/>
      <c r="U121" s="199"/>
      <c r="V121" s="199"/>
      <c r="W121" s="199"/>
      <c r="X121" s="199"/>
      <c r="Y121" s="199"/>
      <c r="Z121" s="199"/>
      <c r="AA121" s="199"/>
      <c r="AB121" s="199"/>
      <c r="AC121" s="199"/>
      <c r="AD121" s="199"/>
      <c r="AE121" s="199"/>
      <c r="AF121" s="199"/>
      <c r="AG121" s="199"/>
      <c r="AH121" s="199"/>
      <c r="AI121" s="199"/>
      <c r="AJ121" s="199"/>
      <c r="AK121" s="199"/>
      <c r="AL121" s="199"/>
      <c r="AM121" s="199"/>
      <c r="AN121" s="199"/>
      <c r="AO121" s="199"/>
      <c r="AP121" s="199"/>
      <c r="AQ121" s="199"/>
      <c r="AR121" s="199"/>
      <c r="AS121" s="199"/>
      <c r="AT121" s="199"/>
      <c r="AU121" s="199"/>
      <c r="AV121" s="199"/>
      <c r="AW121" s="199"/>
      <c r="AX121" s="199"/>
      <c r="AY121" s="199"/>
      <c r="AZ121" s="199"/>
      <c r="BA121" s="199"/>
      <c r="BB121" s="199"/>
      <c r="BC121" s="199"/>
      <c r="BD121" s="199"/>
      <c r="BE121" s="199"/>
      <c r="BF121" s="199"/>
      <c r="BG121" s="199"/>
      <c r="BH121" s="199"/>
      <c r="BI121" s="199"/>
      <c r="BJ121" s="199"/>
      <c r="BK121" s="199"/>
      <c r="BL121" s="199"/>
      <c r="BM121" s="199"/>
      <c r="BN121" s="199"/>
      <c r="BO121" s="199"/>
      <c r="BP121" s="199"/>
      <c r="BQ121" s="199"/>
      <c r="BR121" s="199"/>
      <c r="BS121" s="199"/>
    </row>
    <row r="122" spans="1:71" ht="12.75">
      <c r="A122" s="3"/>
      <c r="R122" s="199"/>
      <c r="S122" s="199"/>
      <c r="T122" s="199"/>
      <c r="U122" s="199"/>
      <c r="V122" s="199"/>
      <c r="W122" s="199"/>
      <c r="X122" s="199"/>
      <c r="Y122" s="199"/>
      <c r="Z122" s="199"/>
      <c r="AA122" s="199"/>
      <c r="AB122" s="199"/>
      <c r="AC122" s="199"/>
      <c r="AD122" s="199"/>
      <c r="AE122" s="199"/>
      <c r="AF122" s="199"/>
      <c r="AG122" s="199"/>
      <c r="AH122" s="199"/>
      <c r="AI122" s="199"/>
      <c r="AJ122" s="199"/>
      <c r="AK122" s="199"/>
      <c r="AL122" s="199"/>
      <c r="AM122" s="199"/>
      <c r="AN122" s="199"/>
      <c r="AO122" s="199"/>
      <c r="AP122" s="199"/>
      <c r="AQ122" s="199"/>
      <c r="AR122" s="199"/>
      <c r="AS122" s="199"/>
      <c r="AT122" s="199"/>
      <c r="AU122" s="199"/>
      <c r="AV122" s="199"/>
      <c r="AW122" s="199"/>
      <c r="AX122" s="199"/>
      <c r="AY122" s="199"/>
      <c r="AZ122" s="199"/>
      <c r="BA122" s="199"/>
      <c r="BB122" s="199"/>
      <c r="BC122" s="199"/>
      <c r="BD122" s="199"/>
      <c r="BE122" s="199"/>
      <c r="BF122" s="199"/>
      <c r="BG122" s="199"/>
      <c r="BH122" s="199"/>
      <c r="BI122" s="199"/>
      <c r="BJ122" s="199"/>
      <c r="BK122" s="199"/>
      <c r="BL122" s="199"/>
      <c r="BM122" s="199"/>
      <c r="BN122" s="199"/>
      <c r="BO122" s="199"/>
      <c r="BP122" s="199"/>
      <c r="BQ122" s="199"/>
      <c r="BR122" s="199"/>
      <c r="BS122" s="199"/>
    </row>
    <row r="123" spans="1:71" ht="12.75">
      <c r="A123" s="3"/>
      <c r="R123" s="199"/>
      <c r="S123" s="199"/>
      <c r="T123" s="199"/>
      <c r="U123" s="199"/>
      <c r="V123" s="199"/>
      <c r="W123" s="199"/>
      <c r="X123" s="199"/>
      <c r="Y123" s="199"/>
      <c r="Z123" s="199"/>
      <c r="AA123" s="199"/>
      <c r="AB123" s="199"/>
      <c r="AC123" s="199"/>
      <c r="AD123" s="199"/>
      <c r="AE123" s="199"/>
      <c r="AF123" s="199"/>
      <c r="AG123" s="199"/>
      <c r="AH123" s="199"/>
      <c r="AI123" s="199"/>
      <c r="AJ123" s="199"/>
      <c r="AK123" s="199"/>
      <c r="AL123" s="199"/>
      <c r="AM123" s="199"/>
      <c r="AN123" s="199"/>
      <c r="AO123" s="199"/>
      <c r="AP123" s="199"/>
      <c r="AQ123" s="199"/>
      <c r="AR123" s="199"/>
      <c r="AS123" s="199"/>
      <c r="AT123" s="199"/>
      <c r="AU123" s="199"/>
      <c r="AV123" s="199"/>
      <c r="AW123" s="199"/>
      <c r="AX123" s="199"/>
      <c r="AY123" s="199"/>
      <c r="AZ123" s="199"/>
      <c r="BA123" s="199"/>
      <c r="BB123" s="199"/>
      <c r="BC123" s="199"/>
      <c r="BD123" s="199"/>
      <c r="BE123" s="199"/>
      <c r="BF123" s="199"/>
      <c r="BG123" s="199"/>
      <c r="BH123" s="199"/>
      <c r="BI123" s="199"/>
      <c r="BJ123" s="199"/>
      <c r="BK123" s="199"/>
      <c r="BL123" s="199"/>
      <c r="BM123" s="199"/>
      <c r="BN123" s="199"/>
      <c r="BO123" s="199"/>
      <c r="BP123" s="199"/>
      <c r="BQ123" s="199"/>
      <c r="BR123" s="199"/>
      <c r="BS123" s="199"/>
    </row>
    <row r="124" spans="1:71" ht="12.75">
      <c r="A124" s="3"/>
      <c r="R124" s="199"/>
      <c r="S124" s="199"/>
      <c r="T124" s="199"/>
      <c r="U124" s="199"/>
      <c r="V124" s="199"/>
      <c r="W124" s="199"/>
      <c r="X124" s="199"/>
      <c r="Y124" s="199"/>
      <c r="Z124" s="199"/>
      <c r="AA124" s="199"/>
      <c r="AB124" s="199"/>
      <c r="AC124" s="199"/>
      <c r="AD124" s="199"/>
      <c r="AE124" s="199"/>
      <c r="AF124" s="199"/>
      <c r="AG124" s="199"/>
      <c r="AH124" s="199"/>
      <c r="AI124" s="199"/>
      <c r="AJ124" s="199"/>
      <c r="AK124" s="199"/>
      <c r="AL124" s="199"/>
      <c r="AM124" s="199"/>
      <c r="AN124" s="199"/>
      <c r="AO124" s="199"/>
      <c r="AP124" s="199"/>
      <c r="AQ124" s="199"/>
      <c r="AR124" s="199"/>
      <c r="AS124" s="199"/>
      <c r="AT124" s="199"/>
      <c r="AU124" s="199"/>
      <c r="AV124" s="199"/>
      <c r="AW124" s="199"/>
      <c r="AX124" s="199"/>
      <c r="AY124" s="199"/>
      <c r="AZ124" s="199"/>
      <c r="BA124" s="199"/>
      <c r="BB124" s="199"/>
      <c r="BC124" s="199"/>
      <c r="BD124" s="199"/>
      <c r="BE124" s="199"/>
      <c r="BF124" s="199"/>
      <c r="BG124" s="199"/>
      <c r="BH124" s="199"/>
      <c r="BI124" s="199"/>
      <c r="BJ124" s="199"/>
      <c r="BK124" s="199"/>
      <c r="BL124" s="199"/>
      <c r="BM124" s="199"/>
      <c r="BN124" s="199"/>
      <c r="BO124" s="199"/>
      <c r="BP124" s="199"/>
      <c r="BQ124" s="199"/>
      <c r="BR124" s="199"/>
      <c r="BS124" s="199"/>
    </row>
    <row r="125" spans="18:71" ht="12.75">
      <c r="R125" s="199"/>
      <c r="S125" s="199"/>
      <c r="T125" s="199"/>
      <c r="U125" s="199"/>
      <c r="V125" s="199"/>
      <c r="W125" s="199"/>
      <c r="X125" s="199"/>
      <c r="Y125" s="199"/>
      <c r="Z125" s="199"/>
      <c r="AA125" s="199"/>
      <c r="AB125" s="199"/>
      <c r="AC125" s="199"/>
      <c r="AD125" s="199"/>
      <c r="AE125" s="199"/>
      <c r="AF125" s="199"/>
      <c r="AG125" s="199"/>
      <c r="AH125" s="199"/>
      <c r="AI125" s="199"/>
      <c r="AJ125" s="199"/>
      <c r="AK125" s="199"/>
      <c r="AL125" s="199"/>
      <c r="AM125" s="199"/>
      <c r="AN125" s="199"/>
      <c r="AO125" s="199"/>
      <c r="AP125" s="199"/>
      <c r="AQ125" s="199"/>
      <c r="AR125" s="199"/>
      <c r="AS125" s="199"/>
      <c r="AT125" s="199"/>
      <c r="AU125" s="199"/>
      <c r="AV125" s="199"/>
      <c r="AW125" s="199"/>
      <c r="AX125" s="199"/>
      <c r="AY125" s="199"/>
      <c r="AZ125" s="199"/>
      <c r="BA125" s="199"/>
      <c r="BB125" s="199"/>
      <c r="BC125" s="199"/>
      <c r="BD125" s="199"/>
      <c r="BE125" s="199"/>
      <c r="BF125" s="199"/>
      <c r="BG125" s="199"/>
      <c r="BH125" s="199"/>
      <c r="BI125" s="199"/>
      <c r="BJ125" s="199"/>
      <c r="BK125" s="199"/>
      <c r="BL125" s="199"/>
      <c r="BM125" s="199"/>
      <c r="BN125" s="199"/>
      <c r="BO125" s="199"/>
      <c r="BP125" s="199"/>
      <c r="BQ125" s="199"/>
      <c r="BR125" s="199"/>
      <c r="BS125" s="199"/>
    </row>
    <row r="126" spans="18:71" ht="12.75">
      <c r="R126" s="199"/>
      <c r="S126" s="199"/>
      <c r="T126" s="199"/>
      <c r="U126" s="199"/>
      <c r="V126" s="199"/>
      <c r="W126" s="199"/>
      <c r="X126" s="199"/>
      <c r="Y126" s="199"/>
      <c r="Z126" s="199"/>
      <c r="AA126" s="199"/>
      <c r="AB126" s="199"/>
      <c r="AC126" s="199"/>
      <c r="AD126" s="199"/>
      <c r="AE126" s="199"/>
      <c r="AF126" s="199"/>
      <c r="AG126" s="199"/>
      <c r="AH126" s="199"/>
      <c r="AI126" s="199"/>
      <c r="AJ126" s="199"/>
      <c r="AK126" s="199"/>
      <c r="AL126" s="199"/>
      <c r="AM126" s="199"/>
      <c r="AN126" s="199"/>
      <c r="AO126" s="199"/>
      <c r="AP126" s="199"/>
      <c r="AQ126" s="199"/>
      <c r="AR126" s="199"/>
      <c r="AS126" s="199"/>
      <c r="AT126" s="199"/>
      <c r="AU126" s="199"/>
      <c r="AV126" s="199"/>
      <c r="AW126" s="199"/>
      <c r="AX126" s="199"/>
      <c r="AY126" s="199"/>
      <c r="AZ126" s="199"/>
      <c r="BA126" s="199"/>
      <c r="BB126" s="199"/>
      <c r="BC126" s="199"/>
      <c r="BD126" s="199"/>
      <c r="BE126" s="199"/>
      <c r="BF126" s="199"/>
      <c r="BG126" s="199"/>
      <c r="BH126" s="199"/>
      <c r="BI126" s="199"/>
      <c r="BJ126" s="199"/>
      <c r="BK126" s="199"/>
      <c r="BL126" s="199"/>
      <c r="BM126" s="199"/>
      <c r="BN126" s="199"/>
      <c r="BO126" s="199"/>
      <c r="BP126" s="199"/>
      <c r="BQ126" s="199"/>
      <c r="BR126" s="199"/>
      <c r="BS126" s="199"/>
    </row>
  </sheetData>
  <sheetProtection/>
  <mergeCells count="27">
    <mergeCell ref="A44:Q44"/>
    <mergeCell ref="A45:Q45"/>
    <mergeCell ref="B50:D50"/>
    <mergeCell ref="E50:G50"/>
    <mergeCell ref="H50:J50"/>
    <mergeCell ref="K50:M50"/>
    <mergeCell ref="O50:Q50"/>
    <mergeCell ref="A46:Q46"/>
    <mergeCell ref="A48:Q48"/>
    <mergeCell ref="A3:Q3"/>
    <mergeCell ref="A2:Q2"/>
    <mergeCell ref="O8:Q8"/>
    <mergeCell ref="B8:D8"/>
    <mergeCell ref="E8:G8"/>
    <mergeCell ref="H8:J8"/>
    <mergeCell ref="K8:M8"/>
    <mergeCell ref="A6:Q6"/>
    <mergeCell ref="A4:Q4"/>
    <mergeCell ref="A88:Q88"/>
    <mergeCell ref="A86:Q86"/>
    <mergeCell ref="A87:Q87"/>
    <mergeCell ref="A90:Q90"/>
    <mergeCell ref="O92:Q92"/>
    <mergeCell ref="B92:D92"/>
    <mergeCell ref="E92:G92"/>
    <mergeCell ref="H92:J92"/>
    <mergeCell ref="K92:M92"/>
  </mergeCells>
  <printOptions horizontalCentered="1"/>
  <pageMargins left="0.1968503937007874" right="0.1968503937007874" top="0.5905511811023623" bottom="0.5905511811023623" header="0.5118110236220472" footer="0.5118110236220472"/>
  <pageSetup horizontalDpi="600" verticalDpi="600" orientation="landscape" paperSize="9" scale="85" r:id="rId2"/>
  <headerFooter alignWithMargins="0">
    <oddFooter>&amp;R&amp;A</oddFooter>
  </headerFooter>
  <rowBreaks count="2" manualBreakCount="2">
    <brk id="42" max="255" man="1"/>
    <brk id="8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Vermeulen, Geert</cp:lastModifiedBy>
  <cp:lastPrinted>2019-07-03T09:16:33Z</cp:lastPrinted>
  <dcterms:created xsi:type="dcterms:W3CDTF">2010-08-09T14:07:59Z</dcterms:created>
  <dcterms:modified xsi:type="dcterms:W3CDTF">2021-07-19T08:26:06Z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