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vermeuge\Documents\_PUBLICATIES\_STJB\STJB_1920\website\"/>
    </mc:Choice>
  </mc:AlternateContent>
  <xr:revisionPtr revIDLastSave="0" documentId="8_{5CBE3D58-AF03-4EEE-8CB8-ED7F84DD6719}" xr6:coauthVersionLast="45" xr6:coauthVersionMax="45" xr10:uidLastSave="{00000000-0000-0000-0000-000000000000}"/>
  <bookViews>
    <workbookView xWindow="-120" yWindow="-120" windowWidth="29040" windowHeight="15840" tabRatio="691" xr2:uid="{00000000-000D-0000-FFFF-FFFF00000000}"/>
  </bookViews>
  <sheets>
    <sheet name="INHOUD" sheetId="5" r:id="rId1"/>
    <sheet name="19PHOG01" sheetId="1" r:id="rId2"/>
    <sheet name="19PHOG02" sheetId="2" r:id="rId3"/>
    <sheet name="19PHOG03" sheetId="4" r:id="rId4"/>
    <sheet name="19PUNIV01" sheetId="6" r:id="rId5"/>
    <sheet name="19PUNIV02" sheetId="7" r:id="rId6"/>
  </sheets>
  <definedNames>
    <definedName name="_xlnm.Print_Area" localSheetId="1">'19PHOG01'!$A$1:$J$33</definedName>
    <definedName name="_xlnm.Print_Area" localSheetId="2">'19PHOG02'!$A$1:$J$37</definedName>
    <definedName name="_xlnm.Print_Area" localSheetId="3">'19PHOG03'!$A$1:$J$34</definedName>
    <definedName name="_xlnm.Print_Area" localSheetId="5">'19PUNIV02'!$A$1:$S$31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7" l="1"/>
  <c r="M13" i="7"/>
  <c r="J14" i="7"/>
  <c r="J15" i="7"/>
  <c r="J16" i="7"/>
  <c r="J17" i="7"/>
  <c r="J18" i="7"/>
  <c r="J19" i="7"/>
  <c r="J20" i="7"/>
  <c r="J21" i="7"/>
  <c r="J13" i="7"/>
  <c r="G14" i="7"/>
  <c r="G15" i="7"/>
  <c r="G16" i="7"/>
  <c r="G17" i="7"/>
  <c r="G18" i="7"/>
  <c r="G19" i="7"/>
  <c r="G20" i="7"/>
  <c r="G21" i="7"/>
  <c r="G13" i="7"/>
  <c r="O31" i="6"/>
  <c r="N31" i="6"/>
  <c r="F11" i="2" l="1"/>
  <c r="I11" i="2" s="1"/>
  <c r="E11" i="2"/>
  <c r="H11" i="2" s="1"/>
  <c r="C11" i="2"/>
  <c r="D11" i="2" s="1"/>
  <c r="B11" i="2"/>
  <c r="C11" i="4"/>
  <c r="D32" i="4"/>
  <c r="G32" i="4"/>
  <c r="H32" i="4"/>
  <c r="I32" i="4"/>
  <c r="G32" i="2"/>
  <c r="H32" i="2"/>
  <c r="J32" i="2" s="1"/>
  <c r="I32" i="2"/>
  <c r="D32" i="2"/>
  <c r="D28" i="2"/>
  <c r="G28" i="2"/>
  <c r="H28" i="2"/>
  <c r="I28" i="2"/>
  <c r="S21" i="7"/>
  <c r="S20" i="7"/>
  <c r="S19" i="7"/>
  <c r="S18" i="7"/>
  <c r="S17" i="7"/>
  <c r="S16" i="7"/>
  <c r="S15" i="7"/>
  <c r="S14" i="7"/>
  <c r="S13" i="7"/>
  <c r="N14" i="7"/>
  <c r="O14" i="7"/>
  <c r="N15" i="7"/>
  <c r="O15" i="7"/>
  <c r="N16" i="7"/>
  <c r="O16" i="7"/>
  <c r="N17" i="7"/>
  <c r="O17" i="7"/>
  <c r="N18" i="7"/>
  <c r="P18" i="7" s="1"/>
  <c r="O18" i="7"/>
  <c r="N19" i="7"/>
  <c r="O19" i="7"/>
  <c r="N20" i="7"/>
  <c r="O20" i="7"/>
  <c r="N21" i="7"/>
  <c r="O21" i="7"/>
  <c r="O13" i="7"/>
  <c r="N13" i="7"/>
  <c r="M21" i="7"/>
  <c r="M20" i="7"/>
  <c r="M19" i="7"/>
  <c r="M18" i="7"/>
  <c r="M17" i="7"/>
  <c r="M15" i="7"/>
  <c r="M14" i="7"/>
  <c r="J22" i="7"/>
  <c r="D14" i="7"/>
  <c r="D15" i="7"/>
  <c r="D16" i="7"/>
  <c r="D17" i="7"/>
  <c r="D18" i="7"/>
  <c r="D19" i="7"/>
  <c r="D20" i="7"/>
  <c r="D21" i="7"/>
  <c r="D13" i="7"/>
  <c r="R22" i="7"/>
  <c r="Q22" i="7"/>
  <c r="L22" i="7"/>
  <c r="K22" i="7"/>
  <c r="I22" i="7"/>
  <c r="H22" i="7"/>
  <c r="G22" i="7"/>
  <c r="F22" i="7"/>
  <c r="E22" i="7"/>
  <c r="C22" i="7"/>
  <c r="B22" i="7"/>
  <c r="P31" i="6"/>
  <c r="O27" i="6"/>
  <c r="N27" i="6"/>
  <c r="P33" i="6"/>
  <c r="P30" i="6"/>
  <c r="P29" i="6"/>
  <c r="P26" i="6"/>
  <c r="P25" i="6"/>
  <c r="L15" i="6"/>
  <c r="K15" i="6"/>
  <c r="I15" i="6"/>
  <c r="H15" i="6"/>
  <c r="F15" i="6"/>
  <c r="E15" i="6"/>
  <c r="C15" i="6"/>
  <c r="B15" i="6"/>
  <c r="N11" i="6"/>
  <c r="P11" i="6" s="1"/>
  <c r="O11" i="6"/>
  <c r="N12" i="6"/>
  <c r="O12" i="6"/>
  <c r="P12" i="6" s="1"/>
  <c r="N13" i="6"/>
  <c r="O13" i="6"/>
  <c r="N14" i="6"/>
  <c r="O14" i="6"/>
  <c r="P14" i="6" s="1"/>
  <c r="O10" i="6"/>
  <c r="N10" i="6"/>
  <c r="P10" i="6" s="1"/>
  <c r="M14" i="6"/>
  <c r="M15" i="6" s="1"/>
  <c r="M13" i="6"/>
  <c r="M12" i="6"/>
  <c r="M11" i="6"/>
  <c r="M10" i="6"/>
  <c r="J14" i="6"/>
  <c r="J13" i="6"/>
  <c r="J12" i="6"/>
  <c r="J11" i="6"/>
  <c r="J10" i="6"/>
  <c r="J15" i="6"/>
  <c r="G14" i="6"/>
  <c r="G13" i="6"/>
  <c r="G12" i="6"/>
  <c r="G11" i="6"/>
  <c r="G10" i="6"/>
  <c r="G15" i="6"/>
  <c r="D12" i="6"/>
  <c r="D15" i="6" s="1"/>
  <c r="D13" i="6"/>
  <c r="D11" i="6"/>
  <c r="D14" i="6"/>
  <c r="D10" i="6"/>
  <c r="G33" i="4"/>
  <c r="D33" i="4"/>
  <c r="G31" i="4"/>
  <c r="D31" i="4"/>
  <c r="G30" i="4"/>
  <c r="D30" i="4"/>
  <c r="G29" i="4"/>
  <c r="D29" i="4"/>
  <c r="G28" i="4"/>
  <c r="D28" i="4"/>
  <c r="G27" i="4"/>
  <c r="D27" i="4"/>
  <c r="G26" i="4"/>
  <c r="D26" i="4"/>
  <c r="G25" i="4"/>
  <c r="D25" i="4"/>
  <c r="G24" i="4"/>
  <c r="D24" i="4"/>
  <c r="G33" i="2"/>
  <c r="G31" i="2"/>
  <c r="G30" i="2"/>
  <c r="G29" i="2"/>
  <c r="G27" i="2"/>
  <c r="G26" i="2"/>
  <c r="G25" i="2"/>
  <c r="G24" i="2"/>
  <c r="D25" i="2"/>
  <c r="D26" i="2"/>
  <c r="D27" i="2"/>
  <c r="D29" i="2"/>
  <c r="D30" i="2"/>
  <c r="D31" i="2"/>
  <c r="D33" i="2"/>
  <c r="D24" i="2"/>
  <c r="D31" i="1"/>
  <c r="G31" i="1"/>
  <c r="G11" i="1"/>
  <c r="D11" i="1"/>
  <c r="H31" i="1"/>
  <c r="J31" i="1" s="1"/>
  <c r="I31" i="1"/>
  <c r="C34" i="4"/>
  <c r="H33" i="4"/>
  <c r="H24" i="4"/>
  <c r="E34" i="2"/>
  <c r="C34" i="2"/>
  <c r="H33" i="2"/>
  <c r="I24" i="2"/>
  <c r="I11" i="1"/>
  <c r="J11" i="1" s="1"/>
  <c r="I27" i="2"/>
  <c r="I31" i="2"/>
  <c r="I31" i="4"/>
  <c r="I25" i="2"/>
  <c r="F34" i="4"/>
  <c r="F11" i="4" s="1"/>
  <c r="I33" i="4"/>
  <c r="I30" i="4"/>
  <c r="H30" i="4"/>
  <c r="J30" i="4" s="1"/>
  <c r="I29" i="4"/>
  <c r="H29" i="4"/>
  <c r="I28" i="4"/>
  <c r="H28" i="4"/>
  <c r="I27" i="4"/>
  <c r="H27" i="4"/>
  <c r="J27" i="4" s="1"/>
  <c r="I26" i="4"/>
  <c r="H26" i="4"/>
  <c r="J26" i="4"/>
  <c r="I25" i="4"/>
  <c r="H25" i="4"/>
  <c r="I24" i="4"/>
  <c r="H31" i="2"/>
  <c r="I30" i="2"/>
  <c r="H30" i="2"/>
  <c r="I29" i="2"/>
  <c r="H29" i="2"/>
  <c r="J29" i="2" s="1"/>
  <c r="H27" i="2"/>
  <c r="J27" i="2" s="1"/>
  <c r="I26" i="2"/>
  <c r="H26" i="2"/>
  <c r="H25" i="2"/>
  <c r="H24" i="2"/>
  <c r="I33" i="2"/>
  <c r="J33" i="2" s="1"/>
  <c r="H11" i="1"/>
  <c r="H31" i="4"/>
  <c r="J31" i="4" s="1"/>
  <c r="B34" i="2"/>
  <c r="F34" i="2"/>
  <c r="E34" i="4"/>
  <c r="E11" i="4" s="1"/>
  <c r="B34" i="4"/>
  <c r="B11" i="4" s="1"/>
  <c r="J25" i="4"/>
  <c r="P14" i="7" l="1"/>
  <c r="M22" i="7"/>
  <c r="D22" i="7"/>
  <c r="S22" i="7"/>
  <c r="P17" i="7"/>
  <c r="P13" i="7"/>
  <c r="P16" i="7"/>
  <c r="N22" i="7"/>
  <c r="P21" i="7"/>
  <c r="P15" i="7"/>
  <c r="P20" i="7"/>
  <c r="O22" i="7"/>
  <c r="P19" i="7"/>
  <c r="P27" i="6"/>
  <c r="P13" i="6"/>
  <c r="P15" i="6" s="1"/>
  <c r="N15" i="6"/>
  <c r="O15" i="6"/>
  <c r="G11" i="4"/>
  <c r="G34" i="4"/>
  <c r="J33" i="4"/>
  <c r="J24" i="4"/>
  <c r="J29" i="4"/>
  <c r="D11" i="4"/>
  <c r="I34" i="4"/>
  <c r="I11" i="4"/>
  <c r="J32" i="4"/>
  <c r="J28" i="4"/>
  <c r="G11" i="2"/>
  <c r="H11" i="4"/>
  <c r="D34" i="4"/>
  <c r="J30" i="2"/>
  <c r="J28" i="2"/>
  <c r="J24" i="2"/>
  <c r="H34" i="4"/>
  <c r="J26" i="2"/>
  <c r="I34" i="2"/>
  <c r="G34" i="2"/>
  <c r="D34" i="2"/>
  <c r="J31" i="2"/>
  <c r="J25" i="2"/>
  <c r="H34" i="2"/>
  <c r="J11" i="2"/>
  <c r="P22" i="7" l="1"/>
  <c r="J11" i="4"/>
  <c r="J34" i="4"/>
  <c r="J34" i="2"/>
</calcChain>
</file>

<file path=xl/sharedStrings.xml><?xml version="1.0" encoding="utf-8"?>
<sst xmlns="http://schemas.openxmlformats.org/spreadsheetml/2006/main" count="252" uniqueCount="86">
  <si>
    <t>BESTUURS- EN ONDERWIJZEND PERSONEEL NAAR STATUUT EN GESLACHT</t>
  </si>
  <si>
    <t>HOGESCHOLENONDERWIJS</t>
  </si>
  <si>
    <t>Vastbenoemden</t>
  </si>
  <si>
    <t>Tijdelijken</t>
  </si>
  <si>
    <t>Totaal</t>
  </si>
  <si>
    <t>Mannen</t>
  </si>
  <si>
    <t>Vrouwen</t>
  </si>
  <si>
    <t>ANDERE PERSONEELSCATEGORIEËN NAAR STATUUT EN GESLACHT</t>
  </si>
  <si>
    <t xml:space="preserve">        Vastbenoemden</t>
  </si>
  <si>
    <t xml:space="preserve">        Tijdelijken</t>
  </si>
  <si>
    <t xml:space="preserve">        Totaal</t>
  </si>
  <si>
    <t>,</t>
  </si>
  <si>
    <t>BESTUURS- EN ONDERWIJZEND PERSONEEL NAAR LEEFTIJD, STATUUT EN GESLACHT</t>
  </si>
  <si>
    <t>Leeftijd</t>
  </si>
  <si>
    <t>20-24</t>
  </si>
  <si>
    <t>25-29</t>
  </si>
  <si>
    <t>30-34</t>
  </si>
  <si>
    <t>35-39</t>
  </si>
  <si>
    <t>40-44</t>
  </si>
  <si>
    <t>45-49</t>
  </si>
  <si>
    <t>50-54</t>
  </si>
  <si>
    <t>55-59</t>
  </si>
  <si>
    <t>ANDERE PERSONEELSCATEGORIEËN NAAR LEEFTIJD, STATUUT EN GESLACHT</t>
  </si>
  <si>
    <t>PERSONEEL HOGESCHOLENONDERWIJS</t>
  </si>
  <si>
    <t>Bestuurs- en onderwijzend personeel naar statuut en geslacht - budgettaire fulltime-equivalenten</t>
  </si>
  <si>
    <t>Budgettaire fulltime-equivalenten</t>
  </si>
  <si>
    <t>Aantal personen</t>
  </si>
  <si>
    <t>Bestuurs- en onderwijzend personeel naar leeftijd, statuut en geslacht - aantal personen</t>
  </si>
  <si>
    <t>Andere personeelscategorieën naar leeftijd, statuut en geslacht - aantal personen</t>
  </si>
  <si>
    <t>UNIVERSITAIR ONDERWIJS</t>
  </si>
  <si>
    <t>PERSONEEL AAN DE UNIVERSITEITEN BETAALD TEN LASTE VAN DE WERKINGSUITKERINGEN</t>
  </si>
  <si>
    <t>Zelfstandig academisch personeel</t>
  </si>
  <si>
    <t>Assisterend academisch personeel</t>
  </si>
  <si>
    <t>Administratief en technisch personeel (inclusief integratiekader ATP)</t>
  </si>
  <si>
    <t>Integratiekader OP1, OP2, OP3 (2)</t>
  </si>
  <si>
    <t>Katholieke Universiteit Leuven</t>
  </si>
  <si>
    <t>Universiteit Antwerpen</t>
  </si>
  <si>
    <t>Universiteit Gent</t>
  </si>
  <si>
    <t xml:space="preserve">Universiteit Hasselt (1) </t>
  </si>
  <si>
    <t>Vrije Universiteit Brussel</t>
  </si>
  <si>
    <t>Aantal voltijdse eenheden op 1 februari</t>
  </si>
  <si>
    <t>Academisch personeel</t>
  </si>
  <si>
    <t>- Zelfstandig academisch personeel</t>
  </si>
  <si>
    <t>- Assisterend academisch personeel</t>
  </si>
  <si>
    <t>Administratief en technisch personeel  (inclusief integratiekader ATP (2))</t>
  </si>
  <si>
    <t>Algemeen totaal</t>
  </si>
  <si>
    <t>Bestuurspersoneel binnen het</t>
  </si>
  <si>
    <t>administratief en technisch personeel (3)</t>
  </si>
  <si>
    <t>(1) Het personeel van de transnationale Universiteit Limburg wordt in deze tabel bij dat van Universiteit Hasselt geteld.</t>
  </si>
  <si>
    <t xml:space="preserve">(2) In het kader van de integratieprocedure van het onderwijs van het lange type van de hogescholen in het universitair onderwijs, zijn de personeelsleden van het integratiekader van de </t>
  </si>
  <si>
    <t xml:space="preserve">     universiteiten integraal in de personeelsstatistieken van de universiteiten opgenomen. De personeelsleden van het integratiekader van de universiteiten die door het beleidsdomein Onderwijs</t>
  </si>
  <si>
    <t xml:space="preserve">     en Vorming blijven betaald (Universiteit Antwerpen, Universiteit Hasselt en Vrije Universiteit Brussel), blijven in de statistieken van het personeel van de universiteiten opgenomen. </t>
  </si>
  <si>
    <t xml:space="preserve">(3) Dit is een door de Stafdiensten Onderwijs en Vorming opgestelde categorie die bestaat uit de beheerders en de graden 10, 11, 12, 13, 15, 16, 17 van het administratief en technisch personeel.                             </t>
  </si>
  <si>
    <t>Bron : Vlaamse Interuniversitaire Raad (VLIR), Ravensteingalerij 27, 1000 Brussel.</t>
  </si>
  <si>
    <t>PERSONEEL UNIVERSITAIR ONDERWIJS</t>
  </si>
  <si>
    <t>Academisch, administratief en technisch personeel, bestuurspersoneel en integratiepersoneel - voltijdse eenheden</t>
  </si>
  <si>
    <t>Academisch, administratief en technisch personeel, bestuurspersoneel en integratiepersoneel - aantal personen</t>
  </si>
  <si>
    <t>Zelfstandig academisch</t>
  </si>
  <si>
    <t>Assisterend academisch</t>
  </si>
  <si>
    <t>Administratief en technisch personeel (inclusief integratiekader ATP (2) )</t>
  </si>
  <si>
    <t xml:space="preserve">Bestuurspersoneel binnen het </t>
  </si>
  <si>
    <t>personeel</t>
  </si>
  <si>
    <t xml:space="preserve">administratief en technisch </t>
  </si>
  <si>
    <t>personeel (1)</t>
  </si>
  <si>
    <t>&lt;30</t>
  </si>
  <si>
    <t>60-64</t>
  </si>
  <si>
    <t>65 en +</t>
  </si>
  <si>
    <t>universiteiten integraal in de personeelsstatistieken van de universiteiten opgenomen.</t>
  </si>
  <si>
    <t>De personeelsleden van het integratiekader van de universiteiten die door het beleidsdomein Onderwijs en Vorming blijven betaald (universiteit Antwerpen, universiteit Hasselt en Vrije universiteit Brussel),</t>
  </si>
  <si>
    <t xml:space="preserve"> blijven in de statistieken van het personeel van de universiteiten opgenomen. </t>
  </si>
  <si>
    <t>19PHOG01</t>
  </si>
  <si>
    <t>19PHOG02</t>
  </si>
  <si>
    <t>19PHOG03</t>
  </si>
  <si>
    <t>19PUNIV01</t>
  </si>
  <si>
    <t>19PUNIV02</t>
  </si>
  <si>
    <t>Academiejaar 2019-2020</t>
  </si>
  <si>
    <t>Aantal budgettaire fulltime-equivalenten (inclusief alle vervangingen, TBS+ en Bonus) - januari 2020</t>
  </si>
  <si>
    <t>Aantal personen (inclusief alle vervangingen, TBS+ en Bonus) - januari 2020</t>
  </si>
  <si>
    <t>Aantal personen (inclusief alle vervangingen, TBS+ en Bonus) -  januari 2020</t>
  </si>
  <si>
    <t>Aantal voltijdse eenheden op 1 februari 2020</t>
  </si>
  <si>
    <t>Aantal personen op 1 februari 2020</t>
  </si>
  <si>
    <t>Sinds het academiejaar 2018-2019 wordt voor het bepalen van 'leeftijd' dezelfde definitie gebruikt als in internationale dataverzamelingen (UOE-dataverzameling, UNESCO/OESO/Eurostat): de leeftijd op 31 december xxxx voor academiejaar xxxx-yyyy. Dit zorgt voor een breuklijn t.o.v. vroegere publicaties.</t>
  </si>
  <si>
    <t>²</t>
  </si>
  <si>
    <t>65+</t>
  </si>
  <si>
    <t>(1) Inclusief 'Ander ZAP' (zie toelichting vooraan hoofdstuk Bft's en personen).</t>
  </si>
  <si>
    <t>personeel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</si>
</sst>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_-* #,##0.00\ _B_F_-;\-* #,##0.00\ _B_F_-;_-* &quot;-&quot;??\ _B_F_-;_-@_-"/>
  </numFmts>
  <fonts count="14" x14ac:knownFonts="1">
    <font>
      <sz val="10"/>
      <name val="MS Sans Serif"/>
    </font>
    <font>
      <b/>
      <sz val="10"/>
      <name val="Arial"/>
      <family val="2"/>
    </font>
    <font>
      <sz val="10"/>
      <name val="Arial"/>
      <family val="2"/>
    </font>
    <font>
      <sz val="10"/>
      <color indexed="9"/>
      <name val="Arial"/>
      <family val="2"/>
    </font>
    <font>
      <b/>
      <sz val="10"/>
      <name val="Arial"/>
      <family val="2"/>
    </font>
    <font>
      <sz val="8"/>
      <name val="MS Sans Serif"/>
      <family val="2"/>
    </font>
    <font>
      <sz val="10"/>
      <name val="Arial"/>
      <family val="2"/>
    </font>
    <font>
      <b/>
      <sz val="12"/>
      <name val="Arial"/>
      <family val="2"/>
    </font>
    <font>
      <sz val="10"/>
      <name val="MS Sans Serif"/>
      <family val="2"/>
    </font>
    <font>
      <sz val="10"/>
      <name val="Arial"/>
      <family val="2"/>
    </font>
    <font>
      <sz val="8"/>
      <name val="Arial"/>
      <family val="2"/>
    </font>
    <font>
      <u/>
      <sz val="10"/>
      <color theme="10"/>
      <name val="MS Sans Serif"/>
    </font>
    <font>
      <b/>
      <u/>
      <sz val="10"/>
      <color theme="10"/>
      <name val="MS Sans Serif"/>
    </font>
    <font>
      <sz val="10"/>
      <color theme="1"/>
      <name val="Arial"/>
      <family val="2"/>
    </font>
  </fonts>
  <fills count="2">
    <fill>
      <patternFill patternType="none"/>
    </fill>
    <fill>
      <patternFill patternType="gray125"/>
    </fill>
  </fills>
  <borders count="18">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s>
  <cellStyleXfs count="9">
    <xf numFmtId="0" fontId="0" fillId="0" borderId="0"/>
    <xf numFmtId="0" fontId="11" fillId="0" borderId="0" applyNumberFormat="0" applyFill="0" applyBorder="0" applyAlignment="0" applyProtection="0"/>
    <xf numFmtId="165" fontId="2" fillId="0" borderId="0" applyFont="0" applyFill="0" applyBorder="0" applyAlignment="0" applyProtection="0"/>
    <xf numFmtId="0" fontId="8" fillId="0" borderId="0"/>
    <xf numFmtId="0" fontId="2" fillId="0" borderId="0" applyBorder="0"/>
    <xf numFmtId="0" fontId="9" fillId="0" borderId="0" applyBorder="0"/>
    <xf numFmtId="0" fontId="2" fillId="0" borderId="0"/>
    <xf numFmtId="0" fontId="2" fillId="0" borderId="0"/>
    <xf numFmtId="0" fontId="10" fillId="0" borderId="0"/>
  </cellStyleXfs>
  <cellXfs count="223">
    <xf numFmtId="0" fontId="0" fillId="0" borderId="0" xfId="0"/>
    <xf numFmtId="3" fontId="1" fillId="0" borderId="0" xfId="0" applyNumberFormat="1" applyFont="1"/>
    <xf numFmtId="3" fontId="2" fillId="0" borderId="0" xfId="0" applyNumberFormat="1" applyFont="1"/>
    <xf numFmtId="3" fontId="1" fillId="0" borderId="0" xfId="0" applyNumberFormat="1" applyFont="1" applyAlignment="1">
      <alignment horizontal="centerContinuous"/>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1" xfId="0" applyNumberFormat="1" applyFont="1" applyBorder="1"/>
    <xf numFmtId="3" fontId="2" fillId="0" borderId="2" xfId="0" applyNumberFormat="1" applyFont="1" applyBorder="1"/>
    <xf numFmtId="3" fontId="2" fillId="0" borderId="3" xfId="0" applyNumberFormat="1" applyFont="1" applyBorder="1" applyAlignment="1">
      <alignment horizontal="center"/>
    </xf>
    <xf numFmtId="3" fontId="2" fillId="0" borderId="3" xfId="0" applyNumberFormat="1" applyFont="1" applyBorder="1"/>
    <xf numFmtId="3" fontId="2" fillId="0" borderId="3" xfId="0" applyNumberFormat="1" applyFont="1" applyBorder="1" applyAlignment="1"/>
    <xf numFmtId="3" fontId="2" fillId="0" borderId="4" xfId="0" applyNumberFormat="1" applyFont="1" applyBorder="1"/>
    <xf numFmtId="3" fontId="2" fillId="0" borderId="5" xfId="0" applyNumberFormat="1" applyFont="1" applyBorder="1" applyAlignment="1">
      <alignment horizontal="right"/>
    </xf>
    <xf numFmtId="3" fontId="2" fillId="0" borderId="4" xfId="0" applyNumberFormat="1" applyFont="1" applyBorder="1" applyAlignment="1">
      <alignment horizontal="right"/>
    </xf>
    <xf numFmtId="3" fontId="2" fillId="0" borderId="0" xfId="0" applyNumberFormat="1" applyFont="1" applyBorder="1"/>
    <xf numFmtId="3" fontId="2" fillId="0" borderId="6" xfId="0" applyNumberFormat="1" applyFont="1" applyBorder="1" applyAlignment="1">
      <alignment horizontal="right"/>
    </xf>
    <xf numFmtId="3" fontId="2" fillId="0" borderId="0" xfId="0" applyNumberFormat="1" applyFont="1" applyBorder="1" applyAlignment="1">
      <alignment horizontal="right"/>
    </xf>
    <xf numFmtId="3" fontId="1" fillId="0" borderId="0" xfId="0" applyNumberFormat="1" applyFont="1" applyAlignment="1">
      <alignment horizontal="right"/>
    </xf>
    <xf numFmtId="3" fontId="1" fillId="0" borderId="0" xfId="0" applyNumberFormat="1" applyFont="1" applyBorder="1"/>
    <xf numFmtId="164" fontId="1" fillId="0" borderId="0" xfId="0" applyNumberFormat="1" applyFont="1" applyBorder="1"/>
    <xf numFmtId="3" fontId="1" fillId="0" borderId="0" xfId="0" applyNumberFormat="1" applyFont="1" applyBorder="1" applyAlignment="1">
      <alignment horizontal="right"/>
    </xf>
    <xf numFmtId="3" fontId="3" fillId="0" borderId="0" xfId="0" applyNumberFormat="1" applyFont="1" applyAlignment="1">
      <alignment horizontal="centerContinuous"/>
    </xf>
    <xf numFmtId="3" fontId="2" fillId="0" borderId="1" xfId="0" applyNumberFormat="1" applyFont="1" applyBorder="1" applyAlignment="1">
      <alignment horizontal="center"/>
    </xf>
    <xf numFmtId="3" fontId="2" fillId="0" borderId="7" xfId="0" applyNumberFormat="1" applyFont="1" applyBorder="1" applyAlignment="1">
      <alignment horizontal="center"/>
    </xf>
    <xf numFmtId="3" fontId="2" fillId="0" borderId="0" xfId="0" applyNumberFormat="1" applyFont="1" applyAlignment="1">
      <alignment horizontal="center"/>
    </xf>
    <xf numFmtId="3" fontId="2" fillId="0" borderId="8" xfId="0" applyNumberFormat="1" applyFont="1" applyBorder="1" applyAlignment="1">
      <alignment horizontal="right"/>
    </xf>
    <xf numFmtId="3" fontId="2" fillId="0" borderId="9" xfId="0" applyNumberFormat="1" applyFont="1" applyBorder="1" applyAlignment="1">
      <alignment horizontal="right"/>
    </xf>
    <xf numFmtId="3" fontId="2" fillId="0" borderId="0" xfId="6" applyNumberFormat="1" applyFont="1"/>
    <xf numFmtId="3" fontId="1" fillId="0" borderId="0" xfId="6" applyNumberFormat="1" applyFont="1" applyAlignment="1">
      <alignment horizontal="centerContinuous"/>
    </xf>
    <xf numFmtId="3" fontId="2" fillId="0" borderId="0" xfId="6" applyNumberFormat="1" applyFont="1" applyAlignment="1">
      <alignment horizontal="centerContinuous"/>
    </xf>
    <xf numFmtId="0" fontId="2" fillId="0" borderId="0" xfId="6" applyFont="1" applyAlignment="1">
      <alignment horizontal="centerContinuous"/>
    </xf>
    <xf numFmtId="0" fontId="2" fillId="0" borderId="0" xfId="6" applyFont="1"/>
    <xf numFmtId="164" fontId="2" fillId="0" borderId="0" xfId="6" applyNumberFormat="1" applyFont="1"/>
    <xf numFmtId="164" fontId="2" fillId="0" borderId="0" xfId="6" applyNumberFormat="1" applyFont="1" applyAlignment="1">
      <alignment horizontal="centerContinuous"/>
    </xf>
    <xf numFmtId="164" fontId="1" fillId="0" borderId="0" xfId="6" applyNumberFormat="1" applyFont="1" applyAlignment="1">
      <alignment horizontal="centerContinuous"/>
    </xf>
    <xf numFmtId="3" fontId="2" fillId="0" borderId="1" xfId="6" applyNumberFormat="1" applyFont="1" applyBorder="1" applyAlignment="1">
      <alignment horizontal="center"/>
    </xf>
    <xf numFmtId="164" fontId="2" fillId="0" borderId="7" xfId="6" applyNumberFormat="1" applyFont="1" applyBorder="1" applyAlignment="1">
      <alignment horizontal="centerContinuous"/>
    </xf>
    <xf numFmtId="164" fontId="2" fillId="0" borderId="1" xfId="6" applyNumberFormat="1" applyFont="1" applyBorder="1" applyAlignment="1">
      <alignment horizontal="centerContinuous"/>
    </xf>
    <xf numFmtId="164" fontId="2" fillId="0" borderId="8" xfId="6" applyNumberFormat="1" applyFont="1" applyBorder="1" applyAlignment="1">
      <alignment horizontal="centerContinuous"/>
    </xf>
    <xf numFmtId="164" fontId="2" fillId="0" borderId="9" xfId="6" applyNumberFormat="1" applyFont="1" applyBorder="1" applyAlignment="1">
      <alignment horizontal="centerContinuous"/>
    </xf>
    <xf numFmtId="3" fontId="2" fillId="0" borderId="0" xfId="6" applyNumberFormat="1" applyFont="1" applyBorder="1" applyAlignment="1">
      <alignment horizontal="right"/>
    </xf>
    <xf numFmtId="164" fontId="2" fillId="0" borderId="6" xfId="6" applyNumberFormat="1" applyFont="1" applyBorder="1" applyAlignment="1">
      <alignment horizontal="right"/>
    </xf>
    <xf numFmtId="164" fontId="2" fillId="0" borderId="0" xfId="6" applyNumberFormat="1" applyFont="1" applyBorder="1" applyAlignment="1">
      <alignment horizontal="right"/>
    </xf>
    <xf numFmtId="164" fontId="2" fillId="0" borderId="6" xfId="6" applyNumberFormat="1" applyFont="1" applyBorder="1"/>
    <xf numFmtId="164" fontId="2" fillId="0" borderId="4" xfId="6" applyNumberFormat="1" applyFont="1" applyBorder="1"/>
    <xf numFmtId="3" fontId="1" fillId="0" borderId="0" xfId="6" applyNumberFormat="1" applyFont="1" applyAlignment="1">
      <alignment horizontal="right"/>
    </xf>
    <xf numFmtId="164" fontId="1" fillId="0" borderId="10" xfId="6" applyNumberFormat="1" applyFont="1" applyBorder="1"/>
    <xf numFmtId="164" fontId="1" fillId="0" borderId="11" xfId="6" applyNumberFormat="1" applyFont="1" applyBorder="1"/>
    <xf numFmtId="3" fontId="2" fillId="0" borderId="0" xfId="7" applyNumberFormat="1" applyFont="1"/>
    <xf numFmtId="0" fontId="2" fillId="0" borderId="0" xfId="7"/>
    <xf numFmtId="3" fontId="1" fillId="0" borderId="0" xfId="7" applyNumberFormat="1" applyFont="1" applyAlignment="1">
      <alignment horizontal="centerContinuous"/>
    </xf>
    <xf numFmtId="3" fontId="2" fillId="0" borderId="0" xfId="7" applyNumberFormat="1" applyFont="1" applyAlignment="1">
      <alignment horizontal="centerContinuous"/>
    </xf>
    <xf numFmtId="0" fontId="2" fillId="0" borderId="0" xfId="7" applyFont="1" applyAlignment="1">
      <alignment horizontal="centerContinuous"/>
    </xf>
    <xf numFmtId="0" fontId="2" fillId="0" borderId="0" xfId="7" applyFont="1"/>
    <xf numFmtId="164" fontId="2" fillId="0" borderId="0" xfId="7" applyNumberFormat="1" applyFont="1"/>
    <xf numFmtId="164" fontId="2" fillId="0" borderId="0" xfId="7" applyNumberFormat="1" applyFont="1" applyAlignment="1">
      <alignment horizontal="centerContinuous"/>
    </xf>
    <xf numFmtId="164" fontId="1" fillId="0" borderId="0" xfId="7" applyNumberFormat="1" applyFont="1" applyAlignment="1">
      <alignment horizontal="centerContinuous"/>
    </xf>
    <xf numFmtId="3" fontId="2" fillId="0" borderId="1" xfId="7" applyNumberFormat="1" applyFont="1" applyBorder="1" applyAlignment="1">
      <alignment horizontal="center"/>
    </xf>
    <xf numFmtId="164" fontId="2" fillId="0" borderId="7" xfId="7" applyNumberFormat="1" applyFont="1" applyBorder="1" applyAlignment="1">
      <alignment horizontal="centerContinuous"/>
    </xf>
    <xf numFmtId="164" fontId="2" fillId="0" borderId="1" xfId="7" applyNumberFormat="1" applyFont="1" applyBorder="1" applyAlignment="1">
      <alignment horizontal="centerContinuous"/>
    </xf>
    <xf numFmtId="164" fontId="2" fillId="0" borderId="8" xfId="7" applyNumberFormat="1" applyFont="1" applyBorder="1" applyAlignment="1">
      <alignment horizontal="centerContinuous"/>
    </xf>
    <xf numFmtId="164" fontId="2" fillId="0" borderId="9" xfId="7" applyNumberFormat="1" applyFont="1" applyBorder="1" applyAlignment="1">
      <alignment horizontal="centerContinuous"/>
    </xf>
    <xf numFmtId="3" fontId="2" fillId="0" borderId="0" xfId="7" applyNumberFormat="1" applyFont="1" applyBorder="1" applyAlignment="1">
      <alignment horizontal="right"/>
    </xf>
    <xf numFmtId="164" fontId="2" fillId="0" borderId="6" xfId="7" applyNumberFormat="1" applyFont="1" applyBorder="1" applyAlignment="1">
      <alignment horizontal="right"/>
    </xf>
    <xf numFmtId="164" fontId="2" fillId="0" borderId="0" xfId="7" applyNumberFormat="1" applyFont="1" applyBorder="1" applyAlignment="1">
      <alignment horizontal="right"/>
    </xf>
    <xf numFmtId="164" fontId="2" fillId="0" borderId="6" xfId="7" applyNumberFormat="1" applyFont="1" applyBorder="1"/>
    <xf numFmtId="164" fontId="2" fillId="0" borderId="4" xfId="7" applyNumberFormat="1" applyFont="1" applyBorder="1"/>
    <xf numFmtId="3" fontId="1" fillId="0" borderId="0" xfId="7" applyNumberFormat="1" applyFont="1" applyAlignment="1">
      <alignment horizontal="right"/>
    </xf>
    <xf numFmtId="164" fontId="1" fillId="0" borderId="10" xfId="7" applyNumberFormat="1" applyFont="1" applyBorder="1"/>
    <xf numFmtId="164" fontId="1" fillId="0" borderId="11" xfId="7" applyNumberFormat="1" applyFont="1" applyBorder="1"/>
    <xf numFmtId="164" fontId="1" fillId="0" borderId="6" xfId="0" applyNumberFormat="1" applyFont="1" applyBorder="1" applyAlignment="1">
      <alignment horizontal="right"/>
    </xf>
    <xf numFmtId="164" fontId="1" fillId="0" borderId="0" xfId="0" applyNumberFormat="1" applyFont="1" applyBorder="1" applyAlignment="1">
      <alignment horizontal="right"/>
    </xf>
    <xf numFmtId="3" fontId="2" fillId="0" borderId="5" xfId="0" applyNumberFormat="1" applyFont="1" applyBorder="1" applyAlignment="1">
      <alignment horizontal="center"/>
    </xf>
    <xf numFmtId="3" fontId="2" fillId="0" borderId="4" xfId="0" applyNumberFormat="1" applyFont="1" applyBorder="1" applyAlignment="1">
      <alignment horizontal="center"/>
    </xf>
    <xf numFmtId="3" fontId="2" fillId="0" borderId="8" xfId="0" applyNumberFormat="1" applyFont="1" applyBorder="1" applyAlignment="1">
      <alignment horizontal="center"/>
    </xf>
    <xf numFmtId="3" fontId="2" fillId="0" borderId="9" xfId="0" applyNumberFormat="1" applyFont="1" applyBorder="1" applyAlignment="1">
      <alignment horizontal="center"/>
    </xf>
    <xf numFmtId="3" fontId="2" fillId="0" borderId="4" xfId="6" applyNumberFormat="1" applyFont="1" applyBorder="1" applyAlignment="1">
      <alignment horizontal="left"/>
    </xf>
    <xf numFmtId="3" fontId="2" fillId="0" borderId="4" xfId="7" applyNumberFormat="1" applyFont="1" applyBorder="1" applyAlignment="1">
      <alignment horizontal="left"/>
    </xf>
    <xf numFmtId="0" fontId="4" fillId="0" borderId="0" xfId="0" applyFont="1"/>
    <xf numFmtId="0" fontId="6" fillId="0" borderId="0" xfId="0" applyFont="1"/>
    <xf numFmtId="0" fontId="7" fillId="0" borderId="0" xfId="0" applyFont="1"/>
    <xf numFmtId="0" fontId="2" fillId="0" borderId="0" xfId="0" applyFont="1"/>
    <xf numFmtId="0" fontId="12" fillId="0" borderId="0" xfId="1" applyFont="1"/>
    <xf numFmtId="3" fontId="2" fillId="0" borderId="0" xfId="6" applyNumberFormat="1" applyFont="1" applyFill="1" applyProtection="1">
      <protection locked="0"/>
    </xf>
    <xf numFmtId="0" fontId="2" fillId="0" borderId="0" xfId="6" applyFont="1" applyFill="1" applyProtection="1">
      <protection locked="0"/>
    </xf>
    <xf numFmtId="164" fontId="2" fillId="0" borderId="0" xfId="6" applyNumberFormat="1" applyFont="1" applyFill="1" applyProtection="1">
      <protection locked="0"/>
    </xf>
    <xf numFmtId="2" fontId="2" fillId="0" borderId="1" xfId="6" applyNumberFormat="1" applyFont="1" applyFill="1" applyBorder="1" applyAlignment="1" applyProtection="1">
      <alignment horizontal="center"/>
      <protection locked="0"/>
    </xf>
    <xf numFmtId="2" fontId="2" fillId="0" borderId="4" xfId="6" applyNumberFormat="1" applyFont="1" applyFill="1" applyBorder="1" applyAlignment="1" applyProtection="1">
      <alignment horizontal="center"/>
      <protection locked="0"/>
    </xf>
    <xf numFmtId="2" fontId="2" fillId="0" borderId="8" xfId="6" applyNumberFormat="1" applyFont="1" applyFill="1" applyBorder="1" applyAlignment="1" applyProtection="1">
      <alignment horizontal="centerContinuous"/>
      <protection locked="0"/>
    </xf>
    <xf numFmtId="2" fontId="2" fillId="0" borderId="9" xfId="6" applyNumberFormat="1" applyFont="1" applyFill="1" applyBorder="1" applyAlignment="1" applyProtection="1">
      <alignment horizontal="centerContinuous"/>
      <protection locked="0"/>
    </xf>
    <xf numFmtId="2" fontId="2" fillId="0" borderId="13" xfId="6" applyNumberFormat="1" applyFont="1" applyFill="1" applyBorder="1" applyAlignment="1" applyProtection="1">
      <alignment horizontal="center"/>
      <protection locked="0"/>
    </xf>
    <xf numFmtId="2" fontId="2" fillId="0" borderId="13" xfId="6" applyNumberFormat="1" applyFont="1" applyFill="1" applyBorder="1" applyAlignment="1" applyProtection="1">
      <alignment horizontal="centerContinuous"/>
      <protection locked="0"/>
    </xf>
    <xf numFmtId="2" fontId="2" fillId="0" borderId="0" xfId="6" applyNumberFormat="1" applyFont="1" applyFill="1" applyBorder="1" applyAlignment="1" applyProtection="1">
      <alignment horizontal="right"/>
      <protection locked="0"/>
    </xf>
    <xf numFmtId="2" fontId="2" fillId="0" borderId="6" xfId="6" applyNumberFormat="1" applyFont="1" applyFill="1" applyBorder="1" applyAlignment="1" applyProtection="1">
      <alignment horizontal="right"/>
      <protection locked="0"/>
    </xf>
    <xf numFmtId="2" fontId="2" fillId="0" borderId="14" xfId="6" applyNumberFormat="1" applyFont="1" applyFill="1" applyBorder="1" applyAlignment="1" applyProtection="1">
      <alignment horizontal="right"/>
      <protection locked="0"/>
    </xf>
    <xf numFmtId="2" fontId="2" fillId="0" borderId="15" xfId="6" applyNumberFormat="1" applyFont="1" applyFill="1" applyBorder="1" applyAlignment="1" applyProtection="1">
      <alignment horizontal="right"/>
      <protection locked="0"/>
    </xf>
    <xf numFmtId="2" fontId="2" fillId="0" borderId="0" xfId="6" applyNumberFormat="1" applyFont="1" applyFill="1" applyProtection="1">
      <protection locked="0"/>
    </xf>
    <xf numFmtId="2" fontId="2" fillId="0" borderId="0" xfId="2" applyNumberFormat="1" applyFont="1" applyFill="1" applyProtection="1">
      <protection locked="0"/>
    </xf>
    <xf numFmtId="2" fontId="1" fillId="0" borderId="0" xfId="6" applyNumberFormat="1" applyFont="1" applyFill="1" applyAlignment="1" applyProtection="1">
      <alignment horizontal="right"/>
      <protection locked="0"/>
    </xf>
    <xf numFmtId="2" fontId="1" fillId="0" borderId="0" xfId="6" applyNumberFormat="1" applyFont="1" applyFill="1" applyBorder="1" applyProtection="1">
      <protection locked="0"/>
    </xf>
    <xf numFmtId="2" fontId="1" fillId="0" borderId="0" xfId="6" applyNumberFormat="1" applyFont="1" applyFill="1" applyProtection="1">
      <protection locked="0"/>
    </xf>
    <xf numFmtId="1" fontId="2" fillId="0" borderId="16" xfId="6" applyNumberFormat="1" applyFont="1" applyFill="1" applyBorder="1" applyAlignment="1" applyProtection="1">
      <alignment horizontal="center"/>
      <protection locked="0"/>
    </xf>
    <xf numFmtId="3" fontId="2" fillId="0" borderId="17" xfId="6" applyNumberFormat="1" applyFont="1" applyFill="1" applyBorder="1" applyAlignment="1" applyProtection="1">
      <alignment horizontal="center"/>
      <protection locked="0"/>
    </xf>
    <xf numFmtId="164" fontId="2" fillId="0" borderId="8" xfId="6" applyNumberFormat="1" applyFont="1" applyFill="1" applyBorder="1" applyAlignment="1" applyProtection="1">
      <alignment horizontal="centerContinuous"/>
      <protection locked="0"/>
    </xf>
    <xf numFmtId="164" fontId="2" fillId="0" borderId="9" xfId="6" applyNumberFormat="1" applyFont="1" applyFill="1" applyBorder="1" applyAlignment="1" applyProtection="1">
      <alignment horizontal="centerContinuous"/>
      <protection locked="0"/>
    </xf>
    <xf numFmtId="164" fontId="2" fillId="0" borderId="13" xfId="6" applyNumberFormat="1" applyFont="1" applyFill="1" applyBorder="1" applyAlignment="1" applyProtection="1">
      <alignment horizontal="centerContinuous"/>
      <protection locked="0"/>
    </xf>
    <xf numFmtId="3" fontId="2" fillId="0" borderId="14" xfId="6" applyNumberFormat="1" applyFont="1" applyFill="1" applyBorder="1" applyAlignment="1" applyProtection="1">
      <alignment horizontal="right"/>
      <protection locked="0"/>
    </xf>
    <xf numFmtId="164" fontId="2" fillId="0" borderId="6" xfId="6" applyNumberFormat="1" applyFont="1" applyFill="1" applyBorder="1" applyAlignment="1" applyProtection="1">
      <alignment horizontal="right"/>
      <protection locked="0"/>
    </xf>
    <xf numFmtId="164" fontId="2" fillId="0" borderId="0" xfId="6" applyNumberFormat="1" applyFont="1" applyFill="1" applyBorder="1" applyAlignment="1" applyProtection="1">
      <alignment horizontal="right"/>
      <protection locked="0"/>
    </xf>
    <xf numFmtId="164" fontId="2" fillId="0" borderId="14" xfId="6" applyNumberFormat="1" applyFont="1" applyFill="1" applyBorder="1" applyAlignment="1" applyProtection="1">
      <alignment horizontal="right"/>
      <protection locked="0"/>
    </xf>
    <xf numFmtId="3" fontId="1" fillId="0" borderId="14" xfId="6" applyNumberFormat="1" applyFont="1" applyFill="1" applyBorder="1" applyProtection="1">
      <protection locked="0"/>
    </xf>
    <xf numFmtId="164" fontId="2" fillId="0" borderId="6" xfId="6" applyNumberFormat="1" applyFont="1" applyFill="1" applyBorder="1" applyProtection="1">
      <protection locked="0"/>
    </xf>
    <xf numFmtId="164" fontId="2" fillId="0" borderId="0" xfId="6" applyNumberFormat="1" applyFont="1" applyFill="1" applyBorder="1" applyProtection="1">
      <protection locked="0"/>
    </xf>
    <xf numFmtId="164" fontId="2" fillId="0" borderId="14" xfId="6" applyNumberFormat="1" applyFont="1" applyFill="1" applyBorder="1" applyProtection="1">
      <protection locked="0"/>
    </xf>
    <xf numFmtId="3" fontId="2" fillId="0" borderId="14" xfId="6" applyNumberFormat="1" applyFont="1" applyFill="1" applyBorder="1" applyProtection="1">
      <protection locked="0"/>
    </xf>
    <xf numFmtId="4" fontId="2" fillId="0" borderId="6" xfId="6" applyNumberFormat="1" applyFont="1" applyFill="1" applyBorder="1" applyProtection="1">
      <protection locked="0"/>
    </xf>
    <xf numFmtId="4" fontId="2" fillId="0" borderId="0" xfId="6" applyNumberFormat="1" applyFont="1" applyFill="1" applyProtection="1">
      <protection locked="0"/>
    </xf>
    <xf numFmtId="4" fontId="2" fillId="0" borderId="0" xfId="6" applyNumberFormat="1" applyFont="1" applyFill="1" applyBorder="1" applyProtection="1">
      <protection locked="0"/>
    </xf>
    <xf numFmtId="4" fontId="2" fillId="0" borderId="14" xfId="6" applyNumberFormat="1" applyFont="1" applyFill="1" applyBorder="1" applyProtection="1">
      <protection locked="0"/>
    </xf>
    <xf numFmtId="3" fontId="1" fillId="0" borderId="14" xfId="6" applyNumberFormat="1" applyFont="1" applyFill="1" applyBorder="1" applyAlignment="1" applyProtection="1">
      <alignment horizontal="right"/>
      <protection locked="0"/>
    </xf>
    <xf numFmtId="4" fontId="1" fillId="0" borderId="11" xfId="6" applyNumberFormat="1" applyFont="1" applyFill="1" applyBorder="1" applyProtection="1">
      <protection locked="0"/>
    </xf>
    <xf numFmtId="4" fontId="1" fillId="0" borderId="10" xfId="6" applyNumberFormat="1" applyFont="1" applyFill="1" applyBorder="1" applyProtection="1">
      <protection locked="0"/>
    </xf>
    <xf numFmtId="4" fontId="1" fillId="0" borderId="15" xfId="6" applyNumberFormat="1" applyFont="1" applyFill="1" applyBorder="1" applyProtection="1">
      <protection locked="0"/>
    </xf>
    <xf numFmtId="3" fontId="1" fillId="0" borderId="14" xfId="6" applyNumberFormat="1" applyFont="1" applyFill="1" applyBorder="1" applyAlignment="1" applyProtection="1">
      <alignment wrapText="1" shrinkToFit="1"/>
      <protection locked="0"/>
    </xf>
    <xf numFmtId="3" fontId="1" fillId="0" borderId="0" xfId="6" applyNumberFormat="1" applyFont="1" applyFill="1" applyBorder="1" applyAlignment="1" applyProtection="1">
      <alignment horizontal="right"/>
      <protection locked="0"/>
    </xf>
    <xf numFmtId="0" fontId="1" fillId="0" borderId="0" xfId="6" applyFont="1" applyFill="1" applyProtection="1">
      <protection locked="0"/>
    </xf>
    <xf numFmtId="4" fontId="2" fillId="0" borderId="0" xfId="6" applyNumberFormat="1" applyFill="1" applyProtection="1">
      <protection locked="0"/>
    </xf>
    <xf numFmtId="4" fontId="2" fillId="0" borderId="0" xfId="6" applyNumberFormat="1" applyFill="1" applyBorder="1" applyProtection="1">
      <protection locked="0"/>
    </xf>
    <xf numFmtId="4" fontId="2" fillId="0" borderId="14" xfId="6" applyNumberFormat="1" applyFill="1" applyBorder="1" applyProtection="1">
      <protection locked="0"/>
    </xf>
    <xf numFmtId="4" fontId="1" fillId="0" borderId="0" xfId="6" applyNumberFormat="1" applyFont="1" applyFill="1" applyProtection="1">
      <protection locked="0"/>
    </xf>
    <xf numFmtId="4" fontId="1" fillId="0" borderId="6" xfId="6" applyNumberFormat="1" applyFont="1" applyFill="1" applyBorder="1" applyProtection="1">
      <protection locked="0"/>
    </xf>
    <xf numFmtId="4" fontId="1" fillId="0" borderId="0" xfId="6" applyNumberFormat="1" applyFont="1" applyFill="1" applyBorder="1" applyProtection="1">
      <protection locked="0"/>
    </xf>
    <xf numFmtId="4" fontId="1" fillId="0" borderId="14" xfId="6" applyNumberFormat="1" applyFont="1" applyFill="1" applyBorder="1" applyProtection="1">
      <protection locked="0"/>
    </xf>
    <xf numFmtId="0" fontId="10" fillId="0" borderId="0" xfId="6" applyFont="1" applyFill="1" applyProtection="1">
      <protection locked="0"/>
    </xf>
    <xf numFmtId="0" fontId="2" fillId="0" borderId="0" xfId="6" applyFill="1" applyProtection="1">
      <protection locked="0"/>
    </xf>
    <xf numFmtId="0" fontId="2" fillId="0" borderId="0" xfId="8" applyFont="1" applyFill="1" applyProtection="1">
      <protection locked="0"/>
    </xf>
    <xf numFmtId="1" fontId="2" fillId="0" borderId="0" xfId="2" applyNumberFormat="1" applyFont="1" applyFill="1" applyProtection="1">
      <protection locked="0"/>
    </xf>
    <xf numFmtId="0" fontId="0" fillId="0" borderId="0" xfId="0" applyFill="1"/>
    <xf numFmtId="0" fontId="2" fillId="0" borderId="0" xfId="6" applyFill="1" applyBorder="1"/>
    <xf numFmtId="3" fontId="1" fillId="0" borderId="0" xfId="6" applyNumberFormat="1" applyFont="1" applyFill="1" applyBorder="1"/>
    <xf numFmtId="3" fontId="2" fillId="0" borderId="0" xfId="6" applyNumberFormat="1" applyFont="1" applyFill="1" applyBorder="1"/>
    <xf numFmtId="0" fontId="2" fillId="0" borderId="0" xfId="6" applyFont="1" applyFill="1" applyBorder="1"/>
    <xf numFmtId="3" fontId="2" fillId="0" borderId="0" xfId="6" applyNumberFormat="1" applyFont="1" applyFill="1" applyBorder="1" applyAlignment="1">
      <alignment horizontal="centerContinuous"/>
    </xf>
    <xf numFmtId="164" fontId="2" fillId="0" borderId="0" xfId="6" applyNumberFormat="1" applyFont="1" applyFill="1" applyBorder="1"/>
    <xf numFmtId="0" fontId="2" fillId="0" borderId="1" xfId="6" applyFill="1" applyBorder="1"/>
    <xf numFmtId="0" fontId="2" fillId="0" borderId="7" xfId="6" applyFont="1" applyFill="1" applyBorder="1" applyAlignment="1">
      <alignment horizontal="centerContinuous"/>
    </xf>
    <xf numFmtId="0" fontId="2" fillId="0" borderId="1" xfId="6" applyFont="1" applyFill="1" applyBorder="1" applyAlignment="1">
      <alignment horizontal="centerContinuous"/>
    </xf>
    <xf numFmtId="0" fontId="2" fillId="0" borderId="16" xfId="6" applyFont="1" applyFill="1" applyBorder="1" applyAlignment="1">
      <alignment horizontal="centerContinuous"/>
    </xf>
    <xf numFmtId="0" fontId="2" fillId="0" borderId="6" xfId="6" applyFont="1" applyFill="1" applyBorder="1" applyAlignment="1">
      <alignment horizontal="centerContinuous"/>
    </xf>
    <xf numFmtId="0" fontId="2" fillId="0" borderId="0" xfId="6" applyFont="1" applyFill="1" applyBorder="1" applyAlignment="1">
      <alignment horizontal="centerContinuous"/>
    </xf>
    <xf numFmtId="0" fontId="2" fillId="0" borderId="14" xfId="6" applyFont="1" applyFill="1" applyBorder="1" applyAlignment="1">
      <alignment horizontal="centerContinuous"/>
    </xf>
    <xf numFmtId="0" fontId="2" fillId="0" borderId="0" xfId="6" applyFont="1" applyFill="1" applyBorder="1" applyAlignment="1"/>
    <xf numFmtId="0" fontId="2" fillId="0" borderId="5" xfId="6" applyFont="1" applyFill="1" applyBorder="1" applyAlignment="1">
      <alignment horizontal="centerContinuous"/>
    </xf>
    <xf numFmtId="0" fontId="2" fillId="0" borderId="4" xfId="6" applyFont="1" applyFill="1" applyBorder="1" applyAlignment="1">
      <alignment horizontal="centerContinuous"/>
    </xf>
    <xf numFmtId="0" fontId="2" fillId="0" borderId="17" xfId="6" applyFont="1" applyFill="1" applyBorder="1" applyAlignment="1">
      <alignment horizontal="centerContinuous"/>
    </xf>
    <xf numFmtId="0" fontId="2" fillId="0" borderId="17" xfId="6" applyFill="1" applyBorder="1" applyAlignment="1">
      <alignment horizontal="center"/>
    </xf>
    <xf numFmtId="0" fontId="2" fillId="0" borderId="8" xfId="6" applyFont="1" applyFill="1" applyBorder="1" applyAlignment="1">
      <alignment horizontal="center"/>
    </xf>
    <xf numFmtId="0" fontId="2" fillId="0" borderId="9" xfId="6" applyFont="1" applyFill="1" applyBorder="1" applyAlignment="1">
      <alignment horizontal="center"/>
    </xf>
    <xf numFmtId="0" fontId="2" fillId="0" borderId="13" xfId="6" applyFont="1" applyFill="1" applyBorder="1" applyAlignment="1">
      <alignment horizontal="center"/>
    </xf>
    <xf numFmtId="0" fontId="2" fillId="0" borderId="0" xfId="6" applyFill="1" applyBorder="1" applyAlignment="1">
      <alignment horizontal="center"/>
    </xf>
    <xf numFmtId="0" fontId="2" fillId="0" borderId="10" xfId="6" applyFont="1" applyFill="1" applyBorder="1" applyAlignment="1">
      <alignment horizontal="center"/>
    </xf>
    <xf numFmtId="0" fontId="2" fillId="0" borderId="11" xfId="6" applyFont="1" applyFill="1" applyBorder="1" applyAlignment="1">
      <alignment horizontal="center"/>
    </xf>
    <xf numFmtId="0" fontId="2" fillId="0" borderId="15" xfId="6" applyFont="1" applyFill="1" applyBorder="1" applyAlignment="1">
      <alignment horizontal="center"/>
    </xf>
    <xf numFmtId="164" fontId="2" fillId="0" borderId="0" xfId="6" applyNumberFormat="1" applyFill="1" applyBorder="1"/>
    <xf numFmtId="164" fontId="2" fillId="0" borderId="14" xfId="6" applyNumberFormat="1" applyFill="1" applyBorder="1"/>
    <xf numFmtId="3" fontId="1" fillId="0" borderId="0" xfId="6" applyNumberFormat="1" applyFont="1" applyFill="1" applyBorder="1" applyAlignment="1">
      <alignment horizontal="right"/>
    </xf>
    <xf numFmtId="164" fontId="1" fillId="0" borderId="10" xfId="6" applyNumberFormat="1" applyFont="1" applyFill="1" applyBorder="1"/>
    <xf numFmtId="164" fontId="1" fillId="0" borderId="11" xfId="6" applyNumberFormat="1" applyFont="1" applyFill="1" applyBorder="1"/>
    <xf numFmtId="164" fontId="1" fillId="0" borderId="15" xfId="6" applyNumberFormat="1" applyFont="1" applyFill="1" applyBorder="1"/>
    <xf numFmtId="1" fontId="2" fillId="0" borderId="0" xfId="2" applyNumberFormat="1" applyFont="1" applyFill="1" applyBorder="1"/>
    <xf numFmtId="0" fontId="11" fillId="0" borderId="0" xfId="1" applyFill="1"/>
    <xf numFmtId="4" fontId="2" fillId="0" borderId="4" xfId="6" applyNumberFormat="1" applyFont="1" applyFill="1" applyBorder="1" applyProtection="1">
      <protection locked="0"/>
    </xf>
    <xf numFmtId="164" fontId="1" fillId="0" borderId="6"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0" borderId="0" xfId="0" applyNumberFormat="1" applyFont="1" applyFill="1" applyBorder="1"/>
    <xf numFmtId="3" fontId="2" fillId="0" borderId="0" xfId="0" applyNumberFormat="1" applyFont="1" applyFill="1" applyAlignment="1">
      <alignment horizontal="centerContinuous"/>
    </xf>
    <xf numFmtId="0" fontId="2" fillId="0" borderId="0" xfId="0" applyFont="1" applyFill="1" applyAlignment="1">
      <alignment horizontal="centerContinuous"/>
    </xf>
    <xf numFmtId="3" fontId="1" fillId="0" borderId="0" xfId="0" applyNumberFormat="1" applyFont="1" applyFill="1" applyAlignment="1">
      <alignment horizontal="centerContinuous"/>
    </xf>
    <xf numFmtId="3" fontId="2" fillId="0" borderId="2" xfId="0" applyNumberFormat="1" applyFont="1" applyFill="1" applyBorder="1"/>
    <xf numFmtId="3" fontId="2" fillId="0" borderId="3" xfId="0" applyNumberFormat="1" applyFont="1" applyFill="1" applyBorder="1" applyAlignment="1">
      <alignment horizontal="center"/>
    </xf>
    <xf numFmtId="3" fontId="2" fillId="0" borderId="3" xfId="0" applyNumberFormat="1" applyFont="1" applyFill="1" applyBorder="1"/>
    <xf numFmtId="3" fontId="2" fillId="0" borderId="5"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0" xfId="0" applyNumberFormat="1" applyFont="1" applyFill="1" applyBorder="1" applyAlignment="1">
      <alignment horizontal="right"/>
    </xf>
    <xf numFmtId="164" fontId="2" fillId="0" borderId="6" xfId="6" applyNumberFormat="1" applyFill="1" applyBorder="1"/>
    <xf numFmtId="164" fontId="2" fillId="0" borderId="0" xfId="6" applyNumberFormat="1" applyFill="1"/>
    <xf numFmtId="164" fontId="2" fillId="0" borderId="0" xfId="6" applyNumberFormat="1" applyFont="1" applyFill="1"/>
    <xf numFmtId="164" fontId="2" fillId="0" borderId="6" xfId="6" applyNumberFormat="1" applyFont="1" applyFill="1" applyBorder="1"/>
    <xf numFmtId="164" fontId="2" fillId="0" borderId="5" xfId="6" applyNumberFormat="1" applyFill="1" applyBorder="1"/>
    <xf numFmtId="4" fontId="13" fillId="0" borderId="6" xfId="3" applyNumberFormat="1" applyFont="1" applyFill="1" applyBorder="1" applyProtection="1">
      <protection locked="0"/>
    </xf>
    <xf numFmtId="4" fontId="13" fillId="0" borderId="0" xfId="3" applyNumberFormat="1" applyFont="1" applyFill="1" applyProtection="1">
      <protection locked="0"/>
    </xf>
    <xf numFmtId="4" fontId="2" fillId="0" borderId="6" xfId="6" applyNumberFormat="1" applyFont="1" applyFill="1" applyBorder="1" applyAlignment="1" applyProtection="1">
      <alignment horizontal="right"/>
      <protection locked="0"/>
    </xf>
    <xf numFmtId="4" fontId="1" fillId="0" borderId="6" xfId="6" applyNumberFormat="1" applyFont="1" applyFill="1" applyBorder="1" applyAlignment="1" applyProtection="1">
      <alignment horizontal="right"/>
      <protection locked="0"/>
    </xf>
    <xf numFmtId="4" fontId="1" fillId="0" borderId="0" xfId="6" applyNumberFormat="1" applyFont="1" applyFill="1" applyAlignment="1" applyProtection="1">
      <alignment horizontal="right"/>
      <protection locked="0"/>
    </xf>
    <xf numFmtId="2" fontId="2" fillId="0" borderId="2" xfId="2" applyNumberFormat="1" applyFont="1" applyFill="1" applyBorder="1" applyAlignment="1" applyProtection="1">
      <alignment horizontal="centerContinuous" vertical="top" wrapText="1" shrinkToFit="1"/>
      <protection locked="0"/>
    </xf>
    <xf numFmtId="2" fontId="2" fillId="0" borderId="3" xfId="2" applyNumberFormat="1" applyFont="1" applyFill="1" applyBorder="1" applyAlignment="1" applyProtection="1">
      <alignment horizontal="centerContinuous" vertical="top"/>
      <protection locked="0"/>
    </xf>
    <xf numFmtId="2" fontId="2" fillId="0" borderId="12" xfId="2" applyNumberFormat="1" applyFont="1" applyFill="1" applyBorder="1" applyAlignment="1" applyProtection="1">
      <alignment horizontal="centerContinuous" vertical="top"/>
      <protection locked="0"/>
    </xf>
    <xf numFmtId="2" fontId="2" fillId="0" borderId="1" xfId="6" applyNumberFormat="1" applyFont="1" applyFill="1" applyBorder="1" applyAlignment="1" applyProtection="1">
      <alignment horizontal="centerContinuous" vertical="top"/>
      <protection locked="0"/>
    </xf>
    <xf numFmtId="0" fontId="2" fillId="0" borderId="0" xfId="0" applyFont="1" applyAlignment="1">
      <alignment horizontal="left" wrapText="1"/>
    </xf>
    <xf numFmtId="0" fontId="0" fillId="0" borderId="0" xfId="0" applyAlignment="1">
      <alignment horizontal="left" wrapText="1"/>
    </xf>
    <xf numFmtId="1" fontId="2" fillId="0" borderId="2" xfId="6" applyNumberFormat="1" applyFont="1" applyFill="1" applyBorder="1" applyAlignment="1" applyProtection="1">
      <alignment horizontal="center"/>
      <protection locked="0"/>
    </xf>
    <xf numFmtId="1" fontId="2" fillId="0" borderId="3" xfId="6" applyNumberFormat="1" applyFont="1" applyFill="1" applyBorder="1" applyAlignment="1" applyProtection="1">
      <alignment horizontal="center"/>
      <protection locked="0"/>
    </xf>
    <xf numFmtId="1" fontId="2" fillId="0" borderId="12" xfId="6" applyNumberFormat="1" applyFont="1" applyFill="1" applyBorder="1" applyAlignment="1" applyProtection="1">
      <alignment horizontal="center"/>
      <protection locked="0"/>
    </xf>
    <xf numFmtId="1" fontId="1" fillId="0" borderId="0" xfId="2" applyNumberFormat="1" applyFont="1" applyFill="1" applyAlignment="1" applyProtection="1">
      <alignment horizontal="center"/>
      <protection locked="0"/>
    </xf>
    <xf numFmtId="3" fontId="1" fillId="0" borderId="0" xfId="6" applyNumberFormat="1" applyFont="1" applyFill="1" applyAlignment="1" applyProtection="1">
      <alignment horizontal="center"/>
      <protection locked="0"/>
    </xf>
    <xf numFmtId="2" fontId="2" fillId="0" borderId="2" xfId="2" applyNumberFormat="1" applyFont="1" applyFill="1" applyBorder="1" applyAlignment="1" applyProtection="1">
      <alignment horizontal="center" vertical="top" wrapText="1"/>
      <protection locked="0"/>
    </xf>
    <xf numFmtId="2" fontId="2" fillId="0" borderId="3" xfId="2" applyNumberFormat="1" applyFont="1" applyFill="1" applyBorder="1" applyAlignment="1" applyProtection="1">
      <alignment horizontal="center" vertical="top" wrapText="1"/>
      <protection locked="0"/>
    </xf>
    <xf numFmtId="2" fontId="2" fillId="0" borderId="12" xfId="2" applyNumberFormat="1" applyFont="1" applyFill="1" applyBorder="1" applyAlignment="1" applyProtection="1">
      <alignment horizontal="center" vertical="top" wrapText="1"/>
      <protection locked="0"/>
    </xf>
    <xf numFmtId="0" fontId="2" fillId="0" borderId="7" xfId="6" applyFont="1" applyFill="1" applyBorder="1" applyAlignment="1">
      <alignment horizontal="center" wrapText="1" shrinkToFit="1"/>
    </xf>
    <xf numFmtId="0" fontId="0" fillId="0" borderId="1" xfId="0" applyFill="1" applyBorder="1" applyAlignment="1">
      <alignment wrapText="1" shrinkToFit="1"/>
    </xf>
    <xf numFmtId="0" fontId="0" fillId="0" borderId="16" xfId="0" applyFill="1" applyBorder="1" applyAlignment="1">
      <alignment wrapText="1" shrinkToFit="1"/>
    </xf>
    <xf numFmtId="0" fontId="0" fillId="0" borderId="6" xfId="0" applyFill="1" applyBorder="1" applyAlignment="1">
      <alignment wrapText="1" shrinkToFit="1"/>
    </xf>
    <xf numFmtId="0" fontId="0" fillId="0" borderId="0" xfId="0" applyFill="1" applyBorder="1" applyAlignment="1">
      <alignment wrapText="1" shrinkToFit="1"/>
    </xf>
    <xf numFmtId="0" fontId="0" fillId="0" borderId="14" xfId="0" applyFill="1" applyBorder="1" applyAlignment="1">
      <alignment wrapText="1" shrinkToFit="1"/>
    </xf>
    <xf numFmtId="3" fontId="1" fillId="0" borderId="0" xfId="6" applyNumberFormat="1" applyFont="1" applyFill="1" applyBorder="1" applyAlignment="1">
      <alignment horizontal="center"/>
    </xf>
    <xf numFmtId="1" fontId="1" fillId="0" borderId="0" xfId="2" applyNumberFormat="1" applyFont="1" applyFill="1" applyBorder="1" applyAlignment="1">
      <alignment horizontal="center"/>
    </xf>
    <xf numFmtId="0" fontId="2" fillId="0" borderId="7" xfId="6" applyFont="1" applyFill="1" applyBorder="1" applyAlignment="1">
      <alignment horizontal="center" wrapText="1"/>
    </xf>
    <xf numFmtId="0" fontId="2" fillId="0" borderId="1" xfId="6" applyFont="1" applyFill="1" applyBorder="1" applyAlignment="1">
      <alignment horizontal="center" wrapText="1"/>
    </xf>
    <xf numFmtId="0" fontId="2" fillId="0" borderId="16" xfId="6" applyFont="1" applyFill="1" applyBorder="1" applyAlignment="1">
      <alignment horizontal="center" wrapText="1"/>
    </xf>
    <xf numFmtId="0" fontId="2" fillId="0" borderId="6" xfId="6" applyFont="1" applyFill="1" applyBorder="1" applyAlignment="1">
      <alignment horizontal="center" wrapText="1"/>
    </xf>
    <xf numFmtId="0" fontId="2" fillId="0" borderId="0" xfId="6" applyFont="1" applyFill="1" applyBorder="1" applyAlignment="1">
      <alignment horizontal="center" wrapText="1"/>
    </xf>
    <xf numFmtId="0" fontId="2" fillId="0" borderId="14" xfId="6" applyFont="1" applyFill="1" applyBorder="1" applyAlignment="1">
      <alignment horizontal="center" wrapText="1"/>
    </xf>
  </cellXfs>
  <cellStyles count="9">
    <cellStyle name="Hyperlink" xfId="1" builtinId="8"/>
    <cellStyle name="Komma_pers_un" xfId="2" xr:uid="{00000000-0005-0000-0000-000001000000}"/>
    <cellStyle name="Standaard" xfId="0" builtinId="0"/>
    <cellStyle name="Standaard 2" xfId="3" xr:uid="{00000000-0005-0000-0000-000003000000}"/>
    <cellStyle name="Standaard 3" xfId="4" xr:uid="{00000000-0005-0000-0000-000004000000}"/>
    <cellStyle name="Standaard 4" xfId="5" xr:uid="{00000000-0005-0000-0000-000005000000}"/>
    <cellStyle name="Standaard_96PHOG03" xfId="6" xr:uid="{00000000-0005-0000-0000-000006000000}"/>
    <cellStyle name="Standaard_96PHOG04" xfId="7" xr:uid="{00000000-0005-0000-0000-000007000000}"/>
    <cellStyle name="Standaard_l_hoger0203"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zoomScale="115" zoomScaleNormal="115" workbookViewId="0">
      <selection activeCell="A62" sqref="A62"/>
    </sheetView>
  </sheetViews>
  <sheetFormatPr defaultRowHeight="12.75" x14ac:dyDescent="0.2"/>
  <cols>
    <col min="1" max="1" width="11.5703125" style="79" customWidth="1"/>
    <col min="2" max="2" width="3.85546875" style="79" customWidth="1"/>
    <col min="3" max="16384" width="9.140625" style="79"/>
  </cols>
  <sheetData>
    <row r="1" spans="1:4" ht="15.75" x14ac:dyDescent="0.25">
      <c r="A1" s="80" t="s">
        <v>23</v>
      </c>
    </row>
    <row r="3" spans="1:4" x14ac:dyDescent="0.2">
      <c r="A3" s="78" t="s">
        <v>25</v>
      </c>
    </row>
    <row r="4" spans="1:4" x14ac:dyDescent="0.2">
      <c r="A4" s="170" t="s">
        <v>70</v>
      </c>
      <c r="C4" s="79" t="s">
        <v>24</v>
      </c>
    </row>
    <row r="6" spans="1:4" x14ac:dyDescent="0.2">
      <c r="A6" s="78" t="s">
        <v>26</v>
      </c>
    </row>
    <row r="7" spans="1:4" x14ac:dyDescent="0.2">
      <c r="A7" s="170" t="s">
        <v>71</v>
      </c>
      <c r="C7" s="79" t="s">
        <v>27</v>
      </c>
    </row>
    <row r="8" spans="1:4" x14ac:dyDescent="0.2">
      <c r="A8" s="170" t="s">
        <v>72</v>
      </c>
      <c r="C8" s="79" t="s">
        <v>28</v>
      </c>
    </row>
    <row r="9" spans="1:4" x14ac:dyDescent="0.2">
      <c r="A9" s="82"/>
    </row>
    <row r="11" spans="1:4" ht="15.75" x14ac:dyDescent="0.25">
      <c r="A11" s="80" t="s">
        <v>54</v>
      </c>
      <c r="B11" s="81"/>
      <c r="C11" s="81"/>
      <c r="D11" s="81"/>
    </row>
    <row r="12" spans="1:4" x14ac:dyDescent="0.2">
      <c r="A12" s="170" t="s">
        <v>73</v>
      </c>
      <c r="B12" s="81"/>
      <c r="C12" s="81" t="s">
        <v>55</v>
      </c>
      <c r="D12" s="81"/>
    </row>
    <row r="13" spans="1:4" x14ac:dyDescent="0.2">
      <c r="A13" s="170" t="s">
        <v>74</v>
      </c>
      <c r="B13" s="81"/>
      <c r="C13" s="81" t="s">
        <v>56</v>
      </c>
      <c r="D13" s="81"/>
    </row>
    <row r="14" spans="1:4" x14ac:dyDescent="0.2">
      <c r="A14" s="81"/>
    </row>
    <row r="15" spans="1:4" x14ac:dyDescent="0.2">
      <c r="A15" s="81"/>
    </row>
  </sheetData>
  <phoneticPr fontId="5" type="noConversion"/>
  <hyperlinks>
    <hyperlink ref="A4" location="'19PHOG01'!A1" display="19PHOG01" xr:uid="{00000000-0004-0000-0000-000000000000}"/>
    <hyperlink ref="A7" location="'19PHOG02'!A1" display="19PHOG02" xr:uid="{00000000-0004-0000-0000-000001000000}"/>
    <hyperlink ref="A8" location="'19PHOG03'!A1" display="19PHOG03" xr:uid="{00000000-0004-0000-0000-000002000000}"/>
    <hyperlink ref="A12" location="'19PUNIV01'!A1" display="19PUNIV01" xr:uid="{00000000-0004-0000-0000-000003000000}"/>
    <hyperlink ref="A13" location="'19PUNIV02'!A1" display="19PUNIV02" xr:uid="{00000000-0004-0000-0000-000004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zoomScaleNormal="100" workbookViewId="0">
      <selection activeCell="A60" sqref="A60"/>
    </sheetView>
  </sheetViews>
  <sheetFormatPr defaultRowHeight="12.75" x14ac:dyDescent="0.2"/>
  <cols>
    <col min="1" max="1" width="21.85546875" style="2" customWidth="1"/>
    <col min="2" max="10" width="7.85546875" style="2" customWidth="1"/>
    <col min="11" max="16384" width="9.140625" style="2"/>
  </cols>
  <sheetData>
    <row r="1" spans="1:10" x14ac:dyDescent="0.2">
      <c r="A1" s="139" t="s">
        <v>75</v>
      </c>
    </row>
    <row r="2" spans="1:10" x14ac:dyDescent="0.2">
      <c r="A2" s="3" t="s">
        <v>0</v>
      </c>
      <c r="B2" s="4"/>
      <c r="C2" s="5"/>
      <c r="D2" s="4"/>
      <c r="E2" s="5"/>
      <c r="F2" s="5"/>
      <c r="G2" s="4"/>
      <c r="H2" s="5"/>
      <c r="I2" s="4"/>
      <c r="J2" s="4"/>
    </row>
    <row r="3" spans="1:10" x14ac:dyDescent="0.2">
      <c r="A3" s="3"/>
      <c r="B3" s="4"/>
      <c r="C3" s="3"/>
      <c r="D3" s="4"/>
      <c r="E3" s="5"/>
      <c r="F3" s="5"/>
      <c r="G3" s="4"/>
      <c r="H3" s="5"/>
      <c r="I3" s="4"/>
      <c r="J3" s="4"/>
    </row>
    <row r="4" spans="1:10" x14ac:dyDescent="0.2">
      <c r="A4" s="3" t="s">
        <v>76</v>
      </c>
      <c r="B4" s="4"/>
      <c r="C4" s="3"/>
      <c r="D4" s="4"/>
      <c r="E4" s="5"/>
      <c r="F4" s="5"/>
      <c r="G4" s="4"/>
      <c r="H4" s="5"/>
      <c r="I4" s="4"/>
      <c r="J4" s="4"/>
    </row>
    <row r="5" spans="1:10" x14ac:dyDescent="0.2">
      <c r="A5" s="3"/>
      <c r="B5" s="4"/>
      <c r="C5" s="3"/>
      <c r="D5" s="4"/>
      <c r="E5" s="5"/>
      <c r="F5" s="5"/>
      <c r="G5" s="4"/>
      <c r="H5" s="5"/>
      <c r="I5" s="4"/>
      <c r="J5" s="4"/>
    </row>
    <row r="6" spans="1:10" x14ac:dyDescent="0.2">
      <c r="A6" s="3" t="s">
        <v>1</v>
      </c>
      <c r="B6" s="4"/>
      <c r="C6" s="3"/>
      <c r="D6" s="4"/>
      <c r="E6" s="4"/>
      <c r="F6" s="4"/>
      <c r="G6" s="4"/>
      <c r="H6" s="4"/>
      <c r="I6" s="4"/>
      <c r="J6" s="4"/>
    </row>
    <row r="7" spans="1:10" ht="14.25" customHeight="1" thickBot="1" x14ac:dyDescent="0.25"/>
    <row r="8" spans="1:10" x14ac:dyDescent="0.2">
      <c r="A8" s="6"/>
      <c r="B8" s="7"/>
      <c r="C8" s="8" t="s">
        <v>2</v>
      </c>
      <c r="D8" s="9"/>
      <c r="E8" s="7"/>
      <c r="F8" s="8" t="s">
        <v>3</v>
      </c>
      <c r="G8" s="9"/>
      <c r="H8" s="7"/>
      <c r="I8" s="8" t="s">
        <v>4</v>
      </c>
      <c r="J8" s="9"/>
    </row>
    <row r="9" spans="1:10" x14ac:dyDescent="0.2">
      <c r="A9" s="11"/>
      <c r="B9" s="72" t="s">
        <v>5</v>
      </c>
      <c r="C9" s="73" t="s">
        <v>6</v>
      </c>
      <c r="D9" s="73" t="s">
        <v>4</v>
      </c>
      <c r="E9" s="72" t="s">
        <v>5</v>
      </c>
      <c r="F9" s="73" t="s">
        <v>6</v>
      </c>
      <c r="G9" s="73" t="s">
        <v>4</v>
      </c>
      <c r="H9" s="72" t="s">
        <v>5</v>
      </c>
      <c r="I9" s="73" t="s">
        <v>6</v>
      </c>
      <c r="J9" s="73" t="s">
        <v>4</v>
      </c>
    </row>
    <row r="10" spans="1:10" x14ac:dyDescent="0.2">
      <c r="A10" s="14"/>
      <c r="B10" s="15"/>
      <c r="C10" s="16"/>
      <c r="D10" s="16"/>
      <c r="E10" s="15"/>
      <c r="F10" s="16"/>
      <c r="G10" s="16"/>
      <c r="H10" s="15"/>
      <c r="I10" s="16"/>
      <c r="J10" s="16"/>
    </row>
    <row r="11" spans="1:10" s="1" customFormat="1" x14ac:dyDescent="0.2">
      <c r="A11" s="20" t="s">
        <v>4</v>
      </c>
      <c r="B11" s="172">
        <v>1763.4560191999999</v>
      </c>
      <c r="C11" s="173">
        <v>2350.7182890000004</v>
      </c>
      <c r="D11" s="173">
        <f>SUM(B11:C11)</f>
        <v>4114.1743082000003</v>
      </c>
      <c r="E11" s="172">
        <v>1280.0292393999998</v>
      </c>
      <c r="F11" s="173">
        <v>1701.7352808999999</v>
      </c>
      <c r="G11" s="173">
        <f>SUM(E11:F11)</f>
        <v>2981.7645202999997</v>
      </c>
      <c r="H11" s="70">
        <f>SUM(B11,E11)</f>
        <v>3043.4852585999997</v>
      </c>
      <c r="I11" s="71">
        <f>SUM(C11,F11)</f>
        <v>4052.4535699000003</v>
      </c>
      <c r="J11" s="71">
        <f>SUM(H11:I11)</f>
        <v>7095.9388285000005</v>
      </c>
    </row>
    <row r="12" spans="1:10" s="1" customFormat="1" x14ac:dyDescent="0.2">
      <c r="A12" s="17"/>
      <c r="B12" s="174"/>
      <c r="C12" s="174"/>
      <c r="D12" s="174"/>
      <c r="E12" s="174"/>
      <c r="F12" s="174"/>
      <c r="G12" s="174"/>
      <c r="H12" s="19"/>
      <c r="I12" s="19"/>
      <c r="J12" s="19"/>
    </row>
    <row r="13" spans="1:10" s="1" customFormat="1" x14ac:dyDescent="0.2">
      <c r="A13" s="17"/>
      <c r="B13" s="174"/>
      <c r="C13" s="174"/>
      <c r="D13" s="174"/>
      <c r="E13" s="174"/>
      <c r="F13" s="174"/>
      <c r="G13" s="174"/>
      <c r="H13" s="19"/>
      <c r="I13" s="19"/>
      <c r="J13" s="19"/>
    </row>
    <row r="14" spans="1:10" s="1" customFormat="1" x14ac:dyDescent="0.2">
      <c r="A14" s="17"/>
      <c r="B14" s="174"/>
      <c r="C14" s="174"/>
      <c r="D14" s="174"/>
      <c r="E14" s="174"/>
      <c r="F14" s="174"/>
      <c r="G14" s="174"/>
      <c r="H14" s="19"/>
      <c r="I14" s="19"/>
      <c r="J14" s="19"/>
    </row>
    <row r="15" spans="1:10" s="1" customFormat="1" x14ac:dyDescent="0.2">
      <c r="A15" s="17"/>
      <c r="B15" s="174"/>
      <c r="C15" s="174"/>
      <c r="D15" s="174"/>
      <c r="E15" s="174"/>
      <c r="F15" s="174"/>
      <c r="G15" s="174"/>
      <c r="H15" s="19"/>
      <c r="I15" s="19"/>
      <c r="J15" s="19"/>
    </row>
    <row r="16" spans="1:10" s="1" customFormat="1" x14ac:dyDescent="0.2">
      <c r="A16" s="17"/>
      <c r="B16" s="174"/>
      <c r="C16" s="174"/>
      <c r="D16" s="174"/>
      <c r="E16" s="174"/>
      <c r="F16" s="174"/>
      <c r="G16" s="174"/>
      <c r="H16" s="19"/>
      <c r="I16" s="19"/>
      <c r="J16" s="19"/>
    </row>
    <row r="17" spans="1:10" s="1" customFormat="1" x14ac:dyDescent="0.2">
      <c r="A17" s="17"/>
      <c r="B17" s="174"/>
      <c r="C17" s="174"/>
      <c r="D17" s="174"/>
      <c r="E17" s="174"/>
      <c r="F17" s="174"/>
      <c r="G17" s="174"/>
      <c r="H17" s="19"/>
      <c r="I17" s="19"/>
      <c r="J17" s="19"/>
    </row>
    <row r="18" spans="1:10" s="1" customFormat="1" x14ac:dyDescent="0.2">
      <c r="A18" s="17"/>
      <c r="B18" s="174"/>
      <c r="C18" s="174"/>
      <c r="D18" s="174"/>
      <c r="E18" s="174"/>
      <c r="F18" s="174"/>
      <c r="G18" s="174"/>
      <c r="H18" s="19"/>
      <c r="I18" s="19"/>
      <c r="J18" s="19"/>
    </row>
    <row r="19" spans="1:10" s="1" customFormat="1" x14ac:dyDescent="0.2">
      <c r="A19" s="17"/>
      <c r="B19" s="174"/>
      <c r="C19" s="174"/>
      <c r="D19" s="174"/>
      <c r="E19" s="174"/>
      <c r="F19" s="174"/>
      <c r="G19" s="174"/>
      <c r="H19" s="19"/>
      <c r="I19" s="19"/>
      <c r="J19" s="19"/>
    </row>
    <row r="20" spans="1:10" s="1" customFormat="1" x14ac:dyDescent="0.2">
      <c r="A20" s="17"/>
      <c r="B20" s="174"/>
      <c r="C20" s="174"/>
      <c r="D20" s="174"/>
      <c r="E20" s="174"/>
      <c r="F20" s="174"/>
      <c r="G20" s="174"/>
      <c r="H20" s="19"/>
      <c r="I20" s="19"/>
      <c r="J20" s="19"/>
    </row>
    <row r="21" spans="1:10" s="1" customFormat="1" x14ac:dyDescent="0.2">
      <c r="A21" s="17"/>
      <c r="B21" s="174"/>
      <c r="C21" s="174"/>
      <c r="D21" s="174"/>
      <c r="E21" s="174"/>
      <c r="F21" s="174"/>
      <c r="G21" s="174"/>
      <c r="H21" s="19"/>
      <c r="I21" s="19"/>
      <c r="J21" s="19"/>
    </row>
    <row r="22" spans="1:10" s="1" customFormat="1" x14ac:dyDescent="0.2">
      <c r="A22" s="3" t="s">
        <v>7</v>
      </c>
      <c r="B22" s="175"/>
      <c r="C22" s="176"/>
      <c r="D22" s="175"/>
      <c r="E22" s="176"/>
      <c r="F22" s="176"/>
      <c r="G22" s="175"/>
      <c r="H22" s="5"/>
      <c r="I22" s="4"/>
      <c r="J22" s="4"/>
    </row>
    <row r="23" spans="1:10" x14ac:dyDescent="0.2">
      <c r="A23" s="3"/>
      <c r="B23" s="175"/>
      <c r="C23" s="177"/>
      <c r="D23" s="175"/>
      <c r="E23" s="176"/>
      <c r="F23" s="176"/>
      <c r="G23" s="175"/>
      <c r="H23" s="5"/>
      <c r="I23" s="4"/>
      <c r="J23" s="4"/>
    </row>
    <row r="24" spans="1:10" x14ac:dyDescent="0.2">
      <c r="A24" s="3" t="s">
        <v>76</v>
      </c>
      <c r="B24" s="175"/>
      <c r="C24" s="177"/>
      <c r="D24" s="175"/>
      <c r="E24" s="176"/>
      <c r="F24" s="176"/>
      <c r="G24" s="175"/>
      <c r="H24" s="5"/>
      <c r="I24" s="4"/>
      <c r="J24" s="4"/>
    </row>
    <row r="25" spans="1:10" x14ac:dyDescent="0.2">
      <c r="A25" s="3"/>
      <c r="B25" s="175"/>
      <c r="C25" s="177"/>
      <c r="D25" s="175"/>
      <c r="E25" s="176"/>
      <c r="F25" s="176"/>
      <c r="G25" s="175"/>
      <c r="H25" s="5"/>
      <c r="I25" s="4"/>
      <c r="J25" s="4"/>
    </row>
    <row r="26" spans="1:10" x14ac:dyDescent="0.2">
      <c r="A26" s="3" t="s">
        <v>1</v>
      </c>
      <c r="B26" s="175"/>
      <c r="C26" s="177"/>
      <c r="D26" s="175"/>
      <c r="E26" s="176"/>
      <c r="F26" s="176"/>
      <c r="G26" s="175"/>
      <c r="H26" s="5"/>
      <c r="I26" s="4"/>
      <c r="J26" s="4"/>
    </row>
    <row r="27" spans="1:10" ht="13.5" thickBot="1" x14ac:dyDescent="0.25">
      <c r="A27" s="3"/>
      <c r="B27" s="175"/>
      <c r="C27" s="177"/>
      <c r="D27" s="175"/>
      <c r="E27" s="176"/>
      <c r="F27" s="176"/>
      <c r="G27" s="175"/>
      <c r="H27" s="5"/>
      <c r="I27" s="4"/>
      <c r="J27" s="4"/>
    </row>
    <row r="28" spans="1:10" x14ac:dyDescent="0.2">
      <c r="A28" s="6"/>
      <c r="B28" s="178"/>
      <c r="C28" s="179" t="s">
        <v>8</v>
      </c>
      <c r="D28" s="180"/>
      <c r="E28" s="178"/>
      <c r="F28" s="179" t="s">
        <v>9</v>
      </c>
      <c r="G28" s="180"/>
      <c r="H28" s="7"/>
      <c r="I28" s="10" t="s">
        <v>10</v>
      </c>
      <c r="J28" s="9"/>
    </row>
    <row r="29" spans="1:10" x14ac:dyDescent="0.2">
      <c r="A29" s="11"/>
      <c r="B29" s="181" t="s">
        <v>5</v>
      </c>
      <c r="C29" s="182" t="s">
        <v>6</v>
      </c>
      <c r="D29" s="182" t="s">
        <v>4</v>
      </c>
      <c r="E29" s="181" t="s">
        <v>5</v>
      </c>
      <c r="F29" s="182" t="s">
        <v>6</v>
      </c>
      <c r="G29" s="182" t="s">
        <v>4</v>
      </c>
      <c r="H29" s="12" t="s">
        <v>5</v>
      </c>
      <c r="I29" s="13" t="s">
        <v>6</v>
      </c>
      <c r="J29" s="13" t="s">
        <v>4</v>
      </c>
    </row>
    <row r="30" spans="1:10" x14ac:dyDescent="0.2">
      <c r="A30" s="14"/>
      <c r="B30" s="183"/>
      <c r="C30" s="184"/>
      <c r="D30" s="184"/>
      <c r="E30" s="183"/>
      <c r="F30" s="184"/>
      <c r="G30" s="184"/>
      <c r="H30" s="15"/>
      <c r="I30" s="16"/>
      <c r="J30" s="16"/>
    </row>
    <row r="31" spans="1:10" x14ac:dyDescent="0.2">
      <c r="A31" s="20" t="s">
        <v>4</v>
      </c>
      <c r="B31" s="172">
        <v>559.83810390000008</v>
      </c>
      <c r="C31" s="173">
        <v>1055.7096666000004</v>
      </c>
      <c r="D31" s="173">
        <f>SUM(B31:C31)</f>
        <v>1615.5477705000005</v>
      </c>
      <c r="E31" s="172">
        <v>230.72833320000001</v>
      </c>
      <c r="F31" s="173">
        <v>521.93000030000007</v>
      </c>
      <c r="G31" s="173">
        <f>SUM(E31:F31)</f>
        <v>752.65833350000003</v>
      </c>
      <c r="H31" s="70">
        <f>SUM(B31,E31)</f>
        <v>790.56643710000003</v>
      </c>
      <c r="I31" s="71">
        <f>SUM(C31,F31)</f>
        <v>1577.6396669000005</v>
      </c>
      <c r="J31" s="71">
        <f>SUM(H31:I31)</f>
        <v>2368.2061040000008</v>
      </c>
    </row>
  </sheetData>
  <phoneticPr fontId="0" type="noConversion"/>
  <printOptions horizontalCentered="1"/>
  <pageMargins left="0.39370078740157483" right="0.39370078740157483" top="0.78740157480314965" bottom="0" header="0.51181102362204722" footer="0.51181102362204722"/>
  <pageSetup paperSize="9" orientation="portrait" horizontalDpi="4294967292" verticalDpi="4294967292"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zoomScaleNormal="100" workbookViewId="0">
      <selection activeCell="A70" sqref="A70"/>
    </sheetView>
  </sheetViews>
  <sheetFormatPr defaultRowHeight="12.75" x14ac:dyDescent="0.2"/>
  <cols>
    <col min="1" max="1" width="28.5703125" style="2" customWidth="1"/>
    <col min="2" max="10" width="10.42578125" style="2" customWidth="1"/>
    <col min="11" max="16" width="7.7109375" style="2" customWidth="1"/>
    <col min="17" max="16384" width="9.140625" style="2"/>
  </cols>
  <sheetData>
    <row r="1" spans="1:16" x14ac:dyDescent="0.2">
      <c r="A1" s="139" t="s">
        <v>75</v>
      </c>
    </row>
    <row r="2" spans="1:16" x14ac:dyDescent="0.2">
      <c r="A2" s="3" t="s">
        <v>0</v>
      </c>
      <c r="B2" s="4"/>
      <c r="C2" s="5"/>
      <c r="D2" s="5"/>
      <c r="E2" s="4"/>
      <c r="F2" s="4"/>
      <c r="G2" s="4"/>
      <c r="H2" s="5"/>
      <c r="I2" s="4"/>
      <c r="J2" s="4"/>
      <c r="K2" s="21" t="s">
        <v>11</v>
      </c>
      <c r="L2" s="4"/>
      <c r="M2" s="4"/>
      <c r="N2" s="4"/>
      <c r="O2" s="4"/>
      <c r="P2" s="4"/>
    </row>
    <row r="3" spans="1:16" x14ac:dyDescent="0.2">
      <c r="A3" s="3"/>
      <c r="B3" s="4"/>
      <c r="C3" s="3"/>
      <c r="D3" s="5"/>
      <c r="E3" s="4"/>
      <c r="F3" s="4"/>
      <c r="G3" s="4"/>
      <c r="H3" s="5"/>
      <c r="I3" s="4"/>
      <c r="J3" s="4"/>
      <c r="K3" s="21"/>
      <c r="L3" s="4"/>
      <c r="M3" s="4"/>
      <c r="N3" s="4"/>
      <c r="O3" s="4"/>
      <c r="P3" s="4"/>
    </row>
    <row r="4" spans="1:16" x14ac:dyDescent="0.2">
      <c r="A4" s="3" t="s">
        <v>77</v>
      </c>
      <c r="B4" s="4"/>
      <c r="C4" s="3"/>
      <c r="D4" s="5"/>
      <c r="E4" s="5"/>
      <c r="F4" s="4"/>
      <c r="G4" s="4"/>
      <c r="H4" s="5"/>
      <c r="I4" s="4"/>
      <c r="J4" s="4"/>
      <c r="K4" s="21" t="s">
        <v>11</v>
      </c>
      <c r="L4" s="4"/>
      <c r="M4" s="4"/>
      <c r="N4" s="4"/>
      <c r="O4" s="4"/>
      <c r="P4" s="4"/>
    </row>
    <row r="5" spans="1:16" x14ac:dyDescent="0.2">
      <c r="A5" s="3"/>
      <c r="B5" s="4"/>
      <c r="C5" s="3"/>
      <c r="D5" s="5"/>
      <c r="E5" s="5"/>
      <c r="F5" s="4"/>
      <c r="G5" s="4"/>
      <c r="H5" s="5"/>
      <c r="I5" s="4"/>
      <c r="J5" s="4"/>
      <c r="K5" s="21"/>
      <c r="L5" s="4"/>
      <c r="M5" s="4"/>
      <c r="N5" s="4"/>
      <c r="O5" s="4"/>
      <c r="P5" s="4"/>
    </row>
    <row r="6" spans="1:16" x14ac:dyDescent="0.2">
      <c r="A6" s="3" t="s">
        <v>1</v>
      </c>
      <c r="B6" s="4"/>
      <c r="C6" s="3"/>
      <c r="D6" s="4"/>
      <c r="E6" s="5"/>
      <c r="F6" s="4"/>
      <c r="G6" s="4"/>
      <c r="H6" s="4"/>
      <c r="I6" s="4"/>
      <c r="J6" s="4"/>
      <c r="K6" s="21" t="s">
        <v>11</v>
      </c>
      <c r="L6" s="4"/>
      <c r="M6" s="4"/>
      <c r="N6" s="4"/>
      <c r="O6" s="4"/>
      <c r="P6" s="4"/>
    </row>
    <row r="7" spans="1:16" ht="13.5" thickBot="1" x14ac:dyDescent="0.25"/>
    <row r="8" spans="1:16" s="24" customFormat="1" x14ac:dyDescent="0.2">
      <c r="A8" s="22"/>
      <c r="B8" s="23"/>
      <c r="C8" s="22" t="s">
        <v>2</v>
      </c>
      <c r="D8" s="22"/>
      <c r="E8" s="23"/>
      <c r="F8" s="22" t="s">
        <v>3</v>
      </c>
      <c r="G8" s="22"/>
      <c r="H8" s="23"/>
      <c r="I8" s="22" t="s">
        <v>4</v>
      </c>
      <c r="J8" s="22"/>
    </row>
    <row r="9" spans="1:16" x14ac:dyDescent="0.2">
      <c r="A9" s="11"/>
      <c r="B9" s="74" t="s">
        <v>5</v>
      </c>
      <c r="C9" s="75" t="s">
        <v>6</v>
      </c>
      <c r="D9" s="75" t="s">
        <v>4</v>
      </c>
      <c r="E9" s="74" t="s">
        <v>5</v>
      </c>
      <c r="F9" s="75" t="s">
        <v>6</v>
      </c>
      <c r="G9" s="75" t="s">
        <v>4</v>
      </c>
      <c r="H9" s="74" t="s">
        <v>5</v>
      </c>
      <c r="I9" s="75" t="s">
        <v>6</v>
      </c>
      <c r="J9" s="75" t="s">
        <v>4</v>
      </c>
    </row>
    <row r="10" spans="1:16" x14ac:dyDescent="0.2">
      <c r="A10" s="14"/>
      <c r="B10" s="15"/>
      <c r="C10" s="16"/>
      <c r="D10" s="16"/>
      <c r="E10" s="15"/>
      <c r="F10" s="16"/>
      <c r="G10" s="16"/>
      <c r="H10" s="15"/>
      <c r="I10" s="16"/>
      <c r="J10" s="16"/>
    </row>
    <row r="11" spans="1:16" s="1" customFormat="1" x14ac:dyDescent="0.2">
      <c r="A11" s="20" t="s">
        <v>4</v>
      </c>
      <c r="B11" s="172">
        <f>B34</f>
        <v>2091</v>
      </c>
      <c r="C11" s="172">
        <f>C34</f>
        <v>2938</v>
      </c>
      <c r="D11" s="173">
        <f>SUM(B11:C11)</f>
        <v>5029</v>
      </c>
      <c r="E11" s="172">
        <f>E34</f>
        <v>2092</v>
      </c>
      <c r="F11" s="172">
        <f>F34</f>
        <v>2506</v>
      </c>
      <c r="G11" s="71">
        <f>SUM(E11:F11)</f>
        <v>4598</v>
      </c>
      <c r="H11" s="70">
        <f>SUM(B11,E11)</f>
        <v>4183</v>
      </c>
      <c r="I11" s="71">
        <f>SUM(C11,F11)</f>
        <v>5444</v>
      </c>
      <c r="J11" s="71">
        <f>SUM(H11:I11)</f>
        <v>9627</v>
      </c>
    </row>
    <row r="12" spans="1:16" s="1" customFormat="1" x14ac:dyDescent="0.2">
      <c r="A12" s="18"/>
      <c r="B12" s="20"/>
      <c r="C12" s="20"/>
      <c r="D12" s="20"/>
      <c r="E12" s="20"/>
      <c r="F12" s="20"/>
      <c r="G12" s="20"/>
      <c r="H12" s="20"/>
      <c r="I12" s="20"/>
      <c r="J12" s="20"/>
    </row>
    <row r="13" spans="1:16" s="1" customFormat="1" x14ac:dyDescent="0.2">
      <c r="A13" s="18"/>
      <c r="B13" s="20"/>
      <c r="C13" s="20"/>
      <c r="D13" s="20"/>
      <c r="E13" s="20"/>
      <c r="F13" s="20"/>
      <c r="G13" s="20"/>
      <c r="H13" s="20"/>
      <c r="I13" s="20"/>
      <c r="J13" s="20"/>
    </row>
    <row r="14" spans="1:16" s="1" customFormat="1" x14ac:dyDescent="0.2">
      <c r="A14" s="18"/>
      <c r="B14" s="20"/>
      <c r="C14" s="20"/>
      <c r="D14" s="20"/>
      <c r="E14" s="20"/>
      <c r="F14" s="20"/>
      <c r="G14" s="20"/>
      <c r="H14" s="20"/>
      <c r="I14" s="20"/>
      <c r="J14" s="20"/>
    </row>
    <row r="15" spans="1:16" s="1" customFormat="1" x14ac:dyDescent="0.2">
      <c r="A15" s="28" t="s">
        <v>12</v>
      </c>
      <c r="B15" s="29"/>
      <c r="C15" s="29"/>
      <c r="D15" s="29"/>
      <c r="E15" s="30"/>
      <c r="F15" s="30"/>
      <c r="G15" s="29"/>
      <c r="H15" s="29"/>
      <c r="I15" s="29"/>
      <c r="J15" s="29"/>
    </row>
    <row r="16" spans="1:16" x14ac:dyDescent="0.2">
      <c r="A16" s="29"/>
      <c r="B16" s="29"/>
      <c r="C16" s="29"/>
      <c r="D16" s="29"/>
      <c r="E16" s="30"/>
      <c r="F16" s="28"/>
      <c r="G16" s="29"/>
      <c r="H16" s="29"/>
      <c r="I16" s="29"/>
      <c r="J16" s="29"/>
    </row>
    <row r="17" spans="1:10" x14ac:dyDescent="0.2">
      <c r="A17" s="28" t="s">
        <v>77</v>
      </c>
      <c r="B17" s="29"/>
      <c r="C17" s="29"/>
      <c r="D17" s="29"/>
      <c r="E17" s="30"/>
      <c r="F17" s="30"/>
      <c r="G17" s="29"/>
      <c r="H17" s="29"/>
      <c r="I17" s="29"/>
      <c r="J17" s="29"/>
    </row>
    <row r="18" spans="1:10" x14ac:dyDescent="0.2">
      <c r="A18" s="31"/>
      <c r="B18" s="32"/>
      <c r="C18" s="32"/>
      <c r="D18" s="32"/>
      <c r="E18" s="32"/>
      <c r="F18" s="32"/>
      <c r="G18" s="32"/>
      <c r="H18" s="32"/>
      <c r="I18" s="32"/>
      <c r="J18" s="32"/>
    </row>
    <row r="19" spans="1:10" x14ac:dyDescent="0.2">
      <c r="A19" s="28" t="s">
        <v>1</v>
      </c>
      <c r="B19" s="33"/>
      <c r="C19" s="33"/>
      <c r="D19" s="33"/>
      <c r="E19" s="33"/>
      <c r="F19" s="34"/>
      <c r="G19" s="33"/>
      <c r="H19" s="33"/>
      <c r="I19" s="33"/>
      <c r="J19" s="33"/>
    </row>
    <row r="20" spans="1:10" ht="13.5" thickBot="1" x14ac:dyDescent="0.25">
      <c r="A20" s="27"/>
      <c r="B20" s="32"/>
      <c r="C20" s="32"/>
      <c r="D20" s="32"/>
      <c r="E20" s="32"/>
      <c r="F20" s="32"/>
      <c r="G20" s="32"/>
      <c r="H20" s="32"/>
      <c r="I20" s="32"/>
      <c r="J20" s="32"/>
    </row>
    <row r="21" spans="1:10" x14ac:dyDescent="0.2">
      <c r="A21" s="35"/>
      <c r="B21" s="36" t="s">
        <v>2</v>
      </c>
      <c r="C21" s="37"/>
      <c r="D21" s="37"/>
      <c r="E21" s="36" t="s">
        <v>3</v>
      </c>
      <c r="F21" s="37"/>
      <c r="G21" s="37"/>
      <c r="H21" s="36" t="s">
        <v>4</v>
      </c>
      <c r="I21" s="37"/>
      <c r="J21" s="37"/>
    </row>
    <row r="22" spans="1:10" x14ac:dyDescent="0.2">
      <c r="A22" s="76" t="s">
        <v>13</v>
      </c>
      <c r="B22" s="38" t="s">
        <v>5</v>
      </c>
      <c r="C22" s="39" t="s">
        <v>6</v>
      </c>
      <c r="D22" s="39" t="s">
        <v>4</v>
      </c>
      <c r="E22" s="38" t="s">
        <v>5</v>
      </c>
      <c r="F22" s="39" t="s">
        <v>6</v>
      </c>
      <c r="G22" s="39" t="s">
        <v>4</v>
      </c>
      <c r="H22" s="38" t="s">
        <v>5</v>
      </c>
      <c r="I22" s="39" t="s">
        <v>6</v>
      </c>
      <c r="J22" s="39" t="s">
        <v>4</v>
      </c>
    </row>
    <row r="23" spans="1:10" x14ac:dyDescent="0.2">
      <c r="A23" s="40"/>
      <c r="B23" s="41"/>
      <c r="C23" s="42"/>
      <c r="D23" s="42"/>
      <c r="E23" s="41"/>
      <c r="F23" s="42"/>
      <c r="G23" s="42"/>
      <c r="H23" s="41"/>
      <c r="I23" s="42"/>
      <c r="J23" s="42"/>
    </row>
    <row r="24" spans="1:10" x14ac:dyDescent="0.2">
      <c r="A24" s="27" t="s">
        <v>14</v>
      </c>
      <c r="B24" s="185">
        <v>0</v>
      </c>
      <c r="C24" s="186">
        <v>0</v>
      </c>
      <c r="D24" s="187">
        <f>SUM(B24:C24)</f>
        <v>0</v>
      </c>
      <c r="E24" s="188">
        <v>29</v>
      </c>
      <c r="F24" s="187">
        <v>38</v>
      </c>
      <c r="G24" s="32">
        <f>SUM(E24:F24)</f>
        <v>67</v>
      </c>
      <c r="H24" s="43">
        <f>B24+E24</f>
        <v>29</v>
      </c>
      <c r="I24" s="32">
        <f>C24+F24</f>
        <v>38</v>
      </c>
      <c r="J24" s="32">
        <f t="shared" ref="J24:J33" si="0">SUM(H24:I24)</f>
        <v>67</v>
      </c>
    </row>
    <row r="25" spans="1:10" x14ac:dyDescent="0.2">
      <c r="A25" s="27" t="s">
        <v>15</v>
      </c>
      <c r="B25" s="185">
        <v>3</v>
      </c>
      <c r="C25" s="186">
        <v>9</v>
      </c>
      <c r="D25" s="187">
        <f t="shared" ref="D25:D33" si="1">SUM(B25:C25)</f>
        <v>12</v>
      </c>
      <c r="E25" s="188">
        <v>189</v>
      </c>
      <c r="F25" s="187">
        <v>304</v>
      </c>
      <c r="G25" s="32">
        <f t="shared" ref="G25:G33" si="2">SUM(E25:F25)</f>
        <v>493</v>
      </c>
      <c r="H25" s="43">
        <f t="shared" ref="H25:I33" si="3">B25+E25</f>
        <v>192</v>
      </c>
      <c r="I25" s="32">
        <f t="shared" si="3"/>
        <v>313</v>
      </c>
      <c r="J25" s="32">
        <f t="shared" si="0"/>
        <v>505</v>
      </c>
    </row>
    <row r="26" spans="1:10" x14ac:dyDescent="0.2">
      <c r="A26" s="27" t="s">
        <v>16</v>
      </c>
      <c r="B26" s="185">
        <v>65</v>
      </c>
      <c r="C26" s="186">
        <v>101</v>
      </c>
      <c r="D26" s="187">
        <f t="shared" si="1"/>
        <v>166</v>
      </c>
      <c r="E26" s="188">
        <v>340</v>
      </c>
      <c r="F26" s="187">
        <v>560</v>
      </c>
      <c r="G26" s="32">
        <f t="shared" si="2"/>
        <v>900</v>
      </c>
      <c r="H26" s="43">
        <f t="shared" si="3"/>
        <v>405</v>
      </c>
      <c r="I26" s="32">
        <f t="shared" si="3"/>
        <v>661</v>
      </c>
      <c r="J26" s="32">
        <f t="shared" si="0"/>
        <v>1066</v>
      </c>
    </row>
    <row r="27" spans="1:10" x14ac:dyDescent="0.2">
      <c r="A27" s="27" t="s">
        <v>17</v>
      </c>
      <c r="B27" s="185">
        <v>157</v>
      </c>
      <c r="C27" s="186">
        <v>348</v>
      </c>
      <c r="D27" s="187">
        <f t="shared" si="1"/>
        <v>505</v>
      </c>
      <c r="E27" s="188">
        <v>346</v>
      </c>
      <c r="F27" s="187">
        <v>573</v>
      </c>
      <c r="G27" s="32">
        <f t="shared" si="2"/>
        <v>919</v>
      </c>
      <c r="H27" s="43">
        <f t="shared" si="3"/>
        <v>503</v>
      </c>
      <c r="I27" s="32">
        <f t="shared" si="3"/>
        <v>921</v>
      </c>
      <c r="J27" s="32">
        <f t="shared" si="0"/>
        <v>1424</v>
      </c>
    </row>
    <row r="28" spans="1:10" x14ac:dyDescent="0.2">
      <c r="A28" s="27" t="s">
        <v>18</v>
      </c>
      <c r="B28" s="185">
        <v>304</v>
      </c>
      <c r="C28" s="186">
        <v>552</v>
      </c>
      <c r="D28" s="187">
        <f t="shared" si="1"/>
        <v>856</v>
      </c>
      <c r="E28" s="188">
        <v>373</v>
      </c>
      <c r="F28" s="187">
        <v>435</v>
      </c>
      <c r="G28" s="32">
        <f t="shared" si="2"/>
        <v>808</v>
      </c>
      <c r="H28" s="43">
        <f t="shared" si="3"/>
        <v>677</v>
      </c>
      <c r="I28" s="32">
        <f t="shared" si="3"/>
        <v>987</v>
      </c>
      <c r="J28" s="32">
        <f t="shared" si="0"/>
        <v>1664</v>
      </c>
    </row>
    <row r="29" spans="1:10" x14ac:dyDescent="0.2">
      <c r="A29" s="27" t="s">
        <v>19</v>
      </c>
      <c r="B29" s="185">
        <v>312</v>
      </c>
      <c r="C29" s="186">
        <v>556</v>
      </c>
      <c r="D29" s="187">
        <f t="shared" si="1"/>
        <v>868</v>
      </c>
      <c r="E29" s="188">
        <v>258</v>
      </c>
      <c r="F29" s="187">
        <v>285</v>
      </c>
      <c r="G29" s="32">
        <f t="shared" si="2"/>
        <v>543</v>
      </c>
      <c r="H29" s="43">
        <f t="shared" si="3"/>
        <v>570</v>
      </c>
      <c r="I29" s="32">
        <f t="shared" si="3"/>
        <v>841</v>
      </c>
      <c r="J29" s="32">
        <f t="shared" si="0"/>
        <v>1411</v>
      </c>
    </row>
    <row r="30" spans="1:10" x14ac:dyDescent="0.2">
      <c r="A30" s="27" t="s">
        <v>20</v>
      </c>
      <c r="B30" s="185">
        <v>380</v>
      </c>
      <c r="C30" s="186">
        <v>516</v>
      </c>
      <c r="D30" s="187">
        <f t="shared" si="1"/>
        <v>896</v>
      </c>
      <c r="E30" s="188">
        <v>231</v>
      </c>
      <c r="F30" s="187">
        <v>188</v>
      </c>
      <c r="G30" s="32">
        <f t="shared" si="2"/>
        <v>419</v>
      </c>
      <c r="H30" s="43">
        <f t="shared" si="3"/>
        <v>611</v>
      </c>
      <c r="I30" s="32">
        <f t="shared" si="3"/>
        <v>704</v>
      </c>
      <c r="J30" s="32">
        <f t="shared" si="0"/>
        <v>1315</v>
      </c>
    </row>
    <row r="31" spans="1:10" x14ac:dyDescent="0.2">
      <c r="A31" s="27" t="s">
        <v>21</v>
      </c>
      <c r="B31" s="185">
        <v>508</v>
      </c>
      <c r="C31" s="186">
        <v>583</v>
      </c>
      <c r="D31" s="187">
        <f t="shared" si="1"/>
        <v>1091</v>
      </c>
      <c r="E31" s="188">
        <v>185</v>
      </c>
      <c r="F31" s="187">
        <v>92</v>
      </c>
      <c r="G31" s="32">
        <f t="shared" si="2"/>
        <v>277</v>
      </c>
      <c r="H31" s="43">
        <f t="shared" si="3"/>
        <v>693</v>
      </c>
      <c r="I31" s="32">
        <f t="shared" si="3"/>
        <v>675</v>
      </c>
      <c r="J31" s="32">
        <f t="shared" si="0"/>
        <v>1368</v>
      </c>
    </row>
    <row r="32" spans="1:10" x14ac:dyDescent="0.2">
      <c r="A32" s="27" t="s">
        <v>65</v>
      </c>
      <c r="B32" s="185">
        <v>356</v>
      </c>
      <c r="C32" s="186">
        <v>273</v>
      </c>
      <c r="D32" s="187">
        <f t="shared" si="1"/>
        <v>629</v>
      </c>
      <c r="E32" s="188">
        <v>108</v>
      </c>
      <c r="F32" s="187">
        <v>26</v>
      </c>
      <c r="G32" s="32">
        <f t="shared" ref="G32" si="4">SUM(E32:F32)</f>
        <v>134</v>
      </c>
      <c r="H32" s="43">
        <f t="shared" ref="H32" si="5">B32+E32</f>
        <v>464</v>
      </c>
      <c r="I32" s="32">
        <f t="shared" ref="I32" si="6">C32+F32</f>
        <v>299</v>
      </c>
      <c r="J32" s="32">
        <f t="shared" ref="J32" si="7">SUM(H32:I32)</f>
        <v>763</v>
      </c>
    </row>
    <row r="33" spans="1:10" x14ac:dyDescent="0.2">
      <c r="A33" s="27" t="s">
        <v>83</v>
      </c>
      <c r="B33" s="189">
        <v>6</v>
      </c>
      <c r="C33" s="186">
        <v>0</v>
      </c>
      <c r="D33" s="187">
        <f t="shared" si="1"/>
        <v>6</v>
      </c>
      <c r="E33" s="188">
        <v>33</v>
      </c>
      <c r="F33" s="187">
        <v>5</v>
      </c>
      <c r="G33" s="32">
        <f t="shared" si="2"/>
        <v>38</v>
      </c>
      <c r="H33" s="43">
        <f t="shared" si="3"/>
        <v>39</v>
      </c>
      <c r="I33" s="32">
        <f t="shared" si="3"/>
        <v>5</v>
      </c>
      <c r="J33" s="44">
        <f t="shared" si="0"/>
        <v>44</v>
      </c>
    </row>
    <row r="34" spans="1:10" x14ac:dyDescent="0.2">
      <c r="A34" s="45" t="s">
        <v>4</v>
      </c>
      <c r="B34" s="46">
        <f t="shared" ref="B34:J34" si="8">SUM(B24:B33)</f>
        <v>2091</v>
      </c>
      <c r="C34" s="47">
        <f t="shared" si="8"/>
        <v>2938</v>
      </c>
      <c r="D34" s="47">
        <f t="shared" si="8"/>
        <v>5029</v>
      </c>
      <c r="E34" s="46">
        <f>SUM(E24:E33)</f>
        <v>2092</v>
      </c>
      <c r="F34" s="47">
        <f t="shared" si="8"/>
        <v>2506</v>
      </c>
      <c r="G34" s="47">
        <f t="shared" si="8"/>
        <v>4598</v>
      </c>
      <c r="H34" s="46">
        <f t="shared" si="8"/>
        <v>4183</v>
      </c>
      <c r="I34" s="47">
        <f t="shared" si="8"/>
        <v>5444</v>
      </c>
      <c r="J34" s="47">
        <f t="shared" si="8"/>
        <v>9627</v>
      </c>
    </row>
    <row r="35" spans="1:10" ht="9.75" customHeight="1" x14ac:dyDescent="0.2"/>
    <row r="36" spans="1:10" ht="41.25" customHeight="1" x14ac:dyDescent="0.2">
      <c r="A36" s="199" t="s">
        <v>81</v>
      </c>
      <c r="B36" s="200"/>
      <c r="C36" s="200"/>
      <c r="D36" s="200"/>
      <c r="E36" s="200"/>
      <c r="F36" s="200"/>
      <c r="G36" s="200"/>
      <c r="H36" s="200"/>
      <c r="I36" s="200"/>
      <c r="J36" s="200"/>
    </row>
    <row r="45" spans="1:10" s="1" customFormat="1" x14ac:dyDescent="0.2"/>
    <row r="53" s="1" customFormat="1" x14ac:dyDescent="0.2"/>
    <row r="60" s="1" customFormat="1" x14ac:dyDescent="0.2"/>
  </sheetData>
  <mergeCells count="1">
    <mergeCell ref="A36:J36"/>
  </mergeCells>
  <phoneticPr fontId="0" type="noConversion"/>
  <printOptions horizontalCentered="1"/>
  <pageMargins left="0.19685039370078741" right="0.19685039370078741" top="0.78740157480314965" bottom="0.39370078740157483" header="0.51181102362204722" footer="0.51181102362204722"/>
  <pageSetup paperSize="9" scale="90" orientation="portrait" horizontalDpi="1200" verticalDpi="12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zoomScaleNormal="100" workbookViewId="0">
      <selection activeCell="A78" sqref="A78"/>
    </sheetView>
  </sheetViews>
  <sheetFormatPr defaultRowHeight="12.75" x14ac:dyDescent="0.2"/>
  <cols>
    <col min="1" max="1" width="28.85546875" style="49" customWidth="1"/>
    <col min="2" max="10" width="9.85546875" style="49" customWidth="1"/>
    <col min="11" max="16384" width="9.140625" style="49"/>
  </cols>
  <sheetData>
    <row r="1" spans="1:10" x14ac:dyDescent="0.2">
      <c r="A1" s="139" t="s">
        <v>75</v>
      </c>
    </row>
    <row r="2" spans="1:10" s="2" customFormat="1" x14ac:dyDescent="0.2">
      <c r="A2" s="3" t="s">
        <v>7</v>
      </c>
      <c r="B2" s="4"/>
      <c r="C2" s="5"/>
      <c r="D2" s="5"/>
      <c r="E2" s="4"/>
      <c r="F2" s="4"/>
      <c r="G2" s="4"/>
      <c r="H2" s="5"/>
      <c r="I2" s="4"/>
      <c r="J2" s="4"/>
    </row>
    <row r="3" spans="1:10" s="2" customFormat="1" x14ac:dyDescent="0.2">
      <c r="A3" s="3"/>
      <c r="B3" s="4"/>
      <c r="C3" s="3"/>
      <c r="D3" s="5"/>
      <c r="E3" s="4"/>
      <c r="F3" s="4"/>
      <c r="G3" s="4"/>
      <c r="H3" s="5"/>
      <c r="I3" s="4"/>
      <c r="J3" s="4"/>
    </row>
    <row r="4" spans="1:10" s="2" customFormat="1" x14ac:dyDescent="0.2">
      <c r="A4" s="3" t="s">
        <v>78</v>
      </c>
      <c r="B4" s="4"/>
      <c r="C4" s="3"/>
      <c r="D4" s="5"/>
      <c r="E4" s="5"/>
      <c r="F4" s="4"/>
      <c r="G4" s="4"/>
      <c r="H4" s="5"/>
      <c r="I4" s="4"/>
      <c r="J4" s="4"/>
    </row>
    <row r="5" spans="1:10" s="2" customFormat="1" x14ac:dyDescent="0.2">
      <c r="A5" s="3"/>
      <c r="B5" s="4"/>
      <c r="C5" s="3"/>
      <c r="D5" s="5"/>
      <c r="E5" s="5"/>
      <c r="F5" s="4"/>
      <c r="G5" s="4"/>
      <c r="H5" s="5"/>
      <c r="I5" s="4"/>
      <c r="J5" s="4"/>
    </row>
    <row r="6" spans="1:10" s="2" customFormat="1" x14ac:dyDescent="0.2">
      <c r="A6" s="3" t="s">
        <v>1</v>
      </c>
      <c r="B6" s="4"/>
      <c r="C6" s="3"/>
      <c r="D6" s="4"/>
      <c r="E6" s="5"/>
      <c r="F6" s="4"/>
      <c r="G6" s="4"/>
      <c r="H6" s="4"/>
      <c r="I6" s="4"/>
      <c r="J6" s="4"/>
    </row>
    <row r="7" spans="1:10" s="2" customFormat="1" ht="13.5" thickBot="1" x14ac:dyDescent="0.25"/>
    <row r="8" spans="1:10" s="2" customFormat="1" x14ac:dyDescent="0.2">
      <c r="A8" s="22"/>
      <c r="B8" s="23"/>
      <c r="C8" s="22" t="s">
        <v>2</v>
      </c>
      <c r="D8" s="22"/>
      <c r="E8" s="23"/>
      <c r="F8" s="22" t="s">
        <v>3</v>
      </c>
      <c r="G8" s="22"/>
      <c r="H8" s="23"/>
      <c r="I8" s="22" t="s">
        <v>4</v>
      </c>
      <c r="J8" s="22"/>
    </row>
    <row r="9" spans="1:10" s="2" customFormat="1" x14ac:dyDescent="0.2">
      <c r="A9" s="11"/>
      <c r="B9" s="25" t="s">
        <v>5</v>
      </c>
      <c r="C9" s="26" t="s">
        <v>6</v>
      </c>
      <c r="D9" s="26" t="s">
        <v>4</v>
      </c>
      <c r="E9" s="25" t="s">
        <v>5</v>
      </c>
      <c r="F9" s="26" t="s">
        <v>6</v>
      </c>
      <c r="G9" s="26" t="s">
        <v>4</v>
      </c>
      <c r="H9" s="25" t="s">
        <v>5</v>
      </c>
      <c r="I9" s="26" t="s">
        <v>6</v>
      </c>
      <c r="J9" s="26" t="s">
        <v>4</v>
      </c>
    </row>
    <row r="10" spans="1:10" s="2" customFormat="1" x14ac:dyDescent="0.2">
      <c r="A10" s="14"/>
      <c r="B10" s="15"/>
      <c r="C10" s="16"/>
      <c r="D10" s="16"/>
      <c r="E10" s="15"/>
      <c r="F10" s="16"/>
      <c r="G10" s="16"/>
      <c r="H10" s="15"/>
      <c r="I10" s="16"/>
      <c r="J10" s="16"/>
    </row>
    <row r="11" spans="1:10" s="1" customFormat="1" x14ac:dyDescent="0.2">
      <c r="A11" s="20" t="s">
        <v>4</v>
      </c>
      <c r="B11" s="172">
        <f>B34</f>
        <v>603</v>
      </c>
      <c r="C11" s="173">
        <f>C34</f>
        <v>1267</v>
      </c>
      <c r="D11" s="173">
        <f>SUM(B11:C11)</f>
        <v>1870</v>
      </c>
      <c r="E11" s="172">
        <f>E34</f>
        <v>251</v>
      </c>
      <c r="F11" s="173">
        <f>F34</f>
        <v>612</v>
      </c>
      <c r="G11" s="71">
        <f>SUM(E11:F11)</f>
        <v>863</v>
      </c>
      <c r="H11" s="70">
        <f>SUM(B11,E11)</f>
        <v>854</v>
      </c>
      <c r="I11" s="71">
        <f>SUM(C11,F11)</f>
        <v>1879</v>
      </c>
      <c r="J11" s="71">
        <f>SUM(H11:I11)</f>
        <v>2733</v>
      </c>
    </row>
    <row r="15" spans="1:10" x14ac:dyDescent="0.2">
      <c r="A15" s="50" t="s">
        <v>22</v>
      </c>
      <c r="B15" s="51"/>
      <c r="C15" s="51"/>
      <c r="D15" s="51"/>
      <c r="E15" s="52"/>
      <c r="F15" s="52"/>
      <c r="G15" s="51"/>
      <c r="H15" s="51"/>
      <c r="I15" s="51"/>
      <c r="J15" s="51"/>
    </row>
    <row r="16" spans="1:10" x14ac:dyDescent="0.2">
      <c r="A16" s="51"/>
      <c r="B16" s="51"/>
      <c r="C16" s="51"/>
      <c r="D16" s="51"/>
      <c r="E16" s="52"/>
      <c r="F16" s="50"/>
      <c r="G16" s="51"/>
      <c r="H16" s="51"/>
      <c r="I16" s="51"/>
      <c r="J16" s="51"/>
    </row>
    <row r="17" spans="1:10" x14ac:dyDescent="0.2">
      <c r="A17" s="50" t="s">
        <v>78</v>
      </c>
      <c r="B17" s="51"/>
      <c r="C17" s="51"/>
      <c r="D17" s="51"/>
      <c r="E17" s="52"/>
      <c r="F17" s="52"/>
      <c r="G17" s="51"/>
      <c r="H17" s="51"/>
      <c r="I17" s="51"/>
      <c r="J17" s="51"/>
    </row>
    <row r="18" spans="1:10" x14ac:dyDescent="0.2">
      <c r="A18" s="53"/>
      <c r="B18" s="54"/>
      <c r="C18" s="54"/>
      <c r="D18" s="54"/>
      <c r="E18" s="54"/>
      <c r="F18" s="54"/>
      <c r="G18" s="54"/>
      <c r="H18" s="54"/>
      <c r="I18" s="54"/>
      <c r="J18" s="54"/>
    </row>
    <row r="19" spans="1:10" x14ac:dyDescent="0.2">
      <c r="A19" s="50" t="s">
        <v>1</v>
      </c>
      <c r="B19" s="55"/>
      <c r="C19" s="55"/>
      <c r="D19" s="55"/>
      <c r="E19" s="55"/>
      <c r="F19" s="56"/>
      <c r="G19" s="55"/>
      <c r="H19" s="55"/>
      <c r="I19" s="55"/>
      <c r="J19" s="55"/>
    </row>
    <row r="20" spans="1:10" ht="13.5" thickBot="1" x14ac:dyDescent="0.25">
      <c r="A20" s="48"/>
      <c r="B20" s="54"/>
      <c r="C20" s="54"/>
      <c r="D20" s="54"/>
      <c r="E20" s="54"/>
      <c r="F20" s="54"/>
      <c r="G20" s="54"/>
      <c r="H20" s="54"/>
      <c r="I20" s="54"/>
      <c r="J20" s="54"/>
    </row>
    <row r="21" spans="1:10" x14ac:dyDescent="0.2">
      <c r="A21" s="57"/>
      <c r="B21" s="58" t="s">
        <v>2</v>
      </c>
      <c r="C21" s="59"/>
      <c r="D21" s="59"/>
      <c r="E21" s="58" t="s">
        <v>3</v>
      </c>
      <c r="F21" s="59"/>
      <c r="G21" s="59"/>
      <c r="H21" s="58" t="s">
        <v>4</v>
      </c>
      <c r="I21" s="59"/>
      <c r="J21" s="59"/>
    </row>
    <row r="22" spans="1:10" x14ac:dyDescent="0.2">
      <c r="A22" s="77" t="s">
        <v>13</v>
      </c>
      <c r="B22" s="60" t="s">
        <v>5</v>
      </c>
      <c r="C22" s="61" t="s">
        <v>6</v>
      </c>
      <c r="D22" s="61" t="s">
        <v>4</v>
      </c>
      <c r="E22" s="60" t="s">
        <v>5</v>
      </c>
      <c r="F22" s="61" t="s">
        <v>6</v>
      </c>
      <c r="G22" s="61" t="s">
        <v>4</v>
      </c>
      <c r="H22" s="60" t="s">
        <v>5</v>
      </c>
      <c r="I22" s="61" t="s">
        <v>6</v>
      </c>
      <c r="J22" s="61" t="s">
        <v>4</v>
      </c>
    </row>
    <row r="23" spans="1:10" x14ac:dyDescent="0.2">
      <c r="A23" s="62"/>
      <c r="B23" s="63"/>
      <c r="C23" s="64"/>
      <c r="D23" s="64"/>
      <c r="E23" s="63"/>
      <c r="F23" s="64"/>
      <c r="G23" s="64"/>
      <c r="H23" s="63"/>
      <c r="I23" s="64"/>
      <c r="J23" s="64"/>
    </row>
    <row r="24" spans="1:10" x14ac:dyDescent="0.2">
      <c r="A24" s="48" t="s">
        <v>14</v>
      </c>
      <c r="B24" s="185">
        <v>0</v>
      </c>
      <c r="C24" s="186">
        <v>0</v>
      </c>
      <c r="D24" s="187">
        <f>SUM(B24:C24)</f>
        <v>0</v>
      </c>
      <c r="E24" s="188">
        <v>8</v>
      </c>
      <c r="F24" s="187">
        <v>21</v>
      </c>
      <c r="G24" s="32">
        <f>SUM(E24:F24)</f>
        <v>29</v>
      </c>
      <c r="H24" s="65">
        <f>SUM('19PHOG03'!B24,E24)</f>
        <v>8</v>
      </c>
      <c r="I24" s="54">
        <f>SUM('19PHOG03'!C24,F24)</f>
        <v>21</v>
      </c>
      <c r="J24" s="54">
        <f t="shared" ref="J24:J33" si="0">SUM(H24:I24)</f>
        <v>29</v>
      </c>
    </row>
    <row r="25" spans="1:10" x14ac:dyDescent="0.2">
      <c r="A25" s="48" t="s">
        <v>15</v>
      </c>
      <c r="B25" s="185">
        <v>5</v>
      </c>
      <c r="C25" s="186">
        <v>14</v>
      </c>
      <c r="D25" s="187">
        <f t="shared" ref="D25:D33" si="1">SUM(B25:C25)</f>
        <v>19</v>
      </c>
      <c r="E25" s="188">
        <v>47</v>
      </c>
      <c r="F25" s="187">
        <v>119</v>
      </c>
      <c r="G25" s="32">
        <f t="shared" ref="G25:G33" si="2">SUM(E25:F25)</f>
        <v>166</v>
      </c>
      <c r="H25" s="65">
        <f>SUM('19PHOG03'!B25,E25)</f>
        <v>52</v>
      </c>
      <c r="I25" s="54">
        <f>SUM('19PHOG03'!C25,F25)</f>
        <v>133</v>
      </c>
      <c r="J25" s="54">
        <f t="shared" si="0"/>
        <v>185</v>
      </c>
    </row>
    <row r="26" spans="1:10" x14ac:dyDescent="0.2">
      <c r="A26" s="48" t="s">
        <v>16</v>
      </c>
      <c r="B26" s="185">
        <v>42</v>
      </c>
      <c r="C26" s="186">
        <v>80</v>
      </c>
      <c r="D26" s="187">
        <f t="shared" si="1"/>
        <v>122</v>
      </c>
      <c r="E26" s="188">
        <v>48</v>
      </c>
      <c r="F26" s="187">
        <v>142</v>
      </c>
      <c r="G26" s="32">
        <f t="shared" si="2"/>
        <v>190</v>
      </c>
      <c r="H26" s="65">
        <f>SUM('19PHOG03'!B26,E26)</f>
        <v>90</v>
      </c>
      <c r="I26" s="54">
        <f>SUM('19PHOG03'!C26,F26)</f>
        <v>222</v>
      </c>
      <c r="J26" s="54">
        <f t="shared" si="0"/>
        <v>312</v>
      </c>
    </row>
    <row r="27" spans="1:10" x14ac:dyDescent="0.2">
      <c r="A27" s="48" t="s">
        <v>17</v>
      </c>
      <c r="B27" s="185">
        <v>89</v>
      </c>
      <c r="C27" s="186">
        <v>196</v>
      </c>
      <c r="D27" s="187">
        <f t="shared" si="1"/>
        <v>285</v>
      </c>
      <c r="E27" s="188">
        <v>50</v>
      </c>
      <c r="F27" s="187">
        <v>122</v>
      </c>
      <c r="G27" s="32">
        <f t="shared" si="2"/>
        <v>172</v>
      </c>
      <c r="H27" s="65">
        <f>SUM('19PHOG03'!B27,E27)</f>
        <v>139</v>
      </c>
      <c r="I27" s="54">
        <f>SUM('19PHOG03'!C27,F27)</f>
        <v>318</v>
      </c>
      <c r="J27" s="54">
        <f t="shared" si="0"/>
        <v>457</v>
      </c>
    </row>
    <row r="28" spans="1:10" x14ac:dyDescent="0.2">
      <c r="A28" s="48" t="s">
        <v>18</v>
      </c>
      <c r="B28" s="185">
        <v>113</v>
      </c>
      <c r="C28" s="186">
        <v>216</v>
      </c>
      <c r="D28" s="187">
        <f t="shared" si="1"/>
        <v>329</v>
      </c>
      <c r="E28" s="188">
        <v>41</v>
      </c>
      <c r="F28" s="187">
        <v>93</v>
      </c>
      <c r="G28" s="32">
        <f t="shared" si="2"/>
        <v>134</v>
      </c>
      <c r="H28" s="65">
        <f>SUM('19PHOG03'!B28,E28)</f>
        <v>154</v>
      </c>
      <c r="I28" s="54">
        <f>SUM('19PHOG03'!C28,F28)</f>
        <v>309</v>
      </c>
      <c r="J28" s="54">
        <f t="shared" si="0"/>
        <v>463</v>
      </c>
    </row>
    <row r="29" spans="1:10" x14ac:dyDescent="0.2">
      <c r="A29" s="48" t="s">
        <v>19</v>
      </c>
      <c r="B29" s="185">
        <v>89</v>
      </c>
      <c r="C29" s="186">
        <v>194</v>
      </c>
      <c r="D29" s="187">
        <f t="shared" si="1"/>
        <v>283</v>
      </c>
      <c r="E29" s="188">
        <v>30</v>
      </c>
      <c r="F29" s="187">
        <v>60</v>
      </c>
      <c r="G29" s="32">
        <f t="shared" si="2"/>
        <v>90</v>
      </c>
      <c r="H29" s="65">
        <f>SUM('19PHOG03'!B29,E29)</f>
        <v>119</v>
      </c>
      <c r="I29" s="54">
        <f>SUM('19PHOG03'!C29,F29)</f>
        <v>254</v>
      </c>
      <c r="J29" s="54">
        <f t="shared" si="0"/>
        <v>373</v>
      </c>
    </row>
    <row r="30" spans="1:10" x14ac:dyDescent="0.2">
      <c r="A30" s="48" t="s">
        <v>20</v>
      </c>
      <c r="B30" s="185">
        <v>103</v>
      </c>
      <c r="C30" s="186">
        <v>241</v>
      </c>
      <c r="D30" s="187">
        <f t="shared" si="1"/>
        <v>344</v>
      </c>
      <c r="E30" s="188">
        <v>16</v>
      </c>
      <c r="F30" s="187">
        <v>34</v>
      </c>
      <c r="G30" s="32">
        <f t="shared" si="2"/>
        <v>50</v>
      </c>
      <c r="H30" s="65">
        <f>SUM('19PHOG03'!B30,E30)</f>
        <v>119</v>
      </c>
      <c r="I30" s="54">
        <f>SUM('19PHOG03'!C30,F30)</f>
        <v>275</v>
      </c>
      <c r="J30" s="54">
        <f t="shared" si="0"/>
        <v>394</v>
      </c>
    </row>
    <row r="31" spans="1:10" x14ac:dyDescent="0.2">
      <c r="A31" s="48" t="s">
        <v>21</v>
      </c>
      <c r="B31" s="185">
        <v>100</v>
      </c>
      <c r="C31" s="186">
        <v>233</v>
      </c>
      <c r="D31" s="187">
        <f t="shared" si="1"/>
        <v>333</v>
      </c>
      <c r="E31" s="188">
        <v>9</v>
      </c>
      <c r="F31" s="187">
        <v>18</v>
      </c>
      <c r="G31" s="32">
        <f t="shared" si="2"/>
        <v>27</v>
      </c>
      <c r="H31" s="65">
        <f>SUM('19PHOG03'!B31,E31)</f>
        <v>109</v>
      </c>
      <c r="I31" s="54">
        <f>SUM('19PHOG03'!C31,F31)</f>
        <v>251</v>
      </c>
      <c r="J31" s="54">
        <f t="shared" si="0"/>
        <v>360</v>
      </c>
    </row>
    <row r="32" spans="1:10" x14ac:dyDescent="0.2">
      <c r="A32" s="48" t="s">
        <v>65</v>
      </c>
      <c r="B32" s="185">
        <v>62</v>
      </c>
      <c r="C32" s="186">
        <v>93</v>
      </c>
      <c r="D32" s="187">
        <f t="shared" ref="D32" si="3">SUM(B32:C32)</f>
        <v>155</v>
      </c>
      <c r="E32" s="188">
        <v>2</v>
      </c>
      <c r="F32" s="187">
        <v>3</v>
      </c>
      <c r="G32" s="32">
        <f t="shared" ref="G32" si="4">SUM(E32:F32)</f>
        <v>5</v>
      </c>
      <c r="H32" s="65">
        <f>SUM('19PHOG03'!B32,E32)</f>
        <v>64</v>
      </c>
      <c r="I32" s="54">
        <f>SUM('19PHOG03'!C32,F32)</f>
        <v>96</v>
      </c>
      <c r="J32" s="54">
        <f t="shared" ref="J32" si="5">SUM(H32:I32)</f>
        <v>160</v>
      </c>
    </row>
    <row r="33" spans="1:10" x14ac:dyDescent="0.2">
      <c r="A33" s="48" t="s">
        <v>83</v>
      </c>
      <c r="B33" s="189">
        <v>0</v>
      </c>
      <c r="C33" s="186">
        <v>0</v>
      </c>
      <c r="D33" s="187">
        <f t="shared" si="1"/>
        <v>0</v>
      </c>
      <c r="E33" s="188">
        <v>0</v>
      </c>
      <c r="F33" s="187">
        <v>0</v>
      </c>
      <c r="G33" s="32">
        <f t="shared" si="2"/>
        <v>0</v>
      </c>
      <c r="H33" s="65">
        <f>SUM('19PHOG03'!B33,E33)</f>
        <v>0</v>
      </c>
      <c r="I33" s="54">
        <f>SUM('19PHOG03'!C33,F33)</f>
        <v>0</v>
      </c>
      <c r="J33" s="66">
        <f t="shared" si="0"/>
        <v>0</v>
      </c>
    </row>
    <row r="34" spans="1:10" x14ac:dyDescent="0.2">
      <c r="A34" s="67" t="s">
        <v>4</v>
      </c>
      <c r="B34" s="68">
        <f>SUM(B24:B33)</f>
        <v>603</v>
      </c>
      <c r="C34" s="69">
        <f>SUM(C24:C33)</f>
        <v>1267</v>
      </c>
      <c r="D34" s="69">
        <f t="shared" ref="D34:J34" si="6">SUM(D24:D33)</f>
        <v>1870</v>
      </c>
      <c r="E34" s="68">
        <f t="shared" si="6"/>
        <v>251</v>
      </c>
      <c r="F34" s="69">
        <f t="shared" si="6"/>
        <v>612</v>
      </c>
      <c r="G34" s="69">
        <f t="shared" si="6"/>
        <v>863</v>
      </c>
      <c r="H34" s="68">
        <f t="shared" si="6"/>
        <v>854</v>
      </c>
      <c r="I34" s="69">
        <f t="shared" si="6"/>
        <v>1879</v>
      </c>
      <c r="J34" s="69">
        <f t="shared" si="6"/>
        <v>2733</v>
      </c>
    </row>
    <row r="35" spans="1:10" ht="8.4499999999999993" customHeight="1" x14ac:dyDescent="0.2"/>
    <row r="36" spans="1:10" ht="39.200000000000003" customHeight="1" x14ac:dyDescent="0.2">
      <c r="A36" s="199" t="s">
        <v>81</v>
      </c>
      <c r="B36" s="200"/>
      <c r="C36" s="200"/>
      <c r="D36" s="200"/>
      <c r="E36" s="200"/>
      <c r="F36" s="200"/>
      <c r="G36" s="200"/>
      <c r="H36" s="200"/>
      <c r="I36" s="200"/>
      <c r="J36" s="200"/>
    </row>
  </sheetData>
  <mergeCells count="1">
    <mergeCell ref="A36:J36"/>
  </mergeCells>
  <phoneticPr fontId="0" type="noConversion"/>
  <printOptions horizontalCentered="1"/>
  <pageMargins left="0.19685039370078741" right="0.19685039370078741" top="0.78740157480314965" bottom="0.39370078740157483" header="0.51181102362204722" footer="0.51181102362204722"/>
  <pageSetup paperSize="9" scale="85" orientation="portrait" horizontalDpi="1200" verticalDpi="12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1"/>
  <sheetViews>
    <sheetView workbookViewId="0">
      <selection activeCell="A64" sqref="A64"/>
    </sheetView>
  </sheetViews>
  <sheetFormatPr defaultRowHeight="12.75" x14ac:dyDescent="0.2"/>
  <cols>
    <col min="1" max="1" width="37.7109375" customWidth="1"/>
    <col min="7" max="7" width="10.140625" bestFit="1" customWidth="1"/>
    <col min="10" max="10" width="10.140625" bestFit="1" customWidth="1"/>
    <col min="13" max="13" width="10.140625" bestFit="1" customWidth="1"/>
  </cols>
  <sheetData>
    <row r="1" spans="1:16" x14ac:dyDescent="0.2">
      <c r="A1" s="139" t="s">
        <v>75</v>
      </c>
      <c r="B1" s="83"/>
      <c r="C1" s="83"/>
      <c r="D1" s="83"/>
      <c r="E1" s="83"/>
      <c r="F1" s="83"/>
      <c r="G1" s="83"/>
      <c r="H1" s="83"/>
      <c r="I1" s="83"/>
      <c r="J1" s="83"/>
      <c r="K1" s="84"/>
      <c r="L1" s="84"/>
      <c r="M1" s="84"/>
      <c r="N1" s="84"/>
      <c r="O1" s="84"/>
      <c r="P1" s="84"/>
    </row>
    <row r="2" spans="1:16" x14ac:dyDescent="0.2">
      <c r="A2" s="205" t="s">
        <v>29</v>
      </c>
      <c r="B2" s="205"/>
      <c r="C2" s="205"/>
      <c r="D2" s="205"/>
      <c r="E2" s="205"/>
      <c r="F2" s="205"/>
      <c r="G2" s="205"/>
      <c r="H2" s="205"/>
      <c r="I2" s="205"/>
      <c r="J2" s="205"/>
      <c r="K2" s="205"/>
      <c r="L2" s="205"/>
      <c r="M2" s="205"/>
      <c r="N2" s="205"/>
      <c r="O2" s="205"/>
      <c r="P2" s="205"/>
    </row>
    <row r="3" spans="1:16" x14ac:dyDescent="0.2">
      <c r="A3" s="83"/>
      <c r="B3" s="83"/>
      <c r="C3" s="83"/>
      <c r="D3" s="83"/>
      <c r="E3" s="83"/>
      <c r="F3" s="83"/>
      <c r="G3" s="83"/>
      <c r="H3" s="83"/>
      <c r="I3" s="83"/>
      <c r="J3" s="83"/>
      <c r="K3" s="84"/>
      <c r="L3" s="84"/>
      <c r="M3" s="84"/>
      <c r="N3" s="84"/>
      <c r="O3" s="84"/>
      <c r="P3" s="84"/>
    </row>
    <row r="4" spans="1:16" x14ac:dyDescent="0.2">
      <c r="A4" s="204" t="s">
        <v>30</v>
      </c>
      <c r="B4" s="204"/>
      <c r="C4" s="204"/>
      <c r="D4" s="204"/>
      <c r="E4" s="204"/>
      <c r="F4" s="204"/>
      <c r="G4" s="204"/>
      <c r="H4" s="204"/>
      <c r="I4" s="204"/>
      <c r="J4" s="204"/>
      <c r="K4" s="204"/>
      <c r="L4" s="204"/>
      <c r="M4" s="204"/>
      <c r="N4" s="204"/>
      <c r="O4" s="204"/>
      <c r="P4" s="204"/>
    </row>
    <row r="5" spans="1:16" x14ac:dyDescent="0.2">
      <c r="A5" s="204" t="s">
        <v>79</v>
      </c>
      <c r="B5" s="204"/>
      <c r="C5" s="204"/>
      <c r="D5" s="204"/>
      <c r="E5" s="204"/>
      <c r="F5" s="204"/>
      <c r="G5" s="204"/>
      <c r="H5" s="204"/>
      <c r="I5" s="204"/>
      <c r="J5" s="204"/>
      <c r="K5" s="204"/>
      <c r="L5" s="204"/>
      <c r="M5" s="204"/>
      <c r="N5" s="204"/>
      <c r="O5" s="204"/>
      <c r="P5" s="204"/>
    </row>
    <row r="6" spans="1:16" ht="13.5" thickBot="1" x14ac:dyDescent="0.25">
      <c r="A6" s="84"/>
      <c r="B6" s="85"/>
      <c r="C6" s="85"/>
      <c r="D6" s="85"/>
      <c r="E6" s="85"/>
      <c r="F6" s="85"/>
      <c r="G6" s="85"/>
      <c r="H6" s="85"/>
      <c r="I6" s="85"/>
      <c r="J6" s="85"/>
      <c r="K6" s="84"/>
      <c r="L6" s="84"/>
      <c r="M6" s="84"/>
      <c r="N6" s="84"/>
      <c r="O6" s="84"/>
      <c r="P6" s="84"/>
    </row>
    <row r="7" spans="1:16" ht="38.25" x14ac:dyDescent="0.2">
      <c r="A7" s="86"/>
      <c r="B7" s="206" t="s">
        <v>31</v>
      </c>
      <c r="C7" s="207"/>
      <c r="D7" s="208"/>
      <c r="E7" s="206" t="s">
        <v>32</v>
      </c>
      <c r="F7" s="207"/>
      <c r="G7" s="208"/>
      <c r="H7" s="195" t="s">
        <v>33</v>
      </c>
      <c r="I7" s="196"/>
      <c r="J7" s="197"/>
      <c r="K7" s="206" t="s">
        <v>34</v>
      </c>
      <c r="L7" s="207"/>
      <c r="M7" s="208"/>
      <c r="N7" s="198" t="s">
        <v>4</v>
      </c>
      <c r="O7" s="198"/>
      <c r="P7" s="198"/>
    </row>
    <row r="8" spans="1:16" x14ac:dyDescent="0.2">
      <c r="A8" s="87"/>
      <c r="B8" s="88" t="s">
        <v>5</v>
      </c>
      <c r="C8" s="89" t="s">
        <v>6</v>
      </c>
      <c r="D8" s="89" t="s">
        <v>4</v>
      </c>
      <c r="E8" s="88" t="s">
        <v>5</v>
      </c>
      <c r="F8" s="89" t="s">
        <v>6</v>
      </c>
      <c r="G8" s="89" t="s">
        <v>4</v>
      </c>
      <c r="H8" s="88" t="s">
        <v>5</v>
      </c>
      <c r="I8" s="89" t="s">
        <v>6</v>
      </c>
      <c r="J8" s="90" t="s">
        <v>4</v>
      </c>
      <c r="K8" s="89" t="s">
        <v>5</v>
      </c>
      <c r="L8" s="89" t="s">
        <v>6</v>
      </c>
      <c r="M8" s="91" t="s">
        <v>4</v>
      </c>
      <c r="N8" s="89" t="s">
        <v>5</v>
      </c>
      <c r="O8" s="89" t="s">
        <v>6</v>
      </c>
      <c r="P8" s="89" t="s">
        <v>4</v>
      </c>
    </row>
    <row r="9" spans="1:16" x14ac:dyDescent="0.2">
      <c r="A9" s="92"/>
      <c r="B9" s="93"/>
      <c r="C9" s="92"/>
      <c r="D9" s="92"/>
      <c r="E9" s="93"/>
      <c r="F9" s="92"/>
      <c r="G9" s="92"/>
      <c r="H9" s="93"/>
      <c r="I9" s="92"/>
      <c r="J9" s="94"/>
      <c r="K9" s="92"/>
      <c r="L9" s="92"/>
      <c r="M9" s="95"/>
      <c r="N9" s="96"/>
      <c r="O9" s="96"/>
      <c r="P9" s="96"/>
    </row>
    <row r="10" spans="1:16" x14ac:dyDescent="0.2">
      <c r="A10" s="97" t="s">
        <v>35</v>
      </c>
      <c r="B10" s="115">
        <v>921.9</v>
      </c>
      <c r="C10" s="116">
        <v>372.82</v>
      </c>
      <c r="D10" s="116">
        <f>SUM(B10:C10)</f>
        <v>1294.72</v>
      </c>
      <c r="E10" s="190">
        <v>216.1</v>
      </c>
      <c r="F10" s="191">
        <v>298.55</v>
      </c>
      <c r="G10" s="116">
        <f>SUM(E10:F10)</f>
        <v>514.65</v>
      </c>
      <c r="H10" s="115">
        <v>956.18</v>
      </c>
      <c r="I10" s="117">
        <v>1345.25</v>
      </c>
      <c r="J10" s="116">
        <f>SUM(H10:I10)</f>
        <v>2301.4299999999998</v>
      </c>
      <c r="K10" s="117">
        <v>185.55</v>
      </c>
      <c r="L10" s="117">
        <v>119</v>
      </c>
      <c r="M10" s="116">
        <f>SUM(K10:L10)</f>
        <v>304.55</v>
      </c>
      <c r="N10" s="116">
        <f t="shared" ref="N10:O14" si="0">SUM(K10,H10,E10,B10)</f>
        <v>2279.73</v>
      </c>
      <c r="O10" s="117">
        <f t="shared" si="0"/>
        <v>2135.62</v>
      </c>
      <c r="P10" s="116">
        <f>SUM(N10:O10)</f>
        <v>4415.3500000000004</v>
      </c>
    </row>
    <row r="11" spans="1:16" x14ac:dyDescent="0.2">
      <c r="A11" s="96" t="s">
        <v>36</v>
      </c>
      <c r="B11" s="115">
        <v>348.4</v>
      </c>
      <c r="C11" s="116">
        <v>136.19999999999999</v>
      </c>
      <c r="D11" s="116">
        <f>SUM(B11:C11)</f>
        <v>484.59999999999997</v>
      </c>
      <c r="E11" s="190">
        <v>133.25</v>
      </c>
      <c r="F11" s="191">
        <v>145.69999999999999</v>
      </c>
      <c r="G11" s="116">
        <f>SUM(E11:F11)</f>
        <v>278.95</v>
      </c>
      <c r="H11" s="115">
        <v>293.85000000000002</v>
      </c>
      <c r="I11" s="116">
        <v>459.77</v>
      </c>
      <c r="J11" s="116">
        <f>SUM(H11:I11)</f>
        <v>753.62</v>
      </c>
      <c r="K11" s="117">
        <v>52.6</v>
      </c>
      <c r="L11" s="117">
        <v>34.200000000000003</v>
      </c>
      <c r="M11" s="116">
        <f>SUM(K11:L11)</f>
        <v>86.800000000000011</v>
      </c>
      <c r="N11" s="116">
        <f t="shared" si="0"/>
        <v>828.1</v>
      </c>
      <c r="O11" s="117">
        <f t="shared" si="0"/>
        <v>775.86999999999989</v>
      </c>
      <c r="P11" s="116">
        <f>SUM(N11:O11)</f>
        <v>1603.9699999999998</v>
      </c>
    </row>
    <row r="12" spans="1:16" x14ac:dyDescent="0.2">
      <c r="A12" s="97" t="s">
        <v>37</v>
      </c>
      <c r="B12" s="115">
        <v>767.25</v>
      </c>
      <c r="C12" s="116">
        <v>291.2</v>
      </c>
      <c r="D12" s="116">
        <f>SUM(B12:C12)</f>
        <v>1058.45</v>
      </c>
      <c r="E12" s="190">
        <v>426.95</v>
      </c>
      <c r="F12" s="191">
        <v>469.2</v>
      </c>
      <c r="G12" s="116">
        <f>SUM(E12:F12)</f>
        <v>896.15</v>
      </c>
      <c r="H12" s="115">
        <v>590.04999999999995</v>
      </c>
      <c r="I12" s="117">
        <v>822.59</v>
      </c>
      <c r="J12" s="116">
        <f>SUM(H12:I12)</f>
        <v>1412.6399999999999</v>
      </c>
      <c r="K12" s="117">
        <v>64.849999999999994</v>
      </c>
      <c r="L12" s="117">
        <v>47.85</v>
      </c>
      <c r="M12" s="116">
        <f>SUM(K12:L12)</f>
        <v>112.69999999999999</v>
      </c>
      <c r="N12" s="116">
        <f t="shared" si="0"/>
        <v>1849.1</v>
      </c>
      <c r="O12" s="117">
        <f t="shared" si="0"/>
        <v>1630.8400000000001</v>
      </c>
      <c r="P12" s="116">
        <f>SUM(N12:O12)</f>
        <v>3479.94</v>
      </c>
    </row>
    <row r="13" spans="1:16" x14ac:dyDescent="0.2">
      <c r="A13" s="97" t="s">
        <v>38</v>
      </c>
      <c r="B13" s="192">
        <v>121.55</v>
      </c>
      <c r="C13" s="116">
        <v>56.75</v>
      </c>
      <c r="D13" s="116">
        <f>SUM(B13:C13)</f>
        <v>178.3</v>
      </c>
      <c r="E13" s="190">
        <v>44.9</v>
      </c>
      <c r="F13" s="191">
        <v>73.75</v>
      </c>
      <c r="G13" s="116">
        <f>SUM(E13:F13)</f>
        <v>118.65</v>
      </c>
      <c r="H13" s="115">
        <v>65.099999999999994</v>
      </c>
      <c r="I13" s="117">
        <v>140.91</v>
      </c>
      <c r="J13" s="116">
        <f>SUM(H13:I13)</f>
        <v>206.01</v>
      </c>
      <c r="K13" s="117">
        <v>15.65</v>
      </c>
      <c r="L13" s="117">
        <v>13.3</v>
      </c>
      <c r="M13" s="116">
        <f>SUM(K13:L13)</f>
        <v>28.950000000000003</v>
      </c>
      <c r="N13" s="116">
        <f t="shared" si="0"/>
        <v>247.2</v>
      </c>
      <c r="O13" s="117">
        <f t="shared" si="0"/>
        <v>284.71000000000004</v>
      </c>
      <c r="P13" s="116">
        <f>SUM(N13:O13)</f>
        <v>531.91000000000008</v>
      </c>
    </row>
    <row r="14" spans="1:16" x14ac:dyDescent="0.2">
      <c r="A14" s="97" t="s">
        <v>39</v>
      </c>
      <c r="B14" s="115">
        <v>283.5</v>
      </c>
      <c r="C14" s="116">
        <v>121.65</v>
      </c>
      <c r="D14" s="116">
        <f>SUM(B14:C14)</f>
        <v>405.15</v>
      </c>
      <c r="E14" s="190">
        <v>62.32</v>
      </c>
      <c r="F14" s="191">
        <v>81.349999999999994</v>
      </c>
      <c r="G14" s="116">
        <f>SUM(E14:F14)</f>
        <v>143.66999999999999</v>
      </c>
      <c r="H14" s="115">
        <v>211.15</v>
      </c>
      <c r="I14" s="117">
        <v>283.91000000000003</v>
      </c>
      <c r="J14" s="116">
        <f>SUM(H14:I14)</f>
        <v>495.06000000000006</v>
      </c>
      <c r="K14" s="117">
        <v>5.9</v>
      </c>
      <c r="L14" s="117">
        <v>7.55</v>
      </c>
      <c r="M14" s="116">
        <f>SUM(K14:L14)</f>
        <v>13.45</v>
      </c>
      <c r="N14" s="116">
        <f t="shared" si="0"/>
        <v>562.87</v>
      </c>
      <c r="O14" s="171">
        <f t="shared" si="0"/>
        <v>494.46000000000004</v>
      </c>
      <c r="P14" s="116">
        <f>SUM(N14:O14)</f>
        <v>1057.33</v>
      </c>
    </row>
    <row r="15" spans="1:16" ht="15" customHeight="1" x14ac:dyDescent="0.2">
      <c r="A15" s="98" t="s">
        <v>4</v>
      </c>
      <c r="B15" s="121">
        <f>SUM(B10:B14)</f>
        <v>2442.6</v>
      </c>
      <c r="C15" s="120">
        <f t="shared" ref="C15:P15" si="1">SUM(C10:C14)</f>
        <v>978.62</v>
      </c>
      <c r="D15" s="122">
        <f t="shared" si="1"/>
        <v>3421.2200000000003</v>
      </c>
      <c r="E15" s="121">
        <f t="shared" si="1"/>
        <v>883.52</v>
      </c>
      <c r="F15" s="120">
        <f t="shared" si="1"/>
        <v>1068.55</v>
      </c>
      <c r="G15" s="122">
        <f t="shared" si="1"/>
        <v>1952.0700000000002</v>
      </c>
      <c r="H15" s="121">
        <f t="shared" si="1"/>
        <v>2116.33</v>
      </c>
      <c r="I15" s="120">
        <f t="shared" si="1"/>
        <v>3052.43</v>
      </c>
      <c r="J15" s="122">
        <f t="shared" si="1"/>
        <v>5168.76</v>
      </c>
      <c r="K15" s="120">
        <f t="shared" si="1"/>
        <v>324.54999999999995</v>
      </c>
      <c r="L15" s="120">
        <f t="shared" si="1"/>
        <v>221.9</v>
      </c>
      <c r="M15" s="120">
        <f t="shared" si="1"/>
        <v>546.45000000000005</v>
      </c>
      <c r="N15" s="121">
        <f t="shared" si="1"/>
        <v>5767</v>
      </c>
      <c r="O15" s="120">
        <f t="shared" si="1"/>
        <v>5321.5</v>
      </c>
      <c r="P15" s="120">
        <f t="shared" si="1"/>
        <v>11088.5</v>
      </c>
    </row>
    <row r="16" spans="1:16" x14ac:dyDescent="0.2">
      <c r="A16" s="98"/>
      <c r="B16" s="99"/>
      <c r="C16" s="99"/>
      <c r="D16" s="99"/>
      <c r="E16" s="99"/>
      <c r="F16" s="99"/>
      <c r="G16" s="99"/>
      <c r="H16" s="99"/>
      <c r="I16" s="99"/>
      <c r="J16" s="99"/>
      <c r="K16" s="99"/>
      <c r="L16" s="99"/>
      <c r="M16" s="99"/>
      <c r="N16" s="100"/>
      <c r="O16" s="96"/>
      <c r="P16" s="100"/>
    </row>
    <row r="17" spans="1:18" x14ac:dyDescent="0.2">
      <c r="A17" s="96"/>
      <c r="B17" s="96"/>
      <c r="C17" s="96"/>
      <c r="D17" s="96"/>
      <c r="E17" s="96"/>
      <c r="F17" s="96"/>
      <c r="G17" s="96"/>
      <c r="H17" s="96"/>
      <c r="I17" s="96"/>
      <c r="J17" s="96"/>
      <c r="K17" s="96"/>
      <c r="L17" s="96"/>
      <c r="M17" s="96"/>
      <c r="N17" s="96"/>
      <c r="O17" s="96"/>
      <c r="P17" s="96"/>
    </row>
    <row r="18" spans="1:18" x14ac:dyDescent="0.2">
      <c r="A18" s="204" t="s">
        <v>30</v>
      </c>
      <c r="B18" s="204"/>
      <c r="C18" s="204"/>
      <c r="D18" s="204"/>
      <c r="E18" s="204"/>
      <c r="F18" s="204"/>
      <c r="G18" s="204"/>
      <c r="H18" s="204"/>
      <c r="I18" s="204"/>
      <c r="J18" s="204"/>
      <c r="K18" s="204"/>
      <c r="L18" s="204"/>
      <c r="M18" s="204"/>
      <c r="N18" s="204"/>
      <c r="O18" s="204"/>
      <c r="P18" s="204"/>
    </row>
    <row r="19" spans="1:18" x14ac:dyDescent="0.2">
      <c r="A19" s="204" t="s">
        <v>40</v>
      </c>
      <c r="B19" s="204"/>
      <c r="C19" s="204"/>
      <c r="D19" s="204"/>
      <c r="E19" s="204"/>
      <c r="F19" s="204"/>
      <c r="G19" s="204"/>
      <c r="H19" s="204"/>
      <c r="I19" s="204"/>
      <c r="J19" s="204"/>
      <c r="K19" s="204"/>
      <c r="L19" s="204"/>
      <c r="M19" s="204"/>
      <c r="N19" s="204"/>
      <c r="O19" s="204"/>
      <c r="P19" s="204"/>
    </row>
    <row r="20" spans="1:18" ht="13.5" thickBot="1" x14ac:dyDescent="0.25">
      <c r="A20" s="84"/>
      <c r="B20" s="85"/>
      <c r="C20" s="85"/>
      <c r="D20" s="85"/>
      <c r="E20" s="85"/>
      <c r="F20" s="85"/>
      <c r="G20" s="85"/>
      <c r="H20" s="85"/>
      <c r="I20" s="85"/>
      <c r="J20" s="85"/>
      <c r="K20" s="84"/>
      <c r="L20" s="84"/>
      <c r="M20" s="84"/>
      <c r="N20" s="84"/>
      <c r="O20" s="84"/>
      <c r="P20" s="84"/>
    </row>
    <row r="21" spans="1:18" x14ac:dyDescent="0.2">
      <c r="A21" s="101"/>
      <c r="B21" s="202">
        <v>2012</v>
      </c>
      <c r="C21" s="202"/>
      <c r="D21" s="202"/>
      <c r="E21" s="201">
        <v>2014</v>
      </c>
      <c r="F21" s="202"/>
      <c r="G21" s="202"/>
      <c r="H21" s="201">
        <v>2016</v>
      </c>
      <c r="I21" s="202"/>
      <c r="J21" s="203"/>
      <c r="K21" s="201">
        <v>2018</v>
      </c>
      <c r="L21" s="202"/>
      <c r="M21" s="202"/>
      <c r="N21" s="201">
        <v>2020</v>
      </c>
      <c r="O21" s="202"/>
      <c r="P21" s="202"/>
    </row>
    <row r="22" spans="1:18" x14ac:dyDescent="0.2">
      <c r="A22" s="102"/>
      <c r="B22" s="103" t="s">
        <v>5</v>
      </c>
      <c r="C22" s="104" t="s">
        <v>6</v>
      </c>
      <c r="D22" s="104" t="s">
        <v>4</v>
      </c>
      <c r="E22" s="103" t="s">
        <v>5</v>
      </c>
      <c r="F22" s="104" t="s">
        <v>6</v>
      </c>
      <c r="G22" s="104" t="s">
        <v>4</v>
      </c>
      <c r="H22" s="103" t="s">
        <v>5</v>
      </c>
      <c r="I22" s="104" t="s">
        <v>6</v>
      </c>
      <c r="J22" s="105" t="s">
        <v>4</v>
      </c>
      <c r="K22" s="103" t="s">
        <v>5</v>
      </c>
      <c r="L22" s="104" t="s">
        <v>6</v>
      </c>
      <c r="M22" s="104" t="s">
        <v>4</v>
      </c>
      <c r="N22" s="103" t="s">
        <v>5</v>
      </c>
      <c r="O22" s="104" t="s">
        <v>6</v>
      </c>
      <c r="P22" s="104" t="s">
        <v>4</v>
      </c>
    </row>
    <row r="23" spans="1:18" x14ac:dyDescent="0.2">
      <c r="A23" s="106"/>
      <c r="B23" s="107"/>
      <c r="C23" s="108"/>
      <c r="D23" s="108"/>
      <c r="E23" s="107"/>
      <c r="F23" s="108"/>
      <c r="G23" s="108"/>
      <c r="H23" s="107"/>
      <c r="I23" s="108"/>
      <c r="J23" s="109"/>
      <c r="K23" s="107"/>
      <c r="L23" s="108"/>
      <c r="M23" s="108"/>
      <c r="N23" s="107"/>
      <c r="O23" s="108"/>
      <c r="P23" s="108"/>
    </row>
    <row r="24" spans="1:18" x14ac:dyDescent="0.2">
      <c r="A24" s="110" t="s">
        <v>41</v>
      </c>
      <c r="B24" s="111"/>
      <c r="C24" s="85"/>
      <c r="D24" s="85"/>
      <c r="E24" s="111"/>
      <c r="F24" s="85"/>
      <c r="G24" s="85"/>
      <c r="H24" s="111"/>
      <c r="I24" s="112"/>
      <c r="J24" s="113"/>
      <c r="K24" s="111"/>
      <c r="L24" s="85"/>
      <c r="M24" s="85"/>
      <c r="N24" s="111"/>
      <c r="O24" s="85"/>
      <c r="P24" s="85"/>
    </row>
    <row r="25" spans="1:18" x14ac:dyDescent="0.2">
      <c r="A25" s="114" t="s">
        <v>42</v>
      </c>
      <c r="B25" s="115">
        <v>2064.5</v>
      </c>
      <c r="C25" s="116">
        <v>595.25</v>
      </c>
      <c r="D25" s="116">
        <v>2659.75</v>
      </c>
      <c r="E25" s="115">
        <v>2162.75</v>
      </c>
      <c r="F25" s="116">
        <v>696.5</v>
      </c>
      <c r="G25" s="116">
        <v>2859.25</v>
      </c>
      <c r="H25" s="115">
        <v>2350.85</v>
      </c>
      <c r="I25" s="117">
        <v>801.35</v>
      </c>
      <c r="J25" s="118">
        <v>3152.2</v>
      </c>
      <c r="K25" s="115">
        <v>2380</v>
      </c>
      <c r="L25" s="116">
        <v>899.50000000000011</v>
      </c>
      <c r="M25" s="116">
        <v>3279.5</v>
      </c>
      <c r="N25" s="115">
        <v>2442.6</v>
      </c>
      <c r="O25" s="116">
        <v>978.62</v>
      </c>
      <c r="P25" s="116">
        <f>SUM(N25:O25)</f>
        <v>3421.22</v>
      </c>
    </row>
    <row r="26" spans="1:18" x14ac:dyDescent="0.2">
      <c r="A26" s="114" t="s">
        <v>43</v>
      </c>
      <c r="B26" s="115">
        <v>826.11</v>
      </c>
      <c r="C26" s="117">
        <v>993.29999999999984</v>
      </c>
      <c r="D26" s="116">
        <v>1819.4099999999999</v>
      </c>
      <c r="E26" s="115">
        <v>792.96</v>
      </c>
      <c r="F26" s="117">
        <v>1065.75</v>
      </c>
      <c r="G26" s="116">
        <v>1858.71</v>
      </c>
      <c r="H26" s="115">
        <v>814.15</v>
      </c>
      <c r="I26" s="117">
        <v>1082.25</v>
      </c>
      <c r="J26" s="118">
        <v>1896.4</v>
      </c>
      <c r="K26" s="115">
        <v>853.05</v>
      </c>
      <c r="L26" s="117">
        <v>1068.1500000000001</v>
      </c>
      <c r="M26" s="116">
        <v>1921.2</v>
      </c>
      <c r="N26" s="115">
        <v>883.52</v>
      </c>
      <c r="O26" s="117">
        <v>1068.55</v>
      </c>
      <c r="P26" s="116">
        <f>SUM(N26:O26)</f>
        <v>1952.07</v>
      </c>
    </row>
    <row r="27" spans="1:18" ht="15.75" customHeight="1" x14ac:dyDescent="0.2">
      <c r="A27" s="119" t="s">
        <v>4</v>
      </c>
      <c r="B27" s="120">
        <v>2890.61</v>
      </c>
      <c r="C27" s="120">
        <v>1588.5499999999997</v>
      </c>
      <c r="D27" s="120">
        <v>4479.16</v>
      </c>
      <c r="E27" s="121">
        <v>2955.71</v>
      </c>
      <c r="F27" s="120">
        <v>1762.25</v>
      </c>
      <c r="G27" s="120">
        <v>4717.96</v>
      </c>
      <c r="H27" s="121">
        <v>3165</v>
      </c>
      <c r="I27" s="120">
        <v>1883.6</v>
      </c>
      <c r="J27" s="122">
        <v>5048.6000000000004</v>
      </c>
      <c r="K27" s="121">
        <v>3233.05</v>
      </c>
      <c r="L27" s="120">
        <v>1967.65</v>
      </c>
      <c r="M27" s="120">
        <v>5200.7000000000007</v>
      </c>
      <c r="N27" s="121">
        <f>SUM(N25:N26)</f>
        <v>3326.12</v>
      </c>
      <c r="O27" s="120">
        <f>SUM(O25:O26)</f>
        <v>2047.17</v>
      </c>
      <c r="P27" s="120">
        <f>SUM(P25:P26)</f>
        <v>5373.29</v>
      </c>
    </row>
    <row r="28" spans="1:18" x14ac:dyDescent="0.2">
      <c r="A28" s="114"/>
      <c r="B28" s="117"/>
      <c r="C28" s="117"/>
      <c r="D28" s="116"/>
      <c r="E28" s="115"/>
      <c r="F28" s="117"/>
      <c r="G28" s="116"/>
      <c r="H28" s="115"/>
      <c r="I28" s="117"/>
      <c r="J28" s="118"/>
      <c r="K28" s="115"/>
      <c r="L28" s="117"/>
      <c r="M28" s="116"/>
      <c r="N28" s="115"/>
      <c r="O28" s="117"/>
      <c r="P28" s="116"/>
      <c r="R28" t="s">
        <v>82</v>
      </c>
    </row>
    <row r="29" spans="1:18" x14ac:dyDescent="0.2">
      <c r="A29" s="110" t="s">
        <v>34</v>
      </c>
      <c r="B29" s="117"/>
      <c r="C29" s="117"/>
      <c r="D29" s="116"/>
      <c r="E29" s="115">
        <v>705.05</v>
      </c>
      <c r="F29" s="117">
        <v>393.70000000000005</v>
      </c>
      <c r="G29" s="116">
        <v>1098.75</v>
      </c>
      <c r="H29" s="115">
        <v>503.74999999999994</v>
      </c>
      <c r="I29" s="117">
        <v>283.5</v>
      </c>
      <c r="J29" s="118">
        <v>787.25</v>
      </c>
      <c r="K29" s="115">
        <v>397.2</v>
      </c>
      <c r="L29" s="117">
        <v>244.8</v>
      </c>
      <c r="M29" s="116">
        <v>642</v>
      </c>
      <c r="N29" s="115">
        <v>324.54999999999995</v>
      </c>
      <c r="O29" s="117">
        <v>221.9</v>
      </c>
      <c r="P29" s="116">
        <f>SUM(N29:O29)</f>
        <v>546.44999999999993</v>
      </c>
    </row>
    <row r="30" spans="1:18" ht="25.5" x14ac:dyDescent="0.2">
      <c r="A30" s="123" t="s">
        <v>44</v>
      </c>
      <c r="B30" s="117">
        <v>1851.3</v>
      </c>
      <c r="C30" s="117">
        <v>2287.7199999999998</v>
      </c>
      <c r="D30" s="116">
        <v>4139.0199999999995</v>
      </c>
      <c r="E30" s="115">
        <v>1942.7999999999997</v>
      </c>
      <c r="F30" s="117">
        <v>2660.96</v>
      </c>
      <c r="G30" s="116">
        <v>4603.76</v>
      </c>
      <c r="H30" s="115">
        <v>1968.5</v>
      </c>
      <c r="I30" s="117">
        <v>2724.5199999999995</v>
      </c>
      <c r="J30" s="118">
        <v>4693.0199999999995</v>
      </c>
      <c r="K30" s="115">
        <v>2021.5700000000002</v>
      </c>
      <c r="L30" s="117">
        <v>2820.78</v>
      </c>
      <c r="M30" s="116">
        <v>4842.3500000000004</v>
      </c>
      <c r="N30" s="115">
        <v>2116.33</v>
      </c>
      <c r="O30" s="117">
        <v>3052.43</v>
      </c>
      <c r="P30" s="171">
        <f>SUM(N30:O30)</f>
        <v>5168.76</v>
      </c>
    </row>
    <row r="31" spans="1:18" ht="16.5" customHeight="1" x14ac:dyDescent="0.2">
      <c r="A31" s="124" t="s">
        <v>45</v>
      </c>
      <c r="B31" s="121">
        <v>4741.91</v>
      </c>
      <c r="C31" s="120">
        <v>3876.2699999999995</v>
      </c>
      <c r="D31" s="120">
        <v>8618.18</v>
      </c>
      <c r="E31" s="121">
        <v>5603.5599999999995</v>
      </c>
      <c r="F31" s="120">
        <v>4816.91</v>
      </c>
      <c r="G31" s="120">
        <v>10420.470000000001</v>
      </c>
      <c r="H31" s="121">
        <v>5637.25</v>
      </c>
      <c r="I31" s="120">
        <v>4891.619999999999</v>
      </c>
      <c r="J31" s="122">
        <v>10528.869999999999</v>
      </c>
      <c r="K31" s="121">
        <v>5651.82</v>
      </c>
      <c r="L31" s="120">
        <v>5033.2300000000005</v>
      </c>
      <c r="M31" s="120">
        <v>10685.050000000001</v>
      </c>
      <c r="N31" s="121">
        <f>SUM(N27:N30)</f>
        <v>5767</v>
      </c>
      <c r="O31" s="120">
        <f>SUM(O27:O30)</f>
        <v>5321.5</v>
      </c>
      <c r="P31" s="129">
        <f>SUM(N31:O31)</f>
        <v>11088.5</v>
      </c>
    </row>
    <row r="32" spans="1:18" x14ac:dyDescent="0.2">
      <c r="A32" s="125" t="s">
        <v>46</v>
      </c>
      <c r="B32" s="115"/>
      <c r="C32" s="126"/>
      <c r="D32" s="126"/>
      <c r="E32" s="115"/>
      <c r="F32" s="126"/>
      <c r="G32" s="126"/>
      <c r="H32" s="115"/>
      <c r="I32" s="127"/>
      <c r="J32" s="128"/>
      <c r="K32" s="115"/>
      <c r="L32" s="126"/>
      <c r="M32" s="126"/>
      <c r="N32" s="115"/>
      <c r="O32" s="126"/>
      <c r="P32" s="126"/>
    </row>
    <row r="33" spans="1:16" x14ac:dyDescent="0.2">
      <c r="A33" s="125" t="s">
        <v>47</v>
      </c>
      <c r="B33" s="130">
        <v>120.9</v>
      </c>
      <c r="C33" s="129">
        <v>52.2</v>
      </c>
      <c r="D33" s="129">
        <v>173.10000000000002</v>
      </c>
      <c r="E33" s="130">
        <v>132.10000000000002</v>
      </c>
      <c r="F33" s="129">
        <v>70.17</v>
      </c>
      <c r="G33" s="129">
        <v>202.27000000000004</v>
      </c>
      <c r="H33" s="130">
        <v>132.05000000000001</v>
      </c>
      <c r="I33" s="131">
        <v>82.399999999999991</v>
      </c>
      <c r="J33" s="132">
        <v>214.45</v>
      </c>
      <c r="K33" s="130">
        <v>143.85</v>
      </c>
      <c r="L33" s="129">
        <v>92.8</v>
      </c>
      <c r="M33" s="129">
        <v>236.64999999999998</v>
      </c>
      <c r="N33" s="193">
        <v>155.1</v>
      </c>
      <c r="O33" s="194">
        <v>111.55</v>
      </c>
      <c r="P33" s="116">
        <f>SUM(N33:O33)</f>
        <v>266.64999999999998</v>
      </c>
    </row>
    <row r="34" spans="1:16" x14ac:dyDescent="0.2">
      <c r="A34" s="133"/>
      <c r="B34" s="134"/>
      <c r="C34" s="134"/>
      <c r="D34" s="134"/>
      <c r="E34" s="134"/>
      <c r="F34" s="134"/>
      <c r="G34" s="134"/>
      <c r="H34" s="134"/>
      <c r="I34" s="134"/>
      <c r="J34" s="134"/>
      <c r="K34" s="134"/>
      <c r="L34" s="134"/>
      <c r="M34" s="134"/>
      <c r="N34" s="134"/>
      <c r="O34" s="134"/>
      <c r="P34" s="134"/>
    </row>
    <row r="35" spans="1:16" x14ac:dyDescent="0.2">
      <c r="A35" s="135" t="s">
        <v>48</v>
      </c>
      <c r="B35" s="84"/>
      <c r="C35" s="84"/>
      <c r="D35" s="84"/>
      <c r="E35" s="84"/>
      <c r="F35" s="84"/>
      <c r="G35" s="84"/>
      <c r="H35" s="84"/>
      <c r="I35" s="84"/>
      <c r="J35" s="84"/>
      <c r="K35" s="84"/>
      <c r="L35" s="84"/>
      <c r="M35" s="84"/>
      <c r="N35" s="84"/>
      <c r="O35" s="84"/>
      <c r="P35" s="84"/>
    </row>
    <row r="36" spans="1:16" x14ac:dyDescent="0.2">
      <c r="A36" s="84" t="s">
        <v>49</v>
      </c>
      <c r="B36" s="84"/>
      <c r="C36" s="84"/>
      <c r="D36" s="84"/>
      <c r="E36" s="84"/>
      <c r="F36" s="84"/>
      <c r="G36" s="84"/>
      <c r="H36" s="84"/>
      <c r="I36" s="84"/>
      <c r="J36" s="84"/>
      <c r="K36" s="84"/>
      <c r="L36" s="84"/>
      <c r="M36" s="84"/>
      <c r="N36" s="84"/>
      <c r="O36" s="84"/>
      <c r="P36" s="84"/>
    </row>
    <row r="37" spans="1:16" x14ac:dyDescent="0.2">
      <c r="A37" s="84" t="s">
        <v>50</v>
      </c>
      <c r="B37" s="84"/>
      <c r="C37" s="84"/>
      <c r="D37" s="84"/>
      <c r="E37" s="84"/>
      <c r="F37" s="84"/>
      <c r="G37" s="84"/>
      <c r="H37" s="84"/>
      <c r="I37" s="84"/>
      <c r="J37" s="84"/>
      <c r="K37" s="84"/>
      <c r="L37" s="84"/>
      <c r="M37" s="84"/>
      <c r="N37" s="84"/>
      <c r="O37" s="84"/>
      <c r="P37" s="84"/>
    </row>
    <row r="38" spans="1:16" x14ac:dyDescent="0.2">
      <c r="A38" s="84" t="s">
        <v>51</v>
      </c>
      <c r="B38" s="84"/>
      <c r="C38" s="84"/>
      <c r="D38" s="84"/>
      <c r="E38" s="84"/>
      <c r="F38" s="84"/>
      <c r="G38" s="84"/>
      <c r="H38" s="84"/>
      <c r="I38" s="84"/>
      <c r="J38" s="84"/>
      <c r="K38" s="84"/>
      <c r="L38" s="84"/>
      <c r="M38" s="84"/>
      <c r="N38" s="84"/>
      <c r="O38" s="84"/>
      <c r="P38" s="84"/>
    </row>
    <row r="39" spans="1:16" x14ac:dyDescent="0.2">
      <c r="A39" s="84" t="s">
        <v>52</v>
      </c>
      <c r="B39" s="84"/>
      <c r="C39" s="84"/>
      <c r="D39" s="84"/>
      <c r="E39" s="84"/>
      <c r="F39" s="84"/>
      <c r="G39" s="84"/>
      <c r="H39" s="84"/>
      <c r="I39" s="84"/>
      <c r="J39" s="84"/>
      <c r="K39" s="84"/>
      <c r="L39" s="84"/>
      <c r="M39" s="84"/>
      <c r="N39" s="84"/>
      <c r="O39" s="84"/>
      <c r="P39" s="84"/>
    </row>
    <row r="40" spans="1:16" x14ac:dyDescent="0.2">
      <c r="A40" s="84"/>
      <c r="B40" s="84"/>
      <c r="C40" s="84"/>
      <c r="D40" s="84"/>
      <c r="E40" s="84"/>
      <c r="F40" s="84"/>
      <c r="G40" s="84"/>
      <c r="H40" s="84"/>
      <c r="I40" s="84"/>
      <c r="J40" s="84"/>
      <c r="K40" s="84"/>
      <c r="L40" s="84"/>
      <c r="M40" s="84"/>
      <c r="N40" s="84"/>
      <c r="O40" s="84"/>
      <c r="P40" s="84"/>
    </row>
    <row r="41" spans="1:16" x14ac:dyDescent="0.2">
      <c r="A41" s="136" t="s">
        <v>53</v>
      </c>
      <c r="B41" s="84"/>
      <c r="C41" s="84"/>
      <c r="D41" s="84"/>
      <c r="E41" s="84"/>
      <c r="F41" s="84"/>
      <c r="G41" s="84"/>
      <c r="H41" s="84"/>
      <c r="I41" s="84"/>
      <c r="J41" s="84"/>
      <c r="K41" s="84"/>
      <c r="L41" s="84"/>
      <c r="M41" s="84"/>
      <c r="N41" s="84"/>
      <c r="O41" s="84"/>
      <c r="P41" s="84"/>
    </row>
  </sheetData>
  <mergeCells count="13">
    <mergeCell ref="E21:G21"/>
    <mergeCell ref="H21:J21"/>
    <mergeCell ref="K21:M21"/>
    <mergeCell ref="A4:P4"/>
    <mergeCell ref="A2:P2"/>
    <mergeCell ref="A5:P5"/>
    <mergeCell ref="A18:P18"/>
    <mergeCell ref="A19:P19"/>
    <mergeCell ref="N21:P21"/>
    <mergeCell ref="B7:D7"/>
    <mergeCell ref="E7:G7"/>
    <mergeCell ref="K7:M7"/>
    <mergeCell ref="B21:D21"/>
  </mergeCells>
  <pageMargins left="0.7" right="0.7" top="0.75" bottom="0.75" header="0.3" footer="0.3"/>
  <pageSetup paperSize="9" orientation="portrait" r:id="rId1"/>
  <ignoredErrors>
    <ignoredError sqref="D10:D12 D14 D13 M10:P14 J10:J14 G10:G14 B15:P15 N27:O27 P27:P28 P32" unlockedFormula="1"/>
    <ignoredError sqref="P25:P26 P29:P31 P33" formulaRange="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1"/>
  <sheetViews>
    <sheetView zoomScaleNormal="100" workbookViewId="0">
      <selection activeCell="A53" sqref="A53"/>
    </sheetView>
  </sheetViews>
  <sheetFormatPr defaultRowHeight="12.75" x14ac:dyDescent="0.2"/>
  <cols>
    <col min="1" max="1" width="12.7109375" style="137" customWidth="1"/>
    <col min="2" max="10" width="9.140625" style="137"/>
    <col min="11" max="11" width="8.7109375" style="137" customWidth="1"/>
    <col min="12" max="12" width="9.140625" style="137"/>
    <col min="13" max="13" width="8.5703125" style="137" customWidth="1"/>
    <col min="14" max="16384" width="9.140625" style="137"/>
  </cols>
  <sheetData>
    <row r="1" spans="1:19" x14ac:dyDescent="0.2">
      <c r="A1" s="139" t="s">
        <v>75</v>
      </c>
      <c r="B1" s="140"/>
      <c r="C1" s="140"/>
      <c r="D1" s="140"/>
      <c r="E1" s="141"/>
      <c r="F1" s="141"/>
      <c r="G1" s="141"/>
      <c r="H1" s="141"/>
      <c r="I1" s="141"/>
      <c r="J1" s="141"/>
      <c r="K1" s="141"/>
      <c r="L1" s="141"/>
      <c r="M1" s="141"/>
      <c r="N1" s="141"/>
      <c r="O1" s="141"/>
      <c r="P1" s="141"/>
      <c r="Q1" s="141"/>
      <c r="R1" s="141"/>
      <c r="S1" s="141"/>
    </row>
    <row r="2" spans="1:19" x14ac:dyDescent="0.2">
      <c r="A2" s="215" t="s">
        <v>29</v>
      </c>
      <c r="B2" s="215"/>
      <c r="C2" s="215"/>
      <c r="D2" s="215"/>
      <c r="E2" s="215"/>
      <c r="F2" s="215"/>
      <c r="G2" s="215"/>
      <c r="H2" s="215"/>
      <c r="I2" s="215"/>
      <c r="J2" s="215"/>
      <c r="K2" s="215"/>
      <c r="L2" s="215"/>
      <c r="M2" s="215"/>
      <c r="N2" s="215"/>
      <c r="O2" s="215"/>
      <c r="P2" s="215"/>
      <c r="Q2" s="215"/>
      <c r="R2" s="215"/>
      <c r="S2" s="215"/>
    </row>
    <row r="3" spans="1:19" x14ac:dyDescent="0.2">
      <c r="A3" s="140"/>
      <c r="B3" s="140"/>
      <c r="C3" s="140"/>
      <c r="D3" s="140"/>
      <c r="E3" s="141"/>
      <c r="F3" s="141"/>
      <c r="G3" s="141"/>
      <c r="H3" s="141"/>
      <c r="I3" s="141"/>
      <c r="J3" s="141"/>
      <c r="K3" s="141"/>
      <c r="L3" s="141"/>
      <c r="M3" s="141"/>
      <c r="N3" s="141"/>
      <c r="O3" s="141"/>
      <c r="P3" s="141"/>
      <c r="Q3" s="141"/>
      <c r="R3" s="141"/>
      <c r="S3" s="141"/>
    </row>
    <row r="4" spans="1:19" x14ac:dyDescent="0.2">
      <c r="A4" s="216" t="s">
        <v>30</v>
      </c>
      <c r="B4" s="216"/>
      <c r="C4" s="216"/>
      <c r="D4" s="216"/>
      <c r="E4" s="216"/>
      <c r="F4" s="216"/>
      <c r="G4" s="216"/>
      <c r="H4" s="216"/>
      <c r="I4" s="216"/>
      <c r="J4" s="216"/>
      <c r="K4" s="216"/>
      <c r="L4" s="216"/>
      <c r="M4" s="216"/>
      <c r="N4" s="216"/>
      <c r="O4" s="216"/>
      <c r="P4" s="216"/>
      <c r="Q4" s="216"/>
      <c r="R4" s="216"/>
      <c r="S4" s="216"/>
    </row>
    <row r="5" spans="1:19" x14ac:dyDescent="0.2">
      <c r="A5" s="142"/>
      <c r="B5" s="142"/>
      <c r="C5" s="142"/>
      <c r="D5" s="142"/>
      <c r="E5" s="138"/>
      <c r="F5" s="138"/>
      <c r="G5" s="138"/>
      <c r="H5" s="138"/>
      <c r="I5" s="138"/>
      <c r="J5" s="138"/>
      <c r="K5" s="138"/>
      <c r="L5" s="138"/>
      <c r="M5" s="138"/>
      <c r="N5" s="138"/>
      <c r="O5" s="138"/>
      <c r="P5" s="138"/>
      <c r="Q5" s="138"/>
      <c r="R5" s="138"/>
      <c r="S5" s="138"/>
    </row>
    <row r="6" spans="1:19" x14ac:dyDescent="0.2">
      <c r="A6" s="215" t="s">
        <v>80</v>
      </c>
      <c r="B6" s="215"/>
      <c r="C6" s="215"/>
      <c r="D6" s="215"/>
      <c r="E6" s="215"/>
      <c r="F6" s="215"/>
      <c r="G6" s="215"/>
      <c r="H6" s="215"/>
      <c r="I6" s="215"/>
      <c r="J6" s="215"/>
      <c r="K6" s="215"/>
      <c r="L6" s="215"/>
      <c r="M6" s="215"/>
      <c r="N6" s="215"/>
      <c r="O6" s="215"/>
      <c r="P6" s="215"/>
      <c r="Q6" s="215"/>
      <c r="R6" s="215"/>
      <c r="S6" s="215"/>
    </row>
    <row r="7" spans="1:19" ht="13.5" thickBot="1" x14ac:dyDescent="0.25">
      <c r="A7" s="141"/>
      <c r="B7" s="143"/>
      <c r="C7" s="143"/>
      <c r="D7" s="143"/>
      <c r="E7" s="138"/>
      <c r="F7" s="138"/>
      <c r="G7" s="138"/>
      <c r="H7" s="138"/>
      <c r="I7" s="138"/>
      <c r="J7" s="138"/>
      <c r="K7" s="138"/>
      <c r="L7" s="138"/>
      <c r="M7" s="138"/>
      <c r="N7" s="138"/>
      <c r="O7" s="138"/>
      <c r="P7" s="138"/>
      <c r="Q7" s="138"/>
      <c r="R7" s="138"/>
      <c r="S7" s="138"/>
    </row>
    <row r="8" spans="1:19" x14ac:dyDescent="0.2">
      <c r="A8" s="144"/>
      <c r="B8" s="145" t="s">
        <v>57</v>
      </c>
      <c r="C8" s="146"/>
      <c r="D8" s="147"/>
      <c r="E8" s="146" t="s">
        <v>58</v>
      </c>
      <c r="F8" s="146"/>
      <c r="G8" s="146"/>
      <c r="H8" s="209" t="s">
        <v>59</v>
      </c>
      <c r="I8" s="210"/>
      <c r="J8" s="211"/>
      <c r="K8" s="217" t="s">
        <v>34</v>
      </c>
      <c r="L8" s="218"/>
      <c r="M8" s="219"/>
      <c r="N8" s="146" t="s">
        <v>4</v>
      </c>
      <c r="O8" s="146"/>
      <c r="P8" s="146"/>
      <c r="Q8" s="145" t="s">
        <v>60</v>
      </c>
      <c r="R8" s="146"/>
      <c r="S8" s="146"/>
    </row>
    <row r="9" spans="1:19" x14ac:dyDescent="0.2">
      <c r="A9" s="138"/>
      <c r="B9" s="148" t="s">
        <v>63</v>
      </c>
      <c r="C9" s="149"/>
      <c r="D9" s="150"/>
      <c r="E9" s="149" t="s">
        <v>61</v>
      </c>
      <c r="F9" s="149"/>
      <c r="G9" s="149"/>
      <c r="H9" s="212"/>
      <c r="I9" s="213"/>
      <c r="J9" s="214"/>
      <c r="K9" s="220"/>
      <c r="L9" s="221"/>
      <c r="M9" s="222"/>
      <c r="N9" s="151"/>
      <c r="O9" s="151"/>
      <c r="P9" s="151"/>
      <c r="Q9" s="148" t="s">
        <v>62</v>
      </c>
      <c r="R9" s="149"/>
      <c r="S9" s="149"/>
    </row>
    <row r="10" spans="1:19" x14ac:dyDescent="0.2">
      <c r="A10" s="138"/>
      <c r="B10" s="148"/>
      <c r="C10" s="149"/>
      <c r="D10" s="150"/>
      <c r="E10" s="149"/>
      <c r="F10" s="149"/>
      <c r="G10" s="149"/>
      <c r="H10" s="152"/>
      <c r="I10" s="153"/>
      <c r="J10" s="154"/>
      <c r="K10" s="149"/>
      <c r="L10" s="149"/>
      <c r="M10" s="150"/>
      <c r="N10" s="151"/>
      <c r="O10" s="151"/>
      <c r="P10" s="151"/>
      <c r="Q10" s="152" t="s">
        <v>85</v>
      </c>
      <c r="R10" s="153"/>
      <c r="S10" s="153"/>
    </row>
    <row r="11" spans="1:19" x14ac:dyDescent="0.2">
      <c r="A11" s="155"/>
      <c r="B11" s="156" t="s">
        <v>5</v>
      </c>
      <c r="C11" s="157" t="s">
        <v>6</v>
      </c>
      <c r="D11" s="158" t="s">
        <v>4</v>
      </c>
      <c r="E11" s="157" t="s">
        <v>5</v>
      </c>
      <c r="F11" s="157" t="s">
        <v>6</v>
      </c>
      <c r="G11" s="157" t="s">
        <v>4</v>
      </c>
      <c r="H11" s="156" t="s">
        <v>5</v>
      </c>
      <c r="I11" s="157" t="s">
        <v>6</v>
      </c>
      <c r="J11" s="158" t="s">
        <v>4</v>
      </c>
      <c r="K11" s="156" t="s">
        <v>5</v>
      </c>
      <c r="L11" s="157" t="s">
        <v>6</v>
      </c>
      <c r="M11" s="158" t="s">
        <v>4</v>
      </c>
      <c r="N11" s="157" t="s">
        <v>5</v>
      </c>
      <c r="O11" s="157" t="s">
        <v>6</v>
      </c>
      <c r="P11" s="157" t="s">
        <v>4</v>
      </c>
      <c r="Q11" s="156" t="s">
        <v>5</v>
      </c>
      <c r="R11" s="157" t="s">
        <v>6</v>
      </c>
      <c r="S11" s="157" t="s">
        <v>4</v>
      </c>
    </row>
    <row r="12" spans="1:19" x14ac:dyDescent="0.2">
      <c r="A12" s="159"/>
      <c r="B12" s="160"/>
      <c r="C12" s="161"/>
      <c r="D12" s="162"/>
      <c r="E12" s="161"/>
      <c r="F12" s="161"/>
      <c r="G12" s="161"/>
      <c r="H12" s="160"/>
      <c r="I12" s="161"/>
      <c r="J12" s="162"/>
      <c r="K12" s="161"/>
      <c r="L12" s="161"/>
      <c r="M12" s="162"/>
      <c r="N12" s="161"/>
      <c r="O12" s="161"/>
      <c r="P12" s="161"/>
      <c r="Q12" s="160"/>
      <c r="R12" s="161"/>
      <c r="S12" s="161"/>
    </row>
    <row r="13" spans="1:19" x14ac:dyDescent="0.2">
      <c r="A13" s="140" t="s">
        <v>64</v>
      </c>
      <c r="B13" s="185">
        <v>27</v>
      </c>
      <c r="C13" s="163">
        <v>35</v>
      </c>
      <c r="D13" s="164">
        <f>SUM(B13:C13)</f>
        <v>62</v>
      </c>
      <c r="E13" s="163">
        <v>547</v>
      </c>
      <c r="F13" s="163">
        <v>756</v>
      </c>
      <c r="G13" s="163">
        <f>SUM(E13:F13)</f>
        <v>1303</v>
      </c>
      <c r="H13" s="185">
        <v>102</v>
      </c>
      <c r="I13" s="163">
        <v>223</v>
      </c>
      <c r="J13" s="164">
        <f>SUM(H13:I13)</f>
        <v>325</v>
      </c>
      <c r="K13" s="163">
        <v>0</v>
      </c>
      <c r="L13" s="163">
        <v>1</v>
      </c>
      <c r="M13" s="164">
        <f>SUM(K13:L13)</f>
        <v>1</v>
      </c>
      <c r="N13" s="163">
        <f>SUM(K13,H13,E13,B13)</f>
        <v>676</v>
      </c>
      <c r="O13" s="163">
        <f>SUM(L13,I13,F13,C13)</f>
        <v>1015</v>
      </c>
      <c r="P13" s="164">
        <f>SUM(N13:O13)</f>
        <v>1691</v>
      </c>
      <c r="Q13" s="185">
        <v>0</v>
      </c>
      <c r="R13" s="163">
        <v>0</v>
      </c>
      <c r="S13" s="163">
        <f>SUM(Q13:R13)</f>
        <v>0</v>
      </c>
    </row>
    <row r="14" spans="1:19" x14ac:dyDescent="0.2">
      <c r="A14" s="140" t="s">
        <v>16</v>
      </c>
      <c r="B14" s="185">
        <v>227</v>
      </c>
      <c r="C14" s="163">
        <v>150</v>
      </c>
      <c r="D14" s="164">
        <f t="shared" ref="D14:D21" si="0">SUM(B14:C14)</f>
        <v>377</v>
      </c>
      <c r="E14" s="163">
        <v>362</v>
      </c>
      <c r="F14" s="163">
        <v>444</v>
      </c>
      <c r="G14" s="163">
        <f t="shared" ref="G14:G21" si="1">SUM(E14:F14)</f>
        <v>806</v>
      </c>
      <c r="H14" s="185">
        <v>188</v>
      </c>
      <c r="I14" s="163">
        <v>391</v>
      </c>
      <c r="J14" s="164">
        <f t="shared" ref="J14:J21" si="2">SUM(H14:I14)</f>
        <v>579</v>
      </c>
      <c r="K14" s="163">
        <v>6</v>
      </c>
      <c r="L14" s="163">
        <v>16</v>
      </c>
      <c r="M14" s="164">
        <f t="shared" ref="M14:M21" si="3">SUM(K14:L14)</f>
        <v>22</v>
      </c>
      <c r="N14" s="163">
        <f t="shared" ref="N14:N21" si="4">SUM(K14,H14,E14,B14)</f>
        <v>783</v>
      </c>
      <c r="O14" s="163">
        <f t="shared" ref="O14:O21" si="5">SUM(L14,I14,F14,C14)</f>
        <v>1001</v>
      </c>
      <c r="P14" s="164">
        <f t="shared" ref="P14:P21" si="6">SUM(N14:O14)</f>
        <v>1784</v>
      </c>
      <c r="Q14" s="185">
        <v>0</v>
      </c>
      <c r="R14" s="163">
        <v>1</v>
      </c>
      <c r="S14" s="163">
        <f t="shared" ref="S14:S21" si="7">SUM(Q14:R14)</f>
        <v>1</v>
      </c>
    </row>
    <row r="15" spans="1:19" x14ac:dyDescent="0.2">
      <c r="A15" s="140" t="s">
        <v>17</v>
      </c>
      <c r="B15" s="185">
        <v>541</v>
      </c>
      <c r="C15" s="163">
        <v>315</v>
      </c>
      <c r="D15" s="164">
        <f t="shared" si="0"/>
        <v>856</v>
      </c>
      <c r="E15" s="163">
        <v>209</v>
      </c>
      <c r="F15" s="163">
        <v>246</v>
      </c>
      <c r="G15" s="163">
        <f t="shared" si="1"/>
        <v>455</v>
      </c>
      <c r="H15" s="185">
        <v>300</v>
      </c>
      <c r="I15" s="163">
        <v>558</v>
      </c>
      <c r="J15" s="164">
        <f t="shared" si="2"/>
        <v>858</v>
      </c>
      <c r="K15" s="163">
        <v>18</v>
      </c>
      <c r="L15" s="163">
        <v>32</v>
      </c>
      <c r="M15" s="164">
        <f t="shared" si="3"/>
        <v>50</v>
      </c>
      <c r="N15" s="163">
        <f t="shared" si="4"/>
        <v>1068</v>
      </c>
      <c r="O15" s="163">
        <f t="shared" si="5"/>
        <v>1151</v>
      </c>
      <c r="P15" s="164">
        <f t="shared" si="6"/>
        <v>2219</v>
      </c>
      <c r="Q15" s="185">
        <v>5</v>
      </c>
      <c r="R15" s="163">
        <v>2</v>
      </c>
      <c r="S15" s="163">
        <f t="shared" si="7"/>
        <v>7</v>
      </c>
    </row>
    <row r="16" spans="1:19" x14ac:dyDescent="0.2">
      <c r="A16" s="140" t="s">
        <v>18</v>
      </c>
      <c r="B16" s="185">
        <v>799</v>
      </c>
      <c r="C16" s="163">
        <v>371</v>
      </c>
      <c r="D16" s="164">
        <f t="shared" si="0"/>
        <v>1170</v>
      </c>
      <c r="E16" s="163">
        <v>151</v>
      </c>
      <c r="F16" s="163">
        <v>140</v>
      </c>
      <c r="G16" s="163">
        <f t="shared" si="1"/>
        <v>291</v>
      </c>
      <c r="H16" s="185">
        <v>390</v>
      </c>
      <c r="I16" s="163">
        <v>609</v>
      </c>
      <c r="J16" s="164">
        <f t="shared" si="2"/>
        <v>999</v>
      </c>
      <c r="K16" s="163">
        <v>46</v>
      </c>
      <c r="L16" s="163">
        <v>40</v>
      </c>
      <c r="M16" s="164">
        <f>SUM(K16:L16)</f>
        <v>86</v>
      </c>
      <c r="N16" s="163">
        <f t="shared" si="4"/>
        <v>1386</v>
      </c>
      <c r="O16" s="163">
        <f t="shared" si="5"/>
        <v>1160</v>
      </c>
      <c r="P16" s="164">
        <f t="shared" si="6"/>
        <v>2546</v>
      </c>
      <c r="Q16" s="185">
        <v>22</v>
      </c>
      <c r="R16" s="163">
        <v>16</v>
      </c>
      <c r="S16" s="163">
        <f t="shared" si="7"/>
        <v>38</v>
      </c>
    </row>
    <row r="17" spans="1:19" x14ac:dyDescent="0.2">
      <c r="A17" s="140" t="s">
        <v>19</v>
      </c>
      <c r="B17" s="185">
        <v>654</v>
      </c>
      <c r="C17" s="163">
        <v>338</v>
      </c>
      <c r="D17" s="164">
        <f t="shared" si="0"/>
        <v>992</v>
      </c>
      <c r="E17" s="163">
        <v>76</v>
      </c>
      <c r="F17" s="163">
        <v>105</v>
      </c>
      <c r="G17" s="163">
        <f t="shared" si="1"/>
        <v>181</v>
      </c>
      <c r="H17" s="185">
        <v>385</v>
      </c>
      <c r="I17" s="163">
        <v>595</v>
      </c>
      <c r="J17" s="164">
        <f t="shared" si="2"/>
        <v>980</v>
      </c>
      <c r="K17" s="163">
        <v>52</v>
      </c>
      <c r="L17" s="163">
        <v>42</v>
      </c>
      <c r="M17" s="164">
        <f t="shared" si="3"/>
        <v>94</v>
      </c>
      <c r="N17" s="163">
        <f t="shared" si="4"/>
        <v>1167</v>
      </c>
      <c r="O17" s="163">
        <f t="shared" si="5"/>
        <v>1080</v>
      </c>
      <c r="P17" s="164">
        <f t="shared" si="6"/>
        <v>2247</v>
      </c>
      <c r="Q17" s="185">
        <v>28</v>
      </c>
      <c r="R17" s="163">
        <v>35</v>
      </c>
      <c r="S17" s="163">
        <f t="shared" si="7"/>
        <v>63</v>
      </c>
    </row>
    <row r="18" spans="1:19" x14ac:dyDescent="0.2">
      <c r="A18" s="140" t="s">
        <v>20</v>
      </c>
      <c r="B18" s="185">
        <v>622</v>
      </c>
      <c r="C18" s="163">
        <v>260</v>
      </c>
      <c r="D18" s="164">
        <f t="shared" si="0"/>
        <v>882</v>
      </c>
      <c r="E18" s="163">
        <v>66</v>
      </c>
      <c r="F18" s="163">
        <v>66</v>
      </c>
      <c r="G18" s="163">
        <f t="shared" si="1"/>
        <v>132</v>
      </c>
      <c r="H18" s="185">
        <v>369</v>
      </c>
      <c r="I18" s="163">
        <v>539</v>
      </c>
      <c r="J18" s="164">
        <f t="shared" si="2"/>
        <v>908</v>
      </c>
      <c r="K18" s="163">
        <v>70</v>
      </c>
      <c r="L18" s="163">
        <v>44</v>
      </c>
      <c r="M18" s="164">
        <f t="shared" si="3"/>
        <v>114</v>
      </c>
      <c r="N18" s="163">
        <f t="shared" si="4"/>
        <v>1127</v>
      </c>
      <c r="O18" s="163">
        <f t="shared" si="5"/>
        <v>909</v>
      </c>
      <c r="P18" s="164">
        <f t="shared" si="6"/>
        <v>2036</v>
      </c>
      <c r="Q18" s="185">
        <v>40</v>
      </c>
      <c r="R18" s="163">
        <v>31</v>
      </c>
      <c r="S18" s="163">
        <f t="shared" si="7"/>
        <v>71</v>
      </c>
    </row>
    <row r="19" spans="1:19" x14ac:dyDescent="0.2">
      <c r="A19" s="140" t="s">
        <v>21</v>
      </c>
      <c r="B19" s="185">
        <v>673</v>
      </c>
      <c r="C19" s="163">
        <v>212</v>
      </c>
      <c r="D19" s="164">
        <f t="shared" si="0"/>
        <v>885</v>
      </c>
      <c r="E19" s="163">
        <v>49</v>
      </c>
      <c r="F19" s="163">
        <v>35</v>
      </c>
      <c r="G19" s="163">
        <f t="shared" si="1"/>
        <v>84</v>
      </c>
      <c r="H19" s="185">
        <v>363</v>
      </c>
      <c r="I19" s="163">
        <v>491</v>
      </c>
      <c r="J19" s="164">
        <f t="shared" si="2"/>
        <v>854</v>
      </c>
      <c r="K19" s="163">
        <v>127</v>
      </c>
      <c r="L19" s="163">
        <v>84</v>
      </c>
      <c r="M19" s="164">
        <f t="shared" si="3"/>
        <v>211</v>
      </c>
      <c r="N19" s="163">
        <f t="shared" si="4"/>
        <v>1212</v>
      </c>
      <c r="O19" s="163">
        <f t="shared" si="5"/>
        <v>822</v>
      </c>
      <c r="P19" s="164">
        <f t="shared" si="6"/>
        <v>2034</v>
      </c>
      <c r="Q19" s="185">
        <v>47</v>
      </c>
      <c r="R19" s="163">
        <v>25</v>
      </c>
      <c r="S19" s="163">
        <f t="shared" si="7"/>
        <v>72</v>
      </c>
    </row>
    <row r="20" spans="1:19" x14ac:dyDescent="0.2">
      <c r="A20" s="140" t="s">
        <v>65</v>
      </c>
      <c r="B20" s="185">
        <v>620</v>
      </c>
      <c r="C20" s="163">
        <v>120</v>
      </c>
      <c r="D20" s="164">
        <f t="shared" si="0"/>
        <v>740</v>
      </c>
      <c r="E20" s="163">
        <v>41</v>
      </c>
      <c r="F20" s="163">
        <v>17</v>
      </c>
      <c r="G20" s="163">
        <f t="shared" si="1"/>
        <v>58</v>
      </c>
      <c r="H20" s="185">
        <v>202</v>
      </c>
      <c r="I20" s="163">
        <v>260</v>
      </c>
      <c r="J20" s="164">
        <f t="shared" si="2"/>
        <v>462</v>
      </c>
      <c r="K20" s="163">
        <v>146</v>
      </c>
      <c r="L20" s="163">
        <v>59</v>
      </c>
      <c r="M20" s="164">
        <f t="shared" si="3"/>
        <v>205</v>
      </c>
      <c r="N20" s="163">
        <f t="shared" si="4"/>
        <v>1009</v>
      </c>
      <c r="O20" s="163">
        <f t="shared" si="5"/>
        <v>456</v>
      </c>
      <c r="P20" s="164">
        <f t="shared" si="6"/>
        <v>1465</v>
      </c>
      <c r="Q20" s="185">
        <v>21</v>
      </c>
      <c r="R20" s="163">
        <v>8</v>
      </c>
      <c r="S20" s="163">
        <f t="shared" si="7"/>
        <v>29</v>
      </c>
    </row>
    <row r="21" spans="1:19" x14ac:dyDescent="0.2">
      <c r="A21" s="140" t="s">
        <v>66</v>
      </c>
      <c r="B21" s="185">
        <v>118</v>
      </c>
      <c r="C21" s="163">
        <v>13</v>
      </c>
      <c r="D21" s="164">
        <f t="shared" si="0"/>
        <v>131</v>
      </c>
      <c r="E21" s="163">
        <v>10</v>
      </c>
      <c r="F21" s="163">
        <v>0</v>
      </c>
      <c r="G21" s="163">
        <f t="shared" si="1"/>
        <v>10</v>
      </c>
      <c r="H21" s="185">
        <v>5</v>
      </c>
      <c r="I21" s="163">
        <v>1</v>
      </c>
      <c r="J21" s="164">
        <f t="shared" si="2"/>
        <v>6</v>
      </c>
      <c r="K21" s="163">
        <v>3</v>
      </c>
      <c r="L21" s="163">
        <v>1</v>
      </c>
      <c r="M21" s="164">
        <f t="shared" si="3"/>
        <v>4</v>
      </c>
      <c r="N21" s="163">
        <f t="shared" si="4"/>
        <v>136</v>
      </c>
      <c r="O21" s="163">
        <f t="shared" si="5"/>
        <v>15</v>
      </c>
      <c r="P21" s="164">
        <f t="shared" si="6"/>
        <v>151</v>
      </c>
      <c r="Q21" s="185">
        <v>2</v>
      </c>
      <c r="R21" s="163">
        <v>0</v>
      </c>
      <c r="S21" s="163">
        <f t="shared" si="7"/>
        <v>2</v>
      </c>
    </row>
    <row r="22" spans="1:19" ht="15" customHeight="1" x14ac:dyDescent="0.2">
      <c r="A22" s="165" t="s">
        <v>4</v>
      </c>
      <c r="B22" s="166">
        <f>SUM(B13:B21)</f>
        <v>4281</v>
      </c>
      <c r="C22" s="167">
        <f t="shared" ref="C22:S22" si="8">SUM(C13:C21)</f>
        <v>1814</v>
      </c>
      <c r="D22" s="168">
        <f t="shared" si="8"/>
        <v>6095</v>
      </c>
      <c r="E22" s="167">
        <f t="shared" si="8"/>
        <v>1511</v>
      </c>
      <c r="F22" s="167">
        <f t="shared" si="8"/>
        <v>1809</v>
      </c>
      <c r="G22" s="168">
        <f t="shared" si="8"/>
        <v>3320</v>
      </c>
      <c r="H22" s="167">
        <f t="shared" si="8"/>
        <v>2304</v>
      </c>
      <c r="I22" s="167">
        <f t="shared" si="8"/>
        <v>3667</v>
      </c>
      <c r="J22" s="168">
        <f t="shared" si="8"/>
        <v>5971</v>
      </c>
      <c r="K22" s="167">
        <f t="shared" si="8"/>
        <v>468</v>
      </c>
      <c r="L22" s="167">
        <f t="shared" si="8"/>
        <v>319</v>
      </c>
      <c r="M22" s="168">
        <f t="shared" si="8"/>
        <v>787</v>
      </c>
      <c r="N22" s="167">
        <f t="shared" si="8"/>
        <v>8564</v>
      </c>
      <c r="O22" s="167">
        <f t="shared" si="8"/>
        <v>7609</v>
      </c>
      <c r="P22" s="168">
        <f t="shared" si="8"/>
        <v>16173</v>
      </c>
      <c r="Q22" s="167">
        <f t="shared" si="8"/>
        <v>165</v>
      </c>
      <c r="R22" s="167">
        <f t="shared" si="8"/>
        <v>118</v>
      </c>
      <c r="S22" s="167">
        <f t="shared" si="8"/>
        <v>283</v>
      </c>
    </row>
    <row r="23" spans="1:19" x14ac:dyDescent="0.2">
      <c r="A23" s="138"/>
      <c r="B23" s="138"/>
      <c r="C23" s="138"/>
      <c r="D23" s="138"/>
      <c r="E23" s="138"/>
      <c r="F23" s="138"/>
      <c r="G23" s="138"/>
      <c r="H23" s="138"/>
      <c r="I23" s="138"/>
      <c r="J23" s="138"/>
      <c r="K23" s="138"/>
      <c r="L23" s="138"/>
      <c r="M23" s="138"/>
      <c r="N23" s="138"/>
      <c r="O23" s="138"/>
      <c r="P23" s="138"/>
      <c r="Q23" s="138"/>
      <c r="R23" s="138"/>
      <c r="S23" s="138"/>
    </row>
    <row r="24" spans="1:19" x14ac:dyDescent="0.2">
      <c r="A24" s="140" t="s">
        <v>84</v>
      </c>
    </row>
    <row r="25" spans="1:19" x14ac:dyDescent="0.2">
      <c r="A25" s="138" t="s">
        <v>49</v>
      </c>
      <c r="B25" s="138"/>
      <c r="C25" s="138"/>
      <c r="D25" s="138"/>
      <c r="E25" s="138"/>
      <c r="F25" s="138"/>
      <c r="G25" s="138"/>
      <c r="H25" s="138"/>
      <c r="I25" s="138"/>
      <c r="J25" s="138"/>
      <c r="K25" s="138"/>
      <c r="L25" s="138"/>
      <c r="M25" s="138"/>
      <c r="N25" s="138"/>
      <c r="O25" s="138"/>
      <c r="P25" s="138"/>
      <c r="Q25" s="138"/>
      <c r="R25" s="138"/>
      <c r="S25" s="138"/>
    </row>
    <row r="26" spans="1:19" x14ac:dyDescent="0.2">
      <c r="A26" s="138" t="s">
        <v>67</v>
      </c>
      <c r="B26" s="138"/>
      <c r="C26" s="138"/>
      <c r="D26" s="138"/>
      <c r="E26" s="138"/>
      <c r="F26" s="138"/>
      <c r="G26" s="138"/>
      <c r="H26" s="138"/>
      <c r="I26" s="138"/>
      <c r="J26" s="138"/>
      <c r="K26" s="138"/>
      <c r="L26" s="138"/>
      <c r="M26" s="138"/>
      <c r="N26" s="138"/>
      <c r="O26" s="138"/>
      <c r="P26" s="138"/>
      <c r="Q26" s="138"/>
      <c r="R26" s="138"/>
      <c r="S26" s="138"/>
    </row>
    <row r="27" spans="1:19" x14ac:dyDescent="0.2">
      <c r="A27" s="138" t="s">
        <v>68</v>
      </c>
      <c r="B27" s="138"/>
      <c r="C27" s="138"/>
      <c r="D27" s="138"/>
      <c r="E27" s="138"/>
      <c r="F27" s="138"/>
      <c r="G27" s="138"/>
      <c r="H27" s="138"/>
      <c r="I27" s="138"/>
      <c r="J27" s="138"/>
      <c r="K27" s="138"/>
      <c r="L27" s="138"/>
      <c r="M27" s="138"/>
      <c r="N27" s="138"/>
      <c r="O27" s="138"/>
      <c r="P27" s="138"/>
      <c r="Q27" s="138"/>
      <c r="R27" s="138"/>
      <c r="S27" s="138"/>
    </row>
    <row r="28" spans="1:19" x14ac:dyDescent="0.2">
      <c r="A28" s="138" t="s">
        <v>69</v>
      </c>
      <c r="B28" s="138"/>
      <c r="C28" s="138"/>
      <c r="D28" s="138"/>
      <c r="E28" s="138"/>
      <c r="F28" s="138"/>
      <c r="G28" s="138"/>
      <c r="H28" s="138"/>
      <c r="I28" s="138"/>
      <c r="J28" s="138"/>
      <c r="K28" s="138"/>
      <c r="L28" s="138"/>
      <c r="M28" s="138"/>
      <c r="N28" s="138"/>
      <c r="O28" s="138"/>
      <c r="P28" s="138"/>
      <c r="Q28" s="138"/>
      <c r="R28" s="138"/>
      <c r="S28" s="138"/>
    </row>
    <row r="29" spans="1:19" x14ac:dyDescent="0.2">
      <c r="A29" s="141" t="s">
        <v>52</v>
      </c>
      <c r="B29" s="141"/>
      <c r="C29" s="141"/>
      <c r="D29" s="141"/>
      <c r="E29" s="141"/>
      <c r="F29" s="141"/>
      <c r="G29" s="141"/>
      <c r="H29" s="141"/>
      <c r="I29" s="141"/>
      <c r="J29" s="141"/>
      <c r="K29" s="141"/>
      <c r="L29" s="141"/>
      <c r="M29" s="141"/>
      <c r="N29" s="141"/>
      <c r="O29" s="141"/>
      <c r="P29" s="141"/>
      <c r="Q29" s="141"/>
      <c r="R29" s="141"/>
      <c r="S29" s="141"/>
    </row>
    <row r="30" spans="1:19" x14ac:dyDescent="0.2">
      <c r="A30" s="141"/>
      <c r="B30" s="141"/>
      <c r="C30" s="141"/>
      <c r="D30" s="141"/>
      <c r="E30" s="141"/>
      <c r="F30" s="141"/>
      <c r="G30" s="141"/>
      <c r="H30" s="141"/>
      <c r="I30" s="141"/>
      <c r="J30" s="141"/>
      <c r="K30" s="141"/>
      <c r="L30" s="141"/>
      <c r="M30" s="141"/>
      <c r="N30" s="141"/>
      <c r="O30" s="141"/>
      <c r="P30" s="141"/>
      <c r="Q30" s="141"/>
      <c r="R30" s="141"/>
      <c r="S30" s="141"/>
    </row>
    <row r="31" spans="1:19" x14ac:dyDescent="0.2">
      <c r="A31" s="169" t="s">
        <v>53</v>
      </c>
      <c r="B31" s="138"/>
      <c r="C31" s="138"/>
      <c r="D31" s="138"/>
      <c r="E31" s="138"/>
      <c r="F31" s="138"/>
      <c r="G31" s="138"/>
      <c r="H31" s="138"/>
      <c r="I31" s="138"/>
      <c r="J31" s="138"/>
      <c r="K31" s="138"/>
      <c r="L31" s="138"/>
      <c r="M31" s="138"/>
      <c r="N31" s="138"/>
      <c r="O31" s="138"/>
      <c r="P31" s="138"/>
      <c r="Q31" s="138"/>
      <c r="R31" s="138"/>
      <c r="S31" s="138"/>
    </row>
  </sheetData>
  <mergeCells count="5">
    <mergeCell ref="H8:J9"/>
    <mergeCell ref="A2:S2"/>
    <mergeCell ref="A4:S4"/>
    <mergeCell ref="A6:S6"/>
    <mergeCell ref="K8:M9"/>
  </mergeCells>
  <printOptions gridLines="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E11F91-4AD3-4150-A72E-65A27E607256}">
  <ds:schemaRefs>
    <ds:schemaRef ds:uri="http://purl.org/dc/elements/1.1/"/>
    <ds:schemaRef ds:uri="http://schemas.microsoft.com/office/2006/metadata/properties"/>
    <ds:schemaRef ds:uri="http://purl.org/dc/term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F5BA8BE-A706-4A35-B69B-141788B4F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7BAECA-9C8A-4A2C-B481-F29E9B4C1F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INHOUD</vt:lpstr>
      <vt:lpstr>19PHOG01</vt:lpstr>
      <vt:lpstr>19PHOG02</vt:lpstr>
      <vt:lpstr>19PHOG03</vt:lpstr>
      <vt:lpstr>19PUNIV01</vt:lpstr>
      <vt:lpstr>19PUNIV02</vt:lpstr>
      <vt:lpstr>'19PHOG01'!Afdrukbereik</vt:lpstr>
      <vt:lpstr>'19PHOG02'!Afdrukbereik</vt:lpstr>
      <vt:lpstr>'19PHOG03'!Afdrukbereik</vt:lpstr>
      <vt:lpstr>'19PUNIV02'!Afdrukbereik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Vermeulen</dc:creator>
  <cp:lastModifiedBy>Vermeulen, Geert</cp:lastModifiedBy>
  <cp:lastPrinted>2020-01-17T15:35:21Z</cp:lastPrinted>
  <dcterms:created xsi:type="dcterms:W3CDTF">1999-11-09T10:41:36Z</dcterms:created>
  <dcterms:modified xsi:type="dcterms:W3CDTF">2021-02-10T16:55:21Z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0x0101003469F0671AEE1641A22D649C188EA117</vt:lpwstr>
  </property>
</Properties>
</file>