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3040" windowHeight="8685" tabRatio="788" activeTab="0"/>
  </bookViews>
  <sheets>
    <sheet name="INHOUD" sheetId="1" r:id="rId1"/>
    <sheet name="TOELICHTING" sheetId="2" r:id="rId2"/>
    <sheet name="1_SES_KL" sheetId="3" r:id="rId3"/>
    <sheet name="2_SES_LA" sheetId="4" r:id="rId4"/>
    <sheet name="3_Evolutie SES" sheetId="5" r:id="rId5"/>
    <sheet name="4_KL_SES_DETAIL" sheetId="6" r:id="rId6"/>
    <sheet name="5_LA_SES_DETAIL" sheetId="7" r:id="rId7"/>
    <sheet name="6_SES_SV_LA_geslacht" sheetId="8" r:id="rId8"/>
    <sheet name="7_SES_SV_LA_Belg_NBelg" sheetId="9" r:id="rId9"/>
    <sheet name="8_SES_ZBL_LA_geslacht" sheetId="10" r:id="rId10"/>
    <sheet name="9_SES_ZBL_LA_Belg_NBelg" sheetId="11" r:id="rId11"/>
  </sheets>
  <definedNames>
    <definedName name="_xlnm.Print_Area" localSheetId="0">'INHOUD'!$A$1:$O$20</definedName>
    <definedName name="_xlnm.Print_Area" localSheetId="1">'TOELICHTING'!$A$1:$M$39</definedName>
  </definedNames>
  <calcPr fullCalcOnLoad="1"/>
</workbook>
</file>

<file path=xl/sharedStrings.xml><?xml version="1.0" encoding="utf-8"?>
<sst xmlns="http://schemas.openxmlformats.org/spreadsheetml/2006/main" count="825" uniqueCount="104">
  <si>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</si>
  <si>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</si>
  <si>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</si>
  <si>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</si>
  <si>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</si>
  <si>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</si>
  <si>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</si>
  <si>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</si>
  <si>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</si>
  <si>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</si>
  <si>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West-Vlaanderen</t>
  </si>
  <si>
    <t>Oost-Vlaanderen</t>
  </si>
  <si>
    <t>Henegouwen</t>
  </si>
  <si>
    <t>Limburg</t>
  </si>
  <si>
    <t>ALGEMEEN TOTAAL</t>
  </si>
  <si>
    <t>Algemeen totaal</t>
  </si>
  <si>
    <t>Opleidingsniveau moeder</t>
  </si>
  <si>
    <t>&gt;2</t>
  </si>
  <si>
    <t>Zittenblijver</t>
  </si>
  <si>
    <t>Geen zittenblijver</t>
  </si>
  <si>
    <t>GEWOON KLEUTERONDERWIJS</t>
  </si>
  <si>
    <t>GEWOON LAGER ONDERWIJS</t>
  </si>
  <si>
    <t>Gewoon kleuteronderwijs</t>
  </si>
  <si>
    <t xml:space="preserve">  2008-2009</t>
  </si>
  <si>
    <t xml:space="preserve">  2009-2010</t>
  </si>
  <si>
    <t xml:space="preserve">  2010-2011</t>
  </si>
  <si>
    <t>Gewoon lager onderwijs</t>
  </si>
  <si>
    <t>Gezinstaal</t>
  </si>
  <si>
    <t>Geen lager onderwijs</t>
  </si>
  <si>
    <t>Lager onderwijs</t>
  </si>
  <si>
    <t>Lager secundair onderwijs</t>
  </si>
  <si>
    <t>Hoger onderwijs</t>
  </si>
  <si>
    <t>Onbekend</t>
  </si>
  <si>
    <t>Tikt aan</t>
  </si>
  <si>
    <t>Tikt niet aan</t>
  </si>
  <si>
    <t>Hoger secundair onderwijs</t>
  </si>
  <si>
    <t>Totaal Tikt aan</t>
  </si>
  <si>
    <t>Totaal Tikt niet aan</t>
  </si>
  <si>
    <t>1_SES_KL</t>
  </si>
  <si>
    <t>2_SES_LA</t>
  </si>
  <si>
    <t>Aantikken Gezinstaal</t>
  </si>
  <si>
    <t>Zittenblijver NVT of Onbekend</t>
  </si>
  <si>
    <t>Niet-Belg</t>
  </si>
  <si>
    <t>Belg</t>
  </si>
  <si>
    <t>Schoolse achterstand</t>
  </si>
  <si>
    <t>Op leeftijd</t>
  </si>
  <si>
    <t>Schoolse voorsprong</t>
  </si>
  <si>
    <t>Nederlands met niemand</t>
  </si>
  <si>
    <t>Nederlands met allen</t>
  </si>
  <si>
    <t>combinatie van leerlingenkenmerken</t>
  </si>
  <si>
    <t>aantal jaren --&gt;</t>
  </si>
  <si>
    <t>gewoon kleuteronderwijs</t>
  </si>
  <si>
    <t>gewoon lager onderwijs</t>
  </si>
  <si>
    <t>Aantal leerlingen dat aantikt op de leerlingenkenmerken, per provincie, soort schoolbestuur, kenmerk en geslacht</t>
  </si>
  <si>
    <t>Evolutie van het aantal leerlingen dat aantikt op de leerlingenkenmerken, per onderwijsniveau, kenmerk en geslacht</t>
  </si>
  <si>
    <t>Detail van alle leerlingen voor de leerlingenkenmerken 'Gezinstaal' en 'Opleidingsniveau van de moeder', per provincie en soort schoolbestuur</t>
  </si>
  <si>
    <t>EVOLUTIE AANTAL LEERLINGEN DAT AANTIKT OP DE LEERLINGENKENMERKEN</t>
  </si>
  <si>
    <t>Nederlands met sommigen (1)</t>
  </si>
  <si>
    <t>Nederlands met sommigen (2)</t>
  </si>
  <si>
    <t>(1) Spreekt Nederlands met maximum 1 gezinslid (zie toelichting vooraan dit hoofdstuk).</t>
  </si>
  <si>
    <t>(2) Spreekt Nederlands met meer dan één gezinslid (zie toelichting vooraan dit hoofdstuk).</t>
  </si>
  <si>
    <t>Ja</t>
  </si>
  <si>
    <t>Nee</t>
  </si>
  <si>
    <t>Aantikken Opleidingsniveau moeder</t>
  </si>
  <si>
    <t>Schoolse vorderingen voor alle mogelijke combinaties van aantikken op drie leerlingenkenmerken (aantallen en procentueel) - naar geslacht</t>
  </si>
  <si>
    <t>Zittenblijven voor alle mogelijke combinaties van aantikken op drie leerlingenkenmerken (aantallen en procentueel) - naar geslacht</t>
  </si>
  <si>
    <t>Zittenblijven voor alle mogelijke combinaties van aantikken op drie leerlingenkenmerken (aantallen en procentueel) - naar Belg/niet-Belg</t>
  </si>
  <si>
    <t>Schoolse vorderingen en zittenblijven voor alle mogelijke combinaties van aantikken op de drie leerlingenkenmerken</t>
  </si>
  <si>
    <t>3_SES_evolutie</t>
  </si>
  <si>
    <t>4_KL_SES_detail</t>
  </si>
  <si>
    <t>5_LA_SES_detail</t>
  </si>
  <si>
    <t>6_SES_SV_LA_geslacht</t>
  </si>
  <si>
    <t>9_SES_ZBL_LA_Belg_NBelg</t>
  </si>
  <si>
    <t>Totale leerlingen-                populatie</t>
  </si>
  <si>
    <t>Schoolse vorderingen voor alle mogelijke combinaties van aantikken op de drie leerlingenkenmerken (aantallen en procentueel) - naar Belg/niet-Belg</t>
  </si>
  <si>
    <t xml:space="preserve">  2011-2012</t>
  </si>
  <si>
    <t xml:space="preserve">  2012-2013</t>
  </si>
  <si>
    <t xml:space="preserve">  2013-2014</t>
  </si>
  <si>
    <t xml:space="preserve">  2014-2015</t>
  </si>
  <si>
    <t xml:space="preserve">  2015-2016</t>
  </si>
  <si>
    <t>7_SES_SV_LA_Belg_NBelg</t>
  </si>
  <si>
    <t>8_SES_ZBL_LA_geslacht</t>
  </si>
  <si>
    <t>AANTAL LEERLINGEN DAT AANTIKT OP DE LEERLINGENKENMERKEN</t>
  </si>
  <si>
    <t>Schoolse vorderingen van leerlingen in het gewoon lager onderwijs die aantikken op een combinatie van leerlingenkenmerken , naar geslacht - aantallen</t>
  </si>
  <si>
    <t>Schoolse vorderingen van leerlingen in het gewoon lager onderwijs die aantikken op een combinatie van leerlingenkenmerken , naar geslacht - procentueel</t>
  </si>
  <si>
    <t>Schoolse vorderingen van leerlingen in het gewoon lager onderwijs die aantikken op een combinatie van leerlingenkenmerken, naar Belg/niet-Belg - procentueel</t>
  </si>
  <si>
    <t>Schoolse vorderingen van leerlingen in het gewoon lager onderwijs die aantikken op een combinatie van leerlingenkenmerken, naar Belg/niet-Belg - aantallen</t>
  </si>
  <si>
    <t>Zittenblijven van leerlingen in het gewoon lager onderwijs die aantikken op een combinatie van leerlingenkenmerken, naar geslacht- aantallen</t>
  </si>
  <si>
    <t>Zittenblijven van leerlingen in het gewoon lager onderwijs die aantikken op een combinatie van leerlingenkenmerken, naar geslacht- procentueel</t>
  </si>
  <si>
    <t>Zittenblijven van leerlingen in het gewoon lager onderwijs die aantikken op een combinatie van leerlingenkenmerken, naar Belg/niet-Belg - aantallen</t>
  </si>
  <si>
    <t>Zittenblijven van leerlingen in het gewoon lager onderwijs die aantikken op een combinatie van leerlingenkenmerken, naar Belg/niet-Belg - procentueel</t>
  </si>
  <si>
    <t>LEERLINGENKENMERKEN BASISONDERWIJS</t>
  </si>
  <si>
    <t xml:space="preserve">  2016-2017</t>
  </si>
  <si>
    <t xml:space="preserve">  2017-2018</t>
  </si>
  <si>
    <t xml:space="preserve">  2018-2019</t>
  </si>
  <si>
    <t>Data schooljaar 2019-2020</t>
  </si>
  <si>
    <t>Totale leerlingen-           populatie 2019-2020</t>
  </si>
  <si>
    <t>Totale leerlingen-                        populatie 2019-2020</t>
  </si>
  <si>
    <t xml:space="preserve">  2019-2020</t>
  </si>
  <si>
    <t>Schooltoeslag</t>
  </si>
  <si>
    <t>Aantikken Schooltoeslag</t>
  </si>
  <si>
    <t xml:space="preserve">(1) Door een verandering in de regelgeving (Groeipakketdecreet) is de schooltoelage vanaf schooljaar 2019-2020 omgevormd tot een schooltoeslag of selectieve participatietoeslag. Deze omvorming ging gepaard met een aanpassing van de selectiecriteria en de toekenningsprocedures. Deze omvorming leidde tot een toename van het aantal leerlingen dat een schooltoeslag krijgt. </t>
  </si>
  <si>
    <t>Schooltoelage / Schooltoeslag (1)</t>
  </si>
  <si>
    <t>&gt;1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</si>
</sst>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quot;Ja&quot;;&quot;Ja&quot;;&quot;Nee&quot;"/>
    <numFmt numFmtId="176" formatCode="&quot;Waar&quot;;&quot;Waar&quot;;&quot;Onwaar&quot;"/>
    <numFmt numFmtId="177" formatCode="&quot;Aan&quot;;&quot;Aan&quot;;&quot;Uit&quot;"/>
    <numFmt numFmtId="178" formatCode="[$€-2]\ #.##000_);[Red]\([$€-2]\ #.##000\)"/>
  </numFmts>
  <fonts count="58">
    <font>
      <sz val="11"/>
      <color theme="1"/>
      <name val="Calibri"/>
      <family val="2"/>
    </font>
    <font>
      <sz val="11"/>
      <color indexed="8"/>
      <name val="Calibri"/>
      <family val="2"/>
    </font>
    <font>
      <b/>
      <sz val="10"/>
      <name val="Arial"/>
      <family val="2"/>
    </font>
    <font>
      <sz val="8"/>
      <name val="Arial"/>
      <family val="2"/>
    </font>
    <font>
      <sz val="9"/>
      <name val="Arial"/>
      <family val="2"/>
    </font>
    <font>
      <sz val="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color indexed="8"/>
      <name val="Calibri"/>
      <family val="2"/>
    </font>
    <font>
      <sz val="10"/>
      <color indexed="8"/>
      <name val="Arial"/>
      <family val="2"/>
    </font>
    <font>
      <b/>
      <sz val="10"/>
      <color indexed="8"/>
      <name val="Arial"/>
      <family val="2"/>
    </font>
    <font>
      <b/>
      <sz val="11"/>
      <color indexed="10"/>
      <name val="Calibri"/>
      <family val="2"/>
    </font>
    <font>
      <b/>
      <sz val="11"/>
      <name val="Calibri"/>
      <family val="2"/>
    </font>
    <font>
      <b/>
      <sz val="10"/>
      <color indexed="10"/>
      <name val="Arial"/>
      <family val="2"/>
    </font>
    <font>
      <sz val="10"/>
      <color indexed="10"/>
      <name val="Arial"/>
      <family val="2"/>
    </font>
    <font>
      <b/>
      <sz val="14"/>
      <color indexed="10"/>
      <name val="Calibri"/>
      <family val="2"/>
    </font>
    <font>
      <b/>
      <u val="single"/>
      <sz val="11"/>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4"/>
      <color theme="1"/>
      <name val="Calibri"/>
      <family val="2"/>
    </font>
    <font>
      <sz val="10"/>
      <color theme="1"/>
      <name val="Arial"/>
      <family val="2"/>
    </font>
    <font>
      <b/>
      <sz val="10"/>
      <color theme="1"/>
      <name val="Arial"/>
      <family val="2"/>
    </font>
    <font>
      <b/>
      <sz val="11"/>
      <color rgb="FFFF0000"/>
      <name val="Calibri"/>
      <family val="2"/>
    </font>
    <font>
      <b/>
      <sz val="10"/>
      <color rgb="FFFF0000"/>
      <name val="Arial"/>
      <family val="2"/>
    </font>
    <font>
      <sz val="10"/>
      <color rgb="FFFF0000"/>
      <name val="Arial"/>
      <family val="2"/>
    </font>
    <font>
      <b/>
      <sz val="14"/>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top/>
      <bottom/>
    </border>
    <border>
      <left style="thin"/>
      <right/>
      <top/>
      <bottom/>
    </border>
    <border>
      <left/>
      <right style="thin"/>
      <top style="thin">
        <color indexed="8"/>
      </top>
      <bottom style="thin">
        <color indexed="8"/>
      </bottom>
    </border>
    <border>
      <left/>
      <right/>
      <top style="medium"/>
      <bottom style="thin">
        <color indexed="8"/>
      </bottom>
    </border>
    <border>
      <left/>
      <right style="thin"/>
      <top style="thin">
        <color indexed="8"/>
      </top>
      <bottom/>
    </border>
    <border>
      <left style="thin"/>
      <right/>
      <top style="thin">
        <color indexed="8"/>
      </top>
      <bottom style="thin">
        <color indexed="8"/>
      </bottom>
    </border>
    <border>
      <left style="thin"/>
      <right/>
      <top style="thin">
        <color indexed="8"/>
      </top>
      <bottom/>
    </border>
    <border>
      <left/>
      <right/>
      <top/>
      <bottom style="thin">
        <color indexed="8"/>
      </bottom>
    </border>
    <border>
      <left style="thin"/>
      <right/>
      <top/>
      <bottom style="thin">
        <color indexed="8"/>
      </bottom>
    </border>
    <border>
      <left style="thin"/>
      <right/>
      <top/>
      <bottom style="thin"/>
    </border>
    <border>
      <left/>
      <right style="thin"/>
      <top/>
      <bottom style="thin">
        <color indexed="8"/>
      </bottom>
    </border>
    <border>
      <left/>
      <right style="medium"/>
      <top style="thin"/>
      <bottom/>
    </border>
    <border>
      <left/>
      <right/>
      <top style="thin"/>
      <bottom/>
    </border>
    <border>
      <left/>
      <right style="thin"/>
      <top style="thin"/>
      <bottom style="thin"/>
    </border>
    <border>
      <left style="thin"/>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right style="thin"/>
      <top style="thin"/>
      <bottom/>
    </border>
    <border>
      <left style="thin"/>
      <right/>
      <top style="thin"/>
      <bottom/>
    </border>
    <border>
      <left style="thin"/>
      <right style="thin"/>
      <top style="medium"/>
      <bottom/>
    </border>
    <border>
      <left/>
      <right style="medium"/>
      <top style="thin"/>
      <bottom style="thin"/>
    </border>
    <border>
      <left/>
      <right/>
      <top style="thin"/>
      <bottom style="thin"/>
    </border>
    <border>
      <left style="medium"/>
      <right/>
      <top style="thin"/>
      <bottom style="thin"/>
    </border>
    <border>
      <left/>
      <right style="medium"/>
      <top/>
      <bottom/>
    </border>
    <border>
      <left style="medium"/>
      <right/>
      <top style="thin"/>
      <bottom/>
    </border>
    <border>
      <left style="thin"/>
      <right/>
      <top style="medium"/>
      <bottom style="thin">
        <color indexed="8"/>
      </bottom>
    </border>
    <border>
      <left/>
      <right style="thin"/>
      <top style="medium"/>
      <bottom style="thin">
        <color indexed="8"/>
      </bottom>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medium"/>
      <right/>
      <top style="thick"/>
      <bottom style="thin"/>
    </border>
    <border>
      <left/>
      <right/>
      <top style="thick"/>
      <bottom style="thin"/>
    </border>
    <border>
      <left/>
      <right style="medium"/>
      <top style="thick"/>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201">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2" fillId="0" borderId="14" xfId="0" applyFont="1" applyBorder="1" applyAlignment="1">
      <alignment/>
    </xf>
    <xf numFmtId="0" fontId="0" fillId="0" borderId="15"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4" xfId="0" applyBorder="1" applyAlignment="1">
      <alignment/>
    </xf>
    <xf numFmtId="174" fontId="0" fillId="0" borderId="16" xfId="0" applyNumberFormat="1" applyFill="1" applyBorder="1" applyAlignment="1">
      <alignment/>
    </xf>
    <xf numFmtId="0" fontId="2" fillId="0" borderId="0" xfId="0" applyFont="1" applyBorder="1" applyAlignment="1">
      <alignment horizontal="right"/>
    </xf>
    <xf numFmtId="174" fontId="2" fillId="0" borderId="15" xfId="0" applyNumberFormat="1" applyFont="1" applyBorder="1" applyAlignment="1">
      <alignment horizontal="right"/>
    </xf>
    <xf numFmtId="174" fontId="2" fillId="0" borderId="14" xfId="0" applyNumberFormat="1" applyFont="1" applyFill="1" applyBorder="1" applyAlignment="1">
      <alignment horizontal="right"/>
    </xf>
    <xf numFmtId="174" fontId="2" fillId="0" borderId="15" xfId="0" applyNumberFormat="1" applyFont="1" applyFill="1" applyBorder="1" applyAlignment="1">
      <alignment horizontal="right"/>
    </xf>
    <xf numFmtId="0" fontId="2" fillId="0" borderId="17" xfId="0" applyFont="1" applyBorder="1" applyAlignment="1">
      <alignment/>
    </xf>
    <xf numFmtId="174" fontId="0" fillId="0" borderId="15"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0" xfId="0" applyFont="1" applyBorder="1" applyAlignment="1">
      <alignment horizontal="center"/>
    </xf>
    <xf numFmtId="0" fontId="0" fillId="0" borderId="18" xfId="0" applyBorder="1" applyAlignment="1">
      <alignment/>
    </xf>
    <xf numFmtId="0" fontId="47" fillId="0" borderId="0" xfId="0" applyFont="1" applyAlignment="1">
      <alignment/>
    </xf>
    <xf numFmtId="0" fontId="2" fillId="0" borderId="0" xfId="0" applyFont="1" applyFill="1" applyBorder="1" applyAlignment="1">
      <alignment/>
    </xf>
    <xf numFmtId="0" fontId="47" fillId="0" borderId="0" xfId="0" applyFont="1" applyFill="1" applyBorder="1" applyAlignment="1">
      <alignment/>
    </xf>
    <xf numFmtId="174" fontId="0" fillId="0" borderId="16" xfId="0" applyNumberFormat="1" applyBorder="1" applyAlignment="1">
      <alignment horizontal="right"/>
    </xf>
    <xf numFmtId="174" fontId="0" fillId="0" borderId="0" xfId="0" applyNumberFormat="1" applyBorder="1" applyAlignment="1">
      <alignment horizontal="right"/>
    </xf>
    <xf numFmtId="174" fontId="0" fillId="0" borderId="0" xfId="0" applyNumberFormat="1" applyAlignment="1">
      <alignment horizontal="right"/>
    </xf>
    <xf numFmtId="174" fontId="0" fillId="0" borderId="0" xfId="0" applyNumberFormat="1" applyFill="1" applyAlignment="1">
      <alignment horizontal="right"/>
    </xf>
    <xf numFmtId="174" fontId="0" fillId="0" borderId="0" xfId="0" applyNumberFormat="1" applyFill="1" applyBorder="1" applyAlignment="1">
      <alignment horizontal="right"/>
    </xf>
    <xf numFmtId="174" fontId="0" fillId="0" borderId="16" xfId="0" applyNumberFormat="1" applyFill="1" applyBorder="1" applyAlignment="1">
      <alignment horizontal="right"/>
    </xf>
    <xf numFmtId="174" fontId="0" fillId="0" borderId="15" xfId="0" applyNumberFormat="1" applyBorder="1" applyAlignment="1">
      <alignment horizontal="right"/>
    </xf>
    <xf numFmtId="174" fontId="0" fillId="0" borderId="14" xfId="0" applyNumberFormat="1" applyFill="1" applyBorder="1" applyAlignment="1">
      <alignment horizontal="right"/>
    </xf>
    <xf numFmtId="174" fontId="0" fillId="0" borderId="15" xfId="0" applyNumberFormat="1" applyFill="1" applyBorder="1" applyAlignment="1">
      <alignment horizontal="right"/>
    </xf>
    <xf numFmtId="3" fontId="0" fillId="0" borderId="0" xfId="0" applyNumberFormat="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19" xfId="0" applyNumberFormat="1" applyBorder="1" applyAlignment="1">
      <alignment/>
    </xf>
    <xf numFmtId="0" fontId="0" fillId="0" borderId="20" xfId="0" applyBorder="1" applyAlignment="1">
      <alignment horizontal="center"/>
    </xf>
    <xf numFmtId="3" fontId="0" fillId="0" borderId="18" xfId="0" applyNumberFormat="1" applyFill="1" applyBorder="1" applyAlignment="1">
      <alignment/>
    </xf>
    <xf numFmtId="0" fontId="0" fillId="0" borderId="21" xfId="0" applyBorder="1" applyAlignment="1">
      <alignment horizontal="center"/>
    </xf>
    <xf numFmtId="174" fontId="47" fillId="0" borderId="16" xfId="0" applyNumberFormat="1" applyFont="1" applyFill="1" applyBorder="1" applyAlignment="1">
      <alignment/>
    </xf>
    <xf numFmtId="174" fontId="47" fillId="0" borderId="15" xfId="0" applyNumberFormat="1" applyFont="1" applyFill="1" applyBorder="1" applyAlignment="1">
      <alignment/>
    </xf>
    <xf numFmtId="0" fontId="47" fillId="0" borderId="0" xfId="0" applyFont="1" applyFill="1" applyAlignment="1">
      <alignment/>
    </xf>
    <xf numFmtId="174" fontId="0" fillId="0" borderId="18" xfId="0" applyNumberFormat="1" applyBorder="1" applyAlignment="1">
      <alignment horizontal="right"/>
    </xf>
    <xf numFmtId="174" fontId="0" fillId="0" borderId="18" xfId="0" applyNumberFormat="1" applyFill="1" applyBorder="1" applyAlignment="1">
      <alignment horizontal="right"/>
    </xf>
    <xf numFmtId="174" fontId="2" fillId="0" borderId="22" xfId="0" applyNumberFormat="1" applyFont="1" applyFill="1" applyBorder="1" applyAlignment="1">
      <alignment horizontal="right"/>
    </xf>
    <xf numFmtId="174" fontId="0" fillId="0" borderId="22" xfId="0" applyNumberFormat="1" applyFill="1" applyBorder="1" applyAlignment="1">
      <alignment horizontal="right"/>
    </xf>
    <xf numFmtId="0" fontId="0" fillId="0" borderId="23" xfId="0" applyBorder="1" applyAlignment="1">
      <alignment horizontal="center"/>
    </xf>
    <xf numFmtId="0" fontId="0" fillId="0" borderId="24" xfId="0" applyBorder="1" applyAlignment="1">
      <alignment/>
    </xf>
    <xf numFmtId="3" fontId="0" fillId="0" borderId="19" xfId="0" applyNumberFormat="1" applyFill="1" applyBorder="1" applyAlignment="1">
      <alignment/>
    </xf>
    <xf numFmtId="174" fontId="47" fillId="0" borderId="0" xfId="0" applyNumberFormat="1" applyFont="1" applyFill="1" applyBorder="1" applyAlignment="1">
      <alignment/>
    </xf>
    <xf numFmtId="174" fontId="2" fillId="0" borderId="0" xfId="0" applyNumberFormat="1" applyFont="1" applyFill="1" applyBorder="1" applyAlignment="1">
      <alignment horizontal="right"/>
    </xf>
    <xf numFmtId="0" fontId="47" fillId="0" borderId="0" xfId="0" applyFont="1"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47" fillId="0" borderId="26" xfId="0" applyFont="1" applyFill="1" applyBorder="1" applyAlignment="1">
      <alignment horizontal="center" wrapText="1"/>
    </xf>
    <xf numFmtId="0" fontId="47" fillId="0" borderId="27" xfId="0" applyFont="1" applyFill="1" applyBorder="1" applyAlignment="1">
      <alignment horizontal="center" wrapText="1"/>
    </xf>
    <xf numFmtId="0" fontId="2" fillId="0" borderId="28" xfId="0" applyFont="1" applyFill="1" applyBorder="1" applyAlignment="1">
      <alignment/>
    </xf>
    <xf numFmtId="0" fontId="51" fillId="0" borderId="0" xfId="0" applyFont="1" applyAlignment="1">
      <alignment/>
    </xf>
    <xf numFmtId="0" fontId="47" fillId="0" borderId="29" xfId="0" applyFont="1" applyFill="1" applyBorder="1" applyAlignment="1">
      <alignment horizontal="right"/>
    </xf>
    <xf numFmtId="0" fontId="47" fillId="0" borderId="30" xfId="0" applyFont="1" applyFill="1" applyBorder="1" applyAlignment="1">
      <alignment/>
    </xf>
    <xf numFmtId="0" fontId="47" fillId="0" borderId="30" xfId="0" applyFont="1" applyFill="1" applyBorder="1" applyAlignment="1">
      <alignment horizontal="right"/>
    </xf>
    <xf numFmtId="0" fontId="0" fillId="0" borderId="31" xfId="0" applyFill="1" applyBorder="1" applyAlignment="1">
      <alignment horizontal="right" indent="2"/>
    </xf>
    <xf numFmtId="0" fontId="0" fillId="0" borderId="32" xfId="0" applyFill="1" applyBorder="1" applyAlignment="1">
      <alignment horizontal="right" indent="2"/>
    </xf>
    <xf numFmtId="0" fontId="0" fillId="0" borderId="33" xfId="0" applyFill="1" applyBorder="1" applyAlignment="1">
      <alignment horizontal="right" indent="2"/>
    </xf>
    <xf numFmtId="174" fontId="0" fillId="0" borderId="34" xfId="0" applyNumberFormat="1" applyFill="1" applyBorder="1" applyAlignment="1">
      <alignment/>
    </xf>
    <xf numFmtId="174" fontId="0" fillId="0" borderId="32" xfId="0" applyNumberFormat="1" applyFill="1" applyBorder="1" applyAlignment="1">
      <alignment/>
    </xf>
    <xf numFmtId="174" fontId="0" fillId="0" borderId="35" xfId="0" applyNumberFormat="1" applyFill="1" applyBorder="1" applyAlignment="1">
      <alignment/>
    </xf>
    <xf numFmtId="174" fontId="0" fillId="0" borderId="31" xfId="0" applyNumberFormat="1" applyFill="1" applyBorder="1" applyAlignment="1">
      <alignment/>
    </xf>
    <xf numFmtId="174" fontId="0" fillId="0" borderId="33" xfId="0" applyNumberFormat="1" applyFill="1" applyBorder="1" applyAlignment="1">
      <alignment/>
    </xf>
    <xf numFmtId="174" fontId="47" fillId="0" borderId="36" xfId="0" applyNumberFormat="1" applyFont="1" applyFill="1" applyBorder="1" applyAlignment="1">
      <alignment horizontal="right"/>
    </xf>
    <xf numFmtId="174" fontId="47" fillId="0" borderId="37" xfId="0" applyNumberFormat="1" applyFont="1" applyFill="1" applyBorder="1" applyAlignment="1">
      <alignment horizontal="right"/>
    </xf>
    <xf numFmtId="174" fontId="47" fillId="0" borderId="38" xfId="0" applyNumberFormat="1" applyFont="1" applyFill="1" applyBorder="1" applyAlignment="1">
      <alignment horizontal="right"/>
    </xf>
    <xf numFmtId="174" fontId="47" fillId="0" borderId="39" xfId="0" applyNumberFormat="1" applyFont="1" applyFill="1" applyBorder="1" applyAlignment="1">
      <alignment horizontal="right"/>
    </xf>
    <xf numFmtId="174" fontId="47" fillId="0" borderId="40" xfId="0" applyNumberFormat="1" applyFont="1" applyFill="1" applyBorder="1" applyAlignment="1">
      <alignment horizontal="right"/>
    </xf>
    <xf numFmtId="0" fontId="4" fillId="0" borderId="0" xfId="0" applyFont="1" applyFill="1" applyBorder="1" applyAlignment="1">
      <alignment/>
    </xf>
    <xf numFmtId="2" fontId="0" fillId="0" borderId="0" xfId="0" applyNumberFormat="1" applyFill="1" applyBorder="1" applyAlignment="1">
      <alignment/>
    </xf>
    <xf numFmtId="2" fontId="0" fillId="0" borderId="34" xfId="0" applyNumberFormat="1" applyFill="1" applyBorder="1" applyAlignment="1">
      <alignment/>
    </xf>
    <xf numFmtId="2" fontId="0" fillId="0" borderId="32" xfId="0" applyNumberFormat="1" applyFill="1" applyBorder="1" applyAlignment="1">
      <alignment/>
    </xf>
    <xf numFmtId="2" fontId="0" fillId="0" borderId="35" xfId="0" applyNumberFormat="1" applyFill="1" applyBorder="1" applyAlignment="1">
      <alignment/>
    </xf>
    <xf numFmtId="2" fontId="0" fillId="0" borderId="31" xfId="0" applyNumberFormat="1" applyFill="1" applyBorder="1" applyAlignment="1">
      <alignment/>
    </xf>
    <xf numFmtId="2" fontId="0" fillId="0" borderId="33" xfId="0" applyNumberFormat="1" applyFill="1" applyBorder="1" applyAlignment="1">
      <alignment/>
    </xf>
    <xf numFmtId="2" fontId="47" fillId="0" borderId="36" xfId="0" applyNumberFormat="1" applyFont="1" applyFill="1" applyBorder="1" applyAlignment="1">
      <alignment/>
    </xf>
    <xf numFmtId="2" fontId="47" fillId="0" borderId="37" xfId="0" applyNumberFormat="1" applyFont="1" applyFill="1" applyBorder="1" applyAlignment="1">
      <alignment/>
    </xf>
    <xf numFmtId="2" fontId="47" fillId="0" borderId="38" xfId="0" applyNumberFormat="1" applyFont="1" applyFill="1" applyBorder="1" applyAlignment="1">
      <alignment/>
    </xf>
    <xf numFmtId="2" fontId="47" fillId="0" borderId="39" xfId="0" applyNumberFormat="1" applyFont="1" applyFill="1" applyBorder="1" applyAlignment="1">
      <alignment/>
    </xf>
    <xf numFmtId="2" fontId="47" fillId="0" borderId="40" xfId="0" applyNumberFormat="1" applyFont="1" applyFill="1" applyBorder="1" applyAlignment="1">
      <alignment/>
    </xf>
    <xf numFmtId="0" fontId="2" fillId="0" borderId="0" xfId="0" applyFont="1" applyFill="1" applyBorder="1" applyAlignment="1">
      <alignment/>
    </xf>
    <xf numFmtId="0" fontId="52" fillId="0" borderId="0" xfId="0" applyFont="1" applyFill="1" applyAlignment="1">
      <alignment/>
    </xf>
    <xf numFmtId="0" fontId="53" fillId="0" borderId="0" xfId="0" applyFont="1" applyFill="1" applyAlignment="1">
      <alignment/>
    </xf>
    <xf numFmtId="0" fontId="2" fillId="0" borderId="10" xfId="0" applyFont="1" applyFill="1" applyBorder="1" applyAlignment="1">
      <alignment/>
    </xf>
    <xf numFmtId="0" fontId="2" fillId="0" borderId="0" xfId="0" applyFont="1" applyFill="1" applyBorder="1" applyAlignment="1">
      <alignment horizontal="center"/>
    </xf>
    <xf numFmtId="0" fontId="2" fillId="0" borderId="41" xfId="0" applyFont="1" applyFill="1" applyBorder="1" applyAlignment="1">
      <alignment/>
    </xf>
    <xf numFmtId="0" fontId="0" fillId="0" borderId="10" xfId="0" applyFill="1" applyBorder="1" applyAlignment="1">
      <alignment/>
    </xf>
    <xf numFmtId="0" fontId="2" fillId="0" borderId="14" xfId="0" applyFont="1" applyFill="1" applyBorder="1" applyAlignment="1">
      <alignment/>
    </xf>
    <xf numFmtId="0" fontId="0" fillId="0" borderId="15" xfId="0" applyFill="1" applyBorder="1" applyAlignment="1">
      <alignment horizontal="right"/>
    </xf>
    <xf numFmtId="0" fontId="47" fillId="0" borderId="15" xfId="0" applyFont="1" applyFill="1" applyBorder="1" applyAlignment="1">
      <alignment/>
    </xf>
    <xf numFmtId="0" fontId="0" fillId="0" borderId="15" xfId="0" applyFill="1" applyBorder="1" applyAlignment="1">
      <alignment/>
    </xf>
    <xf numFmtId="0" fontId="47" fillId="0" borderId="16" xfId="0" applyFont="1" applyFill="1" applyBorder="1" applyAlignment="1">
      <alignment/>
    </xf>
    <xf numFmtId="0" fontId="2" fillId="0" borderId="22" xfId="0" applyFont="1" applyFill="1" applyBorder="1" applyAlignment="1">
      <alignment/>
    </xf>
    <xf numFmtId="0" fontId="0" fillId="0" borderId="14" xfId="0" applyFill="1" applyBorder="1" applyAlignment="1">
      <alignment horizontal="right"/>
    </xf>
    <xf numFmtId="0" fontId="47" fillId="0" borderId="15" xfId="0" applyFont="1" applyFill="1" applyBorder="1" applyAlignment="1">
      <alignment horizontal="right"/>
    </xf>
    <xf numFmtId="0" fontId="0" fillId="0" borderId="18" xfId="0" applyFill="1" applyBorder="1" applyAlignment="1">
      <alignment/>
    </xf>
    <xf numFmtId="174" fontId="0" fillId="0" borderId="0" xfId="0" applyNumberFormat="1" applyFill="1" applyBorder="1" applyAlignment="1">
      <alignment/>
    </xf>
    <xf numFmtId="0" fontId="2" fillId="0" borderId="0" xfId="0" applyFont="1" applyFill="1" applyBorder="1" applyAlignment="1">
      <alignment horizontal="right"/>
    </xf>
    <xf numFmtId="0" fontId="2" fillId="0" borderId="18" xfId="0" applyFont="1" applyFill="1" applyBorder="1" applyAlignment="1">
      <alignment horizontal="right"/>
    </xf>
    <xf numFmtId="0" fontId="2" fillId="0" borderId="18" xfId="0" applyFont="1" applyFill="1" applyBorder="1" applyAlignment="1">
      <alignment/>
    </xf>
    <xf numFmtId="0" fontId="2" fillId="0" borderId="17" xfId="0" applyFont="1" applyFill="1" applyBorder="1" applyAlignment="1">
      <alignment/>
    </xf>
    <xf numFmtId="174" fontId="0" fillId="0" borderId="14" xfId="0" applyNumberFormat="1" applyFill="1" applyBorder="1" applyAlignment="1">
      <alignment/>
    </xf>
    <xf numFmtId="0" fontId="54" fillId="0" borderId="0" xfId="0" applyFont="1" applyFill="1" applyBorder="1" applyAlignment="1">
      <alignment horizontal="left"/>
    </xf>
    <xf numFmtId="0" fontId="28" fillId="0" borderId="0" xfId="0" applyFont="1" applyFill="1" applyBorder="1" applyAlignment="1">
      <alignment horizontal="left"/>
    </xf>
    <xf numFmtId="3" fontId="0" fillId="0" borderId="16" xfId="0" applyNumberFormat="1" applyFill="1" applyBorder="1" applyAlignment="1">
      <alignment/>
    </xf>
    <xf numFmtId="3" fontId="0" fillId="0" borderId="16" xfId="0" applyNumberFormat="1" applyFill="1" applyBorder="1" applyAlignment="1">
      <alignment horizontal="right"/>
    </xf>
    <xf numFmtId="3" fontId="0" fillId="0" borderId="0" xfId="0" applyNumberFormat="1" applyFill="1" applyBorder="1" applyAlignment="1">
      <alignment horizontal="right"/>
    </xf>
    <xf numFmtId="174" fontId="0" fillId="0" borderId="0" xfId="0" applyNumberFormat="1" applyAlignment="1">
      <alignment/>
    </xf>
    <xf numFmtId="0" fontId="55" fillId="0" borderId="0" xfId="0" applyFont="1" applyAlignment="1">
      <alignment/>
    </xf>
    <xf numFmtId="0" fontId="50" fillId="0" borderId="0" xfId="0" applyFont="1" applyFill="1" applyAlignment="1">
      <alignment/>
    </xf>
    <xf numFmtId="0" fontId="56" fillId="0" borderId="0" xfId="0" applyFont="1" applyFill="1" applyAlignment="1">
      <alignment/>
    </xf>
    <xf numFmtId="0" fontId="39" fillId="0" borderId="0" xfId="44" applyFill="1" applyAlignment="1">
      <alignment/>
    </xf>
    <xf numFmtId="0" fontId="57" fillId="0" borderId="0" xfId="0" applyFont="1" applyAlignment="1">
      <alignment/>
    </xf>
    <xf numFmtId="0" fontId="55" fillId="0" borderId="0" xfId="0" applyFont="1" applyFill="1" applyBorder="1" applyAlignment="1">
      <alignment horizontal="center"/>
    </xf>
    <xf numFmtId="174" fontId="47" fillId="0" borderId="0" xfId="0" applyNumberFormat="1" applyFont="1" applyFill="1" applyAlignment="1">
      <alignment/>
    </xf>
    <xf numFmtId="174" fontId="0" fillId="0" borderId="0" xfId="0" applyNumberFormat="1" applyFill="1" applyAlignment="1">
      <alignment/>
    </xf>
    <xf numFmtId="0" fontId="47" fillId="0" borderId="0" xfId="0" applyFont="1" applyFill="1" applyBorder="1" applyAlignment="1">
      <alignment horizontal="center"/>
    </xf>
    <xf numFmtId="0" fontId="0" fillId="0" borderId="31" xfId="0" applyFill="1" applyBorder="1" applyAlignment="1">
      <alignment horizontal="center" wrapText="1"/>
    </xf>
    <xf numFmtId="0" fontId="0" fillId="0" borderId="32" xfId="0" applyFill="1" applyBorder="1" applyAlignment="1">
      <alignment horizontal="center" wrapText="1"/>
    </xf>
    <xf numFmtId="0" fontId="0" fillId="0" borderId="35" xfId="0" applyFill="1" applyBorder="1" applyAlignment="1">
      <alignment horizontal="center" wrapText="1"/>
    </xf>
    <xf numFmtId="0" fontId="0" fillId="0" borderId="32" xfId="0" applyFill="1" applyBorder="1" applyAlignment="1">
      <alignment horizontal="center"/>
    </xf>
    <xf numFmtId="0" fontId="0" fillId="0" borderId="33" xfId="0" applyFill="1" applyBorder="1" applyAlignment="1">
      <alignment horizontal="right"/>
    </xf>
    <xf numFmtId="0" fontId="0" fillId="0" borderId="35" xfId="0" applyFill="1" applyBorder="1" applyAlignment="1">
      <alignment horizontal="right"/>
    </xf>
    <xf numFmtId="0" fontId="0" fillId="0" borderId="31" xfId="0" applyFill="1" applyBorder="1" applyAlignment="1">
      <alignment/>
    </xf>
    <xf numFmtId="0" fontId="0" fillId="0" borderId="32" xfId="0" applyFill="1" applyBorder="1" applyAlignment="1">
      <alignment/>
    </xf>
    <xf numFmtId="0" fontId="0" fillId="0" borderId="42" xfId="0" applyFill="1" applyBorder="1" applyAlignment="1">
      <alignment horizontal="right" wrapText="1"/>
    </xf>
    <xf numFmtId="0" fontId="0" fillId="0" borderId="34" xfId="0" applyFill="1" applyBorder="1" applyAlignment="1">
      <alignment horizontal="right"/>
    </xf>
    <xf numFmtId="0" fontId="0" fillId="0" borderId="32" xfId="0" applyFill="1" applyBorder="1" applyAlignment="1">
      <alignment horizontal="right"/>
    </xf>
    <xf numFmtId="0" fontId="0" fillId="0" borderId="31" xfId="0" applyFill="1" applyBorder="1" applyAlignment="1">
      <alignment horizontal="right"/>
    </xf>
    <xf numFmtId="0" fontId="0" fillId="0" borderId="33" xfId="0" applyFill="1" applyBorder="1" applyAlignment="1">
      <alignment horizontal="center"/>
    </xf>
    <xf numFmtId="0" fontId="0" fillId="0" borderId="35" xfId="0" applyFill="1" applyBorder="1" applyAlignment="1">
      <alignment horizontal="right" indent="2"/>
    </xf>
    <xf numFmtId="174" fontId="47" fillId="0" borderId="39" xfId="0" applyNumberFormat="1" applyFont="1" applyFill="1" applyBorder="1" applyAlignment="1">
      <alignment/>
    </xf>
    <xf numFmtId="174" fontId="47" fillId="0" borderId="37" xfId="0" applyNumberFormat="1" applyFont="1" applyFill="1" applyBorder="1" applyAlignment="1">
      <alignment/>
    </xf>
    <xf numFmtId="174" fontId="47" fillId="0" borderId="40" xfId="0" applyNumberFormat="1" applyFont="1" applyFill="1" applyBorder="1" applyAlignment="1">
      <alignment/>
    </xf>
    <xf numFmtId="174" fontId="47" fillId="0" borderId="36" xfId="0" applyNumberFormat="1" applyFont="1" applyFill="1" applyBorder="1" applyAlignment="1">
      <alignment/>
    </xf>
    <xf numFmtId="174" fontId="47" fillId="0" borderId="38" xfId="0" applyNumberFormat="1" applyFont="1" applyFill="1" applyBorder="1" applyAlignment="1">
      <alignment/>
    </xf>
    <xf numFmtId="2" fontId="0" fillId="0" borderId="43" xfId="0" applyNumberFormat="1" applyFill="1" applyBorder="1" applyAlignment="1">
      <alignment/>
    </xf>
    <xf numFmtId="2" fontId="0" fillId="0" borderId="44" xfId="0" applyNumberFormat="1" applyFill="1" applyBorder="1" applyAlignment="1">
      <alignment/>
    </xf>
    <xf numFmtId="2" fontId="0" fillId="0" borderId="42" xfId="0" applyNumberFormat="1" applyFill="1" applyBorder="1" applyAlignment="1">
      <alignment/>
    </xf>
    <xf numFmtId="2" fontId="47" fillId="0" borderId="30" xfId="0" applyNumberFormat="1" applyFont="1" applyFill="1" applyBorder="1" applyAlignment="1">
      <alignment/>
    </xf>
    <xf numFmtId="0" fontId="0" fillId="0" borderId="33" xfId="0" applyFill="1" applyBorder="1" applyAlignment="1">
      <alignment horizontal="center" wrapText="1"/>
    </xf>
    <xf numFmtId="0" fontId="0" fillId="0" borderId="45" xfId="0" applyFill="1" applyBorder="1" applyAlignment="1">
      <alignment horizontal="right"/>
    </xf>
    <xf numFmtId="0" fontId="0" fillId="0" borderId="31" xfId="0" applyFill="1" applyBorder="1" applyAlignment="1">
      <alignment wrapText="1"/>
    </xf>
    <xf numFmtId="0" fontId="0" fillId="0" borderId="32" xfId="0" applyFill="1" applyBorder="1" applyAlignment="1">
      <alignment wrapText="1"/>
    </xf>
    <xf numFmtId="0" fontId="0" fillId="0" borderId="43" xfId="0" applyFill="1" applyBorder="1" applyAlignment="1">
      <alignment horizontal="right" wrapText="1"/>
    </xf>
    <xf numFmtId="0" fontId="47" fillId="0" borderId="0" xfId="0" applyFont="1" applyFill="1" applyBorder="1" applyAlignment="1">
      <alignment horizontal="right"/>
    </xf>
    <xf numFmtId="0" fontId="0" fillId="0" borderId="34" xfId="0" applyFill="1" applyBorder="1" applyAlignment="1">
      <alignment horizontal="center" wrapText="1"/>
    </xf>
    <xf numFmtId="0" fontId="0" fillId="0" borderId="33" xfId="0" applyFill="1" applyBorder="1" applyAlignment="1">
      <alignment horizontal="right" wrapText="1"/>
    </xf>
    <xf numFmtId="174" fontId="0" fillId="0" borderId="44" xfId="0" applyNumberFormat="1" applyFill="1" applyBorder="1" applyAlignment="1">
      <alignment/>
    </xf>
    <xf numFmtId="174" fontId="0" fillId="0" borderId="43" xfId="0" applyNumberFormat="1" applyFill="1" applyBorder="1" applyAlignment="1">
      <alignment/>
    </xf>
    <xf numFmtId="174" fontId="47" fillId="0" borderId="46" xfId="0" applyNumberFormat="1" applyFont="1" applyFill="1" applyBorder="1" applyAlignment="1">
      <alignment/>
    </xf>
    <xf numFmtId="174" fontId="47" fillId="0" borderId="30" xfId="0" applyNumberFormat="1" applyFont="1" applyFill="1" applyBorder="1" applyAlignment="1">
      <alignment/>
    </xf>
    <xf numFmtId="0" fontId="55" fillId="0" borderId="0" xfId="0" applyFont="1" applyFill="1" applyBorder="1" applyAlignment="1">
      <alignment/>
    </xf>
    <xf numFmtId="0" fontId="47" fillId="0" borderId="0" xfId="0" applyFont="1" applyFill="1" applyBorder="1" applyAlignment="1">
      <alignment/>
    </xf>
    <xf numFmtId="2" fontId="47" fillId="0" borderId="46" xfId="0" applyNumberFormat="1" applyFont="1" applyFill="1" applyBorder="1" applyAlignment="1">
      <alignment/>
    </xf>
    <xf numFmtId="0" fontId="0" fillId="0" borderId="34" xfId="0" applyFont="1" applyFill="1" applyBorder="1" applyAlignment="1">
      <alignment horizontal="center" wrapText="1"/>
    </xf>
    <xf numFmtId="0" fontId="0" fillId="0" borderId="32" xfId="0" applyFont="1" applyFill="1" applyBorder="1" applyAlignment="1">
      <alignment horizontal="center" wrapText="1"/>
    </xf>
    <xf numFmtId="0" fontId="0" fillId="0" borderId="35" xfId="0" applyFont="1" applyFill="1" applyBorder="1" applyAlignment="1">
      <alignment horizontal="right"/>
    </xf>
    <xf numFmtId="0" fontId="0" fillId="0" borderId="31" xfId="0" applyFont="1" applyFill="1" applyBorder="1" applyAlignment="1">
      <alignment horizontal="center" wrapText="1"/>
    </xf>
    <xf numFmtId="0" fontId="0" fillId="0" borderId="33" xfId="0" applyFont="1" applyFill="1" applyBorder="1" applyAlignment="1">
      <alignment horizontal="right"/>
    </xf>
    <xf numFmtId="0" fontId="0" fillId="0" borderId="47" xfId="0" applyBorder="1" applyAlignment="1">
      <alignment horizontal="center" wrapText="1"/>
    </xf>
    <xf numFmtId="0" fontId="0" fillId="0" borderId="21" xfId="0" applyBorder="1" applyAlignment="1">
      <alignment horizontal="center" wrapText="1"/>
    </xf>
    <xf numFmtId="0" fontId="2" fillId="0" borderId="0" xfId="0" applyFont="1" applyBorder="1" applyAlignment="1">
      <alignment horizontal="center"/>
    </xf>
    <xf numFmtId="0" fontId="0" fillId="0" borderId="47" xfId="0" applyBorder="1" applyAlignment="1">
      <alignment horizontal="center"/>
    </xf>
    <xf numFmtId="0" fontId="0" fillId="0" borderId="21" xfId="0" applyBorder="1" applyAlignment="1">
      <alignment horizontal="center"/>
    </xf>
    <xf numFmtId="0" fontId="0" fillId="0" borderId="48" xfId="0" applyBorder="1" applyAlignment="1">
      <alignment horizontal="center"/>
    </xf>
    <xf numFmtId="0" fontId="55" fillId="0" borderId="0" xfId="0" applyFont="1" applyBorder="1" applyAlignment="1">
      <alignment horizontal="center"/>
    </xf>
    <xf numFmtId="0" fontId="0" fillId="0" borderId="48" xfId="0" applyBorder="1" applyAlignment="1">
      <alignment horizontal="center" wrapText="1"/>
    </xf>
    <xf numFmtId="0" fontId="0" fillId="0" borderId="0" xfId="0" applyAlignment="1">
      <alignment horizontal="left" wrapText="1"/>
    </xf>
    <xf numFmtId="0" fontId="2" fillId="0" borderId="0" xfId="0" applyFont="1" applyFill="1" applyBorder="1" applyAlignment="1">
      <alignment horizontal="center"/>
    </xf>
    <xf numFmtId="0" fontId="2" fillId="0" borderId="49" xfId="0" applyFont="1" applyFill="1" applyBorder="1" applyAlignment="1">
      <alignment horizontal="center"/>
    </xf>
    <xf numFmtId="0" fontId="2" fillId="0" borderId="50" xfId="0" applyFont="1" applyFill="1" applyBorder="1" applyAlignment="1">
      <alignment horizontal="center"/>
    </xf>
    <xf numFmtId="0" fontId="2" fillId="0" borderId="51" xfId="0" applyFont="1" applyFill="1" applyBorder="1" applyAlignment="1">
      <alignment horizontal="center"/>
    </xf>
    <xf numFmtId="0" fontId="55" fillId="0" borderId="0" xfId="0" applyFont="1" applyFill="1" applyBorder="1" applyAlignment="1">
      <alignment horizontal="center"/>
    </xf>
    <xf numFmtId="0" fontId="2" fillId="0" borderId="52" xfId="0" applyFont="1" applyFill="1" applyBorder="1" applyAlignment="1">
      <alignment horizontal="center"/>
    </xf>
    <xf numFmtId="0" fontId="53" fillId="0" borderId="0" xfId="0" applyFont="1" applyFill="1" applyAlignment="1">
      <alignment horizontal="center"/>
    </xf>
    <xf numFmtId="0" fontId="0" fillId="0" borderId="43" xfId="0" applyFill="1" applyBorder="1" applyAlignment="1">
      <alignment horizontal="center"/>
    </xf>
    <xf numFmtId="0" fontId="0" fillId="0" borderId="31" xfId="0" applyFill="1" applyBorder="1" applyAlignment="1">
      <alignment horizontal="center"/>
    </xf>
    <xf numFmtId="0" fontId="0" fillId="0" borderId="33" xfId="0" applyFill="1" applyBorder="1" applyAlignment="1">
      <alignment horizontal="center"/>
    </xf>
    <xf numFmtId="0" fontId="0" fillId="0" borderId="53" xfId="0" applyFill="1" applyBorder="1" applyAlignment="1">
      <alignment horizontal="center"/>
    </xf>
    <xf numFmtId="0" fontId="0" fillId="0" borderId="54" xfId="0" applyFill="1" applyBorder="1" applyAlignment="1">
      <alignment horizontal="center"/>
    </xf>
    <xf numFmtId="0" fontId="0" fillId="0" borderId="44" xfId="0" applyFill="1" applyBorder="1" applyAlignment="1">
      <alignment horizontal="center"/>
    </xf>
    <xf numFmtId="0" fontId="0" fillId="0" borderId="55" xfId="0" applyFill="1" applyBorder="1" applyAlignment="1">
      <alignment horizontal="center"/>
    </xf>
    <xf numFmtId="0" fontId="47" fillId="0" borderId="54" xfId="0" applyFont="1" applyFill="1" applyBorder="1" applyAlignment="1">
      <alignment horizontal="center"/>
    </xf>
    <xf numFmtId="0" fontId="47" fillId="0" borderId="55" xfId="0" applyFont="1" applyFill="1" applyBorder="1" applyAlignment="1">
      <alignment horizontal="center"/>
    </xf>
    <xf numFmtId="0" fontId="47" fillId="0" borderId="0" xfId="0" applyFont="1" applyFill="1" applyBorder="1" applyAlignment="1">
      <alignment horizontal="center"/>
    </xf>
    <xf numFmtId="0" fontId="0" fillId="0" borderId="53" xfId="0" applyFont="1" applyFill="1" applyBorder="1" applyAlignment="1">
      <alignment horizontal="center"/>
    </xf>
    <xf numFmtId="0" fontId="0" fillId="0" borderId="54" xfId="0" applyFont="1" applyFill="1" applyBorder="1" applyAlignment="1">
      <alignment horizontal="center"/>
    </xf>
    <xf numFmtId="0" fontId="0" fillId="0" borderId="5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12</xdr:col>
      <xdr:colOff>209550</xdr:colOff>
      <xdr:row>33</xdr:row>
      <xdr:rowOff>19050</xdr:rowOff>
    </xdr:to>
    <xdr:sp>
      <xdr:nvSpPr>
        <xdr:cNvPr id="1" name="Tekstvak 1"/>
        <xdr:cNvSpPr txBox="1">
          <a:spLocks noChangeArrowheads="1"/>
        </xdr:cNvSpPr>
      </xdr:nvSpPr>
      <xdr:spPr>
        <a:xfrm>
          <a:off x="0" y="9525"/>
          <a:ext cx="7524750" cy="6296025"/>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TOELICHTING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wordt gerapporteerd over leerlingen die aantikken op een aantal socio-economische kenmerken (SES-kenmerken), meer bepaald over ‘Gezinstaal niet Nederlands’, ‘Laag opleidingsniveau van de moeder’ en ‘Schooltoeslag’.  Met ‘aantikken’ of ‘aantikkers’ wordt bedoeld dat deze leerlingen op basis van een specifiek leerlingenkenmerk in aanmerking komen voor extra financiering.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Gezinstaal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gezinstaal is risicovol wanneer de gezinstaal niet overeenkomt met de onderwijstaal. We gaan er hierbij vanuit dat de onderwijstaal Nederlands 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Opleidingsniveau van de moeder
</a:t>
          </a:r>
          <a:r>
            <a:rPr lang="en-US" cap="none" sz="1100" b="0" i="0" u="none" baseline="0">
              <a:solidFill>
                <a:srgbClr val="000000"/>
              </a:solidFill>
              <a:latin typeface="Calibri"/>
              <a:ea typeface="Calibri"/>
              <a:cs typeface="Calibri"/>
            </a:rPr>
            <a:t>Een leerling tikt aan op dit kenmerk als de moeder maximaal lager secundair onderwijs afgewerkt heeft. Als het opleidingsniveau niet gekend is, tikt de leerling niet aan.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Schooltoeslag
</a:t>
          </a:r>
          <a:r>
            <a:rPr lang="en-US" cap="none" sz="1100" b="0" i="0" u="none" baseline="0">
              <a:solidFill>
                <a:srgbClr val="000000"/>
              </a:solidFill>
              <a:latin typeface="Calibri"/>
              <a:ea typeface="Calibri"/>
              <a:cs typeface="Calibri"/>
            </a:rPr>
            <a:t>De leerling tikt aan op dit kenmerk als hij/zij een schooltoeslag gekregen heeft.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Door een verandering in de regelgeving (Groeipakketdecreet) is de schooltoelage vanaf schooljaar 2019-2020 omgevormd tot een schooltoeslag of selectieve participatietoeslag. Deze omvorming ging gepaard met een aanpassing van de selectiecriteria en de toekenningsprocedures. Deze omvorming leidde tot een toename van het aantal leerlingen dat een schooltoeslag krijgt.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Scope van de gegevens
</a:t>
          </a:r>
          <a:r>
            <a:rPr lang="en-US" cap="none" sz="1100" b="0" i="0" u="none" baseline="0">
              <a:solidFill>
                <a:srgbClr val="000000"/>
              </a:solidFill>
              <a:latin typeface="Calibri"/>
              <a:ea typeface="Calibri"/>
              <a:cs typeface="Calibri"/>
            </a:rPr>
            <a:t>In de tabellen met de socio-economische kenmerken worden alle leerlingen opgenomen die op 1 februari van het betreffende schooljaar ingeschreven zijn in een Nederlandstalige school gefinancierd of gesubsidieerd door de Vlaamse Overheid. We nemen de leerlingen in aanmerking uit het gewoon basis- en secundair onderwijs (voltijds en deeltijds). Leerlingen uit het buitengewoon onderwijs zijn niet opgenomen.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worden in de tabellen over de leerlingenkenmerken alle leerlingen op 1 februari geteld. Voor de berekening van de extra middelen worden soms andere teldata gebruikt.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definities van schoolse vorderingen en zittenblijven verwijzen we naar  Deel  1, hoofdstuk 2.3 Schoolse vorderingen en zittenblijven in het gewoon lager onderwijs.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6</xdr:row>
      <xdr:rowOff>0</xdr:rowOff>
    </xdr:to>
    <xdr:sp>
      <xdr:nvSpPr>
        <xdr:cNvPr id="1" name="Rectangle 1"/>
        <xdr:cNvSpPr>
          <a:spLocks/>
        </xdr:cNvSpPr>
      </xdr:nvSpPr>
      <xdr:spPr>
        <a:xfrm>
          <a:off x="0" y="847725"/>
          <a:ext cx="16954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552450"/>
          <a:ext cx="1562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Rectangle 1"/>
        <xdr:cNvSpPr>
          <a:spLocks/>
        </xdr:cNvSpPr>
      </xdr:nvSpPr>
      <xdr:spPr>
        <a:xfrm>
          <a:off x="0" y="1133475"/>
          <a:ext cx="1657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0"/>
  <sheetViews>
    <sheetView tabSelected="1" zoomScale="115" zoomScaleNormal="115" zoomScalePageLayoutView="0" workbookViewId="0" topLeftCell="A1">
      <selection activeCell="A45" sqref="A45"/>
    </sheetView>
  </sheetViews>
  <sheetFormatPr defaultColWidth="9.140625" defaultRowHeight="15"/>
  <cols>
    <col min="1" max="1" width="29.140625" style="0" customWidth="1"/>
  </cols>
  <sheetData>
    <row r="1" ht="18.75">
      <c r="A1" s="63" t="s">
        <v>91</v>
      </c>
    </row>
    <row r="2" ht="18.75">
      <c r="A2" s="124" t="s">
        <v>95</v>
      </c>
    </row>
    <row r="4" ht="15">
      <c r="A4" s="26" t="s">
        <v>53</v>
      </c>
    </row>
    <row r="5" spans="1:2" ht="15">
      <c r="A5" s="123" t="s">
        <v>38</v>
      </c>
      <c r="B5" t="s">
        <v>51</v>
      </c>
    </row>
    <row r="6" spans="1:2" ht="15">
      <c r="A6" s="123" t="s">
        <v>39</v>
      </c>
      <c r="B6" t="s">
        <v>52</v>
      </c>
    </row>
    <row r="7" ht="9.75" customHeight="1">
      <c r="A7" s="22"/>
    </row>
    <row r="8" spans="1:2" ht="15">
      <c r="A8" s="123" t="s">
        <v>68</v>
      </c>
      <c r="B8" t="s">
        <v>54</v>
      </c>
    </row>
    <row r="9" ht="15">
      <c r="A9" s="22"/>
    </row>
    <row r="10" ht="15">
      <c r="A10" s="22"/>
    </row>
    <row r="11" ht="15">
      <c r="A11" s="47" t="s">
        <v>55</v>
      </c>
    </row>
    <row r="12" spans="1:2" ht="15">
      <c r="A12" s="123" t="s">
        <v>69</v>
      </c>
      <c r="B12" t="s">
        <v>51</v>
      </c>
    </row>
    <row r="13" spans="1:2" ht="15">
      <c r="A13" s="123" t="s">
        <v>70</v>
      </c>
      <c r="B13" t="s">
        <v>52</v>
      </c>
    </row>
    <row r="14" ht="15">
      <c r="A14" s="22"/>
    </row>
    <row r="15" ht="15">
      <c r="A15" s="22"/>
    </row>
    <row r="16" ht="15">
      <c r="A16" s="47" t="s">
        <v>67</v>
      </c>
    </row>
    <row r="17" spans="1:2" ht="15">
      <c r="A17" s="123" t="s">
        <v>71</v>
      </c>
      <c r="B17" t="s">
        <v>64</v>
      </c>
    </row>
    <row r="18" spans="1:2" ht="15">
      <c r="A18" s="123" t="s">
        <v>80</v>
      </c>
      <c r="B18" t="s">
        <v>74</v>
      </c>
    </row>
    <row r="19" spans="1:2" ht="15">
      <c r="A19" s="123" t="s">
        <v>81</v>
      </c>
      <c r="B19" t="s">
        <v>65</v>
      </c>
    </row>
    <row r="20" spans="1:2" ht="15">
      <c r="A20" s="123" t="s">
        <v>72</v>
      </c>
      <c r="B20" t="s">
        <v>66</v>
      </c>
    </row>
  </sheetData>
  <sheetProtection/>
  <hyperlinks>
    <hyperlink ref="A5" location="'1_SES_KL'!A1" display="1_SES_KL"/>
    <hyperlink ref="A6" location="'2_SES_LA'!A1" display="2_SES_LA"/>
    <hyperlink ref="A8" location="'3_Evolutie SES'!A1" display="3_SES_evolutie"/>
    <hyperlink ref="A12" location="'4_KL_SES_DETAIL'!A1" display="4_KL_SES_detail"/>
    <hyperlink ref="A13" location="'5_LA_SES_DETAIL'!A1" display="5_LA_SES_detail"/>
    <hyperlink ref="A17" location="'6_SES_SV_LA_geslacht'!A1" display="6_SES_SV_LA_geslacht"/>
    <hyperlink ref="A18" location="'7_SES_SV_LA_Belg_NBelg'!A1" display="7_SES_SV_LA_Belg_NBelg"/>
    <hyperlink ref="A19" location="'8_SES_ZBL_LA_geslacht'!A1" display="8_SES_ZBL_LA_geslacht"/>
    <hyperlink ref="A20" location="'9_SES_ZBL_LA_Belg_NBelg'!A1" display="9_SES_ZBL_LA_Belg_NBelg"/>
  </hyperlinks>
  <printOptions/>
  <pageMargins left="0.5118110236220472" right="0.5118110236220472" top="0.7480314960629921" bottom="0.7480314960629921" header="0.31496062992125984" footer="0.31496062992125984"/>
  <pageSetup fitToHeight="1"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dimension ref="A1:O51"/>
  <sheetViews>
    <sheetView zoomScalePageLayoutView="0" workbookViewId="0" topLeftCell="A1">
      <selection activeCell="A46" sqref="A46"/>
    </sheetView>
  </sheetViews>
  <sheetFormatPr defaultColWidth="8.8515625" defaultRowHeight="15"/>
  <cols>
    <col min="1" max="1" width="13.28125" style="23" customWidth="1"/>
    <col min="2" max="2" width="15.57421875" style="22" customWidth="1"/>
    <col min="3" max="3" width="14.28125" style="22" customWidth="1"/>
    <col min="4" max="15" width="12.28125" style="22" customWidth="1"/>
    <col min="16" max="16384" width="8.8515625" style="22" customWidth="1"/>
  </cols>
  <sheetData>
    <row r="1" ht="15">
      <c r="A1" s="27"/>
    </row>
    <row r="2" spans="1:15" ht="15">
      <c r="A2" s="181" t="s">
        <v>21</v>
      </c>
      <c r="B2" s="181"/>
      <c r="C2" s="181"/>
      <c r="D2" s="181"/>
      <c r="E2" s="181"/>
      <c r="F2" s="181"/>
      <c r="G2" s="181"/>
      <c r="H2" s="181"/>
      <c r="I2" s="181"/>
      <c r="J2" s="181"/>
      <c r="K2" s="181"/>
      <c r="L2" s="181"/>
      <c r="M2" s="181"/>
      <c r="N2" s="181"/>
      <c r="O2" s="181"/>
    </row>
    <row r="3" spans="1:15" s="121" customFormat="1" ht="15">
      <c r="A3" s="185" t="s">
        <v>95</v>
      </c>
      <c r="B3" s="185"/>
      <c r="C3" s="185"/>
      <c r="D3" s="185"/>
      <c r="E3" s="185"/>
      <c r="F3" s="185"/>
      <c r="G3" s="185"/>
      <c r="H3" s="185"/>
      <c r="I3" s="185"/>
      <c r="J3" s="185"/>
      <c r="K3" s="185"/>
      <c r="L3" s="185"/>
      <c r="M3" s="185"/>
      <c r="N3" s="185"/>
      <c r="O3" s="185"/>
    </row>
    <row r="4" spans="1:15" ht="6.75" customHeight="1">
      <c r="A4" s="96"/>
      <c r="B4" s="96"/>
      <c r="C4" s="96"/>
      <c r="D4" s="96"/>
      <c r="E4" s="96"/>
      <c r="F4" s="96"/>
      <c r="G4" s="96"/>
      <c r="H4" s="96"/>
      <c r="I4" s="96"/>
      <c r="J4" s="96"/>
      <c r="K4" s="96"/>
      <c r="L4" s="96"/>
      <c r="M4" s="96"/>
      <c r="N4" s="96"/>
      <c r="O4" s="96"/>
    </row>
    <row r="5" spans="1:15" ht="15">
      <c r="A5" s="197" t="s">
        <v>87</v>
      </c>
      <c r="B5" s="197"/>
      <c r="C5" s="197"/>
      <c r="D5" s="197"/>
      <c r="E5" s="197"/>
      <c r="F5" s="197"/>
      <c r="G5" s="197"/>
      <c r="H5" s="197"/>
      <c r="I5" s="197"/>
      <c r="J5" s="197"/>
      <c r="K5" s="197"/>
      <c r="L5" s="197"/>
      <c r="M5" s="197"/>
      <c r="N5" s="197"/>
      <c r="O5" s="197"/>
    </row>
    <row r="6" ht="6.75" customHeight="1" thickBot="1"/>
    <row r="7" spans="1:15" ht="15.75" thickTop="1">
      <c r="A7" s="195" t="s">
        <v>49</v>
      </c>
      <c r="B7" s="195"/>
      <c r="C7" s="196"/>
      <c r="D7" s="192" t="s">
        <v>1</v>
      </c>
      <c r="E7" s="192"/>
      <c r="F7" s="192"/>
      <c r="G7" s="192"/>
      <c r="H7" s="191" t="s">
        <v>2</v>
      </c>
      <c r="I7" s="192"/>
      <c r="J7" s="192"/>
      <c r="K7" s="194"/>
      <c r="L7" s="191" t="s">
        <v>0</v>
      </c>
      <c r="M7" s="192"/>
      <c r="N7" s="192"/>
      <c r="O7" s="192"/>
    </row>
    <row r="8" spans="1:15" ht="45">
      <c r="A8" s="129" t="s">
        <v>40</v>
      </c>
      <c r="B8" s="130" t="s">
        <v>63</v>
      </c>
      <c r="C8" s="131" t="s">
        <v>100</v>
      </c>
      <c r="D8" s="129" t="s">
        <v>18</v>
      </c>
      <c r="E8" s="130" t="s">
        <v>19</v>
      </c>
      <c r="F8" s="130" t="s">
        <v>41</v>
      </c>
      <c r="G8" s="133" t="s">
        <v>0</v>
      </c>
      <c r="H8" s="158" t="s">
        <v>18</v>
      </c>
      <c r="I8" s="130" t="s">
        <v>19</v>
      </c>
      <c r="J8" s="130" t="s">
        <v>41</v>
      </c>
      <c r="K8" s="131" t="s">
        <v>0</v>
      </c>
      <c r="L8" s="158" t="s">
        <v>18</v>
      </c>
      <c r="M8" s="130" t="s">
        <v>19</v>
      </c>
      <c r="N8" s="130" t="s">
        <v>41</v>
      </c>
      <c r="O8" s="159" t="s">
        <v>0</v>
      </c>
    </row>
    <row r="9" spans="1:15" ht="15">
      <c r="A9" s="67" t="s">
        <v>61</v>
      </c>
      <c r="B9" s="68" t="s">
        <v>61</v>
      </c>
      <c r="C9" s="142" t="s">
        <v>61</v>
      </c>
      <c r="D9" s="73">
        <v>1080</v>
      </c>
      <c r="E9" s="71">
        <v>16411</v>
      </c>
      <c r="F9" s="71">
        <v>394</v>
      </c>
      <c r="G9" s="74">
        <v>17885</v>
      </c>
      <c r="H9" s="70">
        <v>1069</v>
      </c>
      <c r="I9" s="71">
        <v>16641</v>
      </c>
      <c r="J9" s="71">
        <v>422</v>
      </c>
      <c r="K9" s="72">
        <v>18132</v>
      </c>
      <c r="L9" s="160">
        <f>SUM(H9,D9)</f>
        <v>2149</v>
      </c>
      <c r="M9" s="71">
        <f aca="true" t="shared" si="0" ref="M9:O16">SUM(I9,E9)</f>
        <v>33052</v>
      </c>
      <c r="N9" s="71">
        <f t="shared" si="0"/>
        <v>816</v>
      </c>
      <c r="O9" s="161">
        <f t="shared" si="0"/>
        <v>36017</v>
      </c>
    </row>
    <row r="10" spans="1:15" ht="15">
      <c r="A10" s="67" t="s">
        <v>61</v>
      </c>
      <c r="B10" s="68" t="s">
        <v>61</v>
      </c>
      <c r="C10" s="142" t="s">
        <v>62</v>
      </c>
      <c r="D10" s="73">
        <v>298</v>
      </c>
      <c r="E10" s="71">
        <v>4169</v>
      </c>
      <c r="F10" s="71">
        <v>1033</v>
      </c>
      <c r="G10" s="74">
        <v>5500</v>
      </c>
      <c r="H10" s="70">
        <v>267</v>
      </c>
      <c r="I10" s="71">
        <v>4037</v>
      </c>
      <c r="J10" s="71">
        <v>883</v>
      </c>
      <c r="K10" s="72">
        <v>5187</v>
      </c>
      <c r="L10" s="160">
        <f aca="true" t="shared" si="1" ref="L10:L16">SUM(H10,D10)</f>
        <v>565</v>
      </c>
      <c r="M10" s="71">
        <f t="shared" si="0"/>
        <v>8206</v>
      </c>
      <c r="N10" s="71">
        <f t="shared" si="0"/>
        <v>1916</v>
      </c>
      <c r="O10" s="161">
        <f t="shared" si="0"/>
        <v>10687</v>
      </c>
    </row>
    <row r="11" spans="1:15" ht="15">
      <c r="A11" s="67" t="s">
        <v>61</v>
      </c>
      <c r="B11" s="68" t="s">
        <v>62</v>
      </c>
      <c r="C11" s="142" t="s">
        <v>61</v>
      </c>
      <c r="D11" s="73">
        <v>466</v>
      </c>
      <c r="E11" s="71">
        <v>12064</v>
      </c>
      <c r="F11" s="71">
        <v>264</v>
      </c>
      <c r="G11" s="74">
        <v>12794</v>
      </c>
      <c r="H11" s="70">
        <v>418</v>
      </c>
      <c r="I11" s="71">
        <v>12141</v>
      </c>
      <c r="J11" s="71">
        <v>229</v>
      </c>
      <c r="K11" s="72">
        <v>12788</v>
      </c>
      <c r="L11" s="160">
        <f t="shared" si="1"/>
        <v>884</v>
      </c>
      <c r="M11" s="71">
        <f t="shared" si="0"/>
        <v>24205</v>
      </c>
      <c r="N11" s="71">
        <f t="shared" si="0"/>
        <v>493</v>
      </c>
      <c r="O11" s="161">
        <f t="shared" si="0"/>
        <v>25582</v>
      </c>
    </row>
    <row r="12" spans="1:15" ht="15">
      <c r="A12" s="67" t="s">
        <v>62</v>
      </c>
      <c r="B12" s="68" t="s">
        <v>61</v>
      </c>
      <c r="C12" s="142" t="s">
        <v>61</v>
      </c>
      <c r="D12" s="73">
        <v>683</v>
      </c>
      <c r="E12" s="71">
        <v>13575</v>
      </c>
      <c r="F12" s="71">
        <v>75</v>
      </c>
      <c r="G12" s="74">
        <v>14333</v>
      </c>
      <c r="H12" s="70">
        <v>757</v>
      </c>
      <c r="I12" s="71">
        <v>14061</v>
      </c>
      <c r="J12" s="71">
        <v>84</v>
      </c>
      <c r="K12" s="72">
        <v>14902</v>
      </c>
      <c r="L12" s="160">
        <f t="shared" si="1"/>
        <v>1440</v>
      </c>
      <c r="M12" s="71">
        <f t="shared" si="0"/>
        <v>27636</v>
      </c>
      <c r="N12" s="71">
        <f t="shared" si="0"/>
        <v>159</v>
      </c>
      <c r="O12" s="161">
        <f t="shared" si="0"/>
        <v>29235</v>
      </c>
    </row>
    <row r="13" spans="1:15" ht="15">
      <c r="A13" s="67" t="s">
        <v>61</v>
      </c>
      <c r="B13" s="68" t="s">
        <v>62</v>
      </c>
      <c r="C13" s="142" t="s">
        <v>62</v>
      </c>
      <c r="D13" s="73">
        <v>209</v>
      </c>
      <c r="E13" s="71">
        <v>10092</v>
      </c>
      <c r="F13" s="71">
        <v>839</v>
      </c>
      <c r="G13" s="74">
        <v>11140</v>
      </c>
      <c r="H13" s="70">
        <v>214</v>
      </c>
      <c r="I13" s="71">
        <v>10052</v>
      </c>
      <c r="J13" s="71">
        <v>858</v>
      </c>
      <c r="K13" s="72">
        <v>11124</v>
      </c>
      <c r="L13" s="160">
        <f t="shared" si="1"/>
        <v>423</v>
      </c>
      <c r="M13" s="71">
        <f t="shared" si="0"/>
        <v>20144</v>
      </c>
      <c r="N13" s="71">
        <f t="shared" si="0"/>
        <v>1697</v>
      </c>
      <c r="O13" s="161">
        <f t="shared" si="0"/>
        <v>22264</v>
      </c>
    </row>
    <row r="14" spans="1:15" ht="15">
      <c r="A14" s="67" t="s">
        <v>62</v>
      </c>
      <c r="B14" s="68" t="s">
        <v>61</v>
      </c>
      <c r="C14" s="142" t="s">
        <v>62</v>
      </c>
      <c r="D14" s="73">
        <v>179</v>
      </c>
      <c r="E14" s="71">
        <v>6015</v>
      </c>
      <c r="F14" s="71">
        <v>115</v>
      </c>
      <c r="G14" s="74">
        <v>6309</v>
      </c>
      <c r="H14" s="70">
        <v>175</v>
      </c>
      <c r="I14" s="71">
        <v>5993</v>
      </c>
      <c r="J14" s="71">
        <v>91</v>
      </c>
      <c r="K14" s="72">
        <v>6259</v>
      </c>
      <c r="L14" s="160">
        <f t="shared" si="1"/>
        <v>354</v>
      </c>
      <c r="M14" s="71">
        <f t="shared" si="0"/>
        <v>12008</v>
      </c>
      <c r="N14" s="71">
        <f t="shared" si="0"/>
        <v>206</v>
      </c>
      <c r="O14" s="161">
        <f t="shared" si="0"/>
        <v>12568</v>
      </c>
    </row>
    <row r="15" spans="1:15" ht="15">
      <c r="A15" s="67" t="s">
        <v>62</v>
      </c>
      <c r="B15" s="68" t="s">
        <v>62</v>
      </c>
      <c r="C15" s="142" t="s">
        <v>61</v>
      </c>
      <c r="D15" s="73">
        <v>817</v>
      </c>
      <c r="E15" s="71">
        <v>35651</v>
      </c>
      <c r="F15" s="71">
        <v>214</v>
      </c>
      <c r="G15" s="74">
        <v>36682</v>
      </c>
      <c r="H15" s="70">
        <v>773</v>
      </c>
      <c r="I15" s="71">
        <v>36097</v>
      </c>
      <c r="J15" s="71">
        <v>176</v>
      </c>
      <c r="K15" s="72">
        <v>37046</v>
      </c>
      <c r="L15" s="160">
        <f t="shared" si="1"/>
        <v>1590</v>
      </c>
      <c r="M15" s="71">
        <f t="shared" si="0"/>
        <v>71748</v>
      </c>
      <c r="N15" s="71">
        <f t="shared" si="0"/>
        <v>390</v>
      </c>
      <c r="O15" s="161">
        <f t="shared" si="0"/>
        <v>73728</v>
      </c>
    </row>
    <row r="16" spans="1:15" ht="15">
      <c r="A16" s="67" t="s">
        <v>62</v>
      </c>
      <c r="B16" s="68" t="s">
        <v>62</v>
      </c>
      <c r="C16" s="142" t="s">
        <v>62</v>
      </c>
      <c r="D16" s="73">
        <v>671</v>
      </c>
      <c r="E16" s="71">
        <v>107892</v>
      </c>
      <c r="F16" s="71">
        <v>500</v>
      </c>
      <c r="G16" s="74">
        <v>109063</v>
      </c>
      <c r="H16" s="70">
        <v>699</v>
      </c>
      <c r="I16" s="71">
        <v>104636</v>
      </c>
      <c r="J16" s="71">
        <v>481</v>
      </c>
      <c r="K16" s="72">
        <v>105816</v>
      </c>
      <c r="L16" s="160">
        <f t="shared" si="1"/>
        <v>1370</v>
      </c>
      <c r="M16" s="71">
        <f t="shared" si="0"/>
        <v>212528</v>
      </c>
      <c r="N16" s="71">
        <f t="shared" si="0"/>
        <v>981</v>
      </c>
      <c r="O16" s="161">
        <f t="shared" si="0"/>
        <v>214879</v>
      </c>
    </row>
    <row r="17" spans="1:15" s="28" customFormat="1" ht="15">
      <c r="A17" s="65"/>
      <c r="B17" s="65"/>
      <c r="C17" s="64" t="s">
        <v>0</v>
      </c>
      <c r="D17" s="143">
        <f>SUM(D9:D16)</f>
        <v>4403</v>
      </c>
      <c r="E17" s="144">
        <f aca="true" t="shared" si="2" ref="E17:O17">SUM(E9:E16)</f>
        <v>205869</v>
      </c>
      <c r="F17" s="144">
        <f t="shared" si="2"/>
        <v>3434</v>
      </c>
      <c r="G17" s="145">
        <f t="shared" si="2"/>
        <v>213706</v>
      </c>
      <c r="H17" s="146">
        <f t="shared" si="2"/>
        <v>4372</v>
      </c>
      <c r="I17" s="144">
        <f t="shared" si="2"/>
        <v>203658</v>
      </c>
      <c r="J17" s="144">
        <f t="shared" si="2"/>
        <v>3224</v>
      </c>
      <c r="K17" s="147">
        <f t="shared" si="2"/>
        <v>211254</v>
      </c>
      <c r="L17" s="162">
        <f t="shared" si="2"/>
        <v>8775</v>
      </c>
      <c r="M17" s="144">
        <f t="shared" si="2"/>
        <v>409527</v>
      </c>
      <c r="N17" s="144">
        <f t="shared" si="2"/>
        <v>6658</v>
      </c>
      <c r="O17" s="163">
        <f t="shared" si="2"/>
        <v>424960</v>
      </c>
    </row>
    <row r="20" spans="1:15" ht="15">
      <c r="A20" s="181" t="s">
        <v>21</v>
      </c>
      <c r="B20" s="181"/>
      <c r="C20" s="181"/>
      <c r="D20" s="181"/>
      <c r="E20" s="181"/>
      <c r="F20" s="181"/>
      <c r="G20" s="181"/>
      <c r="H20" s="181"/>
      <c r="I20" s="181"/>
      <c r="J20" s="181"/>
      <c r="K20" s="181"/>
      <c r="L20" s="181"/>
      <c r="M20" s="92"/>
      <c r="N20" s="92"/>
      <c r="O20" s="92"/>
    </row>
    <row r="21" spans="1:15" s="121" customFormat="1" ht="15">
      <c r="A21" s="185" t="s">
        <v>95</v>
      </c>
      <c r="B21" s="185"/>
      <c r="C21" s="185"/>
      <c r="D21" s="185"/>
      <c r="E21" s="185"/>
      <c r="F21" s="185"/>
      <c r="G21" s="185"/>
      <c r="H21" s="185"/>
      <c r="I21" s="185"/>
      <c r="J21" s="185"/>
      <c r="K21" s="185"/>
      <c r="L21" s="185"/>
      <c r="M21" s="164"/>
      <c r="N21" s="164"/>
      <c r="O21" s="164"/>
    </row>
    <row r="22" spans="1:15" ht="6.75" customHeight="1">
      <c r="A22" s="96"/>
      <c r="B22" s="96"/>
      <c r="C22" s="96"/>
      <c r="D22" s="96"/>
      <c r="E22" s="96"/>
      <c r="F22" s="96"/>
      <c r="G22" s="96"/>
      <c r="H22" s="96"/>
      <c r="I22" s="96"/>
      <c r="J22" s="96"/>
      <c r="K22" s="96"/>
      <c r="L22" s="96"/>
      <c r="M22" s="92"/>
      <c r="N22" s="92"/>
      <c r="O22" s="92"/>
    </row>
    <row r="23" spans="1:15" ht="15">
      <c r="A23" s="197" t="s">
        <v>88</v>
      </c>
      <c r="B23" s="197"/>
      <c r="C23" s="197"/>
      <c r="D23" s="197"/>
      <c r="E23" s="197"/>
      <c r="F23" s="197"/>
      <c r="G23" s="197"/>
      <c r="H23" s="197"/>
      <c r="I23" s="197"/>
      <c r="J23" s="197"/>
      <c r="K23" s="197"/>
      <c r="L23" s="197"/>
      <c r="M23" s="165"/>
      <c r="N23" s="165"/>
      <c r="O23" s="165"/>
    </row>
    <row r="24" ht="6.75" customHeight="1" thickBot="1"/>
    <row r="25" spans="1:12" ht="15.75" thickTop="1">
      <c r="A25" s="195" t="s">
        <v>49</v>
      </c>
      <c r="B25" s="195"/>
      <c r="C25" s="196"/>
      <c r="D25" s="191" t="s">
        <v>1</v>
      </c>
      <c r="E25" s="192"/>
      <c r="F25" s="192"/>
      <c r="G25" s="191" t="s">
        <v>2</v>
      </c>
      <c r="H25" s="192"/>
      <c r="I25" s="192"/>
      <c r="J25" s="191" t="s">
        <v>0</v>
      </c>
      <c r="K25" s="192"/>
      <c r="L25" s="192"/>
    </row>
    <row r="26" spans="1:12" ht="45">
      <c r="A26" s="129" t="s">
        <v>40</v>
      </c>
      <c r="B26" s="130" t="s">
        <v>63</v>
      </c>
      <c r="C26" s="131" t="s">
        <v>100</v>
      </c>
      <c r="D26" s="158" t="s">
        <v>18</v>
      </c>
      <c r="E26" s="130" t="s">
        <v>19</v>
      </c>
      <c r="F26" s="159" t="s">
        <v>0</v>
      </c>
      <c r="G26" s="158" t="s">
        <v>18</v>
      </c>
      <c r="H26" s="130" t="s">
        <v>19</v>
      </c>
      <c r="I26" s="152" t="s">
        <v>0</v>
      </c>
      <c r="J26" s="158" t="s">
        <v>18</v>
      </c>
      <c r="K26" s="130" t="s">
        <v>19</v>
      </c>
      <c r="L26" s="159" t="s">
        <v>0</v>
      </c>
    </row>
    <row r="27" spans="1:12" ht="15">
      <c r="A27" s="67" t="s">
        <v>61</v>
      </c>
      <c r="B27" s="68" t="s">
        <v>61</v>
      </c>
      <c r="C27" s="142" t="s">
        <v>61</v>
      </c>
      <c r="D27" s="149">
        <f aca="true" t="shared" si="3" ref="D27:D35">D9/(D9+E9)*100</f>
        <v>6.174604082099366</v>
      </c>
      <c r="E27" s="83">
        <f aca="true" t="shared" si="4" ref="E27:E35">E9/(E9+D9)*100</f>
        <v>93.82539591790064</v>
      </c>
      <c r="F27" s="86">
        <f>SUM(D27:E27)</f>
        <v>100</v>
      </c>
      <c r="G27" s="149">
        <f aca="true" t="shared" si="5" ref="G27:G35">H9/(H9+I9)*100</f>
        <v>6.03613777526821</v>
      </c>
      <c r="H27" s="83">
        <f aca="true" t="shared" si="6" ref="H27:H35">I9/(H9+I9)*100</f>
        <v>93.96386222473178</v>
      </c>
      <c r="I27" s="86">
        <f>SUM(G27:H27)</f>
        <v>100</v>
      </c>
      <c r="J27" s="149">
        <f aca="true" t="shared" si="7" ref="J27:J35">L9/(L9+M9)*100</f>
        <v>6.104940200562484</v>
      </c>
      <c r="K27" s="83">
        <f aca="true" t="shared" si="8" ref="K27:K35">M9/(M9+L9)*100</f>
        <v>93.89505979943752</v>
      </c>
      <c r="L27" s="86">
        <f>SUM(J27:K27)</f>
        <v>100</v>
      </c>
    </row>
    <row r="28" spans="1:12" ht="15">
      <c r="A28" s="67" t="s">
        <v>61</v>
      </c>
      <c r="B28" s="68" t="s">
        <v>61</v>
      </c>
      <c r="C28" s="142" t="s">
        <v>62</v>
      </c>
      <c r="D28" s="149">
        <f t="shared" si="3"/>
        <v>6.671143944481756</v>
      </c>
      <c r="E28" s="83">
        <f t="shared" si="4"/>
        <v>93.32885605551824</v>
      </c>
      <c r="F28" s="86">
        <f aca="true" t="shared" si="9" ref="F28:F35">SUM(D28:E28)</f>
        <v>100</v>
      </c>
      <c r="G28" s="149">
        <f t="shared" si="5"/>
        <v>6.203531598513011</v>
      </c>
      <c r="H28" s="83">
        <f t="shared" si="6"/>
        <v>93.79646840148699</v>
      </c>
      <c r="I28" s="86">
        <f aca="true" t="shared" si="10" ref="I28:I35">SUM(G28:H28)</f>
        <v>100</v>
      </c>
      <c r="J28" s="149">
        <f t="shared" si="7"/>
        <v>6.441682818378748</v>
      </c>
      <c r="K28" s="83">
        <f t="shared" si="8"/>
        <v>93.55831718162125</v>
      </c>
      <c r="L28" s="86">
        <f aca="true" t="shared" si="11" ref="L28:L35">SUM(J28:K28)</f>
        <v>100</v>
      </c>
    </row>
    <row r="29" spans="1:12" ht="15">
      <c r="A29" s="67" t="s">
        <v>61</v>
      </c>
      <c r="B29" s="68" t="s">
        <v>62</v>
      </c>
      <c r="C29" s="142" t="s">
        <v>61</v>
      </c>
      <c r="D29" s="149">
        <f t="shared" si="3"/>
        <v>3.719074221867518</v>
      </c>
      <c r="E29" s="83">
        <f t="shared" si="4"/>
        <v>96.28092577813248</v>
      </c>
      <c r="F29" s="86">
        <f t="shared" si="9"/>
        <v>100</v>
      </c>
      <c r="G29" s="149">
        <f t="shared" si="5"/>
        <v>3.3282904689863844</v>
      </c>
      <c r="H29" s="83">
        <f t="shared" si="6"/>
        <v>96.67170953101362</v>
      </c>
      <c r="I29" s="86">
        <f t="shared" si="10"/>
        <v>100</v>
      </c>
      <c r="J29" s="149">
        <f t="shared" si="7"/>
        <v>3.5234564948782334</v>
      </c>
      <c r="K29" s="83">
        <f t="shared" si="8"/>
        <v>96.47654350512177</v>
      </c>
      <c r="L29" s="86">
        <f t="shared" si="11"/>
        <v>100</v>
      </c>
    </row>
    <row r="30" spans="1:12" ht="15">
      <c r="A30" s="67" t="s">
        <v>62</v>
      </c>
      <c r="B30" s="68" t="s">
        <v>61</v>
      </c>
      <c r="C30" s="142" t="s">
        <v>61</v>
      </c>
      <c r="D30" s="149">
        <f t="shared" si="3"/>
        <v>4.79029316874737</v>
      </c>
      <c r="E30" s="83">
        <f t="shared" si="4"/>
        <v>95.20970683125263</v>
      </c>
      <c r="F30" s="86">
        <f t="shared" si="9"/>
        <v>100</v>
      </c>
      <c r="G30" s="149">
        <f t="shared" si="5"/>
        <v>5.108651639897422</v>
      </c>
      <c r="H30" s="83">
        <f t="shared" si="6"/>
        <v>94.89134836010258</v>
      </c>
      <c r="I30" s="86">
        <f t="shared" si="10"/>
        <v>100</v>
      </c>
      <c r="J30" s="149">
        <f t="shared" si="7"/>
        <v>4.952538175815105</v>
      </c>
      <c r="K30" s="83">
        <f t="shared" si="8"/>
        <v>95.0474618241849</v>
      </c>
      <c r="L30" s="86">
        <f t="shared" si="11"/>
        <v>100</v>
      </c>
    </row>
    <row r="31" spans="1:12" ht="15">
      <c r="A31" s="67" t="s">
        <v>61</v>
      </c>
      <c r="B31" s="68" t="s">
        <v>62</v>
      </c>
      <c r="C31" s="142" t="s">
        <v>62</v>
      </c>
      <c r="D31" s="149">
        <f t="shared" si="3"/>
        <v>2.028929230171828</v>
      </c>
      <c r="E31" s="83">
        <f t="shared" si="4"/>
        <v>97.97107076982817</v>
      </c>
      <c r="F31" s="86">
        <f t="shared" si="9"/>
        <v>100</v>
      </c>
      <c r="G31" s="149">
        <f t="shared" si="5"/>
        <v>2.08455094486655</v>
      </c>
      <c r="H31" s="83">
        <f t="shared" si="6"/>
        <v>97.91544905513345</v>
      </c>
      <c r="I31" s="86">
        <f t="shared" si="10"/>
        <v>100</v>
      </c>
      <c r="J31" s="149">
        <f t="shared" si="7"/>
        <v>2.0566927602469978</v>
      </c>
      <c r="K31" s="83">
        <f t="shared" si="8"/>
        <v>97.943307239753</v>
      </c>
      <c r="L31" s="86">
        <f t="shared" si="11"/>
        <v>100</v>
      </c>
    </row>
    <row r="32" spans="1:12" ht="15">
      <c r="A32" s="67" t="s">
        <v>62</v>
      </c>
      <c r="B32" s="68" t="s">
        <v>61</v>
      </c>
      <c r="C32" s="142" t="s">
        <v>62</v>
      </c>
      <c r="D32" s="149">
        <f t="shared" si="3"/>
        <v>2.8898934452696157</v>
      </c>
      <c r="E32" s="83">
        <f t="shared" si="4"/>
        <v>97.11010655473038</v>
      </c>
      <c r="F32" s="86">
        <f t="shared" si="9"/>
        <v>100</v>
      </c>
      <c r="G32" s="149">
        <f t="shared" si="5"/>
        <v>2.837224383916991</v>
      </c>
      <c r="H32" s="83">
        <f t="shared" si="6"/>
        <v>97.16277561608301</v>
      </c>
      <c r="I32" s="86">
        <f t="shared" si="10"/>
        <v>100</v>
      </c>
      <c r="J32" s="149">
        <f t="shared" si="7"/>
        <v>2.8636143018928975</v>
      </c>
      <c r="K32" s="83">
        <f t="shared" si="8"/>
        <v>97.13638569810709</v>
      </c>
      <c r="L32" s="86">
        <f t="shared" si="11"/>
        <v>99.99999999999999</v>
      </c>
    </row>
    <row r="33" spans="1:12" ht="15">
      <c r="A33" s="67" t="s">
        <v>62</v>
      </c>
      <c r="B33" s="68" t="s">
        <v>62</v>
      </c>
      <c r="C33" s="142" t="s">
        <v>61</v>
      </c>
      <c r="D33" s="149">
        <f t="shared" si="3"/>
        <v>2.240320280794121</v>
      </c>
      <c r="E33" s="83">
        <f t="shared" si="4"/>
        <v>97.75967971920588</v>
      </c>
      <c r="F33" s="86">
        <f t="shared" si="9"/>
        <v>100</v>
      </c>
      <c r="G33" s="149">
        <f t="shared" si="5"/>
        <v>2.0965554651478167</v>
      </c>
      <c r="H33" s="83">
        <f t="shared" si="6"/>
        <v>97.90344453485218</v>
      </c>
      <c r="I33" s="86">
        <f t="shared" si="10"/>
        <v>100</v>
      </c>
      <c r="J33" s="149">
        <f t="shared" si="7"/>
        <v>2.1680438517548883</v>
      </c>
      <c r="K33" s="83">
        <f t="shared" si="8"/>
        <v>97.83195614824511</v>
      </c>
      <c r="L33" s="86">
        <f t="shared" si="11"/>
        <v>100</v>
      </c>
    </row>
    <row r="34" spans="1:12" ht="15">
      <c r="A34" s="67" t="s">
        <v>62</v>
      </c>
      <c r="B34" s="68" t="s">
        <v>62</v>
      </c>
      <c r="C34" s="142" t="s">
        <v>62</v>
      </c>
      <c r="D34" s="149">
        <f t="shared" si="3"/>
        <v>0.6180742978731244</v>
      </c>
      <c r="E34" s="83">
        <f t="shared" si="4"/>
        <v>99.38192570212688</v>
      </c>
      <c r="F34" s="86">
        <f t="shared" si="9"/>
        <v>100</v>
      </c>
      <c r="G34" s="149">
        <f t="shared" si="5"/>
        <v>0.6635970949826743</v>
      </c>
      <c r="H34" s="83">
        <f t="shared" si="6"/>
        <v>99.33640290501732</v>
      </c>
      <c r="I34" s="86">
        <f t="shared" si="10"/>
        <v>100</v>
      </c>
      <c r="J34" s="149">
        <f t="shared" si="7"/>
        <v>0.6404921972154952</v>
      </c>
      <c r="K34" s="83">
        <f t="shared" si="8"/>
        <v>99.3595078027845</v>
      </c>
      <c r="L34" s="86">
        <f t="shared" si="11"/>
        <v>100</v>
      </c>
    </row>
    <row r="35" spans="1:12" s="28" customFormat="1" ht="15">
      <c r="A35" s="65"/>
      <c r="B35" s="65"/>
      <c r="C35" s="64" t="s">
        <v>0</v>
      </c>
      <c r="D35" s="166">
        <f t="shared" si="3"/>
        <v>2.0939544970324153</v>
      </c>
      <c r="E35" s="88">
        <f t="shared" si="4"/>
        <v>97.90604550296759</v>
      </c>
      <c r="F35" s="91">
        <f t="shared" si="9"/>
        <v>100</v>
      </c>
      <c r="G35" s="166">
        <f t="shared" si="5"/>
        <v>2.1016199586598083</v>
      </c>
      <c r="H35" s="88">
        <f t="shared" si="6"/>
        <v>97.89838004134019</v>
      </c>
      <c r="I35" s="91">
        <f t="shared" si="10"/>
        <v>100</v>
      </c>
      <c r="J35" s="166">
        <f t="shared" si="7"/>
        <v>2.0977666853134815</v>
      </c>
      <c r="K35" s="88">
        <f t="shared" si="8"/>
        <v>97.90223331468651</v>
      </c>
      <c r="L35" s="91">
        <f t="shared" si="11"/>
        <v>100</v>
      </c>
    </row>
    <row r="37" spans="4:12" ht="15">
      <c r="D37" s="81"/>
      <c r="E37" s="81"/>
      <c r="F37" s="81"/>
      <c r="G37" s="81"/>
      <c r="H37" s="81"/>
      <c r="I37" s="81"/>
      <c r="J37" s="81"/>
      <c r="K37" s="81"/>
      <c r="L37" s="81"/>
    </row>
    <row r="38" spans="4:12" ht="15">
      <c r="D38" s="81"/>
      <c r="E38" s="81"/>
      <c r="F38" s="81"/>
      <c r="G38" s="81"/>
      <c r="H38" s="81"/>
      <c r="I38" s="81"/>
      <c r="J38" s="81"/>
      <c r="K38" s="81"/>
      <c r="L38" s="81"/>
    </row>
    <row r="39" spans="4:12" ht="15">
      <c r="D39" s="81"/>
      <c r="E39" s="81"/>
      <c r="F39" s="81"/>
      <c r="G39" s="81"/>
      <c r="H39" s="81"/>
      <c r="I39" s="81"/>
      <c r="J39" s="81"/>
      <c r="K39" s="81"/>
      <c r="L39" s="81"/>
    </row>
    <row r="40" spans="4:12" ht="15">
      <c r="D40" s="81"/>
      <c r="E40" s="81"/>
      <c r="F40" s="81"/>
      <c r="G40" s="81"/>
      <c r="H40" s="81"/>
      <c r="I40" s="81"/>
      <c r="J40" s="81"/>
      <c r="K40" s="81"/>
      <c r="L40" s="81"/>
    </row>
    <row r="41" spans="4:12" ht="15">
      <c r="D41" s="81"/>
      <c r="E41" s="81"/>
      <c r="F41" s="81"/>
      <c r="G41" s="81"/>
      <c r="H41" s="81"/>
      <c r="I41" s="81"/>
      <c r="J41" s="81"/>
      <c r="K41" s="81"/>
      <c r="L41" s="81"/>
    </row>
    <row r="42" spans="4:12" ht="15">
      <c r="D42" s="81"/>
      <c r="E42" s="81"/>
      <c r="F42" s="81"/>
      <c r="G42" s="81"/>
      <c r="H42" s="81"/>
      <c r="I42" s="81"/>
      <c r="J42" s="81"/>
      <c r="K42" s="81"/>
      <c r="L42" s="81"/>
    </row>
    <row r="43" spans="4:12" ht="15">
      <c r="D43" s="81"/>
      <c r="E43" s="81"/>
      <c r="F43" s="81"/>
      <c r="G43" s="81"/>
      <c r="H43" s="81"/>
      <c r="I43" s="81"/>
      <c r="J43" s="81"/>
      <c r="K43" s="81"/>
      <c r="L43" s="81"/>
    </row>
    <row r="44" spans="4:12" ht="15">
      <c r="D44" s="81"/>
      <c r="E44" s="81"/>
      <c r="F44" s="81"/>
      <c r="G44" s="81"/>
      <c r="H44" s="81"/>
      <c r="I44" s="81"/>
      <c r="J44" s="81"/>
      <c r="K44" s="81"/>
      <c r="L44" s="81"/>
    </row>
    <row r="45" spans="4:12" ht="15">
      <c r="D45" s="81"/>
      <c r="E45" s="81"/>
      <c r="F45" s="81"/>
      <c r="G45" s="81"/>
      <c r="H45" s="81"/>
      <c r="I45" s="81"/>
      <c r="J45" s="81"/>
      <c r="K45" s="81"/>
      <c r="L45" s="81"/>
    </row>
    <row r="46" spans="4:12" ht="15">
      <c r="D46" s="81"/>
      <c r="E46" s="81"/>
      <c r="F46" s="81"/>
      <c r="G46" s="81"/>
      <c r="H46" s="81"/>
      <c r="I46" s="81"/>
      <c r="J46" s="81"/>
      <c r="K46" s="81"/>
      <c r="L46" s="81"/>
    </row>
    <row r="47" spans="4:12" ht="15">
      <c r="D47" s="81"/>
      <c r="E47" s="81"/>
      <c r="F47" s="81"/>
      <c r="G47" s="81"/>
      <c r="H47" s="81"/>
      <c r="I47" s="81"/>
      <c r="J47" s="81"/>
      <c r="K47" s="81"/>
      <c r="L47" s="81"/>
    </row>
    <row r="48" spans="4:12" ht="15">
      <c r="D48" s="81"/>
      <c r="E48" s="81"/>
      <c r="F48" s="81"/>
      <c r="G48" s="81"/>
      <c r="H48" s="81"/>
      <c r="I48" s="81"/>
      <c r="J48" s="81"/>
      <c r="K48" s="81"/>
      <c r="L48" s="81"/>
    </row>
    <row r="49" spans="4:12" ht="15">
      <c r="D49" s="81"/>
      <c r="E49" s="81"/>
      <c r="F49" s="81"/>
      <c r="G49" s="81"/>
      <c r="H49" s="81"/>
      <c r="I49" s="81"/>
      <c r="J49" s="81"/>
      <c r="K49" s="81"/>
      <c r="L49" s="81"/>
    </row>
    <row r="50" spans="4:12" ht="15">
      <c r="D50" s="81"/>
      <c r="E50" s="81"/>
      <c r="F50" s="81"/>
      <c r="G50" s="81"/>
      <c r="H50" s="81"/>
      <c r="I50" s="81"/>
      <c r="J50" s="81"/>
      <c r="K50" s="81"/>
      <c r="L50" s="81"/>
    </row>
    <row r="51" spans="4:12" ht="15">
      <c r="D51" s="81"/>
      <c r="E51" s="81"/>
      <c r="F51" s="81"/>
      <c r="G51" s="81"/>
      <c r="H51" s="81"/>
      <c r="I51" s="81"/>
      <c r="J51" s="81"/>
      <c r="K51" s="81"/>
      <c r="L51" s="81"/>
    </row>
  </sheetData>
  <sheetProtection/>
  <mergeCells count="14">
    <mergeCell ref="J25:L25"/>
    <mergeCell ref="A25:C25"/>
    <mergeCell ref="G25:I25"/>
    <mergeCell ref="D25:F25"/>
    <mergeCell ref="A20:L20"/>
    <mergeCell ref="A23:L23"/>
    <mergeCell ref="A21:L21"/>
    <mergeCell ref="A5:O5"/>
    <mergeCell ref="A2:O2"/>
    <mergeCell ref="A7:C7"/>
    <mergeCell ref="D7:G7"/>
    <mergeCell ref="H7:K7"/>
    <mergeCell ref="L7:O7"/>
    <mergeCell ref="A3:O3"/>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xl/worksheets/sheet11.xml><?xml version="1.0" encoding="utf-8"?>
<worksheet xmlns="http://schemas.openxmlformats.org/spreadsheetml/2006/main" xmlns:r="http://schemas.openxmlformats.org/officeDocument/2006/relationships">
  <dimension ref="A1:O37"/>
  <sheetViews>
    <sheetView zoomScalePageLayoutView="0" workbookViewId="0" topLeftCell="A1">
      <selection activeCell="A44" sqref="A44"/>
    </sheetView>
  </sheetViews>
  <sheetFormatPr defaultColWidth="8.8515625" defaultRowHeight="15"/>
  <cols>
    <col min="1" max="1" width="13.421875" style="23" customWidth="1"/>
    <col min="2" max="2" width="15.7109375" style="22" customWidth="1"/>
    <col min="3" max="3" width="14.140625" style="22" customWidth="1"/>
    <col min="4" max="15" width="12.28125" style="22" customWidth="1"/>
    <col min="16" max="16384" width="8.8515625" style="22" customWidth="1"/>
  </cols>
  <sheetData>
    <row r="1" ht="15">
      <c r="A1" s="27"/>
    </row>
    <row r="2" spans="1:15" ht="15">
      <c r="A2" s="181" t="s">
        <v>21</v>
      </c>
      <c r="B2" s="181"/>
      <c r="C2" s="181"/>
      <c r="D2" s="181"/>
      <c r="E2" s="181"/>
      <c r="F2" s="181"/>
      <c r="G2" s="181"/>
      <c r="H2" s="181"/>
      <c r="I2" s="181"/>
      <c r="J2" s="181"/>
      <c r="K2" s="181"/>
      <c r="L2" s="181"/>
      <c r="M2" s="181"/>
      <c r="N2" s="181"/>
      <c r="O2" s="181"/>
    </row>
    <row r="3" spans="1:15" s="121" customFormat="1" ht="15">
      <c r="A3" s="185" t="s">
        <v>95</v>
      </c>
      <c r="B3" s="185"/>
      <c r="C3" s="185"/>
      <c r="D3" s="185"/>
      <c r="E3" s="185"/>
      <c r="F3" s="185"/>
      <c r="G3" s="185"/>
      <c r="H3" s="185"/>
      <c r="I3" s="185"/>
      <c r="J3" s="185"/>
      <c r="K3" s="185"/>
      <c r="L3" s="185"/>
      <c r="M3" s="185"/>
      <c r="N3" s="185"/>
      <c r="O3" s="185"/>
    </row>
    <row r="4" spans="1:15" ht="6.75" customHeight="1">
      <c r="A4" s="96"/>
      <c r="B4" s="96"/>
      <c r="C4" s="96"/>
      <c r="D4" s="96"/>
      <c r="E4" s="96"/>
      <c r="F4" s="96"/>
      <c r="G4" s="96"/>
      <c r="H4" s="96"/>
      <c r="I4" s="96"/>
      <c r="J4" s="96"/>
      <c r="K4" s="96"/>
      <c r="L4" s="96"/>
      <c r="M4" s="96"/>
      <c r="N4" s="96"/>
      <c r="O4" s="96"/>
    </row>
    <row r="5" spans="1:15" ht="15">
      <c r="A5" s="197" t="s">
        <v>89</v>
      </c>
      <c r="B5" s="197"/>
      <c r="C5" s="197"/>
      <c r="D5" s="197"/>
      <c r="E5" s="197"/>
      <c r="F5" s="197"/>
      <c r="G5" s="197"/>
      <c r="H5" s="197"/>
      <c r="I5" s="197"/>
      <c r="J5" s="197"/>
      <c r="K5" s="197"/>
      <c r="L5" s="197"/>
      <c r="M5" s="197"/>
      <c r="N5" s="197"/>
      <c r="O5" s="197"/>
    </row>
    <row r="6" ht="6.75" customHeight="1" thickBot="1"/>
    <row r="7" spans="1:15" s="47" customFormat="1" ht="15.75" thickTop="1">
      <c r="A7" s="195" t="s">
        <v>49</v>
      </c>
      <c r="B7" s="195"/>
      <c r="C7" s="195"/>
      <c r="D7" s="198" t="s">
        <v>43</v>
      </c>
      <c r="E7" s="199"/>
      <c r="F7" s="199"/>
      <c r="G7" s="200"/>
      <c r="H7" s="198" t="s">
        <v>42</v>
      </c>
      <c r="I7" s="199"/>
      <c r="J7" s="199"/>
      <c r="K7" s="200"/>
      <c r="L7" s="198" t="s">
        <v>0</v>
      </c>
      <c r="M7" s="199"/>
      <c r="N7" s="199"/>
      <c r="O7" s="199"/>
    </row>
    <row r="8" spans="1:15" ht="45" customHeight="1">
      <c r="A8" s="129" t="s">
        <v>40</v>
      </c>
      <c r="B8" s="130" t="s">
        <v>63</v>
      </c>
      <c r="C8" s="152" t="s">
        <v>100</v>
      </c>
      <c r="D8" s="158" t="s">
        <v>18</v>
      </c>
      <c r="E8" s="130" t="s">
        <v>19</v>
      </c>
      <c r="F8" s="130" t="s">
        <v>41</v>
      </c>
      <c r="G8" s="134" t="s">
        <v>0</v>
      </c>
      <c r="H8" s="158" t="s">
        <v>18</v>
      </c>
      <c r="I8" s="130" t="s">
        <v>19</v>
      </c>
      <c r="J8" s="130" t="s">
        <v>41</v>
      </c>
      <c r="K8" s="134" t="s">
        <v>0</v>
      </c>
      <c r="L8" s="158" t="s">
        <v>18</v>
      </c>
      <c r="M8" s="130" t="s">
        <v>19</v>
      </c>
      <c r="N8" s="130" t="s">
        <v>41</v>
      </c>
      <c r="O8" s="133" t="s">
        <v>0</v>
      </c>
    </row>
    <row r="9" spans="1:15" ht="15">
      <c r="A9" s="67" t="s">
        <v>61</v>
      </c>
      <c r="B9" s="68" t="s">
        <v>61</v>
      </c>
      <c r="C9" s="69" t="s">
        <v>61</v>
      </c>
      <c r="D9" s="70">
        <v>1228</v>
      </c>
      <c r="E9" s="71">
        <v>22513</v>
      </c>
      <c r="F9" s="71">
        <v>237</v>
      </c>
      <c r="G9" s="72">
        <v>23978</v>
      </c>
      <c r="H9" s="70">
        <v>921</v>
      </c>
      <c r="I9" s="71">
        <v>10539</v>
      </c>
      <c r="J9" s="71">
        <v>579</v>
      </c>
      <c r="K9" s="72">
        <v>12039</v>
      </c>
      <c r="L9" s="70">
        <f>SUM(H9,D9)</f>
        <v>2149</v>
      </c>
      <c r="M9" s="71">
        <f aca="true" t="shared" si="0" ref="M9:O16">SUM(I9,E9)</f>
        <v>33052</v>
      </c>
      <c r="N9" s="71">
        <f t="shared" si="0"/>
        <v>816</v>
      </c>
      <c r="O9" s="74">
        <f t="shared" si="0"/>
        <v>36017</v>
      </c>
    </row>
    <row r="10" spans="1:15" ht="15">
      <c r="A10" s="67" t="s">
        <v>61</v>
      </c>
      <c r="B10" s="68" t="s">
        <v>61</v>
      </c>
      <c r="C10" s="69" t="s">
        <v>62</v>
      </c>
      <c r="D10" s="70">
        <v>166</v>
      </c>
      <c r="E10" s="71">
        <v>4316</v>
      </c>
      <c r="F10" s="71">
        <v>183</v>
      </c>
      <c r="G10" s="72">
        <v>4665</v>
      </c>
      <c r="H10" s="70">
        <v>399</v>
      </c>
      <c r="I10" s="71">
        <v>3890</v>
      </c>
      <c r="J10" s="71">
        <v>1733</v>
      </c>
      <c r="K10" s="72">
        <v>6022</v>
      </c>
      <c r="L10" s="70">
        <f aca="true" t="shared" si="1" ref="L10:L16">SUM(H10,D10)</f>
        <v>565</v>
      </c>
      <c r="M10" s="71">
        <f t="shared" si="0"/>
        <v>8206</v>
      </c>
      <c r="N10" s="71">
        <f t="shared" si="0"/>
        <v>1916</v>
      </c>
      <c r="O10" s="74">
        <f t="shared" si="0"/>
        <v>10687</v>
      </c>
    </row>
    <row r="11" spans="1:15" ht="15">
      <c r="A11" s="67" t="s">
        <v>61</v>
      </c>
      <c r="B11" s="68" t="s">
        <v>62</v>
      </c>
      <c r="C11" s="69" t="s">
        <v>61</v>
      </c>
      <c r="D11" s="70">
        <v>597</v>
      </c>
      <c r="E11" s="71">
        <v>18280</v>
      </c>
      <c r="F11" s="71">
        <v>252</v>
      </c>
      <c r="G11" s="72">
        <v>19129</v>
      </c>
      <c r="H11" s="70">
        <v>287</v>
      </c>
      <c r="I11" s="71">
        <v>5925</v>
      </c>
      <c r="J11" s="71">
        <v>241</v>
      </c>
      <c r="K11" s="72">
        <v>6453</v>
      </c>
      <c r="L11" s="70">
        <f t="shared" si="1"/>
        <v>884</v>
      </c>
      <c r="M11" s="71">
        <f t="shared" si="0"/>
        <v>24205</v>
      </c>
      <c r="N11" s="71">
        <f t="shared" si="0"/>
        <v>493</v>
      </c>
      <c r="O11" s="74">
        <f t="shared" si="0"/>
        <v>25582</v>
      </c>
    </row>
    <row r="12" spans="1:15" ht="15">
      <c r="A12" s="67" t="s">
        <v>62</v>
      </c>
      <c r="B12" s="68" t="s">
        <v>61</v>
      </c>
      <c r="C12" s="69" t="s">
        <v>61</v>
      </c>
      <c r="D12" s="70">
        <v>1263</v>
      </c>
      <c r="E12" s="71">
        <v>25204</v>
      </c>
      <c r="F12" s="71">
        <v>134</v>
      </c>
      <c r="G12" s="72">
        <v>26601</v>
      </c>
      <c r="H12" s="70">
        <v>177</v>
      </c>
      <c r="I12" s="71">
        <v>2432</v>
      </c>
      <c r="J12" s="71">
        <v>25</v>
      </c>
      <c r="K12" s="72">
        <v>2634</v>
      </c>
      <c r="L12" s="70">
        <f t="shared" si="1"/>
        <v>1440</v>
      </c>
      <c r="M12" s="71">
        <f t="shared" si="0"/>
        <v>27636</v>
      </c>
      <c r="N12" s="71">
        <f t="shared" si="0"/>
        <v>159</v>
      </c>
      <c r="O12" s="74">
        <f t="shared" si="0"/>
        <v>29235</v>
      </c>
    </row>
    <row r="13" spans="1:15" ht="15">
      <c r="A13" s="67" t="s">
        <v>61</v>
      </c>
      <c r="B13" s="68" t="s">
        <v>62</v>
      </c>
      <c r="C13" s="69" t="s">
        <v>62</v>
      </c>
      <c r="D13" s="70">
        <v>227</v>
      </c>
      <c r="E13" s="71">
        <v>15755</v>
      </c>
      <c r="F13" s="71">
        <v>484</v>
      </c>
      <c r="G13" s="72">
        <v>16466</v>
      </c>
      <c r="H13" s="70">
        <v>196</v>
      </c>
      <c r="I13" s="71">
        <v>4389</v>
      </c>
      <c r="J13" s="71">
        <v>1213</v>
      </c>
      <c r="K13" s="72">
        <v>5798</v>
      </c>
      <c r="L13" s="70">
        <f t="shared" si="1"/>
        <v>423</v>
      </c>
      <c r="M13" s="71">
        <f t="shared" si="0"/>
        <v>20144</v>
      </c>
      <c r="N13" s="71">
        <f t="shared" si="0"/>
        <v>1697</v>
      </c>
      <c r="O13" s="74">
        <f t="shared" si="0"/>
        <v>22264</v>
      </c>
    </row>
    <row r="14" spans="1:15" ht="15">
      <c r="A14" s="67" t="s">
        <v>62</v>
      </c>
      <c r="B14" s="68" t="s">
        <v>61</v>
      </c>
      <c r="C14" s="69" t="s">
        <v>62</v>
      </c>
      <c r="D14" s="70">
        <v>305</v>
      </c>
      <c r="E14" s="71">
        <v>10782</v>
      </c>
      <c r="F14" s="71">
        <v>55</v>
      </c>
      <c r="G14" s="72">
        <v>11142</v>
      </c>
      <c r="H14" s="70">
        <v>49</v>
      </c>
      <c r="I14" s="71">
        <v>1226</v>
      </c>
      <c r="J14" s="71">
        <v>151</v>
      </c>
      <c r="K14" s="72">
        <v>1426</v>
      </c>
      <c r="L14" s="70">
        <f t="shared" si="1"/>
        <v>354</v>
      </c>
      <c r="M14" s="71">
        <f t="shared" si="0"/>
        <v>12008</v>
      </c>
      <c r="N14" s="71">
        <f t="shared" si="0"/>
        <v>206</v>
      </c>
      <c r="O14" s="74">
        <f t="shared" si="0"/>
        <v>12568</v>
      </c>
    </row>
    <row r="15" spans="1:15" ht="15">
      <c r="A15" s="67" t="s">
        <v>62</v>
      </c>
      <c r="B15" s="68" t="s">
        <v>62</v>
      </c>
      <c r="C15" s="69" t="s">
        <v>61</v>
      </c>
      <c r="D15" s="70">
        <v>1449</v>
      </c>
      <c r="E15" s="71">
        <v>68191</v>
      </c>
      <c r="F15" s="71">
        <v>335</v>
      </c>
      <c r="G15" s="72">
        <v>69975</v>
      </c>
      <c r="H15" s="70">
        <v>141</v>
      </c>
      <c r="I15" s="71">
        <v>3557</v>
      </c>
      <c r="J15" s="71">
        <v>55</v>
      </c>
      <c r="K15" s="72">
        <v>3753</v>
      </c>
      <c r="L15" s="70">
        <f t="shared" si="1"/>
        <v>1590</v>
      </c>
      <c r="M15" s="71">
        <f t="shared" si="0"/>
        <v>71748</v>
      </c>
      <c r="N15" s="71">
        <f t="shared" si="0"/>
        <v>390</v>
      </c>
      <c r="O15" s="74">
        <f t="shared" si="0"/>
        <v>73728</v>
      </c>
    </row>
    <row r="16" spans="1:15" ht="15">
      <c r="A16" s="67" t="s">
        <v>62</v>
      </c>
      <c r="B16" s="68" t="s">
        <v>62</v>
      </c>
      <c r="C16" s="69" t="s">
        <v>62</v>
      </c>
      <c r="D16" s="70">
        <v>1264</v>
      </c>
      <c r="E16" s="71">
        <v>208469</v>
      </c>
      <c r="F16" s="71">
        <v>595</v>
      </c>
      <c r="G16" s="72">
        <v>210328</v>
      </c>
      <c r="H16" s="70">
        <v>106</v>
      </c>
      <c r="I16" s="71">
        <v>4059</v>
      </c>
      <c r="J16" s="71">
        <v>386</v>
      </c>
      <c r="K16" s="72">
        <v>4551</v>
      </c>
      <c r="L16" s="70">
        <f t="shared" si="1"/>
        <v>1370</v>
      </c>
      <c r="M16" s="71">
        <f t="shared" si="0"/>
        <v>212528</v>
      </c>
      <c r="N16" s="71">
        <f t="shared" si="0"/>
        <v>981</v>
      </c>
      <c r="O16" s="74">
        <f t="shared" si="0"/>
        <v>214879</v>
      </c>
    </row>
    <row r="17" spans="1:15" s="28" customFormat="1" ht="15">
      <c r="A17" s="65"/>
      <c r="B17" s="65"/>
      <c r="C17" s="64" t="s">
        <v>0</v>
      </c>
      <c r="D17" s="146">
        <f>SUM(D9:D16)</f>
        <v>6499</v>
      </c>
      <c r="E17" s="144">
        <f aca="true" t="shared" si="2" ref="E17:O17">SUM(E9:E16)</f>
        <v>373510</v>
      </c>
      <c r="F17" s="144">
        <f t="shared" si="2"/>
        <v>2275</v>
      </c>
      <c r="G17" s="147">
        <f t="shared" si="2"/>
        <v>382284</v>
      </c>
      <c r="H17" s="146">
        <f t="shared" si="2"/>
        <v>2276</v>
      </c>
      <c r="I17" s="144">
        <f t="shared" si="2"/>
        <v>36017</v>
      </c>
      <c r="J17" s="144">
        <f t="shared" si="2"/>
        <v>4383</v>
      </c>
      <c r="K17" s="147">
        <f t="shared" si="2"/>
        <v>42676</v>
      </c>
      <c r="L17" s="146">
        <f t="shared" si="2"/>
        <v>8775</v>
      </c>
      <c r="M17" s="144">
        <f t="shared" si="2"/>
        <v>409527</v>
      </c>
      <c r="N17" s="144">
        <f t="shared" si="2"/>
        <v>6658</v>
      </c>
      <c r="O17" s="145">
        <f t="shared" si="2"/>
        <v>424960</v>
      </c>
    </row>
    <row r="20" spans="1:15" ht="15">
      <c r="A20" s="181" t="s">
        <v>21</v>
      </c>
      <c r="B20" s="181"/>
      <c r="C20" s="181"/>
      <c r="D20" s="181"/>
      <c r="E20" s="181"/>
      <c r="F20" s="181"/>
      <c r="G20" s="181"/>
      <c r="H20" s="181"/>
      <c r="I20" s="181"/>
      <c r="J20" s="181"/>
      <c r="K20" s="181"/>
      <c r="L20" s="181"/>
      <c r="M20" s="92"/>
      <c r="N20" s="92"/>
      <c r="O20" s="92"/>
    </row>
    <row r="21" spans="1:15" s="121" customFormat="1" ht="15">
      <c r="A21" s="185" t="s">
        <v>95</v>
      </c>
      <c r="B21" s="185"/>
      <c r="C21" s="185"/>
      <c r="D21" s="185"/>
      <c r="E21" s="185"/>
      <c r="F21" s="185"/>
      <c r="G21" s="185"/>
      <c r="H21" s="185"/>
      <c r="I21" s="185"/>
      <c r="J21" s="185"/>
      <c r="K21" s="185"/>
      <c r="L21" s="185"/>
      <c r="M21" s="164"/>
      <c r="N21" s="164"/>
      <c r="O21" s="164"/>
    </row>
    <row r="22" spans="1:15" ht="6.75" customHeight="1">
      <c r="A22" s="96"/>
      <c r="B22" s="96"/>
      <c r="C22" s="96"/>
      <c r="D22" s="96"/>
      <c r="E22" s="96"/>
      <c r="F22" s="96"/>
      <c r="G22" s="96"/>
      <c r="H22" s="96"/>
      <c r="I22" s="96"/>
      <c r="J22" s="96"/>
      <c r="K22" s="96"/>
      <c r="L22" s="96"/>
      <c r="M22" s="92"/>
      <c r="N22" s="92"/>
      <c r="O22" s="92"/>
    </row>
    <row r="23" spans="1:14" ht="15">
      <c r="A23" s="197" t="s">
        <v>90</v>
      </c>
      <c r="B23" s="197"/>
      <c r="C23" s="197"/>
      <c r="D23" s="197"/>
      <c r="E23" s="197"/>
      <c r="F23" s="197"/>
      <c r="G23" s="197"/>
      <c r="H23" s="197"/>
      <c r="I23" s="197"/>
      <c r="J23" s="197"/>
      <c r="K23" s="197"/>
      <c r="L23" s="197"/>
      <c r="M23" s="165"/>
      <c r="N23" s="165"/>
    </row>
    <row r="24" ht="6.75" customHeight="1" thickBot="1"/>
    <row r="25" spans="1:12" ht="15.75" thickTop="1">
      <c r="A25" s="195" t="s">
        <v>49</v>
      </c>
      <c r="B25" s="195"/>
      <c r="C25" s="195"/>
      <c r="D25" s="198" t="s">
        <v>43</v>
      </c>
      <c r="E25" s="199"/>
      <c r="F25" s="200"/>
      <c r="G25" s="198" t="s">
        <v>42</v>
      </c>
      <c r="H25" s="199"/>
      <c r="I25" s="200"/>
      <c r="J25" s="199" t="s">
        <v>0</v>
      </c>
      <c r="K25" s="199"/>
      <c r="L25" s="199"/>
    </row>
    <row r="26" spans="1:12" ht="45">
      <c r="A26" s="129" t="s">
        <v>40</v>
      </c>
      <c r="B26" s="130" t="s">
        <v>63</v>
      </c>
      <c r="C26" s="152" t="s">
        <v>100</v>
      </c>
      <c r="D26" s="167" t="s">
        <v>18</v>
      </c>
      <c r="E26" s="168" t="s">
        <v>19</v>
      </c>
      <c r="F26" s="169" t="s">
        <v>0</v>
      </c>
      <c r="G26" s="167" t="s">
        <v>18</v>
      </c>
      <c r="H26" s="168" t="s">
        <v>19</v>
      </c>
      <c r="I26" s="169" t="s">
        <v>0</v>
      </c>
      <c r="J26" s="170" t="s">
        <v>18</v>
      </c>
      <c r="K26" s="168" t="s">
        <v>19</v>
      </c>
      <c r="L26" s="171" t="s">
        <v>0</v>
      </c>
    </row>
    <row r="27" spans="1:12" ht="15">
      <c r="A27" s="67" t="s">
        <v>61</v>
      </c>
      <c r="B27" s="68" t="s">
        <v>61</v>
      </c>
      <c r="C27" s="69" t="s">
        <v>61</v>
      </c>
      <c r="D27" s="82">
        <f aca="true" t="shared" si="3" ref="D27:D35">D9/(D9+E9)*100</f>
        <v>5.172486415904975</v>
      </c>
      <c r="E27" s="83">
        <f aca="true" t="shared" si="4" ref="E27:E35">E9/(E9+D9)*100</f>
        <v>94.82751358409503</v>
      </c>
      <c r="F27" s="84">
        <f>SUM(D27:E27)</f>
        <v>100</v>
      </c>
      <c r="G27" s="82">
        <f aca="true" t="shared" si="5" ref="G27:G35">H9/(H9+I9)*100</f>
        <v>8.036649214659686</v>
      </c>
      <c r="H27" s="83">
        <f aca="true" t="shared" si="6" ref="H27:H35">I9/(I9+H9)*100</f>
        <v>91.96335078534031</v>
      </c>
      <c r="I27" s="84">
        <f>SUM(G27:H27)</f>
        <v>100</v>
      </c>
      <c r="J27" s="85">
        <f aca="true" t="shared" si="7" ref="J27:J35">L9/(L9+M9)*100</f>
        <v>6.104940200562484</v>
      </c>
      <c r="K27" s="83">
        <f aca="true" t="shared" si="8" ref="K27:K35">M9/(M9+L9)*100</f>
        <v>93.89505979943752</v>
      </c>
      <c r="L27" s="86">
        <f>SUM(J27:K27)</f>
        <v>100</v>
      </c>
    </row>
    <row r="28" spans="1:12" ht="15">
      <c r="A28" s="67" t="s">
        <v>61</v>
      </c>
      <c r="B28" s="68" t="s">
        <v>61</v>
      </c>
      <c r="C28" s="69" t="s">
        <v>62</v>
      </c>
      <c r="D28" s="82">
        <f t="shared" si="3"/>
        <v>3.7037037037037033</v>
      </c>
      <c r="E28" s="83">
        <f t="shared" si="4"/>
        <v>96.29629629629629</v>
      </c>
      <c r="F28" s="84">
        <f aca="true" t="shared" si="9" ref="F28:F35">SUM(D28:E28)</f>
        <v>100</v>
      </c>
      <c r="G28" s="82">
        <f t="shared" si="5"/>
        <v>9.302867801352296</v>
      </c>
      <c r="H28" s="83">
        <f t="shared" si="6"/>
        <v>90.6971321986477</v>
      </c>
      <c r="I28" s="84">
        <f aca="true" t="shared" si="10" ref="I28:I35">SUM(G28:H28)</f>
        <v>99.99999999999999</v>
      </c>
      <c r="J28" s="85">
        <f t="shared" si="7"/>
        <v>6.441682818378748</v>
      </c>
      <c r="K28" s="83">
        <f t="shared" si="8"/>
        <v>93.55831718162125</v>
      </c>
      <c r="L28" s="86">
        <f aca="true" t="shared" si="11" ref="L28:L35">SUM(J28:K28)</f>
        <v>100</v>
      </c>
    </row>
    <row r="29" spans="1:12" ht="15">
      <c r="A29" s="67" t="s">
        <v>61</v>
      </c>
      <c r="B29" s="68" t="s">
        <v>62</v>
      </c>
      <c r="C29" s="69" t="s">
        <v>61</v>
      </c>
      <c r="D29" s="82">
        <f t="shared" si="3"/>
        <v>3.162578799597394</v>
      </c>
      <c r="E29" s="83">
        <f t="shared" si="4"/>
        <v>96.8374212004026</v>
      </c>
      <c r="F29" s="84">
        <f t="shared" si="9"/>
        <v>100</v>
      </c>
      <c r="G29" s="82">
        <f t="shared" si="5"/>
        <v>4.620090148100451</v>
      </c>
      <c r="H29" s="83">
        <f t="shared" si="6"/>
        <v>95.37990985189954</v>
      </c>
      <c r="I29" s="84">
        <f t="shared" si="10"/>
        <v>99.99999999999999</v>
      </c>
      <c r="J29" s="85">
        <f t="shared" si="7"/>
        <v>3.5234564948782334</v>
      </c>
      <c r="K29" s="83">
        <f t="shared" si="8"/>
        <v>96.47654350512177</v>
      </c>
      <c r="L29" s="86">
        <f t="shared" si="11"/>
        <v>100</v>
      </c>
    </row>
    <row r="30" spans="1:12" ht="15">
      <c r="A30" s="67" t="s">
        <v>62</v>
      </c>
      <c r="B30" s="68" t="s">
        <v>61</v>
      </c>
      <c r="C30" s="69" t="s">
        <v>61</v>
      </c>
      <c r="D30" s="82">
        <f t="shared" si="3"/>
        <v>4.771980201760683</v>
      </c>
      <c r="E30" s="83">
        <f t="shared" si="4"/>
        <v>95.22801979823932</v>
      </c>
      <c r="F30" s="84">
        <f t="shared" si="9"/>
        <v>100</v>
      </c>
      <c r="G30" s="82">
        <f t="shared" si="5"/>
        <v>6.784208509007282</v>
      </c>
      <c r="H30" s="83">
        <f t="shared" si="6"/>
        <v>93.21579149099271</v>
      </c>
      <c r="I30" s="84">
        <f t="shared" si="10"/>
        <v>100</v>
      </c>
      <c r="J30" s="85">
        <f t="shared" si="7"/>
        <v>4.952538175815105</v>
      </c>
      <c r="K30" s="83">
        <f t="shared" si="8"/>
        <v>95.0474618241849</v>
      </c>
      <c r="L30" s="86">
        <f t="shared" si="11"/>
        <v>100</v>
      </c>
    </row>
    <row r="31" spans="1:12" ht="15">
      <c r="A31" s="67" t="s">
        <v>61</v>
      </c>
      <c r="B31" s="68" t="s">
        <v>62</v>
      </c>
      <c r="C31" s="69" t="s">
        <v>62</v>
      </c>
      <c r="D31" s="82">
        <f t="shared" si="3"/>
        <v>1.4203478913778</v>
      </c>
      <c r="E31" s="83">
        <f t="shared" si="4"/>
        <v>98.5796521086222</v>
      </c>
      <c r="F31" s="84">
        <f t="shared" si="9"/>
        <v>100</v>
      </c>
      <c r="G31" s="82">
        <f t="shared" si="5"/>
        <v>4.2748091603053435</v>
      </c>
      <c r="H31" s="83">
        <f t="shared" si="6"/>
        <v>95.72519083969465</v>
      </c>
      <c r="I31" s="84">
        <f t="shared" si="10"/>
        <v>99.99999999999999</v>
      </c>
      <c r="J31" s="85">
        <f t="shared" si="7"/>
        <v>2.0566927602469978</v>
      </c>
      <c r="K31" s="83">
        <f t="shared" si="8"/>
        <v>97.943307239753</v>
      </c>
      <c r="L31" s="86">
        <f t="shared" si="11"/>
        <v>100</v>
      </c>
    </row>
    <row r="32" spans="1:12" ht="15">
      <c r="A32" s="67" t="s">
        <v>62</v>
      </c>
      <c r="B32" s="68" t="s">
        <v>61</v>
      </c>
      <c r="C32" s="69" t="s">
        <v>62</v>
      </c>
      <c r="D32" s="82">
        <f t="shared" si="3"/>
        <v>2.7509696040407685</v>
      </c>
      <c r="E32" s="83">
        <f t="shared" si="4"/>
        <v>97.24903039595924</v>
      </c>
      <c r="F32" s="84">
        <f t="shared" si="9"/>
        <v>100</v>
      </c>
      <c r="G32" s="82">
        <f t="shared" si="5"/>
        <v>3.8431372549019605</v>
      </c>
      <c r="H32" s="83">
        <f t="shared" si="6"/>
        <v>96.15686274509804</v>
      </c>
      <c r="I32" s="84">
        <f t="shared" si="10"/>
        <v>100</v>
      </c>
      <c r="J32" s="85">
        <f t="shared" si="7"/>
        <v>2.8636143018928975</v>
      </c>
      <c r="K32" s="83">
        <f t="shared" si="8"/>
        <v>97.13638569810709</v>
      </c>
      <c r="L32" s="86">
        <f t="shared" si="11"/>
        <v>99.99999999999999</v>
      </c>
    </row>
    <row r="33" spans="1:12" ht="15">
      <c r="A33" s="67" t="s">
        <v>62</v>
      </c>
      <c r="B33" s="68" t="s">
        <v>62</v>
      </c>
      <c r="C33" s="69" t="s">
        <v>61</v>
      </c>
      <c r="D33" s="82">
        <f t="shared" si="3"/>
        <v>2.0807007466973007</v>
      </c>
      <c r="E33" s="83">
        <f t="shared" si="4"/>
        <v>97.91929925330271</v>
      </c>
      <c r="F33" s="84">
        <f t="shared" si="9"/>
        <v>100.00000000000001</v>
      </c>
      <c r="G33" s="82">
        <f t="shared" si="5"/>
        <v>3.812871822606814</v>
      </c>
      <c r="H33" s="83">
        <f t="shared" si="6"/>
        <v>96.18712817739319</v>
      </c>
      <c r="I33" s="84">
        <f t="shared" si="10"/>
        <v>100</v>
      </c>
      <c r="J33" s="85">
        <f t="shared" si="7"/>
        <v>2.1680438517548883</v>
      </c>
      <c r="K33" s="83">
        <f t="shared" si="8"/>
        <v>97.83195614824511</v>
      </c>
      <c r="L33" s="86">
        <f t="shared" si="11"/>
        <v>100</v>
      </c>
    </row>
    <row r="34" spans="1:12" ht="15">
      <c r="A34" s="67" t="s">
        <v>62</v>
      </c>
      <c r="B34" s="68" t="s">
        <v>62</v>
      </c>
      <c r="C34" s="69" t="s">
        <v>62</v>
      </c>
      <c r="D34" s="82">
        <f t="shared" si="3"/>
        <v>0.6026710150524714</v>
      </c>
      <c r="E34" s="83">
        <f t="shared" si="4"/>
        <v>99.39732898494753</v>
      </c>
      <c r="F34" s="84">
        <f t="shared" si="9"/>
        <v>100</v>
      </c>
      <c r="G34" s="82">
        <f t="shared" si="5"/>
        <v>2.545018007202881</v>
      </c>
      <c r="H34" s="83">
        <f t="shared" si="6"/>
        <v>97.45498199279712</v>
      </c>
      <c r="I34" s="84">
        <f t="shared" si="10"/>
        <v>100</v>
      </c>
      <c r="J34" s="85">
        <f t="shared" si="7"/>
        <v>0.6404921972154952</v>
      </c>
      <c r="K34" s="83">
        <f t="shared" si="8"/>
        <v>99.3595078027845</v>
      </c>
      <c r="L34" s="86">
        <f t="shared" si="11"/>
        <v>100</v>
      </c>
    </row>
    <row r="35" spans="1:12" s="28" customFormat="1" ht="15">
      <c r="A35" s="65"/>
      <c r="B35" s="65"/>
      <c r="C35" s="66" t="s">
        <v>0</v>
      </c>
      <c r="D35" s="87">
        <f t="shared" si="3"/>
        <v>1.7102226526213853</v>
      </c>
      <c r="E35" s="88">
        <f t="shared" si="4"/>
        <v>98.28977734737862</v>
      </c>
      <c r="F35" s="89">
        <f t="shared" si="9"/>
        <v>100</v>
      </c>
      <c r="G35" s="87">
        <f t="shared" si="5"/>
        <v>5.9436450526205835</v>
      </c>
      <c r="H35" s="88">
        <f t="shared" si="6"/>
        <v>94.05635494737942</v>
      </c>
      <c r="I35" s="89">
        <f t="shared" si="10"/>
        <v>100</v>
      </c>
      <c r="J35" s="90">
        <f t="shared" si="7"/>
        <v>2.0977666853134815</v>
      </c>
      <c r="K35" s="88">
        <f t="shared" si="8"/>
        <v>97.90223331468651</v>
      </c>
      <c r="L35" s="91">
        <f t="shared" si="11"/>
        <v>100</v>
      </c>
    </row>
    <row r="37" ht="15">
      <c r="A37" s="115"/>
    </row>
  </sheetData>
  <sheetProtection/>
  <mergeCells count="14">
    <mergeCell ref="A25:C25"/>
    <mergeCell ref="A20:L20"/>
    <mergeCell ref="D25:F25"/>
    <mergeCell ref="G25:I25"/>
    <mergeCell ref="J25:L25"/>
    <mergeCell ref="D7:G7"/>
    <mergeCell ref="H7:K7"/>
    <mergeCell ref="L7:O7"/>
    <mergeCell ref="A5:O5"/>
    <mergeCell ref="A21:L21"/>
    <mergeCell ref="A3:O3"/>
    <mergeCell ref="A2:O2"/>
    <mergeCell ref="A7:C7"/>
    <mergeCell ref="A23:L23"/>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130" zoomScaleNormal="130" zoomScalePageLayoutView="0" workbookViewId="0" topLeftCell="A1">
      <selection activeCell="A39" sqref="A39"/>
    </sheetView>
  </sheetViews>
  <sheetFormatPr defaultColWidth="9.140625" defaultRowHeight="15"/>
  <sheetData/>
  <sheetProtection/>
  <printOptions/>
  <pageMargins left="0.7086614173228347" right="0.7086614173228347" top="0.15748031496062992" bottom="0.15748031496062992" header="0.31496062992125984" footer="0.31496062992125984"/>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P58"/>
  <sheetViews>
    <sheetView zoomScalePageLayoutView="0" workbookViewId="0" topLeftCell="A1">
      <selection activeCell="A61" sqref="A61"/>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2.28125" style="2" customWidth="1"/>
    <col min="12" max="13" width="8.8515625" style="0" customWidth="1"/>
    <col min="14" max="14" width="8.28125" style="2" customWidth="1"/>
  </cols>
  <sheetData>
    <row r="2" spans="1:14" s="3" customFormat="1" ht="12.75">
      <c r="A2" s="174" t="s">
        <v>20</v>
      </c>
      <c r="B2" s="174"/>
      <c r="C2" s="174"/>
      <c r="D2" s="174"/>
      <c r="E2" s="174"/>
      <c r="F2" s="174"/>
      <c r="G2" s="174"/>
      <c r="H2" s="174"/>
      <c r="I2" s="174"/>
      <c r="J2" s="174"/>
      <c r="K2" s="174"/>
      <c r="L2" s="174"/>
      <c r="M2" s="174"/>
      <c r="N2" s="174"/>
    </row>
    <row r="3" spans="1:14" s="120" customFormat="1" ht="12.75">
      <c r="A3" s="178" t="s">
        <v>95</v>
      </c>
      <c r="B3" s="178"/>
      <c r="C3" s="178"/>
      <c r="D3" s="178"/>
      <c r="E3" s="178"/>
      <c r="F3" s="178"/>
      <c r="G3" s="178"/>
      <c r="H3" s="178"/>
      <c r="I3" s="178"/>
      <c r="J3" s="178"/>
      <c r="K3" s="178"/>
      <c r="L3" s="178"/>
      <c r="M3" s="178"/>
      <c r="N3" s="178"/>
    </row>
    <row r="4" spans="1:14" s="3" customFormat="1" ht="6.75" customHeight="1">
      <c r="A4" s="24"/>
      <c r="B4" s="24"/>
      <c r="C4" s="24"/>
      <c r="D4" s="24"/>
      <c r="E4" s="24"/>
      <c r="F4" s="24"/>
      <c r="G4" s="24"/>
      <c r="H4" s="24"/>
      <c r="I4" s="24"/>
      <c r="J4" s="24"/>
      <c r="K4" s="24"/>
      <c r="L4" s="24"/>
      <c r="M4" s="24"/>
      <c r="N4" s="24"/>
    </row>
    <row r="5" spans="1:14" s="3" customFormat="1" ht="12.75">
      <c r="A5" s="174" t="s">
        <v>82</v>
      </c>
      <c r="B5" s="174"/>
      <c r="C5" s="174"/>
      <c r="D5" s="174"/>
      <c r="E5" s="174"/>
      <c r="F5" s="174"/>
      <c r="G5" s="174"/>
      <c r="H5" s="174"/>
      <c r="I5" s="174"/>
      <c r="J5" s="174"/>
      <c r="K5" s="174"/>
      <c r="L5" s="174"/>
      <c r="M5" s="174"/>
      <c r="N5" s="174"/>
    </row>
    <row r="6" ht="6.75" customHeight="1" thickBot="1"/>
    <row r="7" spans="1:14" ht="27" customHeight="1">
      <c r="A7" s="4"/>
      <c r="B7" s="175" t="s">
        <v>27</v>
      </c>
      <c r="C7" s="176"/>
      <c r="D7" s="176"/>
      <c r="E7" s="175" t="s">
        <v>16</v>
      </c>
      <c r="F7" s="176"/>
      <c r="G7" s="177"/>
      <c r="H7" s="175" t="s">
        <v>99</v>
      </c>
      <c r="I7" s="176"/>
      <c r="J7" s="177"/>
      <c r="K7" s="44"/>
      <c r="L7" s="172" t="s">
        <v>96</v>
      </c>
      <c r="M7" s="173"/>
      <c r="N7" s="173"/>
    </row>
    <row r="8" spans="1:14" ht="15">
      <c r="A8" s="5"/>
      <c r="B8" s="6" t="s">
        <v>1</v>
      </c>
      <c r="C8" s="7" t="s">
        <v>2</v>
      </c>
      <c r="D8" s="7" t="s">
        <v>0</v>
      </c>
      <c r="E8" s="6" t="s">
        <v>1</v>
      </c>
      <c r="F8" s="7" t="s">
        <v>2</v>
      </c>
      <c r="G8" s="7" t="s">
        <v>0</v>
      </c>
      <c r="H8" s="6" t="s">
        <v>1</v>
      </c>
      <c r="I8" s="7" t="s">
        <v>2</v>
      </c>
      <c r="J8" s="42" t="s">
        <v>0</v>
      </c>
      <c r="K8" s="7"/>
      <c r="L8" s="6" t="s">
        <v>1</v>
      </c>
      <c r="M8" s="7" t="s">
        <v>2</v>
      </c>
      <c r="N8" s="7" t="s">
        <v>0</v>
      </c>
    </row>
    <row r="9" spans="1:13" s="2" customFormat="1" ht="15">
      <c r="A9" s="8" t="s">
        <v>3</v>
      </c>
      <c r="B9" s="9"/>
      <c r="C9" s="10"/>
      <c r="E9" s="9"/>
      <c r="F9" s="10"/>
      <c r="H9" s="11"/>
      <c r="I9" s="12"/>
      <c r="J9" s="25"/>
      <c r="L9" s="11"/>
      <c r="M9" s="12"/>
    </row>
    <row r="10" spans="1:16" ht="15">
      <c r="A10" s="2" t="s">
        <v>4</v>
      </c>
      <c r="B10" s="29">
        <v>1468</v>
      </c>
      <c r="C10" s="30">
        <v>1407</v>
      </c>
      <c r="D10" s="30">
        <v>2875</v>
      </c>
      <c r="E10" s="29">
        <v>1722</v>
      </c>
      <c r="F10" s="30">
        <v>1593</v>
      </c>
      <c r="G10" s="30">
        <v>3315</v>
      </c>
      <c r="H10" s="29">
        <v>2887</v>
      </c>
      <c r="I10" s="30">
        <v>2646</v>
      </c>
      <c r="J10" s="48">
        <v>5533</v>
      </c>
      <c r="K10" s="30"/>
      <c r="L10" s="29">
        <v>5827</v>
      </c>
      <c r="M10" s="30">
        <v>5404</v>
      </c>
      <c r="N10" s="30">
        <v>11231</v>
      </c>
      <c r="O10" s="119"/>
      <c r="P10" s="119"/>
    </row>
    <row r="11" spans="1:16" ht="15">
      <c r="A11" s="2" t="s">
        <v>5</v>
      </c>
      <c r="B11" s="29">
        <v>4774</v>
      </c>
      <c r="C11" s="31">
        <v>4776</v>
      </c>
      <c r="D11" s="30">
        <v>9550</v>
      </c>
      <c r="E11" s="29">
        <v>4281</v>
      </c>
      <c r="F11" s="31">
        <v>4265</v>
      </c>
      <c r="G11" s="30">
        <v>8546</v>
      </c>
      <c r="H11" s="29">
        <v>8426</v>
      </c>
      <c r="I11" s="30">
        <v>8081</v>
      </c>
      <c r="J11" s="48">
        <v>16507</v>
      </c>
      <c r="K11" s="30"/>
      <c r="L11" s="29">
        <v>21726</v>
      </c>
      <c r="M11" s="31">
        <v>20962</v>
      </c>
      <c r="N11" s="30">
        <v>42688</v>
      </c>
      <c r="O11" s="119"/>
      <c r="P11" s="119"/>
    </row>
    <row r="12" spans="1:16" ht="15">
      <c r="A12" s="2" t="s">
        <v>6</v>
      </c>
      <c r="B12" s="29">
        <v>0</v>
      </c>
      <c r="C12" s="32">
        <v>0</v>
      </c>
      <c r="D12" s="33">
        <v>0</v>
      </c>
      <c r="E12" s="34">
        <v>0</v>
      </c>
      <c r="F12" s="32">
        <v>0</v>
      </c>
      <c r="G12" s="33"/>
      <c r="H12" s="34">
        <v>0</v>
      </c>
      <c r="I12" s="33">
        <v>0</v>
      </c>
      <c r="J12" s="49">
        <v>0</v>
      </c>
      <c r="K12" s="33"/>
      <c r="L12" s="34">
        <v>0</v>
      </c>
      <c r="M12" s="32">
        <v>0</v>
      </c>
      <c r="N12" s="33">
        <v>0</v>
      </c>
      <c r="O12" s="119"/>
      <c r="P12" s="119"/>
    </row>
    <row r="13" spans="1:16" ht="15">
      <c r="A13" s="2" t="s">
        <v>7</v>
      </c>
      <c r="B13" s="29">
        <v>3023</v>
      </c>
      <c r="C13" s="32">
        <v>2959</v>
      </c>
      <c r="D13" s="33">
        <v>5982</v>
      </c>
      <c r="E13" s="34">
        <v>3207</v>
      </c>
      <c r="F13" s="32">
        <v>3163</v>
      </c>
      <c r="G13" s="33">
        <v>6370</v>
      </c>
      <c r="H13" s="34">
        <v>4578</v>
      </c>
      <c r="I13" s="33">
        <v>4488</v>
      </c>
      <c r="J13" s="49">
        <v>9066</v>
      </c>
      <c r="K13" s="33"/>
      <c r="L13" s="34">
        <v>10355</v>
      </c>
      <c r="M13" s="32">
        <v>9917</v>
      </c>
      <c r="N13" s="33">
        <v>20272</v>
      </c>
      <c r="O13" s="119"/>
      <c r="P13" s="119"/>
    </row>
    <row r="14" spans="1:16" s="14" customFormat="1" ht="15">
      <c r="A14" s="14" t="s">
        <v>0</v>
      </c>
      <c r="B14" s="15">
        <v>9265</v>
      </c>
      <c r="C14" s="16">
        <v>9142</v>
      </c>
      <c r="D14" s="16">
        <v>18407</v>
      </c>
      <c r="E14" s="17">
        <v>9210</v>
      </c>
      <c r="F14" s="16">
        <v>9021</v>
      </c>
      <c r="G14" s="16">
        <v>18231</v>
      </c>
      <c r="H14" s="17">
        <v>15891</v>
      </c>
      <c r="I14" s="16">
        <v>15215</v>
      </c>
      <c r="J14" s="50">
        <v>31106</v>
      </c>
      <c r="K14" s="16"/>
      <c r="L14" s="17">
        <v>37908</v>
      </c>
      <c r="M14" s="16">
        <v>36283</v>
      </c>
      <c r="N14" s="16">
        <v>74191</v>
      </c>
      <c r="O14" s="119"/>
      <c r="P14" s="119"/>
    </row>
    <row r="15" spans="1:16" s="2" customFormat="1" ht="15">
      <c r="A15" s="1" t="s">
        <v>8</v>
      </c>
      <c r="B15" s="29"/>
      <c r="C15" s="33"/>
      <c r="D15" s="33"/>
      <c r="E15" s="34"/>
      <c r="F15" s="33"/>
      <c r="G15" s="33"/>
      <c r="H15" s="34"/>
      <c r="I15" s="33"/>
      <c r="J15" s="49"/>
      <c r="K15" s="33"/>
      <c r="L15" s="34"/>
      <c r="M15" s="33"/>
      <c r="N15" s="33"/>
      <c r="O15" s="119"/>
      <c r="P15" s="119"/>
    </row>
    <row r="16" spans="1:16" ht="15">
      <c r="A16" s="2" t="s">
        <v>4</v>
      </c>
      <c r="B16" s="29">
        <v>1247</v>
      </c>
      <c r="C16" s="33">
        <v>1161</v>
      </c>
      <c r="D16" s="33">
        <v>2408</v>
      </c>
      <c r="E16" s="34">
        <v>698</v>
      </c>
      <c r="F16" s="33">
        <v>626</v>
      </c>
      <c r="G16" s="33">
        <v>1324</v>
      </c>
      <c r="H16" s="34">
        <v>1444</v>
      </c>
      <c r="I16" s="33">
        <v>1312</v>
      </c>
      <c r="J16" s="49">
        <v>2756</v>
      </c>
      <c r="K16" s="33"/>
      <c r="L16" s="34">
        <v>3481</v>
      </c>
      <c r="M16" s="33">
        <v>3170</v>
      </c>
      <c r="N16" s="33">
        <v>6651</v>
      </c>
      <c r="O16" s="119"/>
      <c r="P16" s="119"/>
    </row>
    <row r="17" spans="1:16" ht="15">
      <c r="A17" s="2" t="s">
        <v>5</v>
      </c>
      <c r="B17" s="29">
        <v>3474</v>
      </c>
      <c r="C17" s="32">
        <v>3445</v>
      </c>
      <c r="D17" s="33">
        <v>6919</v>
      </c>
      <c r="E17" s="34">
        <v>1614</v>
      </c>
      <c r="F17" s="32">
        <v>1567</v>
      </c>
      <c r="G17" s="33">
        <v>3181</v>
      </c>
      <c r="H17" s="34">
        <v>3516</v>
      </c>
      <c r="I17" s="33">
        <v>3413</v>
      </c>
      <c r="J17" s="49">
        <v>6929</v>
      </c>
      <c r="K17" s="33"/>
      <c r="L17" s="34">
        <v>11439</v>
      </c>
      <c r="M17" s="32">
        <v>11208</v>
      </c>
      <c r="N17" s="33">
        <v>22647</v>
      </c>
      <c r="O17" s="119"/>
      <c r="P17" s="119"/>
    </row>
    <row r="18" spans="1:16" ht="15">
      <c r="A18" s="2" t="s">
        <v>6</v>
      </c>
      <c r="B18" s="29">
        <v>0</v>
      </c>
      <c r="C18" s="32">
        <v>0</v>
      </c>
      <c r="D18" s="33">
        <v>0</v>
      </c>
      <c r="E18" s="34">
        <v>0</v>
      </c>
      <c r="F18" s="32">
        <v>0</v>
      </c>
      <c r="G18" s="33">
        <v>0</v>
      </c>
      <c r="H18" s="34">
        <v>0</v>
      </c>
      <c r="I18" s="33">
        <v>0</v>
      </c>
      <c r="J18" s="49">
        <v>0</v>
      </c>
      <c r="K18" s="33"/>
      <c r="L18" s="34">
        <v>0</v>
      </c>
      <c r="M18" s="32">
        <v>0</v>
      </c>
      <c r="N18" s="33">
        <v>0</v>
      </c>
      <c r="O18" s="119"/>
      <c r="P18" s="119"/>
    </row>
    <row r="19" spans="1:16" ht="15">
      <c r="A19" s="2" t="s">
        <v>7</v>
      </c>
      <c r="B19" s="29">
        <v>2125</v>
      </c>
      <c r="C19" s="32">
        <v>2099</v>
      </c>
      <c r="D19" s="33">
        <v>4224</v>
      </c>
      <c r="E19" s="34">
        <v>932</v>
      </c>
      <c r="F19" s="32">
        <v>882</v>
      </c>
      <c r="G19" s="33">
        <v>1814</v>
      </c>
      <c r="H19" s="34">
        <v>1974</v>
      </c>
      <c r="I19" s="33">
        <v>1941</v>
      </c>
      <c r="J19" s="49">
        <v>3915</v>
      </c>
      <c r="K19" s="33"/>
      <c r="L19" s="34">
        <v>6362</v>
      </c>
      <c r="M19" s="32">
        <v>6148</v>
      </c>
      <c r="N19" s="33">
        <v>12510</v>
      </c>
      <c r="O19" s="119"/>
      <c r="P19" s="119"/>
    </row>
    <row r="20" spans="1:16" s="14" customFormat="1" ht="15">
      <c r="A20" s="14" t="s">
        <v>0</v>
      </c>
      <c r="B20" s="15">
        <v>6846</v>
      </c>
      <c r="C20" s="16">
        <v>6705</v>
      </c>
      <c r="D20" s="16">
        <v>13551</v>
      </c>
      <c r="E20" s="17">
        <v>3244</v>
      </c>
      <c r="F20" s="16">
        <v>3075</v>
      </c>
      <c r="G20" s="16">
        <v>6319</v>
      </c>
      <c r="H20" s="17">
        <v>6934</v>
      </c>
      <c r="I20" s="16">
        <v>6666</v>
      </c>
      <c r="J20" s="50">
        <v>13600</v>
      </c>
      <c r="K20" s="16"/>
      <c r="L20" s="17">
        <v>21282</v>
      </c>
      <c r="M20" s="16">
        <v>20526</v>
      </c>
      <c r="N20" s="16">
        <v>41808</v>
      </c>
      <c r="O20" s="119"/>
      <c r="P20" s="119"/>
    </row>
    <row r="21" spans="1:16" s="2" customFormat="1" ht="15">
      <c r="A21" s="1" t="s">
        <v>9</v>
      </c>
      <c r="B21" s="29"/>
      <c r="C21" s="33"/>
      <c r="D21" s="33"/>
      <c r="E21" s="34"/>
      <c r="F21" s="33"/>
      <c r="G21" s="33"/>
      <c r="H21" s="34"/>
      <c r="I21" s="33"/>
      <c r="J21" s="49"/>
      <c r="K21" s="33"/>
      <c r="L21" s="34"/>
      <c r="M21" s="33"/>
      <c r="N21" s="33"/>
      <c r="O21" s="119"/>
      <c r="P21" s="119"/>
    </row>
    <row r="22" spans="1:16" ht="15">
      <c r="A22" s="2" t="s">
        <v>4</v>
      </c>
      <c r="B22" s="29">
        <v>1480</v>
      </c>
      <c r="C22" s="33">
        <v>1358</v>
      </c>
      <c r="D22" s="33">
        <v>2838</v>
      </c>
      <c r="E22" s="34">
        <v>546</v>
      </c>
      <c r="F22" s="33">
        <v>519</v>
      </c>
      <c r="G22" s="33">
        <v>1065</v>
      </c>
      <c r="H22" s="34">
        <v>977</v>
      </c>
      <c r="I22" s="33">
        <v>944</v>
      </c>
      <c r="J22" s="49">
        <v>1921</v>
      </c>
      <c r="K22" s="33"/>
      <c r="L22" s="34">
        <v>2097</v>
      </c>
      <c r="M22" s="33">
        <v>1899</v>
      </c>
      <c r="N22" s="33">
        <v>3996</v>
      </c>
      <c r="O22" s="119"/>
      <c r="P22" s="119"/>
    </row>
    <row r="23" spans="1:16" ht="15">
      <c r="A23" s="2" t="s">
        <v>5</v>
      </c>
      <c r="B23" s="29">
        <v>2436</v>
      </c>
      <c r="C23" s="32">
        <v>2324</v>
      </c>
      <c r="D23" s="33">
        <v>4760</v>
      </c>
      <c r="E23" s="34">
        <v>909</v>
      </c>
      <c r="F23" s="32">
        <v>842</v>
      </c>
      <c r="G23" s="33">
        <v>1751</v>
      </c>
      <c r="H23" s="34">
        <v>1527</v>
      </c>
      <c r="I23" s="33">
        <v>1408</v>
      </c>
      <c r="J23" s="49">
        <v>2935</v>
      </c>
      <c r="K23" s="33"/>
      <c r="L23" s="34">
        <v>3282</v>
      </c>
      <c r="M23" s="32">
        <v>3072</v>
      </c>
      <c r="N23" s="33">
        <v>6354</v>
      </c>
      <c r="O23" s="119"/>
      <c r="P23" s="119"/>
    </row>
    <row r="24" spans="1:16" ht="15">
      <c r="A24" s="2" t="s">
        <v>7</v>
      </c>
      <c r="B24" s="29">
        <v>1631</v>
      </c>
      <c r="C24" s="32">
        <v>1519</v>
      </c>
      <c r="D24" s="33">
        <v>3150</v>
      </c>
      <c r="E24" s="34">
        <v>767</v>
      </c>
      <c r="F24" s="32">
        <v>715</v>
      </c>
      <c r="G24" s="33">
        <v>1482</v>
      </c>
      <c r="H24" s="34">
        <v>1183</v>
      </c>
      <c r="I24" s="33">
        <v>1124</v>
      </c>
      <c r="J24" s="49">
        <v>2307</v>
      </c>
      <c r="K24" s="33"/>
      <c r="L24" s="34">
        <v>1955</v>
      </c>
      <c r="M24" s="32">
        <v>1853</v>
      </c>
      <c r="N24" s="33">
        <v>3808</v>
      </c>
      <c r="O24" s="119"/>
      <c r="P24" s="119"/>
    </row>
    <row r="25" spans="1:16" s="14" customFormat="1" ht="15">
      <c r="A25" s="14" t="s">
        <v>0</v>
      </c>
      <c r="B25" s="15">
        <v>5547</v>
      </c>
      <c r="C25" s="16">
        <v>5201</v>
      </c>
      <c r="D25" s="16">
        <v>10748</v>
      </c>
      <c r="E25" s="17">
        <v>2222</v>
      </c>
      <c r="F25" s="16">
        <v>2076</v>
      </c>
      <c r="G25" s="16">
        <v>4298</v>
      </c>
      <c r="H25" s="17">
        <v>3687</v>
      </c>
      <c r="I25" s="16">
        <v>3476</v>
      </c>
      <c r="J25" s="50">
        <v>7163</v>
      </c>
      <c r="K25" s="16"/>
      <c r="L25" s="17">
        <v>7334</v>
      </c>
      <c r="M25" s="16">
        <v>6824</v>
      </c>
      <c r="N25" s="16">
        <v>14158</v>
      </c>
      <c r="O25" s="119"/>
      <c r="P25" s="119"/>
    </row>
    <row r="26" spans="1:16" s="2" customFormat="1" ht="15">
      <c r="A26" s="1" t="s">
        <v>10</v>
      </c>
      <c r="B26" s="29"/>
      <c r="C26" s="33"/>
      <c r="D26" s="33"/>
      <c r="E26" s="34"/>
      <c r="F26" s="33"/>
      <c r="G26" s="33"/>
      <c r="H26" s="34"/>
      <c r="I26" s="33"/>
      <c r="J26" s="49"/>
      <c r="K26" s="33"/>
      <c r="L26" s="34"/>
      <c r="M26" s="33"/>
      <c r="N26" s="33"/>
      <c r="O26" s="119"/>
      <c r="P26" s="119"/>
    </row>
    <row r="27" spans="1:16" ht="15">
      <c r="A27" s="2" t="s">
        <v>4</v>
      </c>
      <c r="B27" s="29">
        <v>842</v>
      </c>
      <c r="C27" s="33">
        <v>826</v>
      </c>
      <c r="D27" s="33">
        <v>1668</v>
      </c>
      <c r="E27" s="34">
        <v>983</v>
      </c>
      <c r="F27" s="33">
        <v>963</v>
      </c>
      <c r="G27" s="33">
        <v>1946</v>
      </c>
      <c r="H27" s="34">
        <v>1530</v>
      </c>
      <c r="I27" s="33">
        <v>1558</v>
      </c>
      <c r="J27" s="49">
        <v>3088</v>
      </c>
      <c r="K27" s="33"/>
      <c r="L27" s="34">
        <v>3134</v>
      </c>
      <c r="M27" s="33">
        <v>3051</v>
      </c>
      <c r="N27" s="33">
        <v>6185</v>
      </c>
      <c r="O27" s="119"/>
      <c r="P27" s="119"/>
    </row>
    <row r="28" spans="1:16" ht="15">
      <c r="A28" s="2" t="s">
        <v>5</v>
      </c>
      <c r="B28" s="29">
        <v>2094</v>
      </c>
      <c r="C28" s="32">
        <v>2057</v>
      </c>
      <c r="D28" s="33">
        <v>4151</v>
      </c>
      <c r="E28" s="34">
        <v>2402</v>
      </c>
      <c r="F28" s="32">
        <v>2254</v>
      </c>
      <c r="G28" s="33">
        <v>4656</v>
      </c>
      <c r="H28" s="34">
        <v>4710</v>
      </c>
      <c r="I28" s="33">
        <v>4454</v>
      </c>
      <c r="J28" s="49">
        <v>9164</v>
      </c>
      <c r="K28" s="33"/>
      <c r="L28" s="34">
        <v>15404</v>
      </c>
      <c r="M28" s="32">
        <v>14852</v>
      </c>
      <c r="N28" s="33">
        <v>30256</v>
      </c>
      <c r="O28" s="119"/>
      <c r="P28" s="119"/>
    </row>
    <row r="29" spans="1:16" ht="15">
      <c r="A29" s="2" t="s">
        <v>6</v>
      </c>
      <c r="B29" s="29">
        <v>0</v>
      </c>
      <c r="C29" s="32">
        <v>0</v>
      </c>
      <c r="D29" s="33">
        <v>0</v>
      </c>
      <c r="E29" s="34">
        <v>0</v>
      </c>
      <c r="F29" s="32">
        <v>0</v>
      </c>
      <c r="G29" s="33">
        <v>0</v>
      </c>
      <c r="H29" s="34">
        <v>0</v>
      </c>
      <c r="I29" s="33">
        <v>0</v>
      </c>
      <c r="J29" s="49">
        <v>0</v>
      </c>
      <c r="K29" s="33"/>
      <c r="L29" s="34">
        <v>0</v>
      </c>
      <c r="M29" s="32">
        <v>0</v>
      </c>
      <c r="N29" s="33">
        <v>0</v>
      </c>
      <c r="O29" s="119"/>
      <c r="P29" s="119"/>
    </row>
    <row r="30" spans="1:16" ht="15">
      <c r="A30" s="2" t="s">
        <v>7</v>
      </c>
      <c r="B30" s="29">
        <v>356</v>
      </c>
      <c r="C30" s="32">
        <v>346</v>
      </c>
      <c r="D30" s="33">
        <v>702</v>
      </c>
      <c r="E30" s="34">
        <v>446</v>
      </c>
      <c r="F30" s="32">
        <v>431</v>
      </c>
      <c r="G30" s="33">
        <v>877</v>
      </c>
      <c r="H30" s="34">
        <v>879</v>
      </c>
      <c r="I30" s="33">
        <v>813</v>
      </c>
      <c r="J30" s="49">
        <v>1692</v>
      </c>
      <c r="K30" s="33"/>
      <c r="L30" s="34">
        <v>2751</v>
      </c>
      <c r="M30" s="32">
        <v>2512</v>
      </c>
      <c r="N30" s="33">
        <v>5263</v>
      </c>
      <c r="O30" s="119"/>
      <c r="P30" s="119"/>
    </row>
    <row r="31" spans="1:16" s="14" customFormat="1" ht="15">
      <c r="A31" s="14" t="s">
        <v>0</v>
      </c>
      <c r="B31" s="15">
        <v>3292</v>
      </c>
      <c r="C31" s="16">
        <v>3229</v>
      </c>
      <c r="D31" s="16">
        <v>6521</v>
      </c>
      <c r="E31" s="17">
        <v>3831</v>
      </c>
      <c r="F31" s="16">
        <v>3648</v>
      </c>
      <c r="G31" s="16">
        <v>7479</v>
      </c>
      <c r="H31" s="17">
        <v>7119</v>
      </c>
      <c r="I31" s="16">
        <v>6825</v>
      </c>
      <c r="J31" s="50">
        <v>13944</v>
      </c>
      <c r="K31" s="16"/>
      <c r="L31" s="17">
        <v>21289</v>
      </c>
      <c r="M31" s="16">
        <v>20415</v>
      </c>
      <c r="N31" s="16">
        <v>41704</v>
      </c>
      <c r="O31" s="119"/>
      <c r="P31" s="119"/>
    </row>
    <row r="32" spans="1:16" s="2" customFormat="1" ht="15">
      <c r="A32" s="1" t="s">
        <v>11</v>
      </c>
      <c r="B32" s="29"/>
      <c r="C32" s="33"/>
      <c r="D32" s="33"/>
      <c r="E32" s="34"/>
      <c r="F32" s="33"/>
      <c r="G32" s="33"/>
      <c r="H32" s="34"/>
      <c r="I32" s="33"/>
      <c r="J32" s="49"/>
      <c r="K32" s="33"/>
      <c r="L32" s="34"/>
      <c r="M32" s="33"/>
      <c r="N32" s="33"/>
      <c r="O32" s="119"/>
      <c r="P32" s="119"/>
    </row>
    <row r="33" spans="1:16" ht="15">
      <c r="A33" s="2" t="s">
        <v>4</v>
      </c>
      <c r="B33" s="29">
        <v>1059</v>
      </c>
      <c r="C33" s="33">
        <v>1004</v>
      </c>
      <c r="D33" s="33">
        <v>2063</v>
      </c>
      <c r="E33" s="34">
        <v>1116</v>
      </c>
      <c r="F33" s="33">
        <v>1098</v>
      </c>
      <c r="G33" s="33">
        <v>2214</v>
      </c>
      <c r="H33" s="34">
        <v>2071</v>
      </c>
      <c r="I33" s="33">
        <v>1969</v>
      </c>
      <c r="J33" s="49">
        <v>4040</v>
      </c>
      <c r="K33" s="33"/>
      <c r="L33" s="34">
        <v>4472</v>
      </c>
      <c r="M33" s="33">
        <v>4142</v>
      </c>
      <c r="N33" s="33">
        <v>8614</v>
      </c>
      <c r="O33" s="119"/>
      <c r="P33" s="119"/>
    </row>
    <row r="34" spans="1:16" ht="15">
      <c r="A34" s="2" t="s">
        <v>5</v>
      </c>
      <c r="B34" s="29">
        <v>3494</v>
      </c>
      <c r="C34" s="32">
        <v>3308</v>
      </c>
      <c r="D34" s="33">
        <v>6802</v>
      </c>
      <c r="E34" s="34">
        <v>3392</v>
      </c>
      <c r="F34" s="32">
        <v>3219</v>
      </c>
      <c r="G34" s="33">
        <v>6611</v>
      </c>
      <c r="H34" s="34">
        <v>6566</v>
      </c>
      <c r="I34" s="33">
        <v>6266</v>
      </c>
      <c r="J34" s="49">
        <v>12832</v>
      </c>
      <c r="K34" s="33"/>
      <c r="L34" s="34">
        <v>18742</v>
      </c>
      <c r="M34" s="32">
        <v>17836</v>
      </c>
      <c r="N34" s="33">
        <v>36578</v>
      </c>
      <c r="O34" s="119"/>
      <c r="P34" s="119"/>
    </row>
    <row r="35" spans="1:16" ht="15">
      <c r="A35" s="2" t="s">
        <v>6</v>
      </c>
      <c r="B35" s="29">
        <v>0</v>
      </c>
      <c r="C35" s="32">
        <v>0</v>
      </c>
      <c r="D35" s="33">
        <v>0</v>
      </c>
      <c r="E35" s="34">
        <v>0</v>
      </c>
      <c r="F35" s="32">
        <v>0</v>
      </c>
      <c r="G35" s="33">
        <v>0</v>
      </c>
      <c r="H35" s="34">
        <v>0</v>
      </c>
      <c r="I35" s="33">
        <v>0</v>
      </c>
      <c r="J35" s="49">
        <v>0</v>
      </c>
      <c r="K35" s="33"/>
      <c r="L35" s="34">
        <v>0</v>
      </c>
      <c r="M35" s="32">
        <v>0</v>
      </c>
      <c r="N35" s="33">
        <v>0</v>
      </c>
      <c r="O35" s="119"/>
      <c r="P35" s="119"/>
    </row>
    <row r="36" spans="1:16" ht="15">
      <c r="A36" s="2" t="s">
        <v>7</v>
      </c>
      <c r="B36" s="29">
        <v>1421</v>
      </c>
      <c r="C36" s="32">
        <v>1257</v>
      </c>
      <c r="D36" s="33">
        <v>2678</v>
      </c>
      <c r="E36" s="34">
        <v>1362</v>
      </c>
      <c r="F36" s="32">
        <v>1277</v>
      </c>
      <c r="G36" s="33">
        <v>2639</v>
      </c>
      <c r="H36" s="34">
        <v>2511</v>
      </c>
      <c r="I36" s="33">
        <v>2329</v>
      </c>
      <c r="J36" s="49">
        <v>4840</v>
      </c>
      <c r="K36" s="33"/>
      <c r="L36" s="34">
        <v>6534</v>
      </c>
      <c r="M36" s="32">
        <v>6187</v>
      </c>
      <c r="N36" s="33">
        <v>12721</v>
      </c>
      <c r="O36" s="119"/>
      <c r="P36" s="119"/>
    </row>
    <row r="37" spans="1:16" s="14" customFormat="1" ht="15">
      <c r="A37" s="14" t="s">
        <v>0</v>
      </c>
      <c r="B37" s="15">
        <v>5974</v>
      </c>
      <c r="C37" s="16">
        <v>5569</v>
      </c>
      <c r="D37" s="16">
        <v>11543</v>
      </c>
      <c r="E37" s="17">
        <v>5870</v>
      </c>
      <c r="F37" s="16">
        <v>5594</v>
      </c>
      <c r="G37" s="16">
        <v>11464</v>
      </c>
      <c r="H37" s="17">
        <v>11148</v>
      </c>
      <c r="I37" s="16">
        <v>10564</v>
      </c>
      <c r="J37" s="50">
        <v>21712</v>
      </c>
      <c r="K37" s="16"/>
      <c r="L37" s="17">
        <v>29748</v>
      </c>
      <c r="M37" s="16">
        <v>28165</v>
      </c>
      <c r="N37" s="16">
        <v>57913</v>
      </c>
      <c r="O37" s="119"/>
      <c r="P37" s="119"/>
    </row>
    <row r="38" spans="1:16" s="2" customFormat="1" ht="15">
      <c r="A38" s="1" t="s">
        <v>12</v>
      </c>
      <c r="B38" s="29"/>
      <c r="C38" s="33"/>
      <c r="D38" s="33"/>
      <c r="E38" s="34"/>
      <c r="F38" s="33"/>
      <c r="G38" s="33"/>
      <c r="H38" s="34"/>
      <c r="I38" s="33"/>
      <c r="J38" s="49"/>
      <c r="K38" s="33"/>
      <c r="L38" s="34"/>
      <c r="M38" s="33"/>
      <c r="N38" s="33"/>
      <c r="O38" s="119"/>
      <c r="P38" s="119"/>
    </row>
    <row r="39" spans="1:16" ht="15">
      <c r="A39" s="2" t="s">
        <v>4</v>
      </c>
      <c r="B39" s="29">
        <v>24</v>
      </c>
      <c r="C39" s="33">
        <v>30</v>
      </c>
      <c r="D39" s="33">
        <v>54</v>
      </c>
      <c r="E39" s="34">
        <v>5</v>
      </c>
      <c r="F39" s="33">
        <v>9</v>
      </c>
      <c r="G39" s="33">
        <v>14</v>
      </c>
      <c r="H39" s="34">
        <v>12</v>
      </c>
      <c r="I39" s="33">
        <v>13</v>
      </c>
      <c r="J39" s="49">
        <v>25</v>
      </c>
      <c r="K39" s="33"/>
      <c r="L39" s="34">
        <v>26</v>
      </c>
      <c r="M39" s="33">
        <v>35</v>
      </c>
      <c r="N39" s="33">
        <v>61</v>
      </c>
      <c r="O39" s="119"/>
      <c r="P39" s="119"/>
    </row>
    <row r="40" spans="1:16" s="14" customFormat="1" ht="15">
      <c r="A40" s="14" t="s">
        <v>0</v>
      </c>
      <c r="B40" s="15">
        <v>24</v>
      </c>
      <c r="C40" s="16">
        <v>30</v>
      </c>
      <c r="D40" s="16">
        <v>54</v>
      </c>
      <c r="E40" s="17">
        <v>5</v>
      </c>
      <c r="F40" s="16">
        <v>9</v>
      </c>
      <c r="G40" s="16">
        <v>14</v>
      </c>
      <c r="H40" s="17">
        <v>12</v>
      </c>
      <c r="I40" s="16">
        <v>13</v>
      </c>
      <c r="J40" s="50">
        <v>25</v>
      </c>
      <c r="K40" s="16"/>
      <c r="L40" s="17">
        <v>26</v>
      </c>
      <c r="M40" s="16">
        <v>35</v>
      </c>
      <c r="N40" s="16">
        <v>61</v>
      </c>
      <c r="O40" s="119"/>
      <c r="P40" s="119"/>
    </row>
    <row r="41" spans="1:16" s="2" customFormat="1" ht="15">
      <c r="A41" s="1" t="s">
        <v>13</v>
      </c>
      <c r="B41" s="29"/>
      <c r="C41" s="33"/>
      <c r="D41" s="33"/>
      <c r="E41" s="34"/>
      <c r="F41" s="33"/>
      <c r="G41" s="33"/>
      <c r="H41" s="34"/>
      <c r="I41" s="33"/>
      <c r="J41" s="49"/>
      <c r="K41" s="33"/>
      <c r="L41" s="34"/>
      <c r="M41" s="33"/>
      <c r="N41" s="33"/>
      <c r="O41" s="119"/>
      <c r="P41" s="119"/>
    </row>
    <row r="42" spans="1:16" ht="15">
      <c r="A42" s="2" t="s">
        <v>4</v>
      </c>
      <c r="B42" s="29">
        <v>765</v>
      </c>
      <c r="C42" s="33">
        <v>771</v>
      </c>
      <c r="D42" s="33">
        <v>1536</v>
      </c>
      <c r="E42" s="34">
        <v>824</v>
      </c>
      <c r="F42" s="33">
        <v>806</v>
      </c>
      <c r="G42" s="33">
        <v>1630</v>
      </c>
      <c r="H42" s="34">
        <v>1347</v>
      </c>
      <c r="I42" s="33">
        <v>1367</v>
      </c>
      <c r="J42" s="49">
        <v>2714</v>
      </c>
      <c r="K42" s="33"/>
      <c r="L42" s="34">
        <v>2698</v>
      </c>
      <c r="M42" s="33">
        <v>2614</v>
      </c>
      <c r="N42" s="33">
        <v>5312</v>
      </c>
      <c r="O42" s="119"/>
      <c r="P42" s="119"/>
    </row>
    <row r="43" spans="1:16" ht="15">
      <c r="A43" s="2" t="s">
        <v>5</v>
      </c>
      <c r="B43" s="29">
        <v>1732</v>
      </c>
      <c r="C43" s="32">
        <v>1676</v>
      </c>
      <c r="D43" s="33">
        <v>3408</v>
      </c>
      <c r="E43" s="34">
        <v>1855</v>
      </c>
      <c r="F43" s="32">
        <v>1806</v>
      </c>
      <c r="G43" s="33">
        <v>3661</v>
      </c>
      <c r="H43" s="34">
        <v>4113</v>
      </c>
      <c r="I43" s="33">
        <v>4054</v>
      </c>
      <c r="J43" s="49">
        <v>8167</v>
      </c>
      <c r="K43" s="33"/>
      <c r="L43" s="34">
        <v>11177</v>
      </c>
      <c r="M43" s="32">
        <v>10737</v>
      </c>
      <c r="N43" s="33">
        <v>21914</v>
      </c>
      <c r="O43" s="119"/>
      <c r="P43" s="119"/>
    </row>
    <row r="44" spans="1:16" ht="15">
      <c r="A44" s="2" t="s">
        <v>6</v>
      </c>
      <c r="B44" s="29">
        <v>19</v>
      </c>
      <c r="C44" s="32">
        <v>21</v>
      </c>
      <c r="D44" s="33">
        <v>40</v>
      </c>
      <c r="E44" s="34">
        <v>4</v>
      </c>
      <c r="F44" s="32">
        <v>10</v>
      </c>
      <c r="G44" s="33">
        <v>14</v>
      </c>
      <c r="H44" s="34">
        <v>18</v>
      </c>
      <c r="I44" s="33">
        <v>14</v>
      </c>
      <c r="J44" s="49">
        <v>32</v>
      </c>
      <c r="K44" s="33"/>
      <c r="L44" s="34">
        <v>60</v>
      </c>
      <c r="M44" s="32">
        <v>60</v>
      </c>
      <c r="N44" s="33">
        <v>120</v>
      </c>
      <c r="O44" s="119"/>
      <c r="P44" s="119"/>
    </row>
    <row r="45" spans="1:16" ht="15">
      <c r="A45" s="2" t="s">
        <v>7</v>
      </c>
      <c r="B45" s="29">
        <v>269</v>
      </c>
      <c r="C45" s="32">
        <v>240</v>
      </c>
      <c r="D45" s="33">
        <v>509</v>
      </c>
      <c r="E45" s="34">
        <v>321</v>
      </c>
      <c r="F45" s="32">
        <v>302</v>
      </c>
      <c r="G45" s="33">
        <v>623</v>
      </c>
      <c r="H45" s="34">
        <v>717</v>
      </c>
      <c r="I45" s="33">
        <v>692</v>
      </c>
      <c r="J45" s="49">
        <v>1409</v>
      </c>
      <c r="K45" s="33"/>
      <c r="L45" s="34">
        <v>2044</v>
      </c>
      <c r="M45" s="32">
        <v>1967</v>
      </c>
      <c r="N45" s="33">
        <v>4011</v>
      </c>
      <c r="O45" s="119"/>
      <c r="P45" s="119"/>
    </row>
    <row r="46" spans="1:16" s="14" customFormat="1" ht="15">
      <c r="A46" s="14" t="s">
        <v>0</v>
      </c>
      <c r="B46" s="15">
        <v>2785</v>
      </c>
      <c r="C46" s="16">
        <v>2708</v>
      </c>
      <c r="D46" s="16">
        <v>5493</v>
      </c>
      <c r="E46" s="17">
        <v>3004</v>
      </c>
      <c r="F46" s="16">
        <v>2924</v>
      </c>
      <c r="G46" s="16">
        <v>5928</v>
      </c>
      <c r="H46" s="17">
        <v>6195</v>
      </c>
      <c r="I46" s="16">
        <v>6127</v>
      </c>
      <c r="J46" s="50">
        <v>12322</v>
      </c>
      <c r="K46" s="16"/>
      <c r="L46" s="17">
        <v>15979</v>
      </c>
      <c r="M46" s="16">
        <v>15378</v>
      </c>
      <c r="N46" s="16">
        <v>31357</v>
      </c>
      <c r="O46" s="119"/>
      <c r="P46" s="119"/>
    </row>
    <row r="47" spans="1:14" s="2" customFormat="1" ht="15">
      <c r="A47" s="18" t="s">
        <v>14</v>
      </c>
      <c r="B47" s="35"/>
      <c r="C47" s="36"/>
      <c r="D47" s="36"/>
      <c r="E47" s="37"/>
      <c r="F47" s="36"/>
      <c r="G47" s="36"/>
      <c r="H47" s="37"/>
      <c r="I47" s="36"/>
      <c r="J47" s="51"/>
      <c r="K47" s="36"/>
      <c r="L47" s="37"/>
      <c r="M47" s="36"/>
      <c r="N47" s="36"/>
    </row>
    <row r="48" spans="1:14" ht="15">
      <c r="A48" s="2" t="s">
        <v>4</v>
      </c>
      <c r="B48" s="29">
        <f aca="true" t="shared" si="0" ref="B48:J48">SUM(B42,B39,B33,B27,B22,B16,B10)</f>
        <v>6885</v>
      </c>
      <c r="C48" s="33">
        <f t="shared" si="0"/>
        <v>6557</v>
      </c>
      <c r="D48" s="33">
        <f t="shared" si="0"/>
        <v>13442</v>
      </c>
      <c r="E48" s="34">
        <f t="shared" si="0"/>
        <v>5894</v>
      </c>
      <c r="F48" s="33">
        <f t="shared" si="0"/>
        <v>5614</v>
      </c>
      <c r="G48" s="33">
        <f t="shared" si="0"/>
        <v>11508</v>
      </c>
      <c r="H48" s="34">
        <f t="shared" si="0"/>
        <v>10268</v>
      </c>
      <c r="I48" s="33">
        <f t="shared" si="0"/>
        <v>9809</v>
      </c>
      <c r="J48" s="49">
        <f t="shared" si="0"/>
        <v>20077</v>
      </c>
      <c r="K48" s="33"/>
      <c r="L48" s="34">
        <f>SUM(L42,L39,L33,L27,L22,L16,L10)</f>
        <v>21735</v>
      </c>
      <c r="M48" s="33">
        <f>SUM(M42,M39,M33,M27,M22,M16,M10)</f>
        <v>20315</v>
      </c>
      <c r="N48" s="33">
        <f>SUM(N42,N39,N33,N27,N22,N16,N10)</f>
        <v>42050</v>
      </c>
    </row>
    <row r="49" spans="1:14" ht="15">
      <c r="A49" s="2" t="s">
        <v>5</v>
      </c>
      <c r="B49" s="29">
        <f aca="true" t="shared" si="1" ref="B49:J49">SUM(B11,B17,B23,B28,B34,B43)</f>
        <v>18004</v>
      </c>
      <c r="C49" s="32">
        <f t="shared" si="1"/>
        <v>17586</v>
      </c>
      <c r="D49" s="33">
        <f t="shared" si="1"/>
        <v>35590</v>
      </c>
      <c r="E49" s="34">
        <f t="shared" si="1"/>
        <v>14453</v>
      </c>
      <c r="F49" s="32">
        <f t="shared" si="1"/>
        <v>13953</v>
      </c>
      <c r="G49" s="33">
        <f t="shared" si="1"/>
        <v>28406</v>
      </c>
      <c r="H49" s="34">
        <f>SUM(H11,H17,H23,H28,H34,H43)</f>
        <v>28858</v>
      </c>
      <c r="I49" s="33">
        <f t="shared" si="1"/>
        <v>27676</v>
      </c>
      <c r="J49" s="49">
        <f t="shared" si="1"/>
        <v>56534</v>
      </c>
      <c r="K49" s="33"/>
      <c r="L49" s="34">
        <f>SUM(L11,L17,L23,L28,L34,L43)</f>
        <v>81770</v>
      </c>
      <c r="M49" s="32">
        <f>SUM(M11,M17,M23,M28,M34,M43)</f>
        <v>78667</v>
      </c>
      <c r="N49" s="33">
        <f>SUM(N11,N17,N23,N28,N34,N43)</f>
        <v>160437</v>
      </c>
    </row>
    <row r="50" spans="1:14" ht="15">
      <c r="A50" s="2" t="s">
        <v>6</v>
      </c>
      <c r="B50" s="29">
        <f aca="true" t="shared" si="2" ref="B50:J50">SUM(B12,B18,B29,B35,B44)</f>
        <v>19</v>
      </c>
      <c r="C50" s="32">
        <f t="shared" si="2"/>
        <v>21</v>
      </c>
      <c r="D50" s="33">
        <f t="shared" si="2"/>
        <v>40</v>
      </c>
      <c r="E50" s="34">
        <f t="shared" si="2"/>
        <v>4</v>
      </c>
      <c r="F50" s="32">
        <f t="shared" si="2"/>
        <v>10</v>
      </c>
      <c r="G50" s="33">
        <f t="shared" si="2"/>
        <v>14</v>
      </c>
      <c r="H50" s="34">
        <f t="shared" si="2"/>
        <v>18</v>
      </c>
      <c r="I50" s="33">
        <f t="shared" si="2"/>
        <v>14</v>
      </c>
      <c r="J50" s="49">
        <f t="shared" si="2"/>
        <v>32</v>
      </c>
      <c r="K50" s="33"/>
      <c r="L50" s="34">
        <f>SUM(L12,L18,L29,L35,L44)</f>
        <v>60</v>
      </c>
      <c r="M50" s="32">
        <f>SUM(M12,M18,M29,M35,M44)</f>
        <v>60</v>
      </c>
      <c r="N50" s="33">
        <f>SUM(N12,N18,N29,N35,N44)</f>
        <v>120</v>
      </c>
    </row>
    <row r="51" spans="1:14" ht="15">
      <c r="A51" s="2" t="s">
        <v>7</v>
      </c>
      <c r="B51" s="29">
        <f aca="true" t="shared" si="3" ref="B51:J51">SUM(B13,B19,B24,B30,B36,B45)</f>
        <v>8825</v>
      </c>
      <c r="C51" s="32">
        <f t="shared" si="3"/>
        <v>8420</v>
      </c>
      <c r="D51" s="33">
        <f t="shared" si="3"/>
        <v>17245</v>
      </c>
      <c r="E51" s="34">
        <f t="shared" si="3"/>
        <v>7035</v>
      </c>
      <c r="F51" s="32">
        <f t="shared" si="3"/>
        <v>6770</v>
      </c>
      <c r="G51" s="33">
        <f t="shared" si="3"/>
        <v>13805</v>
      </c>
      <c r="H51" s="34">
        <f t="shared" si="3"/>
        <v>11842</v>
      </c>
      <c r="I51" s="33">
        <f t="shared" si="3"/>
        <v>11387</v>
      </c>
      <c r="J51" s="49">
        <f t="shared" si="3"/>
        <v>23229</v>
      </c>
      <c r="K51" s="33"/>
      <c r="L51" s="34">
        <f>SUM(L13,L19,L24,L30,L36,L45)</f>
        <v>30001</v>
      </c>
      <c r="M51" s="32">
        <f>SUM(M13,M19,M24,M30,M36,M45)</f>
        <v>28584</v>
      </c>
      <c r="N51" s="33">
        <f>SUM(N13,N19,N24,N30,N36,N45)</f>
        <v>58585</v>
      </c>
    </row>
    <row r="52" spans="1:14" s="14" customFormat="1" ht="12.75">
      <c r="A52" s="14" t="s">
        <v>15</v>
      </c>
      <c r="B52" s="15">
        <f aca="true" t="shared" si="4" ref="B52:J52">SUM(B48:B51)</f>
        <v>33733</v>
      </c>
      <c r="C52" s="16">
        <f t="shared" si="4"/>
        <v>32584</v>
      </c>
      <c r="D52" s="16">
        <f t="shared" si="4"/>
        <v>66317</v>
      </c>
      <c r="E52" s="17">
        <f t="shared" si="4"/>
        <v>27386</v>
      </c>
      <c r="F52" s="16">
        <f t="shared" si="4"/>
        <v>26347</v>
      </c>
      <c r="G52" s="16">
        <f t="shared" si="4"/>
        <v>53733</v>
      </c>
      <c r="H52" s="17">
        <f t="shared" si="4"/>
        <v>50986</v>
      </c>
      <c r="I52" s="16">
        <f t="shared" si="4"/>
        <v>48886</v>
      </c>
      <c r="J52" s="50">
        <f t="shared" si="4"/>
        <v>99872</v>
      </c>
      <c r="K52" s="16"/>
      <c r="L52" s="17">
        <f>SUM(L48:L51)</f>
        <v>133566</v>
      </c>
      <c r="M52" s="16">
        <f>SUM(M48:M51)</f>
        <v>127626</v>
      </c>
      <c r="N52" s="16">
        <f>SUM(N48:N51)</f>
        <v>261192</v>
      </c>
    </row>
    <row r="53" ht="15">
      <c r="A53" s="2"/>
    </row>
    <row r="54" ht="15">
      <c r="A54" s="20"/>
    </row>
    <row r="55" spans="1:13" ht="15">
      <c r="A55" s="21"/>
      <c r="B55" s="22"/>
      <c r="C55" s="22"/>
      <c r="D55" s="23"/>
      <c r="E55" s="22"/>
      <c r="F55" s="22"/>
      <c r="G55" s="23"/>
      <c r="H55" s="22"/>
      <c r="I55" s="22"/>
      <c r="L55" s="22"/>
      <c r="M55" s="22"/>
    </row>
    <row r="56" spans="1:13" ht="15">
      <c r="A56" s="21"/>
      <c r="B56" s="22"/>
      <c r="C56" s="22"/>
      <c r="D56" s="23"/>
      <c r="E56" s="22"/>
      <c r="F56" s="22"/>
      <c r="G56" s="23"/>
      <c r="H56" s="22"/>
      <c r="I56" s="22"/>
      <c r="L56" s="22"/>
      <c r="M56" s="22"/>
    </row>
    <row r="57" spans="1:13" ht="15">
      <c r="A57" s="21"/>
      <c r="B57" s="22"/>
      <c r="C57" s="22"/>
      <c r="D57" s="23"/>
      <c r="E57" s="22"/>
      <c r="F57" s="22"/>
      <c r="G57" s="23"/>
      <c r="H57" s="22"/>
      <c r="I57" s="22"/>
      <c r="L57" s="22"/>
      <c r="M57" s="22"/>
    </row>
    <row r="58" ht="15">
      <c r="A58" s="21"/>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81" r:id="rId2"/>
  <headerFooter>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N58"/>
  <sheetViews>
    <sheetView zoomScale="115" zoomScaleNormal="115" zoomScalePageLayoutView="0" workbookViewId="0" topLeftCell="A1">
      <selection activeCell="A58" sqref="A58"/>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28515625" style="2" customWidth="1"/>
    <col min="12" max="13" width="9.140625" style="0" customWidth="1"/>
    <col min="14" max="14" width="9.140625" style="2" customWidth="1"/>
  </cols>
  <sheetData>
    <row r="2" spans="1:14" s="3" customFormat="1" ht="12.75">
      <c r="A2" s="174" t="s">
        <v>21</v>
      </c>
      <c r="B2" s="174"/>
      <c r="C2" s="174"/>
      <c r="D2" s="174"/>
      <c r="E2" s="174"/>
      <c r="F2" s="174"/>
      <c r="G2" s="174"/>
      <c r="H2" s="174"/>
      <c r="I2" s="174"/>
      <c r="J2" s="174"/>
      <c r="K2" s="174"/>
      <c r="L2" s="174"/>
      <c r="M2" s="174"/>
      <c r="N2" s="174"/>
    </row>
    <row r="3" spans="1:14" s="120" customFormat="1" ht="12.75">
      <c r="A3" s="178" t="s">
        <v>95</v>
      </c>
      <c r="B3" s="178"/>
      <c r="C3" s="178"/>
      <c r="D3" s="178"/>
      <c r="E3" s="178"/>
      <c r="F3" s="178"/>
      <c r="G3" s="178"/>
      <c r="H3" s="178"/>
      <c r="I3" s="178"/>
      <c r="J3" s="178"/>
      <c r="K3" s="178"/>
      <c r="L3" s="178"/>
      <c r="M3" s="178"/>
      <c r="N3" s="178"/>
    </row>
    <row r="4" spans="1:14" s="3" customFormat="1" ht="6.75" customHeight="1">
      <c r="A4" s="24"/>
      <c r="B4" s="24"/>
      <c r="C4" s="24"/>
      <c r="D4" s="24"/>
      <c r="E4" s="24"/>
      <c r="F4" s="24"/>
      <c r="G4" s="24"/>
      <c r="H4" s="24"/>
      <c r="I4" s="24"/>
      <c r="J4" s="24"/>
      <c r="K4" s="24"/>
      <c r="L4" s="24"/>
      <c r="M4" s="24"/>
      <c r="N4" s="24"/>
    </row>
    <row r="5" spans="1:14" ht="15">
      <c r="A5" s="174" t="s">
        <v>82</v>
      </c>
      <c r="B5" s="174"/>
      <c r="C5" s="174"/>
      <c r="D5" s="174"/>
      <c r="E5" s="174"/>
      <c r="F5" s="174"/>
      <c r="G5" s="174"/>
      <c r="H5" s="174"/>
      <c r="I5" s="174"/>
      <c r="J5" s="174"/>
      <c r="K5" s="174"/>
      <c r="L5" s="174"/>
      <c r="M5" s="174"/>
      <c r="N5" s="174"/>
    </row>
    <row r="6" spans="1:11" ht="6.75" customHeight="1" thickBot="1">
      <c r="A6" s="24"/>
      <c r="B6" s="24"/>
      <c r="C6" s="24"/>
      <c r="D6" s="24"/>
      <c r="E6" s="24"/>
      <c r="F6" s="24"/>
      <c r="G6" s="24"/>
      <c r="H6" s="24"/>
      <c r="I6" s="24"/>
      <c r="J6" s="24"/>
      <c r="K6" s="24"/>
    </row>
    <row r="7" spans="1:14" ht="29.25" customHeight="1">
      <c r="A7" s="4"/>
      <c r="B7" s="175" t="s">
        <v>27</v>
      </c>
      <c r="C7" s="176"/>
      <c r="D7" s="176"/>
      <c r="E7" s="175" t="s">
        <v>16</v>
      </c>
      <c r="F7" s="176"/>
      <c r="G7" s="177"/>
      <c r="H7" s="175" t="s">
        <v>99</v>
      </c>
      <c r="I7" s="176"/>
      <c r="J7" s="177"/>
      <c r="K7" s="44"/>
      <c r="L7" s="172" t="s">
        <v>97</v>
      </c>
      <c r="M7" s="173"/>
      <c r="N7" s="173"/>
    </row>
    <row r="8" spans="1:14" ht="15">
      <c r="A8" s="5"/>
      <c r="B8" s="6" t="s">
        <v>1</v>
      </c>
      <c r="C8" s="7" t="s">
        <v>2</v>
      </c>
      <c r="D8" s="7" t="s">
        <v>0</v>
      </c>
      <c r="E8" s="6" t="s">
        <v>1</v>
      </c>
      <c r="F8" s="7" t="s">
        <v>2</v>
      </c>
      <c r="G8" s="7" t="s">
        <v>0</v>
      </c>
      <c r="H8" s="6" t="s">
        <v>1</v>
      </c>
      <c r="I8" s="7" t="s">
        <v>2</v>
      </c>
      <c r="J8" s="42" t="s">
        <v>0</v>
      </c>
      <c r="K8" s="7"/>
      <c r="L8" s="6" t="s">
        <v>1</v>
      </c>
      <c r="M8" s="7" t="s">
        <v>2</v>
      </c>
      <c r="N8" s="7" t="s">
        <v>0</v>
      </c>
    </row>
    <row r="9" spans="1:13" s="2" customFormat="1" ht="15">
      <c r="A9" s="8" t="s">
        <v>3</v>
      </c>
      <c r="B9" s="9"/>
      <c r="C9" s="10"/>
      <c r="E9" s="9"/>
      <c r="F9" s="10"/>
      <c r="H9" s="11"/>
      <c r="I9" s="12"/>
      <c r="J9" s="25"/>
      <c r="L9" s="11"/>
      <c r="M9" s="12"/>
    </row>
    <row r="10" spans="1:14" ht="15">
      <c r="A10" s="2" t="s">
        <v>4</v>
      </c>
      <c r="B10" s="29">
        <v>2468</v>
      </c>
      <c r="C10" s="30">
        <v>2329</v>
      </c>
      <c r="D10" s="30">
        <v>4797</v>
      </c>
      <c r="E10" s="29">
        <v>2979</v>
      </c>
      <c r="F10" s="30">
        <v>2971</v>
      </c>
      <c r="G10" s="30">
        <v>5950</v>
      </c>
      <c r="H10" s="29">
        <v>4795</v>
      </c>
      <c r="I10" s="30">
        <v>4750</v>
      </c>
      <c r="J10" s="48">
        <v>9545</v>
      </c>
      <c r="K10" s="30"/>
      <c r="L10" s="29">
        <v>9413</v>
      </c>
      <c r="M10" s="30">
        <v>9138</v>
      </c>
      <c r="N10" s="30">
        <v>18551</v>
      </c>
    </row>
    <row r="11" spans="1:14" ht="15">
      <c r="A11" s="2" t="s">
        <v>5</v>
      </c>
      <c r="B11" s="29">
        <v>7414</v>
      </c>
      <c r="C11" s="31">
        <v>7586</v>
      </c>
      <c r="D11" s="30">
        <v>15000</v>
      </c>
      <c r="E11" s="29">
        <v>7473</v>
      </c>
      <c r="F11" s="31">
        <v>7718</v>
      </c>
      <c r="G11" s="30">
        <v>15191</v>
      </c>
      <c r="H11" s="29">
        <v>14697</v>
      </c>
      <c r="I11" s="30">
        <v>15255</v>
      </c>
      <c r="J11" s="48">
        <v>29952</v>
      </c>
      <c r="K11" s="30"/>
      <c r="L11" s="29">
        <v>36295</v>
      </c>
      <c r="M11" s="31">
        <v>36410</v>
      </c>
      <c r="N11" s="30">
        <v>72705</v>
      </c>
    </row>
    <row r="12" spans="1:14" ht="15">
      <c r="A12" s="2" t="s">
        <v>6</v>
      </c>
      <c r="B12" s="29">
        <v>0</v>
      </c>
      <c r="C12" s="32">
        <v>0</v>
      </c>
      <c r="D12" s="33">
        <v>0</v>
      </c>
      <c r="E12" s="34">
        <v>0</v>
      </c>
      <c r="F12" s="32">
        <v>0</v>
      </c>
      <c r="G12" s="33">
        <v>0</v>
      </c>
      <c r="H12" s="34">
        <v>0</v>
      </c>
      <c r="I12" s="33">
        <v>0</v>
      </c>
      <c r="J12" s="49">
        <v>0</v>
      </c>
      <c r="K12" s="33"/>
      <c r="L12" s="34">
        <v>0</v>
      </c>
      <c r="M12" s="32">
        <v>0</v>
      </c>
      <c r="N12" s="33">
        <v>0</v>
      </c>
    </row>
    <row r="13" spans="1:14" ht="15">
      <c r="A13" s="2" t="s">
        <v>7</v>
      </c>
      <c r="B13" s="29">
        <v>4426</v>
      </c>
      <c r="C13" s="32">
        <v>4270</v>
      </c>
      <c r="D13" s="33">
        <v>8696</v>
      </c>
      <c r="E13" s="34">
        <v>5223</v>
      </c>
      <c r="F13" s="32">
        <v>5102</v>
      </c>
      <c r="G13" s="33">
        <v>10325</v>
      </c>
      <c r="H13" s="34">
        <v>7995</v>
      </c>
      <c r="I13" s="33">
        <v>7760</v>
      </c>
      <c r="J13" s="49">
        <v>15755</v>
      </c>
      <c r="K13" s="33"/>
      <c r="L13" s="34">
        <v>17865</v>
      </c>
      <c r="M13" s="32">
        <v>17207</v>
      </c>
      <c r="N13" s="33">
        <v>35072</v>
      </c>
    </row>
    <row r="14" spans="1:14" s="14" customFormat="1" ht="12.75">
      <c r="A14" s="14" t="s">
        <v>0</v>
      </c>
      <c r="B14" s="15">
        <v>14308</v>
      </c>
      <c r="C14" s="16">
        <v>14185</v>
      </c>
      <c r="D14" s="16">
        <v>28493</v>
      </c>
      <c r="E14" s="17">
        <v>15675</v>
      </c>
      <c r="F14" s="16">
        <v>15791</v>
      </c>
      <c r="G14" s="16">
        <v>31466</v>
      </c>
      <c r="H14" s="17">
        <v>27487</v>
      </c>
      <c r="I14" s="16">
        <v>27765</v>
      </c>
      <c r="J14" s="50">
        <v>55252</v>
      </c>
      <c r="K14" s="16"/>
      <c r="L14" s="17">
        <v>63573</v>
      </c>
      <c r="M14" s="16">
        <v>62755</v>
      </c>
      <c r="N14" s="16">
        <v>126328</v>
      </c>
    </row>
    <row r="15" spans="1:14" s="2" customFormat="1" ht="15">
      <c r="A15" s="1" t="s">
        <v>8</v>
      </c>
      <c r="B15" s="29"/>
      <c r="C15" s="33"/>
      <c r="D15" s="33"/>
      <c r="E15" s="34"/>
      <c r="F15" s="33"/>
      <c r="G15" s="33"/>
      <c r="H15" s="34"/>
      <c r="I15" s="33"/>
      <c r="J15" s="49"/>
      <c r="K15" s="33"/>
      <c r="L15" s="34"/>
      <c r="M15" s="33"/>
      <c r="N15" s="33"/>
    </row>
    <row r="16" spans="1:14" ht="15">
      <c r="A16" s="2" t="s">
        <v>4</v>
      </c>
      <c r="B16" s="29">
        <v>1826</v>
      </c>
      <c r="C16" s="33">
        <v>1899</v>
      </c>
      <c r="D16" s="33">
        <v>3725</v>
      </c>
      <c r="E16" s="34">
        <v>1174</v>
      </c>
      <c r="F16" s="33">
        <v>1225</v>
      </c>
      <c r="G16" s="33">
        <v>2399</v>
      </c>
      <c r="H16" s="34">
        <v>2425</v>
      </c>
      <c r="I16" s="33">
        <v>2449</v>
      </c>
      <c r="J16" s="49">
        <v>4874</v>
      </c>
      <c r="K16" s="33"/>
      <c r="L16" s="34">
        <v>5667</v>
      </c>
      <c r="M16" s="33">
        <v>5597</v>
      </c>
      <c r="N16" s="33">
        <v>11264</v>
      </c>
    </row>
    <row r="17" spans="1:14" ht="15">
      <c r="A17" s="2" t="s">
        <v>5</v>
      </c>
      <c r="B17" s="29">
        <v>4857</v>
      </c>
      <c r="C17" s="32">
        <v>4828</v>
      </c>
      <c r="D17" s="33">
        <v>9685</v>
      </c>
      <c r="E17" s="34">
        <v>2313</v>
      </c>
      <c r="F17" s="32">
        <v>2421</v>
      </c>
      <c r="G17" s="33">
        <v>4734</v>
      </c>
      <c r="H17" s="34">
        <v>5397</v>
      </c>
      <c r="I17" s="33">
        <v>5541</v>
      </c>
      <c r="J17" s="49">
        <v>10938</v>
      </c>
      <c r="K17" s="33"/>
      <c r="L17" s="34">
        <v>18822</v>
      </c>
      <c r="M17" s="32">
        <v>18442</v>
      </c>
      <c r="N17" s="33">
        <v>37264</v>
      </c>
    </row>
    <row r="18" spans="1:14" ht="15">
      <c r="A18" s="2" t="s">
        <v>6</v>
      </c>
      <c r="B18" s="29">
        <v>0</v>
      </c>
      <c r="C18" s="32">
        <v>0</v>
      </c>
      <c r="D18" s="33">
        <v>0</v>
      </c>
      <c r="E18" s="34">
        <v>0</v>
      </c>
      <c r="F18" s="32">
        <v>0</v>
      </c>
      <c r="G18" s="33">
        <v>0</v>
      </c>
      <c r="H18" s="34">
        <v>0</v>
      </c>
      <c r="I18" s="33">
        <v>0</v>
      </c>
      <c r="J18" s="49">
        <v>0</v>
      </c>
      <c r="K18" s="33"/>
      <c r="L18" s="34">
        <v>0</v>
      </c>
      <c r="M18" s="32">
        <v>0</v>
      </c>
      <c r="N18" s="33">
        <v>0</v>
      </c>
    </row>
    <row r="19" spans="1:14" ht="15">
      <c r="A19" s="2" t="s">
        <v>7</v>
      </c>
      <c r="B19" s="29">
        <v>3187</v>
      </c>
      <c r="C19" s="32">
        <v>3110</v>
      </c>
      <c r="D19" s="33">
        <v>6297</v>
      </c>
      <c r="E19" s="34">
        <v>1590</v>
      </c>
      <c r="F19" s="32">
        <v>1560</v>
      </c>
      <c r="G19" s="33">
        <v>3150</v>
      </c>
      <c r="H19" s="34">
        <v>3528</v>
      </c>
      <c r="I19" s="33">
        <v>3421</v>
      </c>
      <c r="J19" s="49">
        <v>6949</v>
      </c>
      <c r="K19" s="33"/>
      <c r="L19" s="34">
        <v>11082</v>
      </c>
      <c r="M19" s="32">
        <v>10816</v>
      </c>
      <c r="N19" s="33">
        <v>21898</v>
      </c>
    </row>
    <row r="20" spans="1:14" s="14" customFormat="1" ht="12.75">
      <c r="A20" s="14" t="s">
        <v>0</v>
      </c>
      <c r="B20" s="15">
        <v>9870</v>
      </c>
      <c r="C20" s="16">
        <v>9837</v>
      </c>
      <c r="D20" s="16">
        <v>19707</v>
      </c>
      <c r="E20" s="17">
        <v>5077</v>
      </c>
      <c r="F20" s="16">
        <v>5206</v>
      </c>
      <c r="G20" s="16">
        <v>10283</v>
      </c>
      <c r="H20" s="17">
        <v>11350</v>
      </c>
      <c r="I20" s="16">
        <v>11411</v>
      </c>
      <c r="J20" s="50">
        <v>22761</v>
      </c>
      <c r="K20" s="16"/>
      <c r="L20" s="17">
        <v>35571</v>
      </c>
      <c r="M20" s="16">
        <v>34855</v>
      </c>
      <c r="N20" s="16">
        <v>70426</v>
      </c>
    </row>
    <row r="21" spans="1:14" s="2" customFormat="1" ht="15">
      <c r="A21" s="1" t="s">
        <v>9</v>
      </c>
      <c r="B21" s="29"/>
      <c r="C21" s="33"/>
      <c r="D21" s="33"/>
      <c r="E21" s="34"/>
      <c r="F21" s="33"/>
      <c r="G21" s="33"/>
      <c r="H21" s="34"/>
      <c r="I21" s="33"/>
      <c r="J21" s="49"/>
      <c r="K21" s="33"/>
      <c r="L21" s="34"/>
      <c r="M21" s="33"/>
      <c r="N21" s="33"/>
    </row>
    <row r="22" spans="1:14" ht="15">
      <c r="A22" s="2" t="s">
        <v>4</v>
      </c>
      <c r="B22" s="29">
        <v>1767</v>
      </c>
      <c r="C22" s="33">
        <v>1771</v>
      </c>
      <c r="D22" s="33">
        <v>3538</v>
      </c>
      <c r="E22" s="34">
        <v>840</v>
      </c>
      <c r="F22" s="33">
        <v>828</v>
      </c>
      <c r="G22" s="33">
        <v>1668</v>
      </c>
      <c r="H22" s="34">
        <v>1276</v>
      </c>
      <c r="I22" s="33">
        <v>1236</v>
      </c>
      <c r="J22" s="49">
        <v>2512</v>
      </c>
      <c r="K22" s="33"/>
      <c r="L22" s="34">
        <v>2582</v>
      </c>
      <c r="M22" s="33">
        <v>2553</v>
      </c>
      <c r="N22" s="33">
        <v>5135</v>
      </c>
    </row>
    <row r="23" spans="1:14" ht="15">
      <c r="A23" s="2" t="s">
        <v>5</v>
      </c>
      <c r="B23" s="29">
        <v>3322</v>
      </c>
      <c r="C23" s="32">
        <v>3458</v>
      </c>
      <c r="D23" s="33">
        <v>6780</v>
      </c>
      <c r="E23" s="34">
        <v>1548</v>
      </c>
      <c r="F23" s="32">
        <v>1578</v>
      </c>
      <c r="G23" s="33">
        <v>3126</v>
      </c>
      <c r="H23" s="34">
        <v>2026</v>
      </c>
      <c r="I23" s="33">
        <v>2206</v>
      </c>
      <c r="J23" s="49">
        <v>4232</v>
      </c>
      <c r="K23" s="33"/>
      <c r="L23" s="34">
        <v>4678</v>
      </c>
      <c r="M23" s="32">
        <v>4813</v>
      </c>
      <c r="N23" s="33">
        <v>9491</v>
      </c>
    </row>
    <row r="24" spans="1:14" ht="15">
      <c r="A24" s="2" t="s">
        <v>7</v>
      </c>
      <c r="B24" s="29">
        <v>1893</v>
      </c>
      <c r="C24" s="32">
        <v>1878</v>
      </c>
      <c r="D24" s="33">
        <v>3771</v>
      </c>
      <c r="E24" s="34">
        <v>1124</v>
      </c>
      <c r="F24" s="32">
        <v>1053</v>
      </c>
      <c r="G24" s="33">
        <v>2177</v>
      </c>
      <c r="H24" s="34">
        <v>1387</v>
      </c>
      <c r="I24" s="33">
        <v>1343</v>
      </c>
      <c r="J24" s="49">
        <v>2730</v>
      </c>
      <c r="K24" s="33"/>
      <c r="L24" s="34">
        <v>2333</v>
      </c>
      <c r="M24" s="32">
        <v>2286</v>
      </c>
      <c r="N24" s="33">
        <v>4619</v>
      </c>
    </row>
    <row r="25" spans="1:14" s="14" customFormat="1" ht="12.75">
      <c r="A25" s="14" t="s">
        <v>0</v>
      </c>
      <c r="B25" s="15">
        <v>6982</v>
      </c>
      <c r="C25" s="16">
        <v>7107</v>
      </c>
      <c r="D25" s="16">
        <v>14089</v>
      </c>
      <c r="E25" s="17">
        <v>3512</v>
      </c>
      <c r="F25" s="16">
        <v>3459</v>
      </c>
      <c r="G25" s="16">
        <v>6971</v>
      </c>
      <c r="H25" s="17">
        <v>4689</v>
      </c>
      <c r="I25" s="16">
        <v>4785</v>
      </c>
      <c r="J25" s="50">
        <v>9474</v>
      </c>
      <c r="K25" s="16"/>
      <c r="L25" s="17">
        <v>9593</v>
      </c>
      <c r="M25" s="16">
        <v>9652</v>
      </c>
      <c r="N25" s="16">
        <v>19245</v>
      </c>
    </row>
    <row r="26" spans="1:14" s="2" customFormat="1" ht="15">
      <c r="A26" s="1" t="s">
        <v>10</v>
      </c>
      <c r="B26" s="29"/>
      <c r="C26" s="33"/>
      <c r="D26" s="33"/>
      <c r="E26" s="34"/>
      <c r="F26" s="33"/>
      <c r="G26" s="33"/>
      <c r="H26" s="34"/>
      <c r="I26" s="33"/>
      <c r="J26" s="49"/>
      <c r="K26" s="33"/>
      <c r="L26" s="34"/>
      <c r="M26" s="33"/>
      <c r="N26" s="33"/>
    </row>
    <row r="27" spans="1:14" ht="15">
      <c r="A27" s="2" t="s">
        <v>4</v>
      </c>
      <c r="B27" s="29">
        <v>1170</v>
      </c>
      <c r="C27" s="33">
        <v>1196</v>
      </c>
      <c r="D27" s="33">
        <v>2366</v>
      </c>
      <c r="E27" s="34">
        <v>1527</v>
      </c>
      <c r="F27" s="33">
        <v>1582</v>
      </c>
      <c r="G27" s="33">
        <v>3109</v>
      </c>
      <c r="H27" s="34">
        <v>2612</v>
      </c>
      <c r="I27" s="33">
        <v>2626</v>
      </c>
      <c r="J27" s="49">
        <v>5238</v>
      </c>
      <c r="K27" s="33"/>
      <c r="L27" s="34">
        <v>5066</v>
      </c>
      <c r="M27" s="33">
        <v>5019</v>
      </c>
      <c r="N27" s="33">
        <v>10085</v>
      </c>
    </row>
    <row r="28" spans="1:14" ht="15">
      <c r="A28" s="2" t="s">
        <v>5</v>
      </c>
      <c r="B28" s="29">
        <v>2884</v>
      </c>
      <c r="C28" s="32">
        <v>3010</v>
      </c>
      <c r="D28" s="33">
        <v>5894</v>
      </c>
      <c r="E28" s="34">
        <v>3791</v>
      </c>
      <c r="F28" s="32">
        <v>3841</v>
      </c>
      <c r="G28" s="33">
        <v>7632</v>
      </c>
      <c r="H28" s="34">
        <v>8065</v>
      </c>
      <c r="I28" s="33">
        <v>8311</v>
      </c>
      <c r="J28" s="49">
        <v>16376</v>
      </c>
      <c r="K28" s="33"/>
      <c r="L28" s="34">
        <v>26107</v>
      </c>
      <c r="M28" s="32">
        <v>25817</v>
      </c>
      <c r="N28" s="33">
        <v>51924</v>
      </c>
    </row>
    <row r="29" spans="1:14" ht="15">
      <c r="A29" s="2" t="s">
        <v>6</v>
      </c>
      <c r="B29" s="29">
        <v>0</v>
      </c>
      <c r="C29" s="32">
        <v>0</v>
      </c>
      <c r="D29" s="33">
        <v>0</v>
      </c>
      <c r="E29" s="34">
        <v>0</v>
      </c>
      <c r="F29" s="32">
        <v>0</v>
      </c>
      <c r="G29" s="33">
        <v>0</v>
      </c>
      <c r="H29" s="34">
        <v>0</v>
      </c>
      <c r="I29" s="33">
        <v>0</v>
      </c>
      <c r="J29" s="49">
        <v>0</v>
      </c>
      <c r="K29" s="33"/>
      <c r="L29" s="34">
        <v>0</v>
      </c>
      <c r="M29" s="32">
        <v>0</v>
      </c>
      <c r="N29" s="33">
        <v>0</v>
      </c>
    </row>
    <row r="30" spans="1:14" ht="15">
      <c r="A30" s="2" t="s">
        <v>7</v>
      </c>
      <c r="B30" s="29">
        <v>488</v>
      </c>
      <c r="C30" s="32">
        <v>492</v>
      </c>
      <c r="D30" s="33">
        <v>980</v>
      </c>
      <c r="E30" s="34">
        <v>777</v>
      </c>
      <c r="F30" s="32">
        <v>785</v>
      </c>
      <c r="G30" s="33">
        <v>1562</v>
      </c>
      <c r="H30" s="34">
        <v>1653</v>
      </c>
      <c r="I30" s="33">
        <v>1643</v>
      </c>
      <c r="J30" s="49">
        <v>3296</v>
      </c>
      <c r="K30" s="33"/>
      <c r="L30" s="34">
        <v>4965</v>
      </c>
      <c r="M30" s="32">
        <v>4870</v>
      </c>
      <c r="N30" s="33">
        <v>9835</v>
      </c>
    </row>
    <row r="31" spans="1:14" s="14" customFormat="1" ht="12.75">
      <c r="A31" s="14" t="s">
        <v>0</v>
      </c>
      <c r="B31" s="15">
        <v>4542</v>
      </c>
      <c r="C31" s="16">
        <v>4698</v>
      </c>
      <c r="D31" s="16">
        <v>9240</v>
      </c>
      <c r="E31" s="17">
        <v>6095</v>
      </c>
      <c r="F31" s="16">
        <v>6208</v>
      </c>
      <c r="G31" s="16">
        <v>12303</v>
      </c>
      <c r="H31" s="17">
        <v>12330</v>
      </c>
      <c r="I31" s="16">
        <v>12580</v>
      </c>
      <c r="J31" s="50">
        <v>24910</v>
      </c>
      <c r="K31" s="16"/>
      <c r="L31" s="17">
        <v>36138</v>
      </c>
      <c r="M31" s="16">
        <v>35706</v>
      </c>
      <c r="N31" s="16">
        <v>71844</v>
      </c>
    </row>
    <row r="32" spans="1:14" s="2" customFormat="1" ht="15">
      <c r="A32" s="1" t="s">
        <v>11</v>
      </c>
      <c r="B32" s="29"/>
      <c r="C32" s="33"/>
      <c r="D32" s="33"/>
      <c r="E32" s="34"/>
      <c r="F32" s="33"/>
      <c r="G32" s="33"/>
      <c r="H32" s="34"/>
      <c r="I32" s="33"/>
      <c r="J32" s="49"/>
      <c r="K32" s="33"/>
      <c r="L32" s="34"/>
      <c r="M32" s="33"/>
      <c r="N32" s="33"/>
    </row>
    <row r="33" spans="1:14" ht="15">
      <c r="A33" s="2" t="s">
        <v>4</v>
      </c>
      <c r="B33" s="29">
        <v>1682</v>
      </c>
      <c r="C33" s="33">
        <v>1696</v>
      </c>
      <c r="D33" s="33">
        <v>3378</v>
      </c>
      <c r="E33" s="34">
        <v>2122</v>
      </c>
      <c r="F33" s="33">
        <v>2120</v>
      </c>
      <c r="G33" s="33">
        <v>4242</v>
      </c>
      <c r="H33" s="34">
        <v>3726</v>
      </c>
      <c r="I33" s="33">
        <v>3679</v>
      </c>
      <c r="J33" s="49">
        <v>7405</v>
      </c>
      <c r="K33" s="33"/>
      <c r="L33" s="34">
        <v>7728</v>
      </c>
      <c r="M33" s="33">
        <v>7434</v>
      </c>
      <c r="N33" s="33">
        <v>15162</v>
      </c>
    </row>
    <row r="34" spans="1:14" ht="15">
      <c r="A34" s="2" t="s">
        <v>5</v>
      </c>
      <c r="B34" s="29">
        <v>5432</v>
      </c>
      <c r="C34" s="32">
        <v>5224</v>
      </c>
      <c r="D34" s="33">
        <v>10656</v>
      </c>
      <c r="E34" s="34">
        <v>5624</v>
      </c>
      <c r="F34" s="32">
        <v>5626</v>
      </c>
      <c r="G34" s="33">
        <v>11250</v>
      </c>
      <c r="H34" s="34">
        <v>11077</v>
      </c>
      <c r="I34" s="33">
        <v>11301</v>
      </c>
      <c r="J34" s="49">
        <v>22378</v>
      </c>
      <c r="K34" s="33"/>
      <c r="L34" s="34">
        <v>31796</v>
      </c>
      <c r="M34" s="32">
        <v>31719</v>
      </c>
      <c r="N34" s="33">
        <v>63515</v>
      </c>
    </row>
    <row r="35" spans="1:14" ht="15">
      <c r="A35" s="2" t="s">
        <v>6</v>
      </c>
      <c r="B35" s="29">
        <v>0</v>
      </c>
      <c r="C35" s="32">
        <v>0</v>
      </c>
      <c r="D35" s="33">
        <v>0</v>
      </c>
      <c r="E35" s="34">
        <v>0</v>
      </c>
      <c r="F35" s="32">
        <v>0</v>
      </c>
      <c r="G35" s="33">
        <v>0</v>
      </c>
      <c r="H35" s="34">
        <v>0</v>
      </c>
      <c r="I35" s="33">
        <v>0</v>
      </c>
      <c r="J35" s="49">
        <v>0</v>
      </c>
      <c r="K35" s="33"/>
      <c r="L35" s="34">
        <v>0</v>
      </c>
      <c r="M35" s="32">
        <v>0</v>
      </c>
      <c r="N35" s="33">
        <v>0</v>
      </c>
    </row>
    <row r="36" spans="1:14" ht="15">
      <c r="A36" s="2" t="s">
        <v>7</v>
      </c>
      <c r="B36" s="29">
        <v>1766</v>
      </c>
      <c r="C36" s="32">
        <v>1922</v>
      </c>
      <c r="D36" s="33">
        <v>3688</v>
      </c>
      <c r="E36" s="34">
        <v>2130</v>
      </c>
      <c r="F36" s="32">
        <v>2202</v>
      </c>
      <c r="G36" s="33">
        <v>4332</v>
      </c>
      <c r="H36" s="34">
        <v>3914</v>
      </c>
      <c r="I36" s="33">
        <v>4044</v>
      </c>
      <c r="J36" s="49">
        <v>7958</v>
      </c>
      <c r="K36" s="33"/>
      <c r="L36" s="34">
        <v>10830</v>
      </c>
      <c r="M36" s="32">
        <v>10853</v>
      </c>
      <c r="N36" s="33">
        <v>21683</v>
      </c>
    </row>
    <row r="37" spans="1:14" s="14" customFormat="1" ht="12.75">
      <c r="A37" s="14" t="s">
        <v>0</v>
      </c>
      <c r="B37" s="15">
        <v>8880</v>
      </c>
      <c r="C37" s="16">
        <v>8842</v>
      </c>
      <c r="D37" s="16">
        <v>17722</v>
      </c>
      <c r="E37" s="17">
        <v>9876</v>
      </c>
      <c r="F37" s="16">
        <v>9948</v>
      </c>
      <c r="G37" s="16">
        <v>19824</v>
      </c>
      <c r="H37" s="17">
        <v>18717</v>
      </c>
      <c r="I37" s="16">
        <v>19024</v>
      </c>
      <c r="J37" s="50">
        <v>37741</v>
      </c>
      <c r="K37" s="16"/>
      <c r="L37" s="17">
        <v>50354</v>
      </c>
      <c r="M37" s="16">
        <v>50006</v>
      </c>
      <c r="N37" s="16">
        <v>100360</v>
      </c>
    </row>
    <row r="38" spans="1:14" s="2" customFormat="1" ht="15">
      <c r="A38" s="1" t="s">
        <v>12</v>
      </c>
      <c r="B38" s="29"/>
      <c r="C38" s="33"/>
      <c r="D38" s="33"/>
      <c r="E38" s="34"/>
      <c r="F38" s="33"/>
      <c r="G38" s="33"/>
      <c r="H38" s="34"/>
      <c r="I38" s="33"/>
      <c r="J38" s="49"/>
      <c r="K38" s="33"/>
      <c r="L38" s="34"/>
      <c r="M38" s="33"/>
      <c r="N38" s="33"/>
    </row>
    <row r="39" spans="1:14" ht="15">
      <c r="A39" s="2" t="s">
        <v>4</v>
      </c>
      <c r="B39" s="29">
        <v>27</v>
      </c>
      <c r="C39" s="33">
        <v>24</v>
      </c>
      <c r="D39" s="33">
        <v>51</v>
      </c>
      <c r="E39" s="34">
        <v>11</v>
      </c>
      <c r="F39" s="33">
        <v>7</v>
      </c>
      <c r="G39" s="33">
        <v>18</v>
      </c>
      <c r="H39" s="34">
        <v>12</v>
      </c>
      <c r="I39" s="33">
        <v>16</v>
      </c>
      <c r="J39" s="49">
        <v>28</v>
      </c>
      <c r="K39" s="33"/>
      <c r="L39" s="34">
        <v>32</v>
      </c>
      <c r="M39" s="33">
        <v>29</v>
      </c>
      <c r="N39" s="33">
        <v>61</v>
      </c>
    </row>
    <row r="40" spans="1:14" s="14" customFormat="1" ht="12.75">
      <c r="A40" s="14" t="s">
        <v>0</v>
      </c>
      <c r="B40" s="15">
        <v>27</v>
      </c>
      <c r="C40" s="16">
        <v>24</v>
      </c>
      <c r="D40" s="16">
        <v>51</v>
      </c>
      <c r="E40" s="17">
        <v>11</v>
      </c>
      <c r="F40" s="16">
        <v>7</v>
      </c>
      <c r="G40" s="16">
        <v>18</v>
      </c>
      <c r="H40" s="17">
        <v>12</v>
      </c>
      <c r="I40" s="16">
        <v>16</v>
      </c>
      <c r="J40" s="50">
        <v>28</v>
      </c>
      <c r="K40" s="16"/>
      <c r="L40" s="17">
        <v>32</v>
      </c>
      <c r="M40" s="16">
        <v>29</v>
      </c>
      <c r="N40" s="16">
        <v>61</v>
      </c>
    </row>
    <row r="41" spans="1:14" s="2" customFormat="1" ht="15">
      <c r="A41" s="1" t="s">
        <v>13</v>
      </c>
      <c r="B41" s="29"/>
      <c r="C41" s="33"/>
      <c r="D41" s="33"/>
      <c r="E41" s="34"/>
      <c r="F41" s="33"/>
      <c r="G41" s="33"/>
      <c r="H41" s="34"/>
      <c r="I41" s="33"/>
      <c r="J41" s="49"/>
      <c r="K41" s="33"/>
      <c r="L41" s="34"/>
      <c r="M41" s="33"/>
      <c r="N41" s="33"/>
    </row>
    <row r="42" spans="1:14" ht="15">
      <c r="A42" s="2" t="s">
        <v>4</v>
      </c>
      <c r="B42" s="29">
        <v>1302</v>
      </c>
      <c r="C42" s="33">
        <v>1271</v>
      </c>
      <c r="D42" s="33">
        <v>2573</v>
      </c>
      <c r="E42" s="34">
        <v>1446</v>
      </c>
      <c r="F42" s="33">
        <v>1515</v>
      </c>
      <c r="G42" s="33">
        <v>2961</v>
      </c>
      <c r="H42" s="34">
        <v>2430</v>
      </c>
      <c r="I42" s="33">
        <v>2508</v>
      </c>
      <c r="J42" s="49">
        <v>4938</v>
      </c>
      <c r="K42" s="33"/>
      <c r="L42" s="34">
        <v>4839</v>
      </c>
      <c r="M42" s="33">
        <v>4727</v>
      </c>
      <c r="N42" s="33">
        <v>9566</v>
      </c>
    </row>
    <row r="43" spans="1:14" ht="15">
      <c r="A43" s="2" t="s">
        <v>5</v>
      </c>
      <c r="B43" s="29">
        <v>2619</v>
      </c>
      <c r="C43" s="32">
        <v>2569</v>
      </c>
      <c r="D43" s="33">
        <v>5188</v>
      </c>
      <c r="E43" s="34">
        <v>3128</v>
      </c>
      <c r="F43" s="32">
        <v>3302</v>
      </c>
      <c r="G43" s="33">
        <v>6430</v>
      </c>
      <c r="H43" s="34">
        <v>7050</v>
      </c>
      <c r="I43" s="33">
        <v>7220</v>
      </c>
      <c r="J43" s="49">
        <v>14270</v>
      </c>
      <c r="K43" s="33"/>
      <c r="L43" s="34">
        <v>18672</v>
      </c>
      <c r="M43" s="32">
        <v>18644</v>
      </c>
      <c r="N43" s="33">
        <v>37316</v>
      </c>
    </row>
    <row r="44" spans="1:14" ht="15">
      <c r="A44" s="2" t="s">
        <v>6</v>
      </c>
      <c r="B44" s="29">
        <v>16</v>
      </c>
      <c r="C44" s="32">
        <v>22</v>
      </c>
      <c r="D44" s="33">
        <v>38</v>
      </c>
      <c r="E44" s="34">
        <v>7</v>
      </c>
      <c r="F44" s="32">
        <v>6</v>
      </c>
      <c r="G44" s="33">
        <v>13</v>
      </c>
      <c r="H44" s="34">
        <v>26</v>
      </c>
      <c r="I44" s="33">
        <v>15</v>
      </c>
      <c r="J44" s="49">
        <v>41</v>
      </c>
      <c r="K44" s="33"/>
      <c r="L44" s="34">
        <v>98</v>
      </c>
      <c r="M44" s="32">
        <v>92</v>
      </c>
      <c r="N44" s="33">
        <v>190</v>
      </c>
    </row>
    <row r="45" spans="1:14" ht="15">
      <c r="A45" s="2" t="s">
        <v>7</v>
      </c>
      <c r="B45" s="29">
        <v>397</v>
      </c>
      <c r="C45" s="32">
        <v>385</v>
      </c>
      <c r="D45" s="33">
        <v>782</v>
      </c>
      <c r="E45" s="34">
        <v>583</v>
      </c>
      <c r="F45" s="32">
        <v>570</v>
      </c>
      <c r="G45" s="33">
        <v>1153</v>
      </c>
      <c r="H45" s="34">
        <v>1326</v>
      </c>
      <c r="I45" s="33">
        <v>1361</v>
      </c>
      <c r="J45" s="49">
        <v>2687</v>
      </c>
      <c r="K45" s="33"/>
      <c r="L45" s="34">
        <v>3832</v>
      </c>
      <c r="M45" s="32">
        <v>3793</v>
      </c>
      <c r="N45" s="33">
        <v>7625</v>
      </c>
    </row>
    <row r="46" spans="1:14" s="14" customFormat="1" ht="12.75">
      <c r="A46" s="14" t="s">
        <v>0</v>
      </c>
      <c r="B46" s="15">
        <v>4334</v>
      </c>
      <c r="C46" s="16">
        <v>4247</v>
      </c>
      <c r="D46" s="16">
        <v>8581</v>
      </c>
      <c r="E46" s="17">
        <v>5164</v>
      </c>
      <c r="F46" s="16">
        <v>5393</v>
      </c>
      <c r="G46" s="16">
        <v>10557</v>
      </c>
      <c r="H46" s="17">
        <v>10832</v>
      </c>
      <c r="I46" s="16">
        <v>11104</v>
      </c>
      <c r="J46" s="50">
        <v>21936</v>
      </c>
      <c r="K46" s="16"/>
      <c r="L46" s="17">
        <v>27441</v>
      </c>
      <c r="M46" s="16">
        <v>27256</v>
      </c>
      <c r="N46" s="16">
        <v>54697</v>
      </c>
    </row>
    <row r="47" spans="1:14" s="2" customFormat="1" ht="15">
      <c r="A47" s="18" t="s">
        <v>14</v>
      </c>
      <c r="B47" s="35"/>
      <c r="C47" s="36"/>
      <c r="D47" s="36"/>
      <c r="E47" s="37"/>
      <c r="F47" s="36"/>
      <c r="G47" s="36"/>
      <c r="H47" s="37"/>
      <c r="I47" s="36"/>
      <c r="J47" s="51"/>
      <c r="K47" s="36"/>
      <c r="L47" s="37"/>
      <c r="M47" s="36"/>
      <c r="N47" s="36"/>
    </row>
    <row r="48" spans="1:14" ht="15">
      <c r="A48" s="2" t="s">
        <v>4</v>
      </c>
      <c r="B48" s="29">
        <f aca="true" t="shared" si="0" ref="B48:J48">SUM(B42,B39,B33,B27,B22,B16,B10)</f>
        <v>10242</v>
      </c>
      <c r="C48" s="33">
        <f t="shared" si="0"/>
        <v>10186</v>
      </c>
      <c r="D48" s="33">
        <f t="shared" si="0"/>
        <v>20428</v>
      </c>
      <c r="E48" s="34">
        <f t="shared" si="0"/>
        <v>10099</v>
      </c>
      <c r="F48" s="33">
        <f t="shared" si="0"/>
        <v>10248</v>
      </c>
      <c r="G48" s="33">
        <f t="shared" si="0"/>
        <v>20347</v>
      </c>
      <c r="H48" s="34">
        <f t="shared" si="0"/>
        <v>17276</v>
      </c>
      <c r="I48" s="33">
        <f t="shared" si="0"/>
        <v>17264</v>
      </c>
      <c r="J48" s="49">
        <f t="shared" si="0"/>
        <v>34540</v>
      </c>
      <c r="K48" s="33"/>
      <c r="L48" s="34">
        <f>SUM(L42,L39,L33,L27,L22,L16,L10)</f>
        <v>35327</v>
      </c>
      <c r="M48" s="33">
        <f>SUM(M42,M39,M33,M27,M22,M16,M10)</f>
        <v>34497</v>
      </c>
      <c r="N48" s="33">
        <f>SUM(N42,N39,N33,N27,N22,N16,N10)</f>
        <v>69824</v>
      </c>
    </row>
    <row r="49" spans="1:14" ht="15">
      <c r="A49" s="2" t="s">
        <v>5</v>
      </c>
      <c r="B49" s="29">
        <f aca="true" t="shared" si="1" ref="B49:J49">SUM(B11,B17,B23,B28,B34,B43)</f>
        <v>26528</v>
      </c>
      <c r="C49" s="32">
        <f t="shared" si="1"/>
        <v>26675</v>
      </c>
      <c r="D49" s="33">
        <f t="shared" si="1"/>
        <v>53203</v>
      </c>
      <c r="E49" s="34">
        <f t="shared" si="1"/>
        <v>23877</v>
      </c>
      <c r="F49" s="32">
        <f t="shared" si="1"/>
        <v>24486</v>
      </c>
      <c r="G49" s="33">
        <f t="shared" si="1"/>
        <v>48363</v>
      </c>
      <c r="H49" s="34">
        <f t="shared" si="1"/>
        <v>48312</v>
      </c>
      <c r="I49" s="33">
        <f t="shared" si="1"/>
        <v>49834</v>
      </c>
      <c r="J49" s="49">
        <f t="shared" si="1"/>
        <v>98146</v>
      </c>
      <c r="K49" s="33"/>
      <c r="L49" s="34">
        <f>SUM(L11,L17,L23,L28,L34,L43)</f>
        <v>136370</v>
      </c>
      <c r="M49" s="32">
        <f>SUM(M11,M17,M23,M28,M34,M43)</f>
        <v>135845</v>
      </c>
      <c r="N49" s="33">
        <f>SUM(N11,N17,N23,N28,N34,N43)</f>
        <v>272215</v>
      </c>
    </row>
    <row r="50" spans="1:14" ht="15">
      <c r="A50" s="2" t="s">
        <v>6</v>
      </c>
      <c r="B50" s="29">
        <f aca="true" t="shared" si="2" ref="B50:J50">SUM(B12,B18,B29,B35,B44)</f>
        <v>16</v>
      </c>
      <c r="C50" s="32">
        <f t="shared" si="2"/>
        <v>22</v>
      </c>
      <c r="D50" s="33">
        <f t="shared" si="2"/>
        <v>38</v>
      </c>
      <c r="E50" s="34">
        <f t="shared" si="2"/>
        <v>7</v>
      </c>
      <c r="F50" s="32">
        <f t="shared" si="2"/>
        <v>6</v>
      </c>
      <c r="G50" s="33">
        <f t="shared" si="2"/>
        <v>13</v>
      </c>
      <c r="H50" s="34">
        <f t="shared" si="2"/>
        <v>26</v>
      </c>
      <c r="I50" s="33">
        <f t="shared" si="2"/>
        <v>15</v>
      </c>
      <c r="J50" s="49">
        <f t="shared" si="2"/>
        <v>41</v>
      </c>
      <c r="K50" s="33"/>
      <c r="L50" s="34">
        <f>SUM(L12,L18,L29,L35,L44)</f>
        <v>98</v>
      </c>
      <c r="M50" s="32">
        <f>SUM(M12,M18,M29,M35,M44)</f>
        <v>92</v>
      </c>
      <c r="N50" s="33">
        <f>SUM(N12,N18,N29,N35,N44)</f>
        <v>190</v>
      </c>
    </row>
    <row r="51" spans="1:14" ht="15">
      <c r="A51" s="2" t="s">
        <v>7</v>
      </c>
      <c r="B51" s="29">
        <f aca="true" t="shared" si="3" ref="B51:J51">SUM(B13,B19,B24,B30,B36,B45)</f>
        <v>12157</v>
      </c>
      <c r="C51" s="32">
        <f t="shared" si="3"/>
        <v>12057</v>
      </c>
      <c r="D51" s="33">
        <f t="shared" si="3"/>
        <v>24214</v>
      </c>
      <c r="E51" s="34">
        <f t="shared" si="3"/>
        <v>11427</v>
      </c>
      <c r="F51" s="32">
        <f t="shared" si="3"/>
        <v>11272</v>
      </c>
      <c r="G51" s="33">
        <f t="shared" si="3"/>
        <v>22699</v>
      </c>
      <c r="H51" s="34">
        <f t="shared" si="3"/>
        <v>19803</v>
      </c>
      <c r="I51" s="33">
        <f t="shared" si="3"/>
        <v>19572</v>
      </c>
      <c r="J51" s="49">
        <f t="shared" si="3"/>
        <v>39375</v>
      </c>
      <c r="K51" s="33"/>
      <c r="L51" s="34">
        <f>SUM(L13,L19,L24,L30,L36,L45)</f>
        <v>50907</v>
      </c>
      <c r="M51" s="32">
        <f>SUM(M13,M19,M24,M30,M36,M45)</f>
        <v>49825</v>
      </c>
      <c r="N51" s="33">
        <f>SUM(N13,N19,N24,N30,N36,N45)</f>
        <v>100732</v>
      </c>
    </row>
    <row r="52" spans="1:14" s="14" customFormat="1" ht="12.75">
      <c r="A52" s="14" t="s">
        <v>15</v>
      </c>
      <c r="B52" s="15">
        <f aca="true" t="shared" si="4" ref="B52:J52">SUM(B48:B51)</f>
        <v>48943</v>
      </c>
      <c r="C52" s="16">
        <f t="shared" si="4"/>
        <v>48940</v>
      </c>
      <c r="D52" s="16">
        <f t="shared" si="4"/>
        <v>97883</v>
      </c>
      <c r="E52" s="17">
        <f t="shared" si="4"/>
        <v>45410</v>
      </c>
      <c r="F52" s="16">
        <f t="shared" si="4"/>
        <v>46012</v>
      </c>
      <c r="G52" s="16">
        <f t="shared" si="4"/>
        <v>91422</v>
      </c>
      <c r="H52" s="17">
        <f t="shared" si="4"/>
        <v>85417</v>
      </c>
      <c r="I52" s="16">
        <f t="shared" si="4"/>
        <v>86685</v>
      </c>
      <c r="J52" s="50">
        <f t="shared" si="4"/>
        <v>172102</v>
      </c>
      <c r="K52" s="16"/>
      <c r="L52" s="17">
        <f>SUM(L48:L51)</f>
        <v>222702</v>
      </c>
      <c r="M52" s="16">
        <f>SUM(M48:M51)</f>
        <v>220259</v>
      </c>
      <c r="N52" s="16">
        <f>SUM(N48:N51)</f>
        <v>442961</v>
      </c>
    </row>
    <row r="53" ht="15">
      <c r="A53" s="2"/>
    </row>
    <row r="54" ht="15">
      <c r="A54" s="20"/>
    </row>
    <row r="55" spans="1:13" ht="15">
      <c r="A55" s="21"/>
      <c r="B55" s="22"/>
      <c r="C55" s="22"/>
      <c r="D55" s="23"/>
      <c r="E55" s="22"/>
      <c r="F55" s="22"/>
      <c r="G55" s="23"/>
      <c r="H55" s="22"/>
      <c r="I55" s="22"/>
      <c r="L55" s="22"/>
      <c r="M55" s="22"/>
    </row>
    <row r="56" spans="1:13" ht="15">
      <c r="A56" s="21"/>
      <c r="B56" s="22"/>
      <c r="C56" s="22"/>
      <c r="D56" s="23"/>
      <c r="E56" s="22"/>
      <c r="F56" s="22"/>
      <c r="G56" s="23"/>
      <c r="H56" s="22"/>
      <c r="I56" s="22"/>
      <c r="L56" s="22"/>
      <c r="M56" s="22"/>
    </row>
    <row r="57" spans="1:13" ht="15">
      <c r="A57" s="21"/>
      <c r="B57" s="22"/>
      <c r="C57" s="22"/>
      <c r="D57" s="23"/>
      <c r="E57" s="22"/>
      <c r="F57" s="22"/>
      <c r="G57" s="23"/>
      <c r="H57" s="22"/>
      <c r="I57" s="22"/>
      <c r="L57" s="22"/>
      <c r="M57" s="22"/>
    </row>
    <row r="58" ht="15">
      <c r="A58" s="21"/>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6"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
      <selection activeCell="A41" sqref="A41"/>
    </sheetView>
  </sheetViews>
  <sheetFormatPr defaultColWidth="9.140625" defaultRowHeight="15"/>
  <cols>
    <col min="1" max="1" width="23.421875" style="0" customWidth="1"/>
    <col min="2" max="10" width="8.8515625" style="0" customWidth="1"/>
    <col min="11" max="11" width="1.8515625" style="0" customWidth="1"/>
  </cols>
  <sheetData>
    <row r="1" spans="1:11" ht="15">
      <c r="A1" s="1"/>
      <c r="D1" s="2"/>
      <c r="G1" s="2"/>
      <c r="J1" s="2"/>
      <c r="K1" s="2"/>
    </row>
    <row r="2" spans="1:14" s="3" customFormat="1" ht="12.75">
      <c r="A2" s="174" t="s">
        <v>56</v>
      </c>
      <c r="B2" s="174"/>
      <c r="C2" s="174"/>
      <c r="D2" s="174"/>
      <c r="E2" s="174"/>
      <c r="F2" s="174"/>
      <c r="G2" s="174"/>
      <c r="H2" s="174"/>
      <c r="I2" s="174"/>
      <c r="J2" s="174"/>
      <c r="K2" s="174"/>
      <c r="L2" s="174"/>
      <c r="M2" s="174"/>
      <c r="N2" s="174"/>
    </row>
    <row r="3" spans="1:11" ht="15.75" thickBot="1">
      <c r="A3" s="1"/>
      <c r="D3" s="2"/>
      <c r="G3" s="2"/>
      <c r="J3" s="2"/>
      <c r="K3" s="2"/>
    </row>
    <row r="4" spans="1:14" ht="30" customHeight="1">
      <c r="A4" s="4"/>
      <c r="B4" s="175" t="s">
        <v>27</v>
      </c>
      <c r="C4" s="176"/>
      <c r="D4" s="176"/>
      <c r="E4" s="175" t="s">
        <v>16</v>
      </c>
      <c r="F4" s="176"/>
      <c r="G4" s="177"/>
      <c r="H4" s="172" t="s">
        <v>102</v>
      </c>
      <c r="I4" s="173"/>
      <c r="J4" s="179"/>
      <c r="K4" s="44"/>
      <c r="L4" s="172" t="s">
        <v>73</v>
      </c>
      <c r="M4" s="173"/>
      <c r="N4" s="173"/>
    </row>
    <row r="5" spans="1:14" ht="15">
      <c r="A5" s="5"/>
      <c r="B5" s="6" t="s">
        <v>1</v>
      </c>
      <c r="C5" s="7" t="s">
        <v>2</v>
      </c>
      <c r="D5" s="7" t="s">
        <v>0</v>
      </c>
      <c r="E5" s="6" t="s">
        <v>1</v>
      </c>
      <c r="F5" s="7" t="s">
        <v>2</v>
      </c>
      <c r="G5" s="7" t="s">
        <v>0</v>
      </c>
      <c r="H5" s="6" t="s">
        <v>1</v>
      </c>
      <c r="I5" s="7" t="s">
        <v>2</v>
      </c>
      <c r="J5" s="42" t="s">
        <v>0</v>
      </c>
      <c r="K5" s="7"/>
      <c r="L5" s="52" t="s">
        <v>1</v>
      </c>
      <c r="M5" s="7" t="s">
        <v>2</v>
      </c>
      <c r="N5" s="7" t="s">
        <v>0</v>
      </c>
    </row>
    <row r="6" spans="1:13" s="2" customFormat="1" ht="15">
      <c r="A6" s="8" t="s">
        <v>22</v>
      </c>
      <c r="B6" s="9"/>
      <c r="C6" s="10"/>
      <c r="E6" s="9"/>
      <c r="F6" s="10"/>
      <c r="H6" s="11"/>
      <c r="I6" s="12"/>
      <c r="J6" s="25"/>
      <c r="L6" s="53"/>
      <c r="M6" s="12"/>
    </row>
    <row r="7" spans="1:14" ht="15">
      <c r="A7" s="2" t="s">
        <v>23</v>
      </c>
      <c r="B7" s="116">
        <v>20003</v>
      </c>
      <c r="C7" s="39">
        <v>19551</v>
      </c>
      <c r="D7" s="40">
        <v>39554</v>
      </c>
      <c r="E7" s="116">
        <v>25410</v>
      </c>
      <c r="F7" s="39">
        <v>24808</v>
      </c>
      <c r="G7" s="40">
        <v>50218</v>
      </c>
      <c r="H7" s="116">
        <v>25777</v>
      </c>
      <c r="I7" s="40">
        <v>24801</v>
      </c>
      <c r="J7" s="43">
        <v>50578</v>
      </c>
      <c r="K7" s="38"/>
      <c r="L7" s="41">
        <v>124528</v>
      </c>
      <c r="M7" s="38">
        <v>118954</v>
      </c>
      <c r="N7" s="38">
        <v>243482</v>
      </c>
    </row>
    <row r="8" spans="1:14" ht="15">
      <c r="A8" s="2" t="s">
        <v>24</v>
      </c>
      <c r="B8" s="116">
        <v>21814</v>
      </c>
      <c r="C8" s="39">
        <v>21214</v>
      </c>
      <c r="D8" s="40">
        <v>43028</v>
      </c>
      <c r="E8" s="116">
        <v>25943</v>
      </c>
      <c r="F8" s="39">
        <v>25417</v>
      </c>
      <c r="G8" s="40">
        <v>51360</v>
      </c>
      <c r="H8" s="116">
        <v>26000</v>
      </c>
      <c r="I8" s="40">
        <v>25339</v>
      </c>
      <c r="J8" s="43">
        <v>51339</v>
      </c>
      <c r="K8" s="40"/>
      <c r="L8" s="54">
        <v>128110</v>
      </c>
      <c r="M8" s="40">
        <v>122281</v>
      </c>
      <c r="N8" s="40">
        <v>250391</v>
      </c>
    </row>
    <row r="9" spans="1:14" ht="15">
      <c r="A9" s="2" t="s">
        <v>25</v>
      </c>
      <c r="B9" s="116">
        <v>22965</v>
      </c>
      <c r="C9" s="39">
        <v>22557</v>
      </c>
      <c r="D9" s="40">
        <v>45522</v>
      </c>
      <c r="E9" s="116">
        <v>26211</v>
      </c>
      <c r="F9" s="39">
        <v>25944</v>
      </c>
      <c r="G9" s="40">
        <v>52155</v>
      </c>
      <c r="H9" s="116">
        <v>25263</v>
      </c>
      <c r="I9" s="40">
        <v>24730</v>
      </c>
      <c r="J9" s="43">
        <v>49993</v>
      </c>
      <c r="K9" s="40"/>
      <c r="L9" s="54">
        <v>131375</v>
      </c>
      <c r="M9" s="40">
        <v>126049</v>
      </c>
      <c r="N9" s="40">
        <v>257424</v>
      </c>
    </row>
    <row r="10" spans="1:14" ht="15">
      <c r="A10" s="25" t="s">
        <v>75</v>
      </c>
      <c r="B10" s="40">
        <v>24344</v>
      </c>
      <c r="C10" s="39">
        <v>23608</v>
      </c>
      <c r="D10" s="40">
        <v>47952</v>
      </c>
      <c r="E10" s="54">
        <v>26738</v>
      </c>
      <c r="F10" s="40">
        <v>25916</v>
      </c>
      <c r="G10" s="43">
        <v>52654</v>
      </c>
      <c r="H10" s="40">
        <v>24705</v>
      </c>
      <c r="I10" s="40">
        <v>24138</v>
      </c>
      <c r="J10" s="43">
        <v>48843</v>
      </c>
      <c r="K10" s="40"/>
      <c r="L10" s="54">
        <v>134027</v>
      </c>
      <c r="M10" s="40">
        <v>128576</v>
      </c>
      <c r="N10" s="40">
        <v>262603</v>
      </c>
    </row>
    <row r="11" spans="1:14" ht="15">
      <c r="A11" s="25" t="s">
        <v>76</v>
      </c>
      <c r="B11" s="40">
        <v>25754</v>
      </c>
      <c r="C11" s="39">
        <v>24908</v>
      </c>
      <c r="D11" s="40">
        <v>50662</v>
      </c>
      <c r="E11" s="54">
        <v>27338</v>
      </c>
      <c r="F11" s="40">
        <v>26300</v>
      </c>
      <c r="G11" s="43">
        <v>53638</v>
      </c>
      <c r="H11" s="40">
        <v>25397</v>
      </c>
      <c r="I11" s="40">
        <v>24500</v>
      </c>
      <c r="J11" s="43">
        <v>49897</v>
      </c>
      <c r="K11" s="40"/>
      <c r="L11" s="54">
        <v>135944</v>
      </c>
      <c r="M11" s="40">
        <v>130009</v>
      </c>
      <c r="N11" s="40">
        <v>265953</v>
      </c>
    </row>
    <row r="12" spans="1:14" ht="15">
      <c r="A12" s="25" t="s">
        <v>77</v>
      </c>
      <c r="B12" s="40">
        <v>27185</v>
      </c>
      <c r="C12" s="39">
        <v>26196</v>
      </c>
      <c r="D12" s="40">
        <v>53381</v>
      </c>
      <c r="E12" s="54">
        <v>28148</v>
      </c>
      <c r="F12" s="40">
        <v>26881</v>
      </c>
      <c r="G12" s="43">
        <v>55029</v>
      </c>
      <c r="H12" s="40">
        <v>25548</v>
      </c>
      <c r="I12" s="40">
        <v>24652</v>
      </c>
      <c r="J12" s="43">
        <v>50200</v>
      </c>
      <c r="K12" s="40"/>
      <c r="L12" s="54">
        <v>137630</v>
      </c>
      <c r="M12" s="40">
        <v>131567</v>
      </c>
      <c r="N12" s="40">
        <v>269197</v>
      </c>
    </row>
    <row r="13" spans="1:14" ht="15">
      <c r="A13" s="25" t="s">
        <v>78</v>
      </c>
      <c r="B13" s="40">
        <v>28202</v>
      </c>
      <c r="C13" s="39">
        <v>27125</v>
      </c>
      <c r="D13" s="40">
        <v>55327</v>
      </c>
      <c r="E13" s="54">
        <v>28249</v>
      </c>
      <c r="F13" s="40">
        <v>27135</v>
      </c>
      <c r="G13" s="43">
        <v>55384</v>
      </c>
      <c r="H13" s="40">
        <v>26179</v>
      </c>
      <c r="I13" s="40">
        <v>25114</v>
      </c>
      <c r="J13" s="43">
        <v>51293</v>
      </c>
      <c r="K13" s="40"/>
      <c r="L13" s="54">
        <v>137301</v>
      </c>
      <c r="M13" s="40">
        <v>131152</v>
      </c>
      <c r="N13" s="40">
        <v>268453</v>
      </c>
    </row>
    <row r="14" spans="1:14" ht="15">
      <c r="A14" s="25" t="s">
        <v>79</v>
      </c>
      <c r="B14" s="40">
        <v>29271</v>
      </c>
      <c r="C14" s="39">
        <v>28252</v>
      </c>
      <c r="D14" s="40">
        <v>57523</v>
      </c>
      <c r="E14" s="54">
        <v>28460</v>
      </c>
      <c r="F14" s="40">
        <v>27331</v>
      </c>
      <c r="G14" s="43">
        <v>55791</v>
      </c>
      <c r="H14" s="40">
        <v>27456</v>
      </c>
      <c r="I14" s="40">
        <v>26560</v>
      </c>
      <c r="J14" s="43">
        <v>54016</v>
      </c>
      <c r="K14" s="40"/>
      <c r="L14" s="54">
        <v>136756</v>
      </c>
      <c r="M14" s="40">
        <v>131000</v>
      </c>
      <c r="N14" s="40">
        <v>267756</v>
      </c>
    </row>
    <row r="15" spans="1:14" ht="15">
      <c r="A15" s="25" t="s">
        <v>92</v>
      </c>
      <c r="B15" s="40">
        <v>30555</v>
      </c>
      <c r="C15" s="39">
        <v>29313</v>
      </c>
      <c r="D15" s="40">
        <v>59868</v>
      </c>
      <c r="E15" s="54">
        <v>28465</v>
      </c>
      <c r="F15" s="40">
        <v>27221</v>
      </c>
      <c r="G15" s="43">
        <v>55686</v>
      </c>
      <c r="H15" s="40">
        <v>26638</v>
      </c>
      <c r="I15" s="40">
        <v>25610</v>
      </c>
      <c r="J15" s="43">
        <v>52248</v>
      </c>
      <c r="K15" s="40"/>
      <c r="L15" s="54">
        <v>136315</v>
      </c>
      <c r="M15" s="40">
        <v>130064</v>
      </c>
      <c r="N15" s="40">
        <v>266379</v>
      </c>
    </row>
    <row r="16" spans="1:14" ht="15">
      <c r="A16" s="25" t="s">
        <v>93</v>
      </c>
      <c r="B16" s="40">
        <v>31504</v>
      </c>
      <c r="C16" s="39">
        <v>30448</v>
      </c>
      <c r="D16" s="40">
        <v>61952</v>
      </c>
      <c r="E16" s="54">
        <v>27970</v>
      </c>
      <c r="F16" s="40">
        <v>26923</v>
      </c>
      <c r="G16" s="43">
        <v>54893</v>
      </c>
      <c r="H16" s="40">
        <v>28514</v>
      </c>
      <c r="I16" s="40">
        <v>27442</v>
      </c>
      <c r="J16" s="43">
        <v>55956</v>
      </c>
      <c r="K16" s="40"/>
      <c r="L16" s="54">
        <v>134926</v>
      </c>
      <c r="M16" s="40">
        <v>128863</v>
      </c>
      <c r="N16" s="40">
        <v>263789</v>
      </c>
    </row>
    <row r="17" spans="1:14" ht="15">
      <c r="A17" s="25" t="s">
        <v>94</v>
      </c>
      <c r="B17" s="40">
        <v>32596</v>
      </c>
      <c r="C17" s="39">
        <v>31369</v>
      </c>
      <c r="D17" s="40">
        <v>63965</v>
      </c>
      <c r="E17" s="54">
        <v>27494</v>
      </c>
      <c r="F17" s="40">
        <v>26553</v>
      </c>
      <c r="G17" s="43">
        <v>54047</v>
      </c>
      <c r="H17" s="40">
        <v>29617</v>
      </c>
      <c r="I17" s="40">
        <v>28637</v>
      </c>
      <c r="J17" s="43">
        <v>58254</v>
      </c>
      <c r="K17" s="40"/>
      <c r="L17" s="54">
        <v>134332</v>
      </c>
      <c r="M17" s="40">
        <v>128103</v>
      </c>
      <c r="N17" s="40">
        <v>262435</v>
      </c>
    </row>
    <row r="18" spans="1:14" ht="15">
      <c r="A18" s="25" t="s">
        <v>98</v>
      </c>
      <c r="B18" s="40">
        <v>33733</v>
      </c>
      <c r="C18" s="39">
        <v>32584</v>
      </c>
      <c r="D18" s="40">
        <v>66317</v>
      </c>
      <c r="E18" s="54">
        <v>27386</v>
      </c>
      <c r="F18" s="40">
        <v>26347</v>
      </c>
      <c r="G18" s="43">
        <v>53733</v>
      </c>
      <c r="H18" s="40">
        <v>50986</v>
      </c>
      <c r="I18" s="40">
        <v>48886</v>
      </c>
      <c r="J18" s="43">
        <v>99872</v>
      </c>
      <c r="K18" s="40"/>
      <c r="L18" s="54">
        <v>133566</v>
      </c>
      <c r="M18" s="40">
        <v>127626</v>
      </c>
      <c r="N18" s="40">
        <v>261192</v>
      </c>
    </row>
    <row r="19" spans="2:14" ht="15">
      <c r="B19" s="54"/>
      <c r="C19" s="40"/>
      <c r="D19" s="43"/>
      <c r="E19" s="54"/>
      <c r="F19" s="40"/>
      <c r="G19" s="43"/>
      <c r="H19" s="40"/>
      <c r="I19" s="40"/>
      <c r="J19" s="43"/>
      <c r="K19" s="38"/>
      <c r="L19" s="41"/>
      <c r="M19" s="38"/>
      <c r="N19" s="38"/>
    </row>
    <row r="20" spans="1:14" s="2" customFormat="1" ht="15">
      <c r="A20" s="1" t="s">
        <v>26</v>
      </c>
      <c r="B20" s="117"/>
      <c r="C20" s="118"/>
      <c r="D20" s="40"/>
      <c r="E20" s="117"/>
      <c r="F20" s="118"/>
      <c r="G20" s="40"/>
      <c r="H20" s="116"/>
      <c r="I20" s="40"/>
      <c r="J20" s="43"/>
      <c r="K20" s="38"/>
      <c r="L20" s="41"/>
      <c r="M20" s="38"/>
      <c r="N20" s="38"/>
    </row>
    <row r="21" spans="1:14" ht="15">
      <c r="A21" s="2" t="s">
        <v>23</v>
      </c>
      <c r="B21" s="116">
        <v>23827</v>
      </c>
      <c r="C21" s="39">
        <v>24161</v>
      </c>
      <c r="D21" s="40">
        <v>47988</v>
      </c>
      <c r="E21" s="116">
        <v>41146</v>
      </c>
      <c r="F21" s="39">
        <v>42656</v>
      </c>
      <c r="G21" s="40">
        <v>83802</v>
      </c>
      <c r="H21" s="116">
        <v>45648</v>
      </c>
      <c r="I21" s="40">
        <v>46860</v>
      </c>
      <c r="J21" s="43">
        <v>92508</v>
      </c>
      <c r="K21" s="38"/>
      <c r="L21" s="41">
        <v>191372</v>
      </c>
      <c r="M21" s="38">
        <v>190510</v>
      </c>
      <c r="N21" s="38">
        <v>381882</v>
      </c>
    </row>
    <row r="22" spans="1:14" ht="15">
      <c r="A22" s="2" t="s">
        <v>24</v>
      </c>
      <c r="B22" s="116">
        <v>25590</v>
      </c>
      <c r="C22" s="39">
        <v>26023</v>
      </c>
      <c r="D22" s="40">
        <v>51613</v>
      </c>
      <c r="E22" s="116">
        <v>40489</v>
      </c>
      <c r="F22" s="39">
        <v>41903</v>
      </c>
      <c r="G22" s="40">
        <v>82392</v>
      </c>
      <c r="H22" s="116">
        <v>45167</v>
      </c>
      <c r="I22" s="40">
        <v>45943</v>
      </c>
      <c r="J22" s="43">
        <v>91110</v>
      </c>
      <c r="K22" s="40"/>
      <c r="L22" s="54">
        <v>190705</v>
      </c>
      <c r="M22" s="40">
        <v>189492</v>
      </c>
      <c r="N22" s="40">
        <v>380197</v>
      </c>
    </row>
    <row r="23" spans="1:14" ht="15">
      <c r="A23" s="2" t="s">
        <v>25</v>
      </c>
      <c r="B23" s="116">
        <v>27618</v>
      </c>
      <c r="C23" s="39">
        <v>28030</v>
      </c>
      <c r="D23" s="40">
        <v>55648</v>
      </c>
      <c r="E23" s="116">
        <v>40287</v>
      </c>
      <c r="F23" s="39">
        <v>41633</v>
      </c>
      <c r="G23" s="40">
        <v>81920</v>
      </c>
      <c r="H23" s="116">
        <v>44069</v>
      </c>
      <c r="I23" s="40">
        <v>45111</v>
      </c>
      <c r="J23" s="43">
        <v>89180</v>
      </c>
      <c r="K23" s="40"/>
      <c r="L23" s="54">
        <v>191468</v>
      </c>
      <c r="M23" s="40">
        <v>190515</v>
      </c>
      <c r="N23" s="40">
        <v>381983</v>
      </c>
    </row>
    <row r="24" spans="1:14" ht="15">
      <c r="A24" s="25" t="s">
        <v>75</v>
      </c>
      <c r="B24" s="38">
        <v>29878</v>
      </c>
      <c r="C24" s="39">
        <v>30343</v>
      </c>
      <c r="D24" s="40">
        <v>60221</v>
      </c>
      <c r="E24" s="54">
        <v>40261</v>
      </c>
      <c r="F24" s="40">
        <v>41775</v>
      </c>
      <c r="G24" s="43">
        <v>82036</v>
      </c>
      <c r="H24" s="40">
        <v>43057</v>
      </c>
      <c r="I24" s="40">
        <v>44039</v>
      </c>
      <c r="J24" s="43">
        <v>87096</v>
      </c>
      <c r="K24" s="40"/>
      <c r="L24" s="54">
        <v>194195</v>
      </c>
      <c r="M24" s="40">
        <v>192501</v>
      </c>
      <c r="N24" s="40">
        <v>386696</v>
      </c>
    </row>
    <row r="25" spans="1:14" ht="15">
      <c r="A25" s="25" t="s">
        <v>76</v>
      </c>
      <c r="B25" s="38">
        <v>32301</v>
      </c>
      <c r="C25" s="39">
        <v>32690</v>
      </c>
      <c r="D25" s="40">
        <v>64991</v>
      </c>
      <c r="E25" s="54">
        <v>40395</v>
      </c>
      <c r="F25" s="40">
        <v>41907</v>
      </c>
      <c r="G25" s="43">
        <v>82302</v>
      </c>
      <c r="H25" s="40">
        <v>44245</v>
      </c>
      <c r="I25" s="40">
        <v>45207</v>
      </c>
      <c r="J25" s="43">
        <v>89452</v>
      </c>
      <c r="K25" s="40"/>
      <c r="L25" s="54">
        <v>197142</v>
      </c>
      <c r="M25" s="40">
        <v>195209</v>
      </c>
      <c r="N25" s="40">
        <v>392351</v>
      </c>
    </row>
    <row r="26" spans="1:14" ht="15">
      <c r="A26" s="25" t="s">
        <v>77</v>
      </c>
      <c r="B26" s="38">
        <v>34248</v>
      </c>
      <c r="C26" s="39">
        <v>34748</v>
      </c>
      <c r="D26" s="40">
        <v>68996</v>
      </c>
      <c r="E26" s="54">
        <v>40609</v>
      </c>
      <c r="F26" s="40">
        <v>42446</v>
      </c>
      <c r="G26" s="43">
        <v>83055</v>
      </c>
      <c r="H26" s="40">
        <v>44348</v>
      </c>
      <c r="I26" s="40">
        <v>45256</v>
      </c>
      <c r="J26" s="43">
        <v>89604</v>
      </c>
      <c r="K26" s="40"/>
      <c r="L26" s="54">
        <v>200879</v>
      </c>
      <c r="M26" s="40">
        <v>198850</v>
      </c>
      <c r="N26" s="40">
        <v>399729</v>
      </c>
    </row>
    <row r="27" spans="1:14" ht="15">
      <c r="A27" s="25" t="s">
        <v>78</v>
      </c>
      <c r="B27" s="38">
        <v>36516</v>
      </c>
      <c r="C27" s="39">
        <v>36947</v>
      </c>
      <c r="D27" s="40">
        <v>73463</v>
      </c>
      <c r="E27" s="54">
        <v>41605</v>
      </c>
      <c r="F27" s="40">
        <v>42988</v>
      </c>
      <c r="G27" s="43">
        <v>84593</v>
      </c>
      <c r="H27" s="40">
        <v>47040</v>
      </c>
      <c r="I27" s="40">
        <v>48176</v>
      </c>
      <c r="J27" s="43">
        <v>95216</v>
      </c>
      <c r="K27" s="40"/>
      <c r="L27" s="54">
        <v>206819</v>
      </c>
      <c r="M27" s="40">
        <v>204278</v>
      </c>
      <c r="N27" s="40">
        <v>411097</v>
      </c>
    </row>
    <row r="28" spans="1:14" ht="15">
      <c r="A28" s="25" t="s">
        <v>79</v>
      </c>
      <c r="B28" s="38">
        <v>39429</v>
      </c>
      <c r="C28" s="39">
        <v>39609</v>
      </c>
      <c r="D28" s="40">
        <v>79038</v>
      </c>
      <c r="E28" s="54">
        <v>43205</v>
      </c>
      <c r="F28" s="40">
        <v>44214</v>
      </c>
      <c r="G28" s="43">
        <v>87419</v>
      </c>
      <c r="H28" s="40">
        <v>51263</v>
      </c>
      <c r="I28" s="40">
        <v>52377</v>
      </c>
      <c r="J28" s="43">
        <v>103640</v>
      </c>
      <c r="K28" s="40"/>
      <c r="L28" s="54">
        <v>213107</v>
      </c>
      <c r="M28" s="40">
        <v>209804</v>
      </c>
      <c r="N28" s="40">
        <v>422911</v>
      </c>
    </row>
    <row r="29" spans="1:14" ht="15">
      <c r="A29" s="25" t="s">
        <v>92</v>
      </c>
      <c r="B29" s="38">
        <v>41982</v>
      </c>
      <c r="C29" s="39">
        <v>42054</v>
      </c>
      <c r="D29" s="40">
        <v>84036</v>
      </c>
      <c r="E29" s="54">
        <v>44069</v>
      </c>
      <c r="F29" s="40">
        <v>45003</v>
      </c>
      <c r="G29" s="43">
        <v>89072</v>
      </c>
      <c r="H29" s="40">
        <v>51392</v>
      </c>
      <c r="I29" s="40">
        <v>52772</v>
      </c>
      <c r="J29" s="43">
        <v>104164</v>
      </c>
      <c r="K29" s="40"/>
      <c r="L29" s="54">
        <v>217832</v>
      </c>
      <c r="M29" s="40">
        <v>214459</v>
      </c>
      <c r="N29" s="40">
        <v>432291</v>
      </c>
    </row>
    <row r="30" spans="1:14" ht="15">
      <c r="A30" s="25" t="s">
        <v>93</v>
      </c>
      <c r="B30" s="38">
        <v>44499</v>
      </c>
      <c r="C30" s="39">
        <v>44430</v>
      </c>
      <c r="D30" s="40">
        <v>88929</v>
      </c>
      <c r="E30" s="54">
        <v>44849</v>
      </c>
      <c r="F30" s="40">
        <v>45859</v>
      </c>
      <c r="G30" s="43">
        <v>90708</v>
      </c>
      <c r="H30" s="40">
        <v>55156</v>
      </c>
      <c r="I30" s="40">
        <v>56842</v>
      </c>
      <c r="J30" s="43">
        <v>111998</v>
      </c>
      <c r="K30" s="40"/>
      <c r="L30" s="54">
        <v>220849</v>
      </c>
      <c r="M30" s="40">
        <v>217930</v>
      </c>
      <c r="N30" s="40">
        <v>438779</v>
      </c>
    </row>
    <row r="31" spans="1:14" ht="15">
      <c r="A31" s="25" t="s">
        <v>94</v>
      </c>
      <c r="B31" s="38">
        <v>46747</v>
      </c>
      <c r="C31" s="39">
        <v>46917</v>
      </c>
      <c r="D31" s="40">
        <v>93664</v>
      </c>
      <c r="E31" s="54">
        <v>45177</v>
      </c>
      <c r="F31" s="40">
        <v>46122</v>
      </c>
      <c r="G31" s="43">
        <v>91299</v>
      </c>
      <c r="H31" s="40">
        <v>58942</v>
      </c>
      <c r="I31" s="40">
        <v>60035</v>
      </c>
      <c r="J31" s="43">
        <v>118977</v>
      </c>
      <c r="K31" s="40"/>
      <c r="L31" s="54">
        <v>222451</v>
      </c>
      <c r="M31" s="40">
        <v>219824</v>
      </c>
      <c r="N31" s="40">
        <v>442275</v>
      </c>
    </row>
    <row r="32" spans="1:14" ht="15">
      <c r="A32" s="25" t="s">
        <v>98</v>
      </c>
      <c r="B32" s="38">
        <v>48943</v>
      </c>
      <c r="C32" s="39">
        <v>48940</v>
      </c>
      <c r="D32" s="40">
        <v>97883</v>
      </c>
      <c r="E32" s="54">
        <v>45410</v>
      </c>
      <c r="F32" s="40">
        <v>46012</v>
      </c>
      <c r="G32" s="43">
        <v>91422</v>
      </c>
      <c r="H32" s="40">
        <v>85417</v>
      </c>
      <c r="I32" s="40">
        <v>86685</v>
      </c>
      <c r="J32" s="43">
        <v>172102</v>
      </c>
      <c r="K32" s="40"/>
      <c r="L32" s="54">
        <v>222702</v>
      </c>
      <c r="M32" s="40">
        <v>220259</v>
      </c>
      <c r="N32" s="40">
        <v>442961</v>
      </c>
    </row>
    <row r="34" spans="1:14" ht="48" customHeight="1">
      <c r="A34" s="180" t="s">
        <v>101</v>
      </c>
      <c r="B34" s="180"/>
      <c r="C34" s="180"/>
      <c r="D34" s="180"/>
      <c r="E34" s="180"/>
      <c r="F34" s="180"/>
      <c r="G34" s="180"/>
      <c r="H34" s="180"/>
      <c r="I34" s="180"/>
      <c r="J34" s="180"/>
      <c r="K34" s="180"/>
      <c r="L34" s="180"/>
      <c r="M34" s="180"/>
      <c r="N34" s="180"/>
    </row>
  </sheetData>
  <sheetProtection/>
  <mergeCells count="6">
    <mergeCell ref="B4:D4"/>
    <mergeCell ref="E4:G4"/>
    <mergeCell ref="H4:J4"/>
    <mergeCell ref="L4:N4"/>
    <mergeCell ref="A2:N2"/>
    <mergeCell ref="A34:N34"/>
  </mergeCells>
  <printOptions/>
  <pageMargins left="0.5118110236220472" right="0.5118110236220472" top="0.7480314960629921" bottom="0.7480314960629921" header="0.31496062992125984" footer="0.31496062992125984"/>
  <pageSetup fitToHeight="1" fitToWidth="1" horizontalDpi="600" verticalDpi="600" orientation="landscape" paperSize="9"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dimension ref="A1:AN62"/>
  <sheetViews>
    <sheetView zoomScalePageLayoutView="0" workbookViewId="0" topLeftCell="A1">
      <selection activeCell="A60" sqref="A60"/>
    </sheetView>
  </sheetViews>
  <sheetFormatPr defaultColWidth="8.8515625" defaultRowHeight="15"/>
  <cols>
    <col min="1" max="1" width="24.8515625" style="27" customWidth="1"/>
    <col min="2" max="2" width="11.421875" style="22" customWidth="1"/>
    <col min="3" max="3" width="11.140625" style="22" customWidth="1"/>
    <col min="4" max="4" width="8.7109375" style="47" customWidth="1"/>
    <col min="5" max="5" width="11.421875" style="22" customWidth="1"/>
    <col min="6" max="7" width="11.57421875" style="22" customWidth="1"/>
    <col min="8" max="8" width="10.57421875" style="22" customWidth="1"/>
    <col min="9" max="10" width="10.28125" style="47" customWidth="1"/>
    <col min="11" max="11" width="26.421875" style="22" customWidth="1"/>
    <col min="12" max="14" width="9.7109375" style="22" customWidth="1"/>
    <col min="15" max="15" width="9.7109375" style="47" customWidth="1"/>
    <col min="16" max="17" width="9.7109375" style="22" customWidth="1"/>
    <col min="18" max="18" width="10.28125" style="22" customWidth="1"/>
    <col min="19" max="19" width="10.7109375" style="22" customWidth="1"/>
    <col min="20" max="20" width="10.28125" style="47" customWidth="1"/>
    <col min="21" max="16384" width="8.8515625" style="22" customWidth="1"/>
  </cols>
  <sheetData>
    <row r="1" spans="1:20" ht="15">
      <c r="A1" s="1"/>
      <c r="K1" s="27"/>
      <c r="L1" s="181"/>
      <c r="M1" s="181"/>
      <c r="N1" s="181"/>
      <c r="O1" s="181"/>
      <c r="P1" s="181"/>
      <c r="Q1" s="181"/>
      <c r="R1" s="181"/>
      <c r="S1" s="181"/>
      <c r="T1" s="181"/>
    </row>
    <row r="2" spans="1:20" ht="15">
      <c r="A2" s="181" t="s">
        <v>20</v>
      </c>
      <c r="B2" s="181"/>
      <c r="C2" s="181"/>
      <c r="D2" s="181"/>
      <c r="E2" s="181"/>
      <c r="F2" s="181"/>
      <c r="G2" s="181"/>
      <c r="H2" s="181"/>
      <c r="I2" s="181"/>
      <c r="J2" s="96"/>
      <c r="K2" s="181" t="s">
        <v>20</v>
      </c>
      <c r="L2" s="181"/>
      <c r="M2" s="181"/>
      <c r="N2" s="181"/>
      <c r="O2" s="181"/>
      <c r="P2" s="181"/>
      <c r="Q2" s="181"/>
      <c r="R2" s="181"/>
      <c r="S2" s="181"/>
      <c r="T2" s="181"/>
    </row>
    <row r="3" spans="1:20" s="121" customFormat="1" ht="15">
      <c r="A3" s="185" t="s">
        <v>95</v>
      </c>
      <c r="B3" s="185"/>
      <c r="C3" s="185"/>
      <c r="D3" s="185"/>
      <c r="E3" s="185"/>
      <c r="F3" s="185"/>
      <c r="G3" s="185"/>
      <c r="H3" s="185"/>
      <c r="I3" s="185"/>
      <c r="J3" s="125"/>
      <c r="K3" s="185" t="s">
        <v>95</v>
      </c>
      <c r="L3" s="185"/>
      <c r="M3" s="185"/>
      <c r="N3" s="185"/>
      <c r="O3" s="185"/>
      <c r="P3" s="185"/>
      <c r="Q3" s="185"/>
      <c r="R3" s="185"/>
      <c r="S3" s="185"/>
      <c r="T3" s="185"/>
    </row>
    <row r="4" spans="1:20" ht="6.75" customHeight="1">
      <c r="A4" s="96"/>
      <c r="B4" s="96"/>
      <c r="C4" s="96"/>
      <c r="D4" s="96"/>
      <c r="E4" s="96"/>
      <c r="F4" s="96"/>
      <c r="G4" s="96"/>
      <c r="H4" s="96"/>
      <c r="I4" s="96"/>
      <c r="J4" s="96"/>
      <c r="K4" s="92"/>
      <c r="L4" s="92"/>
      <c r="M4" s="92"/>
      <c r="N4" s="92"/>
      <c r="O4" s="92"/>
      <c r="P4" s="92"/>
      <c r="Q4" s="92"/>
      <c r="R4" s="92"/>
      <c r="S4" s="92"/>
      <c r="T4" s="92"/>
    </row>
    <row r="5" spans="1:20" ht="15">
      <c r="A5" s="181" t="s">
        <v>27</v>
      </c>
      <c r="B5" s="181"/>
      <c r="C5" s="181"/>
      <c r="D5" s="181"/>
      <c r="E5" s="181"/>
      <c r="F5" s="181"/>
      <c r="G5" s="181"/>
      <c r="H5" s="181"/>
      <c r="I5" s="181"/>
      <c r="J5" s="96"/>
      <c r="K5" s="181" t="s">
        <v>16</v>
      </c>
      <c r="L5" s="181"/>
      <c r="M5" s="181"/>
      <c r="N5" s="181"/>
      <c r="O5" s="181"/>
      <c r="P5" s="181"/>
      <c r="Q5" s="181"/>
      <c r="R5" s="181"/>
      <c r="S5" s="181"/>
      <c r="T5" s="181"/>
    </row>
    <row r="6" spans="1:20" ht="7.5" customHeight="1" thickBot="1">
      <c r="A6" s="96"/>
      <c r="B6" s="96"/>
      <c r="C6" s="96"/>
      <c r="D6" s="96"/>
      <c r="E6" s="96"/>
      <c r="F6" s="96"/>
      <c r="G6" s="96"/>
      <c r="H6" s="96"/>
      <c r="I6" s="96"/>
      <c r="J6" s="96"/>
      <c r="K6" s="96"/>
      <c r="L6" s="96"/>
      <c r="M6" s="96"/>
      <c r="N6" s="96"/>
      <c r="O6" s="96"/>
      <c r="P6" s="96"/>
      <c r="Q6" s="96"/>
      <c r="R6" s="96"/>
      <c r="S6" s="96"/>
      <c r="T6" s="96"/>
    </row>
    <row r="7" spans="1:20" ht="15">
      <c r="A7" s="95"/>
      <c r="B7" s="186" t="s">
        <v>33</v>
      </c>
      <c r="C7" s="186"/>
      <c r="D7" s="186"/>
      <c r="E7" s="182" t="s">
        <v>34</v>
      </c>
      <c r="F7" s="183"/>
      <c r="G7" s="184"/>
      <c r="H7" s="97"/>
      <c r="I7" s="95"/>
      <c r="J7" s="92"/>
      <c r="K7" s="98"/>
      <c r="L7" s="186" t="s">
        <v>33</v>
      </c>
      <c r="M7" s="186"/>
      <c r="N7" s="186"/>
      <c r="O7" s="186"/>
      <c r="P7" s="182" t="s">
        <v>34</v>
      </c>
      <c r="Q7" s="183"/>
      <c r="R7" s="184"/>
      <c r="S7" s="97"/>
      <c r="T7" s="95"/>
    </row>
    <row r="8" spans="2:20" ht="69" customHeight="1">
      <c r="B8" s="59" t="s">
        <v>47</v>
      </c>
      <c r="C8" s="59" t="s">
        <v>57</v>
      </c>
      <c r="D8" s="60" t="s">
        <v>36</v>
      </c>
      <c r="E8" s="59" t="s">
        <v>48</v>
      </c>
      <c r="F8" s="59" t="s">
        <v>58</v>
      </c>
      <c r="G8" s="60" t="s">
        <v>37</v>
      </c>
      <c r="H8" s="59" t="s">
        <v>32</v>
      </c>
      <c r="I8" s="61" t="s">
        <v>15</v>
      </c>
      <c r="J8" s="57"/>
      <c r="K8" s="62"/>
      <c r="L8" s="58" t="s">
        <v>28</v>
      </c>
      <c r="M8" s="59" t="s">
        <v>29</v>
      </c>
      <c r="N8" s="59" t="s">
        <v>30</v>
      </c>
      <c r="O8" s="60" t="s">
        <v>36</v>
      </c>
      <c r="P8" s="59" t="s">
        <v>35</v>
      </c>
      <c r="Q8" s="59" t="s">
        <v>31</v>
      </c>
      <c r="R8" s="60" t="s">
        <v>37</v>
      </c>
      <c r="S8" s="59" t="s">
        <v>32</v>
      </c>
      <c r="T8" s="61" t="s">
        <v>15</v>
      </c>
    </row>
    <row r="9" spans="1:31" ht="15">
      <c r="A9" s="99" t="s">
        <v>3</v>
      </c>
      <c r="B9" s="100"/>
      <c r="C9" s="100"/>
      <c r="D9" s="101"/>
      <c r="E9" s="102"/>
      <c r="F9" s="102"/>
      <c r="G9" s="101"/>
      <c r="H9" s="102"/>
      <c r="I9" s="103"/>
      <c r="J9" s="28"/>
      <c r="K9" s="104" t="s">
        <v>3</v>
      </c>
      <c r="L9" s="105"/>
      <c r="M9" s="100"/>
      <c r="N9" s="102"/>
      <c r="O9" s="106"/>
      <c r="P9" s="102"/>
      <c r="Q9" s="102"/>
      <c r="R9" s="101"/>
      <c r="S9" s="102"/>
      <c r="T9" s="103"/>
      <c r="AE9" s="127"/>
    </row>
    <row r="10" spans="1:40" ht="15">
      <c r="A10" s="23" t="s">
        <v>4</v>
      </c>
      <c r="B10" s="13">
        <v>2150</v>
      </c>
      <c r="C10" s="13">
        <v>725</v>
      </c>
      <c r="D10" s="45">
        <f>SUM(B10:C10)</f>
        <v>2875</v>
      </c>
      <c r="E10" s="13">
        <v>7091</v>
      </c>
      <c r="F10" s="13">
        <v>1233</v>
      </c>
      <c r="G10" s="45">
        <f>SUM(E10:F10)</f>
        <v>8324</v>
      </c>
      <c r="H10" s="13">
        <v>32</v>
      </c>
      <c r="I10" s="45">
        <f>SUM(H10,G10,D10)</f>
        <v>11231</v>
      </c>
      <c r="J10" s="55"/>
      <c r="K10" s="107" t="s">
        <v>4</v>
      </c>
      <c r="L10" s="108">
        <v>701</v>
      </c>
      <c r="M10" s="13">
        <v>815</v>
      </c>
      <c r="N10" s="13">
        <v>1799</v>
      </c>
      <c r="O10" s="45">
        <f>SUM(L10:N10)</f>
        <v>3315</v>
      </c>
      <c r="P10" s="13">
        <v>3414</v>
      </c>
      <c r="Q10" s="13">
        <v>4437</v>
      </c>
      <c r="R10" s="45">
        <f>SUM(P10:Q10)</f>
        <v>7851</v>
      </c>
      <c r="S10" s="13">
        <v>65</v>
      </c>
      <c r="T10" s="45">
        <f>SUM(R10,O10,S10)</f>
        <v>11231</v>
      </c>
      <c r="AE10" s="127"/>
      <c r="AF10" s="127"/>
      <c r="AG10" s="127"/>
      <c r="AH10" s="127"/>
      <c r="AI10" s="127"/>
      <c r="AJ10" s="127"/>
      <c r="AK10" s="127"/>
      <c r="AL10" s="127"/>
      <c r="AM10" s="127"/>
      <c r="AN10" s="127"/>
    </row>
    <row r="11" spans="1:40" ht="15">
      <c r="A11" s="23" t="s">
        <v>5</v>
      </c>
      <c r="B11" s="13">
        <v>7253</v>
      </c>
      <c r="C11" s="13">
        <v>2297</v>
      </c>
      <c r="D11" s="45">
        <f>SUM(B11:C11)</f>
        <v>9550</v>
      </c>
      <c r="E11" s="13">
        <v>29103</v>
      </c>
      <c r="F11" s="13">
        <v>3919</v>
      </c>
      <c r="G11" s="45">
        <f>SUM(E11:F11)</f>
        <v>33022</v>
      </c>
      <c r="H11" s="13">
        <v>116</v>
      </c>
      <c r="I11" s="45">
        <f>SUM(H11,G11,D11)</f>
        <v>42688</v>
      </c>
      <c r="J11" s="55"/>
      <c r="K11" s="107" t="s">
        <v>5</v>
      </c>
      <c r="L11" s="108">
        <v>1436</v>
      </c>
      <c r="M11" s="13">
        <v>2328</v>
      </c>
      <c r="N11" s="13">
        <v>4782</v>
      </c>
      <c r="O11" s="45">
        <f>SUM(L11:N11)</f>
        <v>8546</v>
      </c>
      <c r="P11" s="13">
        <v>13416</v>
      </c>
      <c r="Q11" s="13">
        <v>20460</v>
      </c>
      <c r="R11" s="45">
        <f>SUM(P11:Q11)</f>
        <v>33876</v>
      </c>
      <c r="S11" s="13">
        <v>266</v>
      </c>
      <c r="T11" s="45">
        <f>SUM(R11,O11,S11)</f>
        <v>42688</v>
      </c>
      <c r="W11" s="23"/>
      <c r="Y11" s="23"/>
      <c r="Z11" s="23"/>
      <c r="AA11" s="23"/>
      <c r="AB11" s="23"/>
      <c r="AD11" s="23"/>
      <c r="AE11" s="127"/>
      <c r="AF11" s="127"/>
      <c r="AG11" s="127"/>
      <c r="AH11" s="127"/>
      <c r="AI11" s="127"/>
      <c r="AJ11" s="127"/>
      <c r="AK11" s="127"/>
      <c r="AL11" s="127"/>
      <c r="AM11" s="127"/>
      <c r="AN11" s="127"/>
    </row>
    <row r="12" spans="1:40" ht="15">
      <c r="A12" s="23" t="s">
        <v>6</v>
      </c>
      <c r="B12" s="13">
        <v>0</v>
      </c>
      <c r="C12" s="13">
        <v>0</v>
      </c>
      <c r="D12" s="45">
        <f>SUM(B12:C12)</f>
        <v>0</v>
      </c>
      <c r="E12" s="13">
        <v>0</v>
      </c>
      <c r="F12" s="13">
        <v>0</v>
      </c>
      <c r="G12" s="45">
        <f>SUM(E12:F12)</f>
        <v>0</v>
      </c>
      <c r="H12" s="13">
        <v>0</v>
      </c>
      <c r="I12" s="45">
        <f>SUM(H12,G12,D12)</f>
        <v>0</v>
      </c>
      <c r="J12" s="55"/>
      <c r="K12" s="107" t="s">
        <v>6</v>
      </c>
      <c r="L12" s="108">
        <v>0</v>
      </c>
      <c r="M12" s="13">
        <v>0</v>
      </c>
      <c r="N12" s="13">
        <v>0</v>
      </c>
      <c r="O12" s="45">
        <v>0</v>
      </c>
      <c r="P12" s="13">
        <v>0</v>
      </c>
      <c r="Q12" s="13">
        <v>0</v>
      </c>
      <c r="R12" s="45">
        <v>0</v>
      </c>
      <c r="S12" s="13">
        <v>0</v>
      </c>
      <c r="T12" s="45">
        <v>0</v>
      </c>
      <c r="W12" s="23"/>
      <c r="Y12" s="23"/>
      <c r="Z12" s="23"/>
      <c r="AA12" s="23"/>
      <c r="AB12" s="23"/>
      <c r="AD12" s="23"/>
      <c r="AE12" s="127"/>
      <c r="AF12" s="127"/>
      <c r="AG12" s="127"/>
      <c r="AH12" s="127"/>
      <c r="AI12" s="127"/>
      <c r="AJ12" s="127"/>
      <c r="AK12" s="127"/>
      <c r="AL12" s="127"/>
      <c r="AM12" s="127"/>
      <c r="AN12" s="127"/>
    </row>
    <row r="13" spans="1:40" ht="15">
      <c r="A13" s="23" t="s">
        <v>7</v>
      </c>
      <c r="B13" s="13">
        <v>4748</v>
      </c>
      <c r="C13" s="13">
        <v>1234</v>
      </c>
      <c r="D13" s="45">
        <f>SUM(B13:C13)</f>
        <v>5982</v>
      </c>
      <c r="E13" s="13">
        <v>12345</v>
      </c>
      <c r="F13" s="13">
        <v>1907</v>
      </c>
      <c r="G13" s="45">
        <f>SUM(E13:F13)</f>
        <v>14252</v>
      </c>
      <c r="H13" s="13">
        <v>38</v>
      </c>
      <c r="I13" s="45">
        <f>SUM(H13,G13,D13)</f>
        <v>20272</v>
      </c>
      <c r="J13" s="55"/>
      <c r="K13" s="107" t="s">
        <v>7</v>
      </c>
      <c r="L13" s="108">
        <v>1950</v>
      </c>
      <c r="M13" s="13">
        <v>1694</v>
      </c>
      <c r="N13" s="13">
        <v>2726</v>
      </c>
      <c r="O13" s="45">
        <f>SUM(L13:N13)</f>
        <v>6370</v>
      </c>
      <c r="P13" s="13">
        <v>5940</v>
      </c>
      <c r="Q13" s="13">
        <v>7895</v>
      </c>
      <c r="R13" s="45">
        <f>SUM(P13:Q13)</f>
        <v>13835</v>
      </c>
      <c r="S13" s="13">
        <v>67</v>
      </c>
      <c r="T13" s="45">
        <f>SUM(R13,O13,S13)</f>
        <v>20272</v>
      </c>
      <c r="AE13" s="127"/>
      <c r="AF13" s="127"/>
      <c r="AG13" s="127"/>
      <c r="AH13" s="127"/>
      <c r="AI13" s="127"/>
      <c r="AJ13" s="127"/>
      <c r="AK13" s="127"/>
      <c r="AL13" s="127"/>
      <c r="AM13" s="127"/>
      <c r="AN13" s="127"/>
    </row>
    <row r="14" spans="1:40" ht="15">
      <c r="A14" s="109" t="s">
        <v>0</v>
      </c>
      <c r="B14" s="17">
        <v>14151</v>
      </c>
      <c r="C14" s="17">
        <v>4256</v>
      </c>
      <c r="D14" s="17">
        <f>SUM(B14:C14)</f>
        <v>18407</v>
      </c>
      <c r="E14" s="17">
        <v>48539</v>
      </c>
      <c r="F14" s="17">
        <v>7059</v>
      </c>
      <c r="G14" s="17">
        <f>SUM(E14:F14)</f>
        <v>55598</v>
      </c>
      <c r="H14" s="17">
        <v>186</v>
      </c>
      <c r="I14" s="17">
        <f>SUM(H14,G14,D14)</f>
        <v>74191</v>
      </c>
      <c r="J14" s="56"/>
      <c r="K14" s="110" t="s">
        <v>0</v>
      </c>
      <c r="L14" s="16">
        <v>4087</v>
      </c>
      <c r="M14" s="17">
        <v>4837</v>
      </c>
      <c r="N14" s="17">
        <v>9307</v>
      </c>
      <c r="O14" s="17">
        <f>SUM(L14:N14)</f>
        <v>18231</v>
      </c>
      <c r="P14" s="17">
        <v>22770</v>
      </c>
      <c r="Q14" s="17">
        <v>32792</v>
      </c>
      <c r="R14" s="17">
        <f>SUM(P14:Q14)</f>
        <v>55562</v>
      </c>
      <c r="S14" s="17">
        <v>398</v>
      </c>
      <c r="T14" s="17">
        <f>SUM(R14,O14,S14)</f>
        <v>74191</v>
      </c>
      <c r="AE14" s="127"/>
      <c r="AF14" s="127"/>
      <c r="AG14" s="127"/>
      <c r="AH14" s="127"/>
      <c r="AI14" s="127"/>
      <c r="AJ14" s="127"/>
      <c r="AK14" s="127"/>
      <c r="AL14" s="127"/>
      <c r="AM14" s="127"/>
      <c r="AN14" s="127"/>
    </row>
    <row r="15" spans="1:40" ht="15">
      <c r="A15" s="27" t="s">
        <v>8</v>
      </c>
      <c r="B15" s="13"/>
      <c r="C15" s="13"/>
      <c r="D15" s="45"/>
      <c r="E15" s="13"/>
      <c r="F15" s="13"/>
      <c r="G15" s="45"/>
      <c r="H15" s="13"/>
      <c r="I15" s="45"/>
      <c r="J15" s="55"/>
      <c r="K15" s="111" t="s">
        <v>8</v>
      </c>
      <c r="L15" s="108"/>
      <c r="M15" s="13"/>
      <c r="N15" s="13"/>
      <c r="O15" s="45"/>
      <c r="P15" s="13"/>
      <c r="Q15" s="13"/>
      <c r="R15" s="45"/>
      <c r="S15" s="13"/>
      <c r="T15" s="45"/>
      <c r="AE15" s="127"/>
      <c r="AF15" s="127"/>
      <c r="AG15" s="127"/>
      <c r="AH15" s="127"/>
      <c r="AI15" s="127"/>
      <c r="AJ15" s="127"/>
      <c r="AK15" s="127"/>
      <c r="AL15" s="127"/>
      <c r="AM15" s="127"/>
      <c r="AN15" s="127"/>
    </row>
    <row r="16" spans="1:40" ht="15">
      <c r="A16" s="23" t="s">
        <v>4</v>
      </c>
      <c r="B16" s="13">
        <v>1825</v>
      </c>
      <c r="C16" s="13">
        <v>583</v>
      </c>
      <c r="D16" s="45">
        <f>SUM(B16:C16)</f>
        <v>2408</v>
      </c>
      <c r="E16" s="13">
        <v>3258</v>
      </c>
      <c r="F16" s="13">
        <v>965</v>
      </c>
      <c r="G16" s="45">
        <f>SUM(E16:F16)</f>
        <v>4223</v>
      </c>
      <c r="H16" s="13">
        <v>20</v>
      </c>
      <c r="I16" s="45">
        <f>SUM(H16,G16,D16)</f>
        <v>6651</v>
      </c>
      <c r="J16" s="55"/>
      <c r="K16" s="107" t="s">
        <v>4</v>
      </c>
      <c r="L16" s="108">
        <v>182</v>
      </c>
      <c r="M16" s="13">
        <v>285</v>
      </c>
      <c r="N16" s="13">
        <v>857</v>
      </c>
      <c r="O16" s="45">
        <f>SUM(L16:N16)</f>
        <v>1324</v>
      </c>
      <c r="P16" s="13">
        <v>1908</v>
      </c>
      <c r="Q16" s="13">
        <v>3382</v>
      </c>
      <c r="R16" s="45">
        <f>SUM(P16:Q16)</f>
        <v>5290</v>
      </c>
      <c r="S16" s="13">
        <v>37</v>
      </c>
      <c r="T16" s="45">
        <f>SUM(R16,O16,S16)</f>
        <v>6651</v>
      </c>
      <c r="AE16" s="127"/>
      <c r="AF16" s="127"/>
      <c r="AG16" s="127"/>
      <c r="AH16" s="127"/>
      <c r="AI16" s="127"/>
      <c r="AJ16" s="127"/>
      <c r="AK16" s="127"/>
      <c r="AL16" s="127"/>
      <c r="AM16" s="127"/>
      <c r="AN16" s="127"/>
    </row>
    <row r="17" spans="1:40" ht="15">
      <c r="A17" s="23" t="s">
        <v>5</v>
      </c>
      <c r="B17" s="13">
        <v>5389</v>
      </c>
      <c r="C17" s="13">
        <v>1530</v>
      </c>
      <c r="D17" s="45">
        <f>SUM(B17:C17)</f>
        <v>6919</v>
      </c>
      <c r="E17" s="13">
        <v>12944</v>
      </c>
      <c r="F17" s="13">
        <v>2738</v>
      </c>
      <c r="G17" s="45">
        <f>SUM(E17:F17)</f>
        <v>15682</v>
      </c>
      <c r="H17" s="13">
        <v>46</v>
      </c>
      <c r="I17" s="45">
        <f>SUM(H17,G17,D17)</f>
        <v>22647</v>
      </c>
      <c r="J17" s="55"/>
      <c r="K17" s="107" t="s">
        <v>5</v>
      </c>
      <c r="L17" s="108">
        <v>400</v>
      </c>
      <c r="M17" s="13">
        <v>719</v>
      </c>
      <c r="N17" s="13">
        <v>2062</v>
      </c>
      <c r="O17" s="45">
        <f>SUM(L17:N17)</f>
        <v>3181</v>
      </c>
      <c r="P17" s="13">
        <v>5809</v>
      </c>
      <c r="Q17" s="13">
        <v>13524</v>
      </c>
      <c r="R17" s="45">
        <f>SUM(P17:Q17)</f>
        <v>19333</v>
      </c>
      <c r="S17" s="13">
        <v>133</v>
      </c>
      <c r="T17" s="45">
        <f>SUM(R17,O17,S17)</f>
        <v>22647</v>
      </c>
      <c r="AE17" s="127"/>
      <c r="AF17" s="127"/>
      <c r="AG17" s="127"/>
      <c r="AH17" s="127"/>
      <c r="AI17" s="127"/>
      <c r="AJ17" s="127"/>
      <c r="AK17" s="127"/>
      <c r="AL17" s="127"/>
      <c r="AM17" s="127"/>
      <c r="AN17" s="127"/>
    </row>
    <row r="18" spans="1:40" ht="15">
      <c r="A18" s="23" t="s">
        <v>6</v>
      </c>
      <c r="B18" s="13">
        <v>0</v>
      </c>
      <c r="C18" s="13">
        <v>0</v>
      </c>
      <c r="D18" s="45">
        <f>SUM(B18:C18)</f>
        <v>0</v>
      </c>
      <c r="E18" s="13">
        <v>0</v>
      </c>
      <c r="F18" s="13">
        <v>0</v>
      </c>
      <c r="G18" s="45">
        <f>SUM(E18:F18)</f>
        <v>0</v>
      </c>
      <c r="H18" s="13">
        <v>0</v>
      </c>
      <c r="I18" s="45">
        <f>SUM(H18,G18,D18)</f>
        <v>0</v>
      </c>
      <c r="J18" s="55"/>
      <c r="K18" s="107" t="s">
        <v>6</v>
      </c>
      <c r="L18" s="108">
        <v>0</v>
      </c>
      <c r="M18" s="13">
        <v>0</v>
      </c>
      <c r="N18" s="13">
        <v>0</v>
      </c>
      <c r="O18" s="45">
        <f>SUM(L18:N18)</f>
        <v>0</v>
      </c>
      <c r="P18" s="13">
        <v>0</v>
      </c>
      <c r="Q18" s="13">
        <v>0</v>
      </c>
      <c r="R18" s="45">
        <f>SUM(P18:Q18)</f>
        <v>0</v>
      </c>
      <c r="S18" s="13">
        <v>0</v>
      </c>
      <c r="T18" s="45">
        <f>SUM(R18,O18,S18)</f>
        <v>0</v>
      </c>
      <c r="AE18" s="127"/>
      <c r="AF18" s="127"/>
      <c r="AG18" s="127"/>
      <c r="AH18" s="127"/>
      <c r="AI18" s="127"/>
      <c r="AJ18" s="127"/>
      <c r="AK18" s="127"/>
      <c r="AL18" s="127"/>
      <c r="AM18" s="127"/>
      <c r="AN18" s="127"/>
    </row>
    <row r="19" spans="1:40" ht="15">
      <c r="A19" s="23" t="s">
        <v>7</v>
      </c>
      <c r="B19" s="13">
        <v>3319</v>
      </c>
      <c r="C19" s="13">
        <v>905</v>
      </c>
      <c r="D19" s="45">
        <f>SUM(B19:C19)</f>
        <v>4224</v>
      </c>
      <c r="E19" s="13">
        <v>6666</v>
      </c>
      <c r="F19" s="13">
        <v>1605</v>
      </c>
      <c r="G19" s="45">
        <f>SUM(E19:F19)</f>
        <v>8271</v>
      </c>
      <c r="H19" s="13">
        <v>15</v>
      </c>
      <c r="I19" s="45">
        <f>SUM(H19,G19,D19)</f>
        <v>12510</v>
      </c>
      <c r="J19" s="55"/>
      <c r="K19" s="107" t="s">
        <v>7</v>
      </c>
      <c r="L19" s="108">
        <v>174</v>
      </c>
      <c r="M19" s="13">
        <v>379</v>
      </c>
      <c r="N19" s="13">
        <v>1261</v>
      </c>
      <c r="O19" s="45">
        <f>SUM(L19:N19)</f>
        <v>1814</v>
      </c>
      <c r="P19" s="13">
        <v>3502</v>
      </c>
      <c r="Q19" s="13">
        <v>7098</v>
      </c>
      <c r="R19" s="45">
        <f>SUM(P19:Q19)</f>
        <v>10600</v>
      </c>
      <c r="S19" s="13">
        <v>96</v>
      </c>
      <c r="T19" s="45">
        <f>SUM(R19,O19,S19)</f>
        <v>12510</v>
      </c>
      <c r="AE19" s="127"/>
      <c r="AF19" s="127"/>
      <c r="AG19" s="127"/>
      <c r="AH19" s="127"/>
      <c r="AI19" s="127"/>
      <c r="AJ19" s="127"/>
      <c r="AK19" s="127"/>
      <c r="AL19" s="127"/>
      <c r="AM19" s="127"/>
      <c r="AN19" s="127"/>
    </row>
    <row r="20" spans="1:40" ht="15">
      <c r="A20" s="109" t="s">
        <v>0</v>
      </c>
      <c r="B20" s="17">
        <v>10533</v>
      </c>
      <c r="C20" s="17">
        <v>3018</v>
      </c>
      <c r="D20" s="17">
        <f>SUM(B20:C20)</f>
        <v>13551</v>
      </c>
      <c r="E20" s="17">
        <v>22868</v>
      </c>
      <c r="F20" s="17">
        <v>5308</v>
      </c>
      <c r="G20" s="17">
        <f>SUM(E20:F20)</f>
        <v>28176</v>
      </c>
      <c r="H20" s="17">
        <v>81</v>
      </c>
      <c r="I20" s="17">
        <f>SUM(H20,G20,D20)</f>
        <v>41808</v>
      </c>
      <c r="J20" s="56"/>
      <c r="K20" s="110" t="s">
        <v>0</v>
      </c>
      <c r="L20" s="16">
        <v>756</v>
      </c>
      <c r="M20" s="17">
        <v>1383</v>
      </c>
      <c r="N20" s="17">
        <v>4180</v>
      </c>
      <c r="O20" s="17">
        <f>SUM(L20:N20)</f>
        <v>6319</v>
      </c>
      <c r="P20" s="17">
        <v>11219</v>
      </c>
      <c r="Q20" s="17">
        <v>24004</v>
      </c>
      <c r="R20" s="17">
        <f>SUM(P20:Q20)</f>
        <v>35223</v>
      </c>
      <c r="S20" s="17">
        <v>266</v>
      </c>
      <c r="T20" s="17">
        <f>SUM(R20,O20,S20)</f>
        <v>41808</v>
      </c>
      <c r="W20" s="23"/>
      <c r="Y20" s="23"/>
      <c r="Z20" s="23"/>
      <c r="AA20" s="23"/>
      <c r="AB20" s="23"/>
      <c r="AD20" s="23"/>
      <c r="AE20" s="127"/>
      <c r="AF20" s="127"/>
      <c r="AG20" s="127"/>
      <c r="AH20" s="127"/>
      <c r="AI20" s="127"/>
      <c r="AJ20" s="127"/>
      <c r="AK20" s="127"/>
      <c r="AL20" s="127"/>
      <c r="AM20" s="127"/>
      <c r="AN20" s="127"/>
    </row>
    <row r="21" spans="1:40" ht="15">
      <c r="A21" s="27" t="s">
        <v>9</v>
      </c>
      <c r="B21" s="13"/>
      <c r="C21" s="13"/>
      <c r="D21" s="45"/>
      <c r="E21" s="13"/>
      <c r="F21" s="13"/>
      <c r="G21" s="45"/>
      <c r="H21" s="13"/>
      <c r="I21" s="45"/>
      <c r="J21" s="55"/>
      <c r="K21" s="111" t="s">
        <v>9</v>
      </c>
      <c r="L21" s="108"/>
      <c r="M21" s="13"/>
      <c r="N21" s="13"/>
      <c r="O21" s="45"/>
      <c r="P21" s="13"/>
      <c r="Q21" s="13"/>
      <c r="R21" s="45"/>
      <c r="S21" s="13"/>
      <c r="T21" s="45"/>
      <c r="W21" s="23"/>
      <c r="Y21" s="23"/>
      <c r="Z21" s="23"/>
      <c r="AA21" s="23"/>
      <c r="AB21" s="23"/>
      <c r="AD21" s="23"/>
      <c r="AE21" s="127"/>
      <c r="AF21" s="127"/>
      <c r="AG21" s="127"/>
      <c r="AH21" s="127"/>
      <c r="AI21" s="127"/>
      <c r="AJ21" s="127"/>
      <c r="AK21" s="127"/>
      <c r="AL21" s="127"/>
      <c r="AM21" s="127"/>
      <c r="AN21" s="127"/>
    </row>
    <row r="22" spans="1:40" ht="15">
      <c r="A22" s="23" t="s">
        <v>4</v>
      </c>
      <c r="B22" s="13">
        <v>2223</v>
      </c>
      <c r="C22" s="13">
        <v>615</v>
      </c>
      <c r="D22" s="45">
        <f>SUM(B22:C22)</f>
        <v>2838</v>
      </c>
      <c r="E22" s="13">
        <v>343</v>
      </c>
      <c r="F22" s="13">
        <v>782</v>
      </c>
      <c r="G22" s="45">
        <f>SUM(E22:F22)</f>
        <v>1125</v>
      </c>
      <c r="H22" s="13">
        <v>33</v>
      </c>
      <c r="I22" s="45">
        <f>SUM(H22,G22,D22)</f>
        <v>3996</v>
      </c>
      <c r="J22" s="55"/>
      <c r="K22" s="107" t="s">
        <v>4</v>
      </c>
      <c r="L22" s="108">
        <v>166</v>
      </c>
      <c r="M22" s="13">
        <v>266</v>
      </c>
      <c r="N22" s="13">
        <v>633</v>
      </c>
      <c r="O22" s="45">
        <f>SUM(L22:N22)</f>
        <v>1065</v>
      </c>
      <c r="P22" s="13">
        <v>1171</v>
      </c>
      <c r="Q22" s="13">
        <v>1679</v>
      </c>
      <c r="R22" s="45">
        <f>SUM(P22:Q22)</f>
        <v>2850</v>
      </c>
      <c r="S22" s="13">
        <v>81</v>
      </c>
      <c r="T22" s="45">
        <f>SUM(R22,O22,S22)</f>
        <v>3996</v>
      </c>
      <c r="AE22" s="127"/>
      <c r="AF22" s="127"/>
      <c r="AG22" s="127"/>
      <c r="AH22" s="127"/>
      <c r="AI22" s="127"/>
      <c r="AJ22" s="127"/>
      <c r="AK22" s="127"/>
      <c r="AL22" s="127"/>
      <c r="AM22" s="127"/>
      <c r="AN22" s="127"/>
    </row>
    <row r="23" spans="1:40" ht="15">
      <c r="A23" s="23" t="s">
        <v>5</v>
      </c>
      <c r="B23" s="13">
        <v>4006</v>
      </c>
      <c r="C23" s="13">
        <v>754</v>
      </c>
      <c r="D23" s="45">
        <f>SUM(B23:C23)</f>
        <v>4760</v>
      </c>
      <c r="E23" s="13">
        <v>536</v>
      </c>
      <c r="F23" s="13">
        <v>1040</v>
      </c>
      <c r="G23" s="45">
        <f>SUM(E23:F23)</f>
        <v>1576</v>
      </c>
      <c r="H23" s="13">
        <v>18</v>
      </c>
      <c r="I23" s="45">
        <f>SUM(H23,G23,D23)</f>
        <v>6354</v>
      </c>
      <c r="J23" s="55"/>
      <c r="K23" s="107" t="s">
        <v>5</v>
      </c>
      <c r="L23" s="108">
        <v>292</v>
      </c>
      <c r="M23" s="13">
        <v>330</v>
      </c>
      <c r="N23" s="13">
        <v>1129</v>
      </c>
      <c r="O23" s="45">
        <f>SUM(L23:N23)</f>
        <v>1751</v>
      </c>
      <c r="P23" s="13">
        <v>1746</v>
      </c>
      <c r="Q23" s="13">
        <v>2809</v>
      </c>
      <c r="R23" s="45">
        <f>SUM(P23:Q23)</f>
        <v>4555</v>
      </c>
      <c r="S23" s="13">
        <v>48</v>
      </c>
      <c r="T23" s="45">
        <f>SUM(R23,O23,S23)</f>
        <v>6354</v>
      </c>
      <c r="AE23" s="127"/>
      <c r="AF23" s="127"/>
      <c r="AG23" s="127"/>
      <c r="AH23" s="127"/>
      <c r="AI23" s="127"/>
      <c r="AJ23" s="127"/>
      <c r="AK23" s="127"/>
      <c r="AL23" s="127"/>
      <c r="AM23" s="127"/>
      <c r="AN23" s="127"/>
    </row>
    <row r="24" spans="1:40" ht="15">
      <c r="A24" s="23" t="s">
        <v>7</v>
      </c>
      <c r="B24" s="13">
        <v>2697</v>
      </c>
      <c r="C24" s="13">
        <v>453</v>
      </c>
      <c r="D24" s="45">
        <f>SUM(B24:C24)</f>
        <v>3150</v>
      </c>
      <c r="E24" s="13">
        <v>188</v>
      </c>
      <c r="F24" s="13">
        <v>448</v>
      </c>
      <c r="G24" s="45">
        <f>SUM(E24:F24)</f>
        <v>636</v>
      </c>
      <c r="H24" s="13">
        <v>22</v>
      </c>
      <c r="I24" s="45">
        <f>SUM(H24,G24,D24)</f>
        <v>3808</v>
      </c>
      <c r="J24" s="55"/>
      <c r="K24" s="107" t="s">
        <v>7</v>
      </c>
      <c r="L24" s="108">
        <v>313</v>
      </c>
      <c r="M24" s="13">
        <v>284</v>
      </c>
      <c r="N24" s="13">
        <v>885</v>
      </c>
      <c r="O24" s="45">
        <f>SUM(L24:N24)</f>
        <v>1482</v>
      </c>
      <c r="P24" s="13">
        <v>1267</v>
      </c>
      <c r="Q24" s="13">
        <v>1012</v>
      </c>
      <c r="R24" s="45">
        <f>SUM(P24:Q24)</f>
        <v>2279</v>
      </c>
      <c r="S24" s="13">
        <v>47</v>
      </c>
      <c r="T24" s="45">
        <f>SUM(R24,O24,S24)</f>
        <v>3808</v>
      </c>
      <c r="AE24" s="127"/>
      <c r="AF24" s="127"/>
      <c r="AG24" s="127"/>
      <c r="AH24" s="127"/>
      <c r="AI24" s="127"/>
      <c r="AJ24" s="127"/>
      <c r="AK24" s="127"/>
      <c r="AL24" s="127"/>
      <c r="AM24" s="127"/>
      <c r="AN24" s="127"/>
    </row>
    <row r="25" spans="1:40" ht="15">
      <c r="A25" s="109" t="s">
        <v>0</v>
      </c>
      <c r="B25" s="17">
        <v>8926</v>
      </c>
      <c r="C25" s="17">
        <v>1822</v>
      </c>
      <c r="D25" s="17">
        <f>SUM(B25:C25)</f>
        <v>10748</v>
      </c>
      <c r="E25" s="17">
        <v>1067</v>
      </c>
      <c r="F25" s="17">
        <v>2270</v>
      </c>
      <c r="G25" s="17">
        <f>SUM(E25:F25)</f>
        <v>3337</v>
      </c>
      <c r="H25" s="17">
        <v>73</v>
      </c>
      <c r="I25" s="17">
        <f>SUM(H25,G25,D25)</f>
        <v>14158</v>
      </c>
      <c r="J25" s="56"/>
      <c r="K25" s="110" t="s">
        <v>0</v>
      </c>
      <c r="L25" s="16">
        <v>771</v>
      </c>
      <c r="M25" s="17">
        <v>880</v>
      </c>
      <c r="N25" s="17">
        <v>2647</v>
      </c>
      <c r="O25" s="17">
        <f>SUM(L25:N25)</f>
        <v>4298</v>
      </c>
      <c r="P25" s="17">
        <v>4184</v>
      </c>
      <c r="Q25" s="17">
        <v>5500</v>
      </c>
      <c r="R25" s="17">
        <f>SUM(P25:Q25)</f>
        <v>9684</v>
      </c>
      <c r="S25" s="17">
        <v>176</v>
      </c>
      <c r="T25" s="17">
        <f>SUM(R25,O25,S25)</f>
        <v>14158</v>
      </c>
      <c r="AE25" s="127"/>
      <c r="AF25" s="127"/>
      <c r="AG25" s="127"/>
      <c r="AH25" s="127"/>
      <c r="AI25" s="127"/>
      <c r="AJ25" s="127"/>
      <c r="AK25" s="127"/>
      <c r="AL25" s="127"/>
      <c r="AM25" s="127"/>
      <c r="AN25" s="127"/>
    </row>
    <row r="26" spans="1:40" ht="15">
      <c r="A26" s="27" t="s">
        <v>10</v>
      </c>
      <c r="B26" s="13"/>
      <c r="C26" s="13"/>
      <c r="D26" s="45"/>
      <c r="E26" s="13"/>
      <c r="F26" s="13"/>
      <c r="G26" s="45"/>
      <c r="H26" s="13"/>
      <c r="I26" s="45"/>
      <c r="J26" s="55"/>
      <c r="K26" s="111" t="s">
        <v>10</v>
      </c>
      <c r="L26" s="108"/>
      <c r="M26" s="13"/>
      <c r="N26" s="13"/>
      <c r="O26" s="45"/>
      <c r="P26" s="13"/>
      <c r="Q26" s="13"/>
      <c r="R26" s="45"/>
      <c r="S26" s="13"/>
      <c r="T26" s="45"/>
      <c r="AE26" s="127"/>
      <c r="AF26" s="127"/>
      <c r="AG26" s="127"/>
      <c r="AH26" s="127"/>
      <c r="AI26" s="127"/>
      <c r="AJ26" s="127"/>
      <c r="AK26" s="127"/>
      <c r="AL26" s="127"/>
      <c r="AM26" s="127"/>
      <c r="AN26" s="127"/>
    </row>
    <row r="27" spans="1:40" ht="15">
      <c r="A27" s="23" t="s">
        <v>4</v>
      </c>
      <c r="B27" s="13">
        <v>1370</v>
      </c>
      <c r="C27" s="13">
        <v>298</v>
      </c>
      <c r="D27" s="45">
        <f>SUM(B27:C27)</f>
        <v>1668</v>
      </c>
      <c r="E27" s="13">
        <v>4080</v>
      </c>
      <c r="F27" s="13">
        <v>414</v>
      </c>
      <c r="G27" s="45">
        <f>SUM(E27:F27)</f>
        <v>4494</v>
      </c>
      <c r="H27" s="13">
        <v>23</v>
      </c>
      <c r="I27" s="45">
        <f>SUM(H27,G27,D27)</f>
        <v>6185</v>
      </c>
      <c r="J27" s="55"/>
      <c r="K27" s="107" t="s">
        <v>4</v>
      </c>
      <c r="L27" s="108">
        <v>361</v>
      </c>
      <c r="M27" s="13">
        <v>446</v>
      </c>
      <c r="N27" s="13">
        <v>1139</v>
      </c>
      <c r="O27" s="45">
        <f>SUM(L27:N27)</f>
        <v>1946</v>
      </c>
      <c r="P27" s="13">
        <v>2003</v>
      </c>
      <c r="Q27" s="13">
        <v>2183</v>
      </c>
      <c r="R27" s="45">
        <f>SUM(P27:Q27)</f>
        <v>4186</v>
      </c>
      <c r="S27" s="13">
        <v>53</v>
      </c>
      <c r="T27" s="45">
        <f>SUM(R27,O27,S27)</f>
        <v>6185</v>
      </c>
      <c r="AE27" s="127"/>
      <c r="AF27" s="127"/>
      <c r="AG27" s="127"/>
      <c r="AH27" s="127"/>
      <c r="AI27" s="127"/>
      <c r="AJ27" s="127"/>
      <c r="AK27" s="127"/>
      <c r="AL27" s="127"/>
      <c r="AM27" s="127"/>
      <c r="AN27" s="127"/>
    </row>
    <row r="28" spans="1:40" ht="15">
      <c r="A28" s="23" t="s">
        <v>5</v>
      </c>
      <c r="B28" s="13">
        <v>3393</v>
      </c>
      <c r="C28" s="13">
        <v>758</v>
      </c>
      <c r="D28" s="45">
        <f>SUM(B28:C28)</f>
        <v>4151</v>
      </c>
      <c r="E28" s="13">
        <v>24607</v>
      </c>
      <c r="F28" s="13">
        <v>1404</v>
      </c>
      <c r="G28" s="45">
        <f>SUM(E28:F28)</f>
        <v>26011</v>
      </c>
      <c r="H28" s="13">
        <v>94</v>
      </c>
      <c r="I28" s="45">
        <f>SUM(H28,G28,D28)</f>
        <v>30256</v>
      </c>
      <c r="J28" s="55"/>
      <c r="K28" s="107" t="s">
        <v>5</v>
      </c>
      <c r="L28" s="108">
        <v>569</v>
      </c>
      <c r="M28" s="13">
        <v>1006</v>
      </c>
      <c r="N28" s="13">
        <v>3081</v>
      </c>
      <c r="O28" s="45">
        <f>SUM(L28:N28)</f>
        <v>4656</v>
      </c>
      <c r="P28" s="13">
        <v>9608</v>
      </c>
      <c r="Q28" s="13">
        <v>15816</v>
      </c>
      <c r="R28" s="45">
        <f>SUM(P28:Q28)</f>
        <v>25424</v>
      </c>
      <c r="S28" s="13">
        <v>176</v>
      </c>
      <c r="T28" s="45">
        <f>SUM(R28,O28,S28)</f>
        <v>30256</v>
      </c>
      <c r="AE28" s="127"/>
      <c r="AF28" s="127"/>
      <c r="AG28" s="127"/>
      <c r="AH28" s="127"/>
      <c r="AI28" s="127"/>
      <c r="AJ28" s="127"/>
      <c r="AK28" s="127"/>
      <c r="AL28" s="127"/>
      <c r="AM28" s="127"/>
      <c r="AN28" s="127"/>
    </row>
    <row r="29" spans="1:40" ht="15">
      <c r="A29" s="23" t="s">
        <v>6</v>
      </c>
      <c r="B29" s="13">
        <v>0</v>
      </c>
      <c r="C29" s="13">
        <v>0</v>
      </c>
      <c r="D29" s="45">
        <f>SUM(B29:C29)</f>
        <v>0</v>
      </c>
      <c r="E29" s="13">
        <v>0</v>
      </c>
      <c r="F29" s="13">
        <v>0</v>
      </c>
      <c r="G29" s="45">
        <f>SUM(E29:F29)</f>
        <v>0</v>
      </c>
      <c r="H29" s="13">
        <v>0</v>
      </c>
      <c r="I29" s="45">
        <f>SUM(H29,G29,D29)</f>
        <v>0</v>
      </c>
      <c r="J29" s="55"/>
      <c r="K29" s="107" t="s">
        <v>6</v>
      </c>
      <c r="L29" s="108">
        <v>0</v>
      </c>
      <c r="M29" s="13">
        <v>0</v>
      </c>
      <c r="N29" s="13">
        <v>0</v>
      </c>
      <c r="O29" s="45">
        <f>SUM(L29:N29)</f>
        <v>0</v>
      </c>
      <c r="P29" s="13">
        <v>0</v>
      </c>
      <c r="Q29" s="13">
        <v>0</v>
      </c>
      <c r="R29" s="45">
        <f>SUM(P29:Q29)</f>
        <v>0</v>
      </c>
      <c r="S29" s="13">
        <v>0</v>
      </c>
      <c r="T29" s="45">
        <f>SUM(R29,O29,S29)</f>
        <v>0</v>
      </c>
      <c r="AE29" s="127"/>
      <c r="AF29" s="127"/>
      <c r="AG29" s="127"/>
      <c r="AH29" s="127"/>
      <c r="AI29" s="127"/>
      <c r="AJ29" s="127"/>
      <c r="AK29" s="127"/>
      <c r="AL29" s="127"/>
      <c r="AM29" s="127"/>
      <c r="AN29" s="127"/>
    </row>
    <row r="30" spans="1:40" ht="15">
      <c r="A30" s="23" t="s">
        <v>7</v>
      </c>
      <c r="B30" s="13">
        <v>551</v>
      </c>
      <c r="C30" s="13">
        <v>151</v>
      </c>
      <c r="D30" s="45">
        <f>SUM(B30:C30)</f>
        <v>702</v>
      </c>
      <c r="E30" s="13">
        <v>4295</v>
      </c>
      <c r="F30" s="13">
        <v>240</v>
      </c>
      <c r="G30" s="45">
        <f>SUM(E30:F30)</f>
        <v>4535</v>
      </c>
      <c r="H30" s="13">
        <v>26</v>
      </c>
      <c r="I30" s="45">
        <f>SUM(H30,G30,D30)</f>
        <v>5263</v>
      </c>
      <c r="J30" s="55"/>
      <c r="K30" s="107" t="s">
        <v>7</v>
      </c>
      <c r="L30" s="108">
        <v>141</v>
      </c>
      <c r="M30" s="13">
        <v>191</v>
      </c>
      <c r="N30" s="13">
        <v>545</v>
      </c>
      <c r="O30" s="45">
        <f>SUM(L30:N30)</f>
        <v>877</v>
      </c>
      <c r="P30" s="13">
        <v>1828</v>
      </c>
      <c r="Q30" s="13">
        <v>2523</v>
      </c>
      <c r="R30" s="45">
        <f>SUM(P30:Q30)</f>
        <v>4351</v>
      </c>
      <c r="S30" s="13">
        <v>35</v>
      </c>
      <c r="T30" s="45">
        <f>SUM(R30,O30,S30)</f>
        <v>5263</v>
      </c>
      <c r="AE30" s="127"/>
      <c r="AF30" s="127"/>
      <c r="AG30" s="127"/>
      <c r="AH30" s="127"/>
      <c r="AI30" s="127"/>
      <c r="AJ30" s="127"/>
      <c r="AK30" s="127"/>
      <c r="AL30" s="127"/>
      <c r="AM30" s="127"/>
      <c r="AN30" s="127"/>
    </row>
    <row r="31" spans="1:40" ht="15">
      <c r="A31" s="109" t="s">
        <v>0</v>
      </c>
      <c r="B31" s="17">
        <v>5314</v>
      </c>
      <c r="C31" s="17">
        <v>1207</v>
      </c>
      <c r="D31" s="17">
        <f>SUM(B31:C31)</f>
        <v>6521</v>
      </c>
      <c r="E31" s="17">
        <v>32982</v>
      </c>
      <c r="F31" s="17">
        <v>2058</v>
      </c>
      <c r="G31" s="17">
        <f>SUM(E31:F31)</f>
        <v>35040</v>
      </c>
      <c r="H31" s="17">
        <v>143</v>
      </c>
      <c r="I31" s="17">
        <f>SUM(H31,G31,D31)</f>
        <v>41704</v>
      </c>
      <c r="J31" s="56"/>
      <c r="K31" s="110" t="s">
        <v>0</v>
      </c>
      <c r="L31" s="16">
        <v>1071</v>
      </c>
      <c r="M31" s="17">
        <v>1643</v>
      </c>
      <c r="N31" s="17">
        <v>4765</v>
      </c>
      <c r="O31" s="17">
        <f>SUM(L31:N31)</f>
        <v>7479</v>
      </c>
      <c r="P31" s="17">
        <v>13439</v>
      </c>
      <c r="Q31" s="17">
        <v>20522</v>
      </c>
      <c r="R31" s="17">
        <f>SUM(P31:Q31)</f>
        <v>33961</v>
      </c>
      <c r="S31" s="17">
        <v>264</v>
      </c>
      <c r="T31" s="17">
        <f>SUM(R31,O31,S31)</f>
        <v>41704</v>
      </c>
      <c r="AE31" s="127"/>
      <c r="AF31" s="127"/>
      <c r="AG31" s="127"/>
      <c r="AH31" s="127"/>
      <c r="AI31" s="127"/>
      <c r="AJ31" s="127"/>
      <c r="AK31" s="127"/>
      <c r="AL31" s="127"/>
      <c r="AM31" s="127"/>
      <c r="AN31" s="127"/>
    </row>
    <row r="32" spans="1:40" ht="15">
      <c r="A32" s="27" t="s">
        <v>11</v>
      </c>
      <c r="B32" s="13"/>
      <c r="C32" s="13"/>
      <c r="D32" s="45"/>
      <c r="E32" s="13"/>
      <c r="F32" s="13"/>
      <c r="G32" s="45"/>
      <c r="H32" s="13"/>
      <c r="I32" s="45"/>
      <c r="J32" s="55"/>
      <c r="K32" s="111" t="s">
        <v>11</v>
      </c>
      <c r="L32" s="108"/>
      <c r="M32" s="13"/>
      <c r="N32" s="13"/>
      <c r="O32" s="45"/>
      <c r="P32" s="13"/>
      <c r="Q32" s="13"/>
      <c r="R32" s="45"/>
      <c r="S32" s="13"/>
      <c r="T32" s="45"/>
      <c r="AE32" s="127"/>
      <c r="AF32" s="127"/>
      <c r="AG32" s="127"/>
      <c r="AH32" s="127"/>
      <c r="AI32" s="127"/>
      <c r="AJ32" s="127"/>
      <c r="AK32" s="127"/>
      <c r="AL32" s="127"/>
      <c r="AM32" s="127"/>
      <c r="AN32" s="127"/>
    </row>
    <row r="33" spans="1:40" ht="15">
      <c r="A33" s="23" t="s">
        <v>4</v>
      </c>
      <c r="B33" s="13">
        <v>1579</v>
      </c>
      <c r="C33" s="13">
        <v>484</v>
      </c>
      <c r="D33" s="45">
        <f>SUM(B33:C33)</f>
        <v>2063</v>
      </c>
      <c r="E33" s="13">
        <v>5723</v>
      </c>
      <c r="F33" s="13">
        <v>786</v>
      </c>
      <c r="G33" s="45">
        <f>SUM(E33:F33)</f>
        <v>6509</v>
      </c>
      <c r="H33" s="13">
        <v>42</v>
      </c>
      <c r="I33" s="45">
        <f>SUM(H33,G33,D33)</f>
        <v>8614</v>
      </c>
      <c r="J33" s="55"/>
      <c r="K33" s="107" t="s">
        <v>4</v>
      </c>
      <c r="L33" s="108">
        <v>356</v>
      </c>
      <c r="M33" s="13">
        <v>577</v>
      </c>
      <c r="N33" s="13">
        <v>1281</v>
      </c>
      <c r="O33" s="45">
        <f>SUM(L33:N33)</f>
        <v>2214</v>
      </c>
      <c r="P33" s="13">
        <v>2730</v>
      </c>
      <c r="Q33" s="13">
        <v>3584</v>
      </c>
      <c r="R33" s="45">
        <f>SUM(P33:Q33)</f>
        <v>6314</v>
      </c>
      <c r="S33" s="13">
        <v>86</v>
      </c>
      <c r="T33" s="45">
        <f>SUM(R33,O33,S33)</f>
        <v>8614</v>
      </c>
      <c r="AE33" s="127"/>
      <c r="AF33" s="127"/>
      <c r="AG33" s="127"/>
      <c r="AH33" s="127"/>
      <c r="AI33" s="127"/>
      <c r="AJ33" s="127"/>
      <c r="AK33" s="127"/>
      <c r="AL33" s="127"/>
      <c r="AM33" s="127"/>
      <c r="AN33" s="127"/>
    </row>
    <row r="34" spans="1:40" ht="15">
      <c r="A34" s="23" t="s">
        <v>5</v>
      </c>
      <c r="B34" s="13">
        <v>5309</v>
      </c>
      <c r="C34" s="13">
        <v>1493</v>
      </c>
      <c r="D34" s="45">
        <f>SUM(B34:C34)</f>
        <v>6802</v>
      </c>
      <c r="E34" s="13">
        <v>26869</v>
      </c>
      <c r="F34" s="13">
        <v>2807</v>
      </c>
      <c r="G34" s="45">
        <f>SUM(E34:F34)</f>
        <v>29676</v>
      </c>
      <c r="H34" s="13">
        <v>100</v>
      </c>
      <c r="I34" s="45">
        <f>SUM(H34,G34,D34)</f>
        <v>36578</v>
      </c>
      <c r="J34" s="55"/>
      <c r="K34" s="107" t="s">
        <v>5</v>
      </c>
      <c r="L34" s="108">
        <v>818</v>
      </c>
      <c r="M34" s="13">
        <v>1628</v>
      </c>
      <c r="N34" s="13">
        <v>4165</v>
      </c>
      <c r="O34" s="45">
        <f>SUM(L34:N34)</f>
        <v>6611</v>
      </c>
      <c r="P34" s="13">
        <v>10937</v>
      </c>
      <c r="Q34" s="13">
        <v>18826</v>
      </c>
      <c r="R34" s="45">
        <f>SUM(P34:Q34)</f>
        <v>29763</v>
      </c>
      <c r="S34" s="13">
        <v>204</v>
      </c>
      <c r="T34" s="45">
        <f>SUM(R34,O34,S34)</f>
        <v>36578</v>
      </c>
      <c r="AE34" s="127"/>
      <c r="AF34" s="127"/>
      <c r="AG34" s="127"/>
      <c r="AH34" s="127"/>
      <c r="AI34" s="127"/>
      <c r="AJ34" s="127"/>
      <c r="AK34" s="127"/>
      <c r="AL34" s="127"/>
      <c r="AM34" s="127"/>
      <c r="AN34" s="127"/>
    </row>
    <row r="35" spans="1:40" ht="15">
      <c r="A35" s="23" t="s">
        <v>6</v>
      </c>
      <c r="B35" s="13">
        <v>0</v>
      </c>
      <c r="C35" s="13">
        <v>0</v>
      </c>
      <c r="D35" s="45">
        <f>SUM(B35:C35)</f>
        <v>0</v>
      </c>
      <c r="E35" s="13">
        <v>0</v>
      </c>
      <c r="F35" s="13">
        <v>0</v>
      </c>
      <c r="G35" s="45">
        <f>SUM(E35:F35)</f>
        <v>0</v>
      </c>
      <c r="H35" s="13">
        <v>0</v>
      </c>
      <c r="I35" s="45">
        <f>SUM(H35,G35,D35)</f>
        <v>0</v>
      </c>
      <c r="J35" s="55"/>
      <c r="K35" s="107" t="s">
        <v>6</v>
      </c>
      <c r="L35" s="108">
        <v>0</v>
      </c>
      <c r="M35" s="13">
        <v>0</v>
      </c>
      <c r="N35" s="13">
        <v>0</v>
      </c>
      <c r="O35" s="45">
        <f>SUM(L35:N35)</f>
        <v>0</v>
      </c>
      <c r="P35" s="13">
        <v>0</v>
      </c>
      <c r="Q35" s="13">
        <v>0</v>
      </c>
      <c r="R35" s="45">
        <f>SUM(P35:Q35)</f>
        <v>0</v>
      </c>
      <c r="S35" s="13">
        <v>0</v>
      </c>
      <c r="T35" s="45">
        <f>SUM(R35,O35,S35)</f>
        <v>0</v>
      </c>
      <c r="AE35" s="127"/>
      <c r="AF35" s="127"/>
      <c r="AG35" s="127"/>
      <c r="AH35" s="127"/>
      <c r="AI35" s="127"/>
      <c r="AJ35" s="127"/>
      <c r="AK35" s="127"/>
      <c r="AL35" s="127"/>
      <c r="AM35" s="127"/>
      <c r="AN35" s="127"/>
    </row>
    <row r="36" spans="1:40" ht="15">
      <c r="A36" s="23" t="s">
        <v>7</v>
      </c>
      <c r="B36" s="13">
        <v>2173</v>
      </c>
      <c r="C36" s="13">
        <v>505</v>
      </c>
      <c r="D36" s="45">
        <f>SUM(B36:C36)</f>
        <v>2678</v>
      </c>
      <c r="E36" s="13">
        <v>8931</v>
      </c>
      <c r="F36" s="13">
        <v>1071</v>
      </c>
      <c r="G36" s="45">
        <f>SUM(E36:F36)</f>
        <v>10002</v>
      </c>
      <c r="H36" s="13">
        <v>41</v>
      </c>
      <c r="I36" s="45">
        <f>SUM(H36,G36,D36)</f>
        <v>12721</v>
      </c>
      <c r="J36" s="55"/>
      <c r="K36" s="107" t="s">
        <v>7</v>
      </c>
      <c r="L36" s="108">
        <v>430</v>
      </c>
      <c r="M36" s="13">
        <v>694</v>
      </c>
      <c r="N36" s="13">
        <v>1515</v>
      </c>
      <c r="O36" s="45">
        <f>SUM(L36:N36)</f>
        <v>2639</v>
      </c>
      <c r="P36" s="13">
        <v>3759</v>
      </c>
      <c r="Q36" s="13">
        <v>6247</v>
      </c>
      <c r="R36" s="45">
        <f>SUM(P36:Q36)</f>
        <v>10006</v>
      </c>
      <c r="S36" s="13">
        <v>76</v>
      </c>
      <c r="T36" s="45">
        <f>SUM(R36,O36,S36)</f>
        <v>12721</v>
      </c>
      <c r="W36" s="23"/>
      <c r="Y36" s="23"/>
      <c r="Z36" s="23"/>
      <c r="AA36" s="23"/>
      <c r="AB36" s="23"/>
      <c r="AD36" s="23"/>
      <c r="AE36" s="127"/>
      <c r="AF36" s="127"/>
      <c r="AG36" s="127"/>
      <c r="AH36" s="127"/>
      <c r="AI36" s="127"/>
      <c r="AJ36" s="127"/>
      <c r="AK36" s="127"/>
      <c r="AL36" s="127"/>
      <c r="AM36" s="127"/>
      <c r="AN36" s="127"/>
    </row>
    <row r="37" spans="1:40" ht="15">
      <c r="A37" s="109" t="s">
        <v>0</v>
      </c>
      <c r="B37" s="17">
        <v>9061</v>
      </c>
      <c r="C37" s="17">
        <v>2482</v>
      </c>
      <c r="D37" s="17">
        <f>SUM(B37:C37)</f>
        <v>11543</v>
      </c>
      <c r="E37" s="17">
        <v>41523</v>
      </c>
      <c r="F37" s="17">
        <v>4664</v>
      </c>
      <c r="G37" s="17">
        <f>SUM(E37:F37)</f>
        <v>46187</v>
      </c>
      <c r="H37" s="17">
        <v>183</v>
      </c>
      <c r="I37" s="17">
        <f>SUM(H37,G37,D37)</f>
        <v>57913</v>
      </c>
      <c r="J37" s="56"/>
      <c r="K37" s="110" t="s">
        <v>0</v>
      </c>
      <c r="L37" s="16">
        <v>1604</v>
      </c>
      <c r="M37" s="17">
        <v>2899</v>
      </c>
      <c r="N37" s="17">
        <v>6961</v>
      </c>
      <c r="O37" s="17">
        <f>SUM(L37:N37)</f>
        <v>11464</v>
      </c>
      <c r="P37" s="17">
        <v>17426</v>
      </c>
      <c r="Q37" s="17">
        <v>28657</v>
      </c>
      <c r="R37" s="17">
        <f>SUM(P37:Q37)</f>
        <v>46083</v>
      </c>
      <c r="S37" s="17">
        <v>366</v>
      </c>
      <c r="T37" s="17">
        <f>SUM(R37,O37,S37)</f>
        <v>57913</v>
      </c>
      <c r="AE37" s="127"/>
      <c r="AF37" s="127"/>
      <c r="AG37" s="127"/>
      <c r="AH37" s="127"/>
      <c r="AI37" s="127"/>
      <c r="AJ37" s="127"/>
      <c r="AK37" s="127"/>
      <c r="AL37" s="127"/>
      <c r="AM37" s="127"/>
      <c r="AN37" s="127"/>
    </row>
    <row r="38" spans="1:40" ht="15">
      <c r="A38" s="27" t="s">
        <v>12</v>
      </c>
      <c r="B38" s="13"/>
      <c r="C38" s="13"/>
      <c r="D38" s="45"/>
      <c r="E38" s="13"/>
      <c r="F38" s="13"/>
      <c r="G38" s="45"/>
      <c r="H38" s="13"/>
      <c r="I38" s="45"/>
      <c r="J38" s="55"/>
      <c r="K38" s="111" t="s">
        <v>12</v>
      </c>
      <c r="L38" s="108"/>
      <c r="M38" s="13"/>
      <c r="N38" s="13"/>
      <c r="O38" s="45"/>
      <c r="P38" s="13"/>
      <c r="Q38" s="13"/>
      <c r="R38" s="45"/>
      <c r="S38" s="13"/>
      <c r="T38" s="45"/>
      <c r="AE38" s="127"/>
      <c r="AF38" s="127"/>
      <c r="AG38" s="127"/>
      <c r="AH38" s="127"/>
      <c r="AI38" s="127"/>
      <c r="AJ38" s="127"/>
      <c r="AK38" s="127"/>
      <c r="AL38" s="127"/>
      <c r="AM38" s="127"/>
      <c r="AN38" s="127"/>
    </row>
    <row r="39" spans="1:40" ht="15">
      <c r="A39" s="23" t="s">
        <v>4</v>
      </c>
      <c r="B39" s="13">
        <v>47</v>
      </c>
      <c r="C39" s="13">
        <v>7</v>
      </c>
      <c r="D39" s="45">
        <f>SUM(B39:C39)</f>
        <v>54</v>
      </c>
      <c r="E39" s="13">
        <v>5</v>
      </c>
      <c r="F39" s="13"/>
      <c r="G39" s="45">
        <f>SUM(E39:F39)</f>
        <v>5</v>
      </c>
      <c r="H39" s="13">
        <v>2</v>
      </c>
      <c r="I39" s="45">
        <f>SUM(H39,G39,D39)</f>
        <v>61</v>
      </c>
      <c r="J39" s="55"/>
      <c r="K39" s="107" t="s">
        <v>4</v>
      </c>
      <c r="L39" s="108">
        <v>0</v>
      </c>
      <c r="M39" s="13">
        <v>6</v>
      </c>
      <c r="N39" s="13">
        <v>8</v>
      </c>
      <c r="O39" s="45">
        <f>SUM(L39:N39)</f>
        <v>14</v>
      </c>
      <c r="P39" s="13">
        <v>28</v>
      </c>
      <c r="Q39" s="13">
        <v>17</v>
      </c>
      <c r="R39" s="45">
        <f>SUM(P39:Q39)</f>
        <v>45</v>
      </c>
      <c r="S39" s="13">
        <v>2</v>
      </c>
      <c r="T39" s="45">
        <f>SUM(R39,O39,S39)</f>
        <v>61</v>
      </c>
      <c r="AE39" s="127"/>
      <c r="AF39" s="127"/>
      <c r="AG39" s="127"/>
      <c r="AH39" s="127"/>
      <c r="AI39" s="127"/>
      <c r="AJ39" s="127"/>
      <c r="AK39" s="127"/>
      <c r="AL39" s="127"/>
      <c r="AM39" s="127"/>
      <c r="AN39" s="127"/>
    </row>
    <row r="40" spans="1:40" ht="15">
      <c r="A40" s="109" t="s">
        <v>0</v>
      </c>
      <c r="B40" s="17">
        <v>47</v>
      </c>
      <c r="C40" s="17">
        <v>7</v>
      </c>
      <c r="D40" s="17">
        <f>SUM(B40:C40)</f>
        <v>54</v>
      </c>
      <c r="E40" s="17">
        <v>5</v>
      </c>
      <c r="F40" s="17"/>
      <c r="G40" s="17">
        <f>SUM(E40:F40)</f>
        <v>5</v>
      </c>
      <c r="H40" s="17">
        <v>2</v>
      </c>
      <c r="I40" s="17">
        <f>SUM(H40,G40,D40)</f>
        <v>61</v>
      </c>
      <c r="J40" s="56"/>
      <c r="K40" s="110" t="s">
        <v>0</v>
      </c>
      <c r="L40" s="16">
        <v>0</v>
      </c>
      <c r="M40" s="17">
        <v>6</v>
      </c>
      <c r="N40" s="17">
        <v>8</v>
      </c>
      <c r="O40" s="17">
        <f>SUM(L40:N40)</f>
        <v>14</v>
      </c>
      <c r="P40" s="17">
        <v>28</v>
      </c>
      <c r="Q40" s="17">
        <v>17</v>
      </c>
      <c r="R40" s="17">
        <f>SUM(P40:Q40)</f>
        <v>45</v>
      </c>
      <c r="S40" s="17">
        <v>2</v>
      </c>
      <c r="T40" s="17">
        <f>SUM(R40,O40,S40)</f>
        <v>61</v>
      </c>
      <c r="AE40" s="127"/>
      <c r="AF40" s="127"/>
      <c r="AG40" s="127"/>
      <c r="AH40" s="127"/>
      <c r="AI40" s="127"/>
      <c r="AJ40" s="127"/>
      <c r="AK40" s="127"/>
      <c r="AL40" s="127"/>
      <c r="AM40" s="127"/>
      <c r="AN40" s="127"/>
    </row>
    <row r="41" spans="1:40" ht="15">
      <c r="A41" s="27" t="s">
        <v>13</v>
      </c>
      <c r="B41" s="13"/>
      <c r="C41" s="13"/>
      <c r="D41" s="45"/>
      <c r="E41" s="13"/>
      <c r="F41" s="13"/>
      <c r="G41" s="45"/>
      <c r="H41" s="13"/>
      <c r="I41" s="45"/>
      <c r="J41" s="55"/>
      <c r="K41" s="111" t="s">
        <v>13</v>
      </c>
      <c r="L41" s="108"/>
      <c r="M41" s="13"/>
      <c r="N41" s="13"/>
      <c r="O41" s="45"/>
      <c r="P41" s="13"/>
      <c r="Q41" s="13"/>
      <c r="R41" s="45"/>
      <c r="S41" s="13"/>
      <c r="T41" s="45"/>
      <c r="AE41" s="127"/>
      <c r="AF41" s="127"/>
      <c r="AG41" s="127"/>
      <c r="AH41" s="127"/>
      <c r="AI41" s="127"/>
      <c r="AJ41" s="127"/>
      <c r="AK41" s="127"/>
      <c r="AL41" s="127"/>
      <c r="AM41" s="127"/>
      <c r="AN41" s="127"/>
    </row>
    <row r="42" spans="1:40" ht="15">
      <c r="A42" s="23" t="s">
        <v>4</v>
      </c>
      <c r="B42" s="13">
        <v>1274</v>
      </c>
      <c r="C42" s="13">
        <v>262</v>
      </c>
      <c r="D42" s="45">
        <f>SUM(B42:C42)</f>
        <v>1536</v>
      </c>
      <c r="E42" s="13">
        <v>3309</v>
      </c>
      <c r="F42" s="13">
        <v>461</v>
      </c>
      <c r="G42" s="45">
        <f>SUM(E42:F42)</f>
        <v>3770</v>
      </c>
      <c r="H42" s="13">
        <v>6</v>
      </c>
      <c r="I42" s="45">
        <f>SUM(H42,G42,D42)</f>
        <v>5312</v>
      </c>
      <c r="J42" s="55"/>
      <c r="K42" s="107" t="s">
        <v>4</v>
      </c>
      <c r="L42" s="108">
        <v>259</v>
      </c>
      <c r="M42" s="13">
        <v>371</v>
      </c>
      <c r="N42" s="13">
        <v>1000</v>
      </c>
      <c r="O42" s="45">
        <f>SUM(L42:N42)</f>
        <v>1630</v>
      </c>
      <c r="P42" s="13">
        <v>1808</v>
      </c>
      <c r="Q42" s="13">
        <v>1850</v>
      </c>
      <c r="R42" s="45">
        <f>SUM(P42:Q42)</f>
        <v>3658</v>
      </c>
      <c r="S42" s="13">
        <v>24</v>
      </c>
      <c r="T42" s="45">
        <f>SUM(R42,O42,S42)</f>
        <v>5312</v>
      </c>
      <c r="AE42" s="127"/>
      <c r="AF42" s="127"/>
      <c r="AG42" s="127"/>
      <c r="AH42" s="127"/>
      <c r="AI42" s="127"/>
      <c r="AJ42" s="127"/>
      <c r="AK42" s="127"/>
      <c r="AL42" s="127"/>
      <c r="AM42" s="127"/>
      <c r="AN42" s="127"/>
    </row>
    <row r="43" spans="1:40" ht="15">
      <c r="A43" s="23" t="s">
        <v>5</v>
      </c>
      <c r="B43" s="13">
        <v>2702</v>
      </c>
      <c r="C43" s="13">
        <v>706</v>
      </c>
      <c r="D43" s="45">
        <f>SUM(B43:C43)</f>
        <v>3408</v>
      </c>
      <c r="E43" s="13">
        <v>17035</v>
      </c>
      <c r="F43" s="13">
        <v>1445</v>
      </c>
      <c r="G43" s="45">
        <f>SUM(E43:F43)</f>
        <v>18480</v>
      </c>
      <c r="H43" s="13">
        <v>26</v>
      </c>
      <c r="I43" s="45">
        <f>SUM(H43,G43,D43)</f>
        <v>21914</v>
      </c>
      <c r="J43" s="55"/>
      <c r="K43" s="107" t="s">
        <v>5</v>
      </c>
      <c r="L43" s="108">
        <v>344</v>
      </c>
      <c r="M43" s="13">
        <v>700</v>
      </c>
      <c r="N43" s="13">
        <v>2617</v>
      </c>
      <c r="O43" s="45">
        <f>SUM(L43:N43)</f>
        <v>3661</v>
      </c>
      <c r="P43" s="13">
        <v>7592</v>
      </c>
      <c r="Q43" s="13">
        <v>10590</v>
      </c>
      <c r="R43" s="45">
        <f>SUM(P43:Q43)</f>
        <v>18182</v>
      </c>
      <c r="S43" s="13">
        <v>71</v>
      </c>
      <c r="T43" s="45">
        <f>SUM(R43,O43,S43)</f>
        <v>21914</v>
      </c>
      <c r="AE43" s="127"/>
      <c r="AF43" s="127"/>
      <c r="AG43" s="127"/>
      <c r="AH43" s="127"/>
      <c r="AI43" s="127"/>
      <c r="AJ43" s="127"/>
      <c r="AK43" s="127"/>
      <c r="AL43" s="127"/>
      <c r="AM43" s="127"/>
      <c r="AN43" s="127"/>
    </row>
    <row r="44" spans="1:40" ht="15">
      <c r="A44" s="23" t="s">
        <v>6</v>
      </c>
      <c r="B44" s="13">
        <v>35</v>
      </c>
      <c r="C44" s="13">
        <v>5</v>
      </c>
      <c r="D44" s="45">
        <f>SUM(B44:C44)</f>
        <v>40</v>
      </c>
      <c r="E44" s="13">
        <v>70</v>
      </c>
      <c r="F44" s="13">
        <v>10</v>
      </c>
      <c r="G44" s="45">
        <f>SUM(E44:F44)</f>
        <v>80</v>
      </c>
      <c r="H44" s="13"/>
      <c r="I44" s="45">
        <f>SUM(H44,G44,D44)</f>
        <v>120</v>
      </c>
      <c r="J44" s="55"/>
      <c r="K44" s="107" t="s">
        <v>6</v>
      </c>
      <c r="L44" s="108">
        <v>1</v>
      </c>
      <c r="M44" s="13">
        <v>0</v>
      </c>
      <c r="N44" s="13">
        <v>13</v>
      </c>
      <c r="O44" s="45">
        <f>SUM(L44:N44)</f>
        <v>14</v>
      </c>
      <c r="P44" s="13">
        <v>29</v>
      </c>
      <c r="Q44" s="13">
        <v>77</v>
      </c>
      <c r="R44" s="45">
        <f>SUM(P44:Q44)</f>
        <v>106</v>
      </c>
      <c r="S44" s="13">
        <v>0</v>
      </c>
      <c r="T44" s="45">
        <f>SUM(R44,O44,S44)</f>
        <v>120</v>
      </c>
      <c r="W44" s="23"/>
      <c r="Y44" s="23"/>
      <c r="Z44" s="23"/>
      <c r="AA44" s="23"/>
      <c r="AB44" s="23"/>
      <c r="AD44" s="23"/>
      <c r="AE44" s="127"/>
      <c r="AF44" s="127"/>
      <c r="AG44" s="127"/>
      <c r="AH44" s="127"/>
      <c r="AI44" s="127"/>
      <c r="AJ44" s="127"/>
      <c r="AK44" s="127"/>
      <c r="AL44" s="127"/>
      <c r="AM44" s="127"/>
      <c r="AN44" s="127"/>
    </row>
    <row r="45" spans="1:40" ht="15">
      <c r="A45" s="23" t="s">
        <v>7</v>
      </c>
      <c r="B45" s="13">
        <v>415</v>
      </c>
      <c r="C45" s="13">
        <v>94</v>
      </c>
      <c r="D45" s="45">
        <f>SUM(B45:C45)</f>
        <v>509</v>
      </c>
      <c r="E45" s="13">
        <v>3209</v>
      </c>
      <c r="F45" s="13">
        <v>292</v>
      </c>
      <c r="G45" s="45">
        <f>SUM(E45:F45)</f>
        <v>3501</v>
      </c>
      <c r="H45" s="13">
        <v>1</v>
      </c>
      <c r="I45" s="45">
        <f>SUM(H45,G45,D45)</f>
        <v>4011</v>
      </c>
      <c r="J45" s="55"/>
      <c r="K45" s="107" t="s">
        <v>7</v>
      </c>
      <c r="L45" s="108">
        <v>74</v>
      </c>
      <c r="M45" s="13">
        <v>98</v>
      </c>
      <c r="N45" s="13">
        <v>451</v>
      </c>
      <c r="O45" s="45">
        <f>SUM(L45:N45)</f>
        <v>623</v>
      </c>
      <c r="P45" s="13">
        <v>1355</v>
      </c>
      <c r="Q45" s="13">
        <v>2020</v>
      </c>
      <c r="R45" s="45">
        <f>SUM(P45:Q45)</f>
        <v>3375</v>
      </c>
      <c r="S45" s="13">
        <v>13</v>
      </c>
      <c r="T45" s="45">
        <f>SUM(R45,O45,S45)</f>
        <v>4011</v>
      </c>
      <c r="AE45" s="127"/>
      <c r="AF45" s="127"/>
      <c r="AG45" s="127"/>
      <c r="AH45" s="127"/>
      <c r="AI45" s="127"/>
      <c r="AJ45" s="127"/>
      <c r="AK45" s="127"/>
      <c r="AL45" s="127"/>
      <c r="AM45" s="127"/>
      <c r="AN45" s="127"/>
    </row>
    <row r="46" spans="1:40" ht="15">
      <c r="A46" s="109" t="s">
        <v>0</v>
      </c>
      <c r="B46" s="17">
        <v>4426</v>
      </c>
      <c r="C46" s="17">
        <v>1067</v>
      </c>
      <c r="D46" s="17">
        <f>SUM(B46:C46)</f>
        <v>5493</v>
      </c>
      <c r="E46" s="17">
        <v>23623</v>
      </c>
      <c r="F46" s="17">
        <v>2208</v>
      </c>
      <c r="G46" s="17">
        <f>SUM(E46:F46)</f>
        <v>25831</v>
      </c>
      <c r="H46" s="17">
        <v>33</v>
      </c>
      <c r="I46" s="17">
        <f>SUM(H46,G46,D46)</f>
        <v>31357</v>
      </c>
      <c r="J46" s="56"/>
      <c r="K46" s="110" t="s">
        <v>0</v>
      </c>
      <c r="L46" s="16">
        <v>678</v>
      </c>
      <c r="M46" s="17">
        <v>1169</v>
      </c>
      <c r="N46" s="17">
        <v>4081</v>
      </c>
      <c r="O46" s="17">
        <f>SUM(L46:N46)</f>
        <v>5928</v>
      </c>
      <c r="P46" s="17">
        <v>10784</v>
      </c>
      <c r="Q46" s="17">
        <v>14537</v>
      </c>
      <c r="R46" s="17">
        <f>SUM(P46:Q46)</f>
        <v>25321</v>
      </c>
      <c r="S46" s="17">
        <v>108</v>
      </c>
      <c r="T46" s="17">
        <f>SUM(R46,O46,S46)</f>
        <v>31357</v>
      </c>
      <c r="AE46" s="127"/>
      <c r="AF46" s="127"/>
      <c r="AG46" s="127"/>
      <c r="AH46" s="127"/>
      <c r="AI46" s="127"/>
      <c r="AJ46" s="127"/>
      <c r="AK46" s="127"/>
      <c r="AL46" s="127"/>
      <c r="AM46" s="127"/>
      <c r="AN46" s="127"/>
    </row>
    <row r="47" spans="1:40" ht="15">
      <c r="A47" s="112" t="s">
        <v>14</v>
      </c>
      <c r="B47" s="19"/>
      <c r="C47" s="19"/>
      <c r="D47" s="46"/>
      <c r="E47" s="19"/>
      <c r="F47" s="19"/>
      <c r="G47" s="46"/>
      <c r="H47" s="19"/>
      <c r="I47" s="46"/>
      <c r="J47" s="55"/>
      <c r="K47" s="104" t="s">
        <v>14</v>
      </c>
      <c r="L47" s="113"/>
      <c r="M47" s="19"/>
      <c r="N47" s="19"/>
      <c r="O47" s="46"/>
      <c r="P47" s="19"/>
      <c r="Q47" s="19"/>
      <c r="R47" s="46"/>
      <c r="S47" s="19"/>
      <c r="T47" s="46"/>
      <c r="AF47" s="127"/>
      <c r="AG47" s="127"/>
      <c r="AH47" s="127"/>
      <c r="AI47" s="127"/>
      <c r="AJ47" s="127"/>
      <c r="AK47" s="127"/>
      <c r="AL47" s="127"/>
      <c r="AM47" s="127"/>
      <c r="AN47" s="127"/>
    </row>
    <row r="48" spans="1:40" ht="15">
      <c r="A48" s="23" t="s">
        <v>4</v>
      </c>
      <c r="B48" s="13">
        <f aca="true" t="shared" si="0" ref="B48:I48">SUM(B10,B16,B22,B27,B33,B39,B42)</f>
        <v>10468</v>
      </c>
      <c r="C48" s="13">
        <f t="shared" si="0"/>
        <v>2974</v>
      </c>
      <c r="D48" s="45">
        <f t="shared" si="0"/>
        <v>13442</v>
      </c>
      <c r="E48" s="13">
        <f t="shared" si="0"/>
        <v>23809</v>
      </c>
      <c r="F48" s="13">
        <f t="shared" si="0"/>
        <v>4641</v>
      </c>
      <c r="G48" s="45">
        <f t="shared" si="0"/>
        <v>28450</v>
      </c>
      <c r="H48" s="13">
        <f t="shared" si="0"/>
        <v>158</v>
      </c>
      <c r="I48" s="45">
        <f t="shared" si="0"/>
        <v>42050</v>
      </c>
      <c r="J48" s="55"/>
      <c r="K48" s="107" t="s">
        <v>4</v>
      </c>
      <c r="L48" s="108">
        <f aca="true" t="shared" si="1" ref="L48:T48">SUM(L10,L16,L22,L27,L33,L39,L42)</f>
        <v>2025</v>
      </c>
      <c r="M48" s="13">
        <f t="shared" si="1"/>
        <v>2766</v>
      </c>
      <c r="N48" s="13">
        <f t="shared" si="1"/>
        <v>6717</v>
      </c>
      <c r="O48" s="45">
        <f t="shared" si="1"/>
        <v>11508</v>
      </c>
      <c r="P48" s="13">
        <f t="shared" si="1"/>
        <v>13062</v>
      </c>
      <c r="Q48" s="13">
        <f t="shared" si="1"/>
        <v>17132</v>
      </c>
      <c r="R48" s="45">
        <f t="shared" si="1"/>
        <v>30194</v>
      </c>
      <c r="S48" s="13">
        <f t="shared" si="1"/>
        <v>348</v>
      </c>
      <c r="T48" s="45">
        <f t="shared" si="1"/>
        <v>42050</v>
      </c>
      <c r="AF48" s="127"/>
      <c r="AG48" s="127"/>
      <c r="AH48" s="127"/>
      <c r="AI48" s="127"/>
      <c r="AJ48" s="127"/>
      <c r="AK48" s="127"/>
      <c r="AL48" s="127"/>
      <c r="AM48" s="127"/>
      <c r="AN48" s="127"/>
    </row>
    <row r="49" spans="1:40" ht="15">
      <c r="A49" s="23" t="s">
        <v>5</v>
      </c>
      <c r="B49" s="13">
        <f aca="true" t="shared" si="2" ref="B49:I49">SUM(B11,B17,B23,B28,B34,B43)</f>
        <v>28052</v>
      </c>
      <c r="C49" s="13">
        <f t="shared" si="2"/>
        <v>7538</v>
      </c>
      <c r="D49" s="45">
        <f t="shared" si="2"/>
        <v>35590</v>
      </c>
      <c r="E49" s="13">
        <f t="shared" si="2"/>
        <v>111094</v>
      </c>
      <c r="F49" s="13">
        <f t="shared" si="2"/>
        <v>13353</v>
      </c>
      <c r="G49" s="45">
        <f t="shared" si="2"/>
        <v>124447</v>
      </c>
      <c r="H49" s="13">
        <f t="shared" si="2"/>
        <v>400</v>
      </c>
      <c r="I49" s="45">
        <f t="shared" si="2"/>
        <v>160437</v>
      </c>
      <c r="J49" s="55"/>
      <c r="K49" s="107" t="s">
        <v>5</v>
      </c>
      <c r="L49" s="108">
        <f aca="true" t="shared" si="3" ref="L49:T49">SUM(L11,L17,L23,L28,L34,L43)</f>
        <v>3859</v>
      </c>
      <c r="M49" s="13">
        <f t="shared" si="3"/>
        <v>6711</v>
      </c>
      <c r="N49" s="13">
        <f t="shared" si="3"/>
        <v>17836</v>
      </c>
      <c r="O49" s="45">
        <f t="shared" si="3"/>
        <v>28406</v>
      </c>
      <c r="P49" s="13">
        <f t="shared" si="3"/>
        <v>49108</v>
      </c>
      <c r="Q49" s="13">
        <f t="shared" si="3"/>
        <v>82025</v>
      </c>
      <c r="R49" s="45">
        <f t="shared" si="3"/>
        <v>131133</v>
      </c>
      <c r="S49" s="13">
        <f t="shared" si="3"/>
        <v>898</v>
      </c>
      <c r="T49" s="45">
        <f t="shared" si="3"/>
        <v>160437</v>
      </c>
      <c r="AE49" s="127"/>
      <c r="AF49" s="127"/>
      <c r="AG49" s="127"/>
      <c r="AH49" s="127"/>
      <c r="AI49" s="127"/>
      <c r="AJ49" s="127"/>
      <c r="AK49" s="127"/>
      <c r="AL49" s="127"/>
      <c r="AM49" s="127"/>
      <c r="AN49" s="127"/>
    </row>
    <row r="50" spans="1:40" ht="15">
      <c r="A50" s="23" t="s">
        <v>6</v>
      </c>
      <c r="B50" s="13">
        <f aca="true" t="shared" si="4" ref="B50:I50">SUM(B12,B18,B29,B35,B44)</f>
        <v>35</v>
      </c>
      <c r="C50" s="13">
        <f t="shared" si="4"/>
        <v>5</v>
      </c>
      <c r="D50" s="45">
        <f t="shared" si="4"/>
        <v>40</v>
      </c>
      <c r="E50" s="13">
        <f t="shared" si="4"/>
        <v>70</v>
      </c>
      <c r="F50" s="13">
        <f t="shared" si="4"/>
        <v>10</v>
      </c>
      <c r="G50" s="45">
        <f t="shared" si="4"/>
        <v>80</v>
      </c>
      <c r="H50" s="13">
        <f t="shared" si="4"/>
        <v>0</v>
      </c>
      <c r="I50" s="45">
        <f t="shared" si="4"/>
        <v>120</v>
      </c>
      <c r="J50" s="55"/>
      <c r="K50" s="107" t="s">
        <v>6</v>
      </c>
      <c r="L50" s="108">
        <f aca="true" t="shared" si="5" ref="L50:T50">SUM(L12,L18,L29,L35,L44)</f>
        <v>1</v>
      </c>
      <c r="M50" s="13">
        <f t="shared" si="5"/>
        <v>0</v>
      </c>
      <c r="N50" s="13">
        <f t="shared" si="5"/>
        <v>13</v>
      </c>
      <c r="O50" s="45">
        <f t="shared" si="5"/>
        <v>14</v>
      </c>
      <c r="P50" s="13">
        <f t="shared" si="5"/>
        <v>29</v>
      </c>
      <c r="Q50" s="13">
        <f t="shared" si="5"/>
        <v>77</v>
      </c>
      <c r="R50" s="45">
        <f t="shared" si="5"/>
        <v>106</v>
      </c>
      <c r="S50" s="13">
        <f t="shared" si="5"/>
        <v>0</v>
      </c>
      <c r="T50" s="45">
        <f t="shared" si="5"/>
        <v>120</v>
      </c>
      <c r="AE50" s="127"/>
      <c r="AF50" s="127"/>
      <c r="AG50" s="127"/>
      <c r="AH50" s="127"/>
      <c r="AI50" s="127"/>
      <c r="AJ50" s="127"/>
      <c r="AK50" s="127"/>
      <c r="AL50" s="127"/>
      <c r="AM50" s="127"/>
      <c r="AN50" s="127"/>
    </row>
    <row r="51" spans="1:40" ht="15">
      <c r="A51" s="23" t="s">
        <v>7</v>
      </c>
      <c r="B51" s="13">
        <f aca="true" t="shared" si="6" ref="B51:I51">SUM(B13,B19,B24,B30,B36,B45)</f>
        <v>13903</v>
      </c>
      <c r="C51" s="13">
        <f t="shared" si="6"/>
        <v>3342</v>
      </c>
      <c r="D51" s="45">
        <f t="shared" si="6"/>
        <v>17245</v>
      </c>
      <c r="E51" s="13">
        <f t="shared" si="6"/>
        <v>35634</v>
      </c>
      <c r="F51" s="13">
        <f t="shared" si="6"/>
        <v>5563</v>
      </c>
      <c r="G51" s="45">
        <f t="shared" si="6"/>
        <v>41197</v>
      </c>
      <c r="H51" s="13">
        <f t="shared" si="6"/>
        <v>143</v>
      </c>
      <c r="I51" s="45">
        <f t="shared" si="6"/>
        <v>58585</v>
      </c>
      <c r="J51" s="55"/>
      <c r="K51" s="107" t="s">
        <v>7</v>
      </c>
      <c r="L51" s="108">
        <f aca="true" t="shared" si="7" ref="L51:T51">SUM(L13,L19,L24,L30,L36,L45)</f>
        <v>3082</v>
      </c>
      <c r="M51" s="13">
        <f t="shared" si="7"/>
        <v>3340</v>
      </c>
      <c r="N51" s="13">
        <f t="shared" si="7"/>
        <v>7383</v>
      </c>
      <c r="O51" s="45">
        <f t="shared" si="7"/>
        <v>13805</v>
      </c>
      <c r="P51" s="13">
        <f t="shared" si="7"/>
        <v>17651</v>
      </c>
      <c r="Q51" s="13">
        <f t="shared" si="7"/>
        <v>26795</v>
      </c>
      <c r="R51" s="45">
        <f t="shared" si="7"/>
        <v>44446</v>
      </c>
      <c r="S51" s="13">
        <f t="shared" si="7"/>
        <v>334</v>
      </c>
      <c r="T51" s="45">
        <f t="shared" si="7"/>
        <v>58585</v>
      </c>
      <c r="AE51" s="127"/>
      <c r="AF51" s="127"/>
      <c r="AG51" s="127"/>
      <c r="AH51" s="127"/>
      <c r="AI51" s="127"/>
      <c r="AJ51" s="127"/>
      <c r="AK51" s="127"/>
      <c r="AL51" s="127"/>
      <c r="AM51" s="127"/>
      <c r="AN51" s="127"/>
    </row>
    <row r="52" spans="1:40" ht="15">
      <c r="A52" s="109" t="s">
        <v>15</v>
      </c>
      <c r="B52" s="17">
        <f aca="true" t="shared" si="8" ref="B52:I52">SUM(B48:B51)</f>
        <v>52458</v>
      </c>
      <c r="C52" s="17">
        <f t="shared" si="8"/>
        <v>13859</v>
      </c>
      <c r="D52" s="17">
        <f t="shared" si="8"/>
        <v>66317</v>
      </c>
      <c r="E52" s="17">
        <f t="shared" si="8"/>
        <v>170607</v>
      </c>
      <c r="F52" s="17">
        <f t="shared" si="8"/>
        <v>23567</v>
      </c>
      <c r="G52" s="17">
        <f t="shared" si="8"/>
        <v>194174</v>
      </c>
      <c r="H52" s="17">
        <f t="shared" si="8"/>
        <v>701</v>
      </c>
      <c r="I52" s="17">
        <f t="shared" si="8"/>
        <v>261192</v>
      </c>
      <c r="J52" s="56"/>
      <c r="K52" s="110" t="s">
        <v>15</v>
      </c>
      <c r="L52" s="16">
        <f aca="true" t="shared" si="9" ref="L52:T52">SUM(L48:L51)</f>
        <v>8967</v>
      </c>
      <c r="M52" s="17">
        <f t="shared" si="9"/>
        <v>12817</v>
      </c>
      <c r="N52" s="17">
        <f t="shared" si="9"/>
        <v>31949</v>
      </c>
      <c r="O52" s="17">
        <f t="shared" si="9"/>
        <v>53733</v>
      </c>
      <c r="P52" s="17">
        <f t="shared" si="9"/>
        <v>79850</v>
      </c>
      <c r="Q52" s="17">
        <f t="shared" si="9"/>
        <v>126029</v>
      </c>
      <c r="R52" s="17">
        <f t="shared" si="9"/>
        <v>205879</v>
      </c>
      <c r="S52" s="17">
        <f t="shared" si="9"/>
        <v>1580</v>
      </c>
      <c r="T52" s="17">
        <f t="shared" si="9"/>
        <v>261192</v>
      </c>
      <c r="AE52" s="127"/>
      <c r="AF52" s="127"/>
      <c r="AG52" s="127"/>
      <c r="AH52" s="127"/>
      <c r="AI52" s="127"/>
      <c r="AJ52" s="127"/>
      <c r="AK52" s="127"/>
      <c r="AL52" s="127"/>
      <c r="AM52" s="127"/>
      <c r="AN52" s="127"/>
    </row>
    <row r="53" spans="1:31" ht="15">
      <c r="A53" s="23"/>
      <c r="O53" s="22"/>
      <c r="T53" s="22"/>
      <c r="AE53" s="127"/>
    </row>
    <row r="54" spans="1:31" ht="15">
      <c r="A54" s="80" t="s">
        <v>59</v>
      </c>
      <c r="AE54" s="127"/>
    </row>
    <row r="55" spans="1:31" ht="15">
      <c r="A55" s="80" t="s">
        <v>60</v>
      </c>
      <c r="AE55" s="127"/>
    </row>
    <row r="56" spans="1:31" ht="15">
      <c r="A56" s="21"/>
      <c r="AE56" s="127"/>
    </row>
    <row r="57" spans="1:31" ht="15">
      <c r="A57" s="21"/>
      <c r="AE57" s="127"/>
    </row>
    <row r="58" spans="1:31" ht="15">
      <c r="A58" s="21"/>
      <c r="AE58" s="127"/>
    </row>
    <row r="59" ht="15">
      <c r="AE59" s="127"/>
    </row>
    <row r="60" ht="15">
      <c r="AE60" s="127"/>
    </row>
    <row r="61" ht="15">
      <c r="AE61" s="127"/>
    </row>
    <row r="62" ht="15">
      <c r="AE62" s="127"/>
    </row>
  </sheetData>
  <sheetProtection/>
  <mergeCells count="11">
    <mergeCell ref="L1:T1"/>
    <mergeCell ref="B7:D7"/>
    <mergeCell ref="L7:O7"/>
    <mergeCell ref="A2:I2"/>
    <mergeCell ref="A5:I5"/>
    <mergeCell ref="K5:T5"/>
    <mergeCell ref="K2:T2"/>
    <mergeCell ref="E7:G7"/>
    <mergeCell ref="P7:R7"/>
    <mergeCell ref="A3:I3"/>
    <mergeCell ref="K3:T3"/>
  </mergeCells>
  <printOptions/>
  <pageMargins left="0.11811023622047245" right="0.11811023622047245" top="0.15748031496062992" bottom="0.15748031496062992" header="0.31496062992125984" footer="0.31496062992125984"/>
  <pageSetup horizontalDpi="600" verticalDpi="600" orientation="portrait" paperSize="9" scale="80" r:id="rId2"/>
  <headerFooter>
    <oddFooter>&amp;R&amp;A</oddFooter>
  </headerFooter>
  <drawing r:id="rId1"/>
</worksheet>
</file>

<file path=xl/worksheets/sheet7.xml><?xml version="1.0" encoding="utf-8"?>
<worksheet xmlns="http://schemas.openxmlformats.org/spreadsheetml/2006/main" xmlns:r="http://schemas.openxmlformats.org/officeDocument/2006/relationships">
  <dimension ref="A1:AN58"/>
  <sheetViews>
    <sheetView zoomScalePageLayoutView="0" workbookViewId="0" topLeftCell="A1">
      <selection activeCell="A59" sqref="A59"/>
    </sheetView>
  </sheetViews>
  <sheetFormatPr defaultColWidth="8.8515625" defaultRowHeight="15"/>
  <cols>
    <col min="1" max="1" width="25.7109375" style="27" customWidth="1"/>
    <col min="2" max="2" width="11.140625" style="22" customWidth="1"/>
    <col min="3" max="3" width="12.140625" style="22" customWidth="1"/>
    <col min="4" max="4" width="9.57421875" style="47" customWidth="1"/>
    <col min="5" max="5" width="11.140625" style="22" customWidth="1"/>
    <col min="6" max="7" width="11.00390625" style="22" customWidth="1"/>
    <col min="8" max="8" width="10.57421875" style="22" customWidth="1"/>
    <col min="9" max="9" width="10.8515625" style="47" customWidth="1"/>
    <col min="10" max="10" width="11.140625" style="47" customWidth="1"/>
    <col min="11" max="11" width="26.421875" style="22" customWidth="1"/>
    <col min="12" max="12" width="10.00390625" style="22" customWidth="1"/>
    <col min="13" max="14" width="9.57421875" style="22" customWidth="1"/>
    <col min="15" max="15" width="9.00390625" style="47" customWidth="1"/>
    <col min="16" max="17" width="9.7109375" style="22" customWidth="1"/>
    <col min="18" max="18" width="10.57421875" style="22" customWidth="1"/>
    <col min="19" max="19" width="10.8515625" style="22" customWidth="1"/>
    <col min="20" max="20" width="10.28125" style="47" customWidth="1"/>
    <col min="21" max="16384" width="8.8515625" style="22" customWidth="1"/>
  </cols>
  <sheetData>
    <row r="1" spans="1:20" s="93" customFormat="1" ht="12.75">
      <c r="A1" s="1"/>
      <c r="D1" s="94"/>
      <c r="I1" s="94"/>
      <c r="J1" s="94"/>
      <c r="K1" s="27"/>
      <c r="L1" s="181"/>
      <c r="M1" s="181"/>
      <c r="N1" s="181"/>
      <c r="O1" s="181"/>
      <c r="P1" s="181"/>
      <c r="Q1" s="181"/>
      <c r="R1" s="181"/>
      <c r="S1" s="181"/>
      <c r="T1" s="181"/>
    </row>
    <row r="2" spans="1:20" s="93" customFormat="1" ht="12.75">
      <c r="A2" s="181" t="s">
        <v>21</v>
      </c>
      <c r="B2" s="181"/>
      <c r="C2" s="181"/>
      <c r="D2" s="181"/>
      <c r="E2" s="181"/>
      <c r="F2" s="181"/>
      <c r="G2" s="181"/>
      <c r="H2" s="181"/>
      <c r="I2" s="181"/>
      <c r="J2" s="96"/>
      <c r="K2" s="181" t="s">
        <v>21</v>
      </c>
      <c r="L2" s="181"/>
      <c r="M2" s="181"/>
      <c r="N2" s="181"/>
      <c r="O2" s="181"/>
      <c r="P2" s="181"/>
      <c r="Q2" s="181"/>
      <c r="R2" s="181"/>
      <c r="S2" s="181"/>
      <c r="T2" s="181"/>
    </row>
    <row r="3" spans="1:20" s="122" customFormat="1" ht="12.75">
      <c r="A3" s="185" t="s">
        <v>95</v>
      </c>
      <c r="B3" s="185"/>
      <c r="C3" s="185"/>
      <c r="D3" s="185"/>
      <c r="E3" s="185"/>
      <c r="F3" s="185"/>
      <c r="G3" s="185"/>
      <c r="H3" s="185"/>
      <c r="I3" s="185"/>
      <c r="J3" s="125"/>
      <c r="K3" s="185" t="s">
        <v>95</v>
      </c>
      <c r="L3" s="185"/>
      <c r="M3" s="185"/>
      <c r="N3" s="185"/>
      <c r="O3" s="185"/>
      <c r="P3" s="185"/>
      <c r="Q3" s="185"/>
      <c r="R3" s="185"/>
      <c r="S3" s="185"/>
      <c r="T3" s="185"/>
    </row>
    <row r="4" spans="1:20" s="93" customFormat="1" ht="6.75" customHeight="1">
      <c r="A4" s="96"/>
      <c r="B4" s="96"/>
      <c r="C4" s="96"/>
      <c r="D4" s="96"/>
      <c r="E4" s="96"/>
      <c r="F4" s="96"/>
      <c r="G4" s="96"/>
      <c r="H4" s="96"/>
      <c r="I4" s="96"/>
      <c r="J4" s="96"/>
      <c r="K4" s="92"/>
      <c r="L4" s="92"/>
      <c r="M4" s="92"/>
      <c r="N4" s="92"/>
      <c r="O4" s="92"/>
      <c r="P4" s="92"/>
      <c r="Q4" s="92"/>
      <c r="R4" s="92"/>
      <c r="S4" s="92"/>
      <c r="T4" s="92"/>
    </row>
    <row r="5" spans="1:20" s="93" customFormat="1" ht="12.75">
      <c r="A5" s="181" t="s">
        <v>27</v>
      </c>
      <c r="B5" s="181"/>
      <c r="C5" s="181"/>
      <c r="D5" s="181"/>
      <c r="E5" s="181"/>
      <c r="F5" s="181"/>
      <c r="G5" s="181"/>
      <c r="H5" s="181"/>
      <c r="I5" s="181"/>
      <c r="J5" s="96"/>
      <c r="K5" s="187" t="s">
        <v>16</v>
      </c>
      <c r="L5" s="187"/>
      <c r="M5" s="187"/>
      <c r="N5" s="187"/>
      <c r="O5" s="187"/>
      <c r="P5" s="187"/>
      <c r="Q5" s="187"/>
      <c r="R5" s="187"/>
      <c r="S5" s="187"/>
      <c r="T5" s="187"/>
    </row>
    <row r="6" spans="1:20" ht="8.25" customHeight="1" thickBot="1">
      <c r="A6" s="96"/>
      <c r="B6" s="96"/>
      <c r="C6" s="96"/>
      <c r="D6" s="96"/>
      <c r="E6" s="96"/>
      <c r="F6" s="96"/>
      <c r="G6" s="96"/>
      <c r="H6" s="96"/>
      <c r="I6" s="96"/>
      <c r="J6" s="96"/>
      <c r="L6" s="96"/>
      <c r="M6" s="96"/>
      <c r="N6" s="96"/>
      <c r="O6" s="96"/>
      <c r="P6" s="96"/>
      <c r="Q6" s="96"/>
      <c r="R6" s="96"/>
      <c r="S6" s="96"/>
      <c r="T6" s="96"/>
    </row>
    <row r="7" spans="1:20" ht="15">
      <c r="A7" s="95"/>
      <c r="B7" s="186" t="s">
        <v>33</v>
      </c>
      <c r="C7" s="186"/>
      <c r="D7" s="186"/>
      <c r="E7" s="182" t="s">
        <v>34</v>
      </c>
      <c r="F7" s="183"/>
      <c r="G7" s="184"/>
      <c r="H7" s="97"/>
      <c r="I7" s="95"/>
      <c r="J7" s="92"/>
      <c r="K7" s="98"/>
      <c r="L7" s="182" t="s">
        <v>33</v>
      </c>
      <c r="M7" s="183"/>
      <c r="N7" s="183"/>
      <c r="O7" s="184"/>
      <c r="P7" s="182" t="s">
        <v>34</v>
      </c>
      <c r="Q7" s="183"/>
      <c r="R7" s="184"/>
      <c r="S7" s="97"/>
      <c r="T7" s="95"/>
    </row>
    <row r="8" spans="1:20" ht="64.5" customHeight="1">
      <c r="A8" s="62"/>
      <c r="B8" s="59" t="s">
        <v>47</v>
      </c>
      <c r="C8" s="59" t="s">
        <v>57</v>
      </c>
      <c r="D8" s="60" t="s">
        <v>36</v>
      </c>
      <c r="E8" s="59" t="s">
        <v>48</v>
      </c>
      <c r="F8" s="59" t="s">
        <v>58</v>
      </c>
      <c r="G8" s="60" t="s">
        <v>37</v>
      </c>
      <c r="H8" s="59" t="s">
        <v>32</v>
      </c>
      <c r="I8" s="61" t="s">
        <v>15</v>
      </c>
      <c r="J8" s="28"/>
      <c r="K8" s="62"/>
      <c r="L8" s="58" t="s">
        <v>28</v>
      </c>
      <c r="M8" s="59" t="s">
        <v>29</v>
      </c>
      <c r="N8" s="59" t="s">
        <v>30</v>
      </c>
      <c r="O8" s="60" t="s">
        <v>36</v>
      </c>
      <c r="P8" s="59" t="s">
        <v>35</v>
      </c>
      <c r="Q8" s="59" t="s">
        <v>31</v>
      </c>
      <c r="R8" s="60" t="s">
        <v>37</v>
      </c>
      <c r="S8" s="59" t="s">
        <v>32</v>
      </c>
      <c r="T8" s="61" t="s">
        <v>15</v>
      </c>
    </row>
    <row r="9" spans="1:20" ht="15">
      <c r="A9" s="99" t="s">
        <v>3</v>
      </c>
      <c r="B9" s="100"/>
      <c r="C9" s="100"/>
      <c r="D9" s="101"/>
      <c r="E9" s="102"/>
      <c r="F9" s="102"/>
      <c r="G9" s="101"/>
      <c r="H9" s="102"/>
      <c r="I9" s="103"/>
      <c r="J9" s="55"/>
      <c r="K9" s="104" t="s">
        <v>3</v>
      </c>
      <c r="L9" s="105"/>
      <c r="M9" s="100"/>
      <c r="N9" s="102"/>
      <c r="O9" s="106"/>
      <c r="P9" s="102"/>
      <c r="Q9" s="102"/>
      <c r="R9" s="101"/>
      <c r="S9" s="102"/>
      <c r="T9" s="103"/>
    </row>
    <row r="10" spans="1:40" ht="15">
      <c r="A10" s="23" t="s">
        <v>4</v>
      </c>
      <c r="B10" s="13">
        <v>3441</v>
      </c>
      <c r="C10" s="13">
        <v>1356</v>
      </c>
      <c r="D10" s="45">
        <f>SUM(B10:C10)</f>
        <v>4797</v>
      </c>
      <c r="E10" s="13">
        <v>11942</v>
      </c>
      <c r="F10" s="13">
        <v>1799</v>
      </c>
      <c r="G10" s="45">
        <f>SUM(E10:F10)</f>
        <v>13741</v>
      </c>
      <c r="H10" s="13">
        <v>13</v>
      </c>
      <c r="I10" s="45">
        <f>SUM(H10,G10,D10)</f>
        <v>18551</v>
      </c>
      <c r="J10" s="55"/>
      <c r="K10" s="107" t="s">
        <v>4</v>
      </c>
      <c r="L10" s="108">
        <v>1363</v>
      </c>
      <c r="M10" s="13">
        <v>1601</v>
      </c>
      <c r="N10" s="13">
        <v>2986</v>
      </c>
      <c r="O10" s="45">
        <f>SUM(L10:N10)</f>
        <v>5950</v>
      </c>
      <c r="P10" s="13">
        <v>5718</v>
      </c>
      <c r="Q10" s="13">
        <v>6809</v>
      </c>
      <c r="R10" s="45">
        <f>SUM(P10:Q10)</f>
        <v>12527</v>
      </c>
      <c r="S10" s="13">
        <v>74</v>
      </c>
      <c r="T10" s="45">
        <f>SUM(S10,R10,O10)</f>
        <v>18551</v>
      </c>
      <c r="AF10" s="127"/>
      <c r="AG10" s="127"/>
      <c r="AH10" s="127"/>
      <c r="AI10" s="127"/>
      <c r="AJ10" s="127"/>
      <c r="AK10" s="127"/>
      <c r="AL10" s="127"/>
      <c r="AM10" s="127"/>
      <c r="AN10" s="127"/>
    </row>
    <row r="11" spans="1:40" ht="15">
      <c r="A11" s="23" t="s">
        <v>5</v>
      </c>
      <c r="B11" s="13">
        <v>10420</v>
      </c>
      <c r="C11" s="13">
        <v>4580</v>
      </c>
      <c r="D11" s="45">
        <f>SUM(B11:C11)</f>
        <v>15000</v>
      </c>
      <c r="E11" s="13">
        <v>51424</v>
      </c>
      <c r="F11" s="13">
        <v>6230</v>
      </c>
      <c r="G11" s="45">
        <f>SUM(E11:F11)</f>
        <v>57654</v>
      </c>
      <c r="H11" s="13">
        <v>51</v>
      </c>
      <c r="I11" s="45">
        <f>SUM(H11,G11,D11)</f>
        <v>72705</v>
      </c>
      <c r="J11" s="55"/>
      <c r="K11" s="107" t="s">
        <v>5</v>
      </c>
      <c r="L11" s="108">
        <v>3143</v>
      </c>
      <c r="M11" s="13">
        <v>3851</v>
      </c>
      <c r="N11" s="13">
        <v>8197</v>
      </c>
      <c r="O11" s="45">
        <f>SUM(L11:N11)</f>
        <v>15191</v>
      </c>
      <c r="P11" s="13">
        <v>22838</v>
      </c>
      <c r="Q11" s="13">
        <v>34345</v>
      </c>
      <c r="R11" s="45">
        <f>SUM(P11:Q11)</f>
        <v>57183</v>
      </c>
      <c r="S11" s="13">
        <v>331</v>
      </c>
      <c r="T11" s="45">
        <f>SUM(S11,R11,O11)</f>
        <v>72705</v>
      </c>
      <c r="AF11" s="127"/>
      <c r="AG11" s="127"/>
      <c r="AH11" s="127"/>
      <c r="AI11" s="127"/>
      <c r="AJ11" s="127"/>
      <c r="AK11" s="127"/>
      <c r="AL11" s="127"/>
      <c r="AM11" s="127"/>
      <c r="AN11" s="127"/>
    </row>
    <row r="12" spans="1:40" ht="15">
      <c r="A12" s="23" t="s">
        <v>6</v>
      </c>
      <c r="B12" s="13">
        <v>0</v>
      </c>
      <c r="C12" s="13">
        <v>0</v>
      </c>
      <c r="D12" s="45">
        <f>SUM(B12:C12)</f>
        <v>0</v>
      </c>
      <c r="E12" s="13">
        <v>0</v>
      </c>
      <c r="F12" s="13">
        <v>0</v>
      </c>
      <c r="G12" s="45">
        <f>SUM(E12:F12)</f>
        <v>0</v>
      </c>
      <c r="H12" s="13">
        <v>0</v>
      </c>
      <c r="I12" s="45">
        <f>SUM(H12,G12,D12)</f>
        <v>0</v>
      </c>
      <c r="J12" s="55"/>
      <c r="K12" s="107" t="s">
        <v>6</v>
      </c>
      <c r="L12" s="108">
        <v>0</v>
      </c>
      <c r="M12" s="13">
        <v>0</v>
      </c>
      <c r="N12" s="13">
        <v>0</v>
      </c>
      <c r="O12" s="45">
        <f>SUM(L12:N12)</f>
        <v>0</v>
      </c>
      <c r="P12" s="13">
        <v>0</v>
      </c>
      <c r="Q12" s="13">
        <v>0</v>
      </c>
      <c r="R12" s="45">
        <f>SUM(P12:Q12)</f>
        <v>0</v>
      </c>
      <c r="S12" s="13">
        <v>0</v>
      </c>
      <c r="T12" s="45">
        <f>SUM(S12,R12,O12)</f>
        <v>0</v>
      </c>
      <c r="AF12" s="127"/>
      <c r="AG12" s="127"/>
      <c r="AH12" s="127"/>
      <c r="AI12" s="127"/>
      <c r="AJ12" s="127"/>
      <c r="AK12" s="127"/>
      <c r="AL12" s="127"/>
      <c r="AM12" s="127"/>
      <c r="AN12" s="127"/>
    </row>
    <row r="13" spans="1:40" ht="15">
      <c r="A13" s="23" t="s">
        <v>7</v>
      </c>
      <c r="B13" s="13">
        <v>6431</v>
      </c>
      <c r="C13" s="13">
        <v>2265</v>
      </c>
      <c r="D13" s="45">
        <f>SUM(B13:C13)</f>
        <v>8696</v>
      </c>
      <c r="E13" s="13">
        <v>23621</v>
      </c>
      <c r="F13" s="13">
        <v>2744</v>
      </c>
      <c r="G13" s="45">
        <f>SUM(E13:F13)</f>
        <v>26365</v>
      </c>
      <c r="H13" s="13">
        <v>11</v>
      </c>
      <c r="I13" s="45">
        <f>SUM(H13,G13,D13)</f>
        <v>35072</v>
      </c>
      <c r="J13" s="55"/>
      <c r="K13" s="107" t="s">
        <v>7</v>
      </c>
      <c r="L13" s="108">
        <v>3136</v>
      </c>
      <c r="M13" s="13">
        <v>2697</v>
      </c>
      <c r="N13" s="13">
        <v>4492</v>
      </c>
      <c r="O13" s="45">
        <f>SUM(L13:N13)</f>
        <v>10325</v>
      </c>
      <c r="P13" s="13">
        <v>10604</v>
      </c>
      <c r="Q13" s="13">
        <v>14037</v>
      </c>
      <c r="R13" s="45">
        <f>SUM(P13:Q13)</f>
        <v>24641</v>
      </c>
      <c r="S13" s="13">
        <v>106</v>
      </c>
      <c r="T13" s="45">
        <f>SUM(S13,R13,O13)</f>
        <v>35072</v>
      </c>
      <c r="AF13" s="127"/>
      <c r="AG13" s="127"/>
      <c r="AH13" s="127"/>
      <c r="AI13" s="127"/>
      <c r="AJ13" s="127"/>
      <c r="AK13" s="127"/>
      <c r="AL13" s="127"/>
      <c r="AM13" s="127"/>
      <c r="AN13" s="127"/>
    </row>
    <row r="14" spans="1:40" ht="15">
      <c r="A14" s="109" t="s">
        <v>0</v>
      </c>
      <c r="B14" s="17">
        <v>20292</v>
      </c>
      <c r="C14" s="17">
        <v>8201</v>
      </c>
      <c r="D14" s="17">
        <f>SUM(B14:C14)</f>
        <v>28493</v>
      </c>
      <c r="E14" s="17">
        <v>86987</v>
      </c>
      <c r="F14" s="17">
        <v>10773</v>
      </c>
      <c r="G14" s="17">
        <f>SUM(E14:F14)</f>
        <v>97760</v>
      </c>
      <c r="H14" s="17">
        <v>75</v>
      </c>
      <c r="I14" s="17">
        <f>SUM(H14,G14,D14)</f>
        <v>126328</v>
      </c>
      <c r="J14" s="56"/>
      <c r="K14" s="110" t="s">
        <v>0</v>
      </c>
      <c r="L14" s="16">
        <v>7642</v>
      </c>
      <c r="M14" s="17">
        <v>8149</v>
      </c>
      <c r="N14" s="17">
        <v>15675</v>
      </c>
      <c r="O14" s="17">
        <f>SUM(L14:N14)</f>
        <v>31466</v>
      </c>
      <c r="P14" s="17">
        <v>39160</v>
      </c>
      <c r="Q14" s="17">
        <v>55191</v>
      </c>
      <c r="R14" s="17">
        <f>SUM(P14:Q14)</f>
        <v>94351</v>
      </c>
      <c r="S14" s="17">
        <v>511</v>
      </c>
      <c r="T14" s="17">
        <f>SUM(S14,R14,O14)</f>
        <v>126328</v>
      </c>
      <c r="AF14" s="127"/>
      <c r="AG14" s="127"/>
      <c r="AH14" s="127"/>
      <c r="AI14" s="127"/>
      <c r="AJ14" s="127"/>
      <c r="AK14" s="127"/>
      <c r="AL14" s="127"/>
      <c r="AM14" s="127"/>
      <c r="AN14" s="127"/>
    </row>
    <row r="15" spans="1:40" ht="15">
      <c r="A15" s="27" t="s">
        <v>8</v>
      </c>
      <c r="B15" s="13"/>
      <c r="C15" s="13"/>
      <c r="D15" s="45"/>
      <c r="E15" s="13"/>
      <c r="F15" s="13"/>
      <c r="G15" s="45"/>
      <c r="H15" s="13"/>
      <c r="I15" s="45"/>
      <c r="J15" s="56"/>
      <c r="K15" s="111" t="s">
        <v>8</v>
      </c>
      <c r="L15" s="108"/>
      <c r="M15" s="13"/>
      <c r="N15" s="13"/>
      <c r="O15" s="45"/>
      <c r="P15" s="13"/>
      <c r="Q15" s="13"/>
      <c r="R15" s="45"/>
      <c r="S15" s="13"/>
      <c r="T15" s="45"/>
      <c r="AF15" s="127"/>
      <c r="AG15" s="127"/>
      <c r="AH15" s="127"/>
      <c r="AI15" s="127"/>
      <c r="AJ15" s="127"/>
      <c r="AK15" s="127"/>
      <c r="AL15" s="127"/>
      <c r="AM15" s="127"/>
      <c r="AN15" s="127"/>
    </row>
    <row r="16" spans="1:40" ht="15">
      <c r="A16" s="23" t="s">
        <v>4</v>
      </c>
      <c r="B16" s="13">
        <v>2686</v>
      </c>
      <c r="C16" s="13">
        <v>1039</v>
      </c>
      <c r="D16" s="45">
        <f>SUM(B16:C16)</f>
        <v>3725</v>
      </c>
      <c r="E16" s="13">
        <v>5891</v>
      </c>
      <c r="F16" s="13">
        <v>1644</v>
      </c>
      <c r="G16" s="45">
        <f>SUM(E16:F16)</f>
        <v>7535</v>
      </c>
      <c r="H16" s="13">
        <v>4</v>
      </c>
      <c r="I16" s="45">
        <f>SUM(H16,G16,D16)</f>
        <v>11264</v>
      </c>
      <c r="J16" s="55"/>
      <c r="K16" s="107" t="s">
        <v>4</v>
      </c>
      <c r="L16" s="108">
        <v>368</v>
      </c>
      <c r="M16" s="13">
        <v>557</v>
      </c>
      <c r="N16" s="13">
        <v>1474</v>
      </c>
      <c r="O16" s="45">
        <f>SUM(L16:N16)</f>
        <v>2399</v>
      </c>
      <c r="P16" s="13">
        <v>3383</v>
      </c>
      <c r="Q16" s="13">
        <v>5433</v>
      </c>
      <c r="R16" s="45">
        <f>SUM(P16:Q16)</f>
        <v>8816</v>
      </c>
      <c r="S16" s="13">
        <v>49</v>
      </c>
      <c r="T16" s="45">
        <f>SUM(S16,R16,O16)</f>
        <v>11264</v>
      </c>
      <c r="AF16" s="127"/>
      <c r="AG16" s="127"/>
      <c r="AH16" s="127"/>
      <c r="AI16" s="127"/>
      <c r="AJ16" s="127"/>
      <c r="AK16" s="127"/>
      <c r="AL16" s="127"/>
      <c r="AM16" s="127"/>
      <c r="AN16" s="127"/>
    </row>
    <row r="17" spans="1:40" ht="15">
      <c r="A17" s="23" t="s">
        <v>5</v>
      </c>
      <c r="B17" s="13">
        <v>7040</v>
      </c>
      <c r="C17" s="13">
        <v>2645</v>
      </c>
      <c r="D17" s="45">
        <f>SUM(B17:C17)</f>
        <v>9685</v>
      </c>
      <c r="E17" s="13">
        <v>23483</v>
      </c>
      <c r="F17" s="13">
        <v>4078</v>
      </c>
      <c r="G17" s="45">
        <f>SUM(E17:F17)</f>
        <v>27561</v>
      </c>
      <c r="H17" s="13">
        <v>18</v>
      </c>
      <c r="I17" s="45">
        <f>SUM(H17,G17,D17)</f>
        <v>37264</v>
      </c>
      <c r="J17" s="55"/>
      <c r="K17" s="107" t="s">
        <v>5</v>
      </c>
      <c r="L17" s="108">
        <v>683</v>
      </c>
      <c r="M17" s="13">
        <v>1040</v>
      </c>
      <c r="N17" s="13">
        <v>3011</v>
      </c>
      <c r="O17" s="45">
        <f>SUM(L17:N17)</f>
        <v>4734</v>
      </c>
      <c r="P17" s="13">
        <v>9300</v>
      </c>
      <c r="Q17" s="13">
        <v>23082</v>
      </c>
      <c r="R17" s="45">
        <f>SUM(P17:Q17)</f>
        <v>32382</v>
      </c>
      <c r="S17" s="13">
        <v>148</v>
      </c>
      <c r="T17" s="45">
        <f>SUM(S17,R17,O17)</f>
        <v>37264</v>
      </c>
      <c r="AF17" s="127"/>
      <c r="AG17" s="127"/>
      <c r="AH17" s="127"/>
      <c r="AI17" s="127"/>
      <c r="AJ17" s="127"/>
      <c r="AK17" s="127"/>
      <c r="AL17" s="127"/>
      <c r="AM17" s="127"/>
      <c r="AN17" s="127"/>
    </row>
    <row r="18" spans="1:40" ht="15">
      <c r="A18" s="23" t="s">
        <v>6</v>
      </c>
      <c r="B18" s="13">
        <v>0</v>
      </c>
      <c r="C18" s="13">
        <v>0</v>
      </c>
      <c r="D18" s="45">
        <f>SUM(B18:C18)</f>
        <v>0</v>
      </c>
      <c r="E18" s="13">
        <v>0</v>
      </c>
      <c r="F18" s="13">
        <v>0</v>
      </c>
      <c r="G18" s="45">
        <f>SUM(E18:F18)</f>
        <v>0</v>
      </c>
      <c r="H18" s="13">
        <v>0</v>
      </c>
      <c r="I18" s="45">
        <f>SUM(H18,G18,D18)</f>
        <v>0</v>
      </c>
      <c r="J18" s="55"/>
      <c r="K18" s="107" t="s">
        <v>6</v>
      </c>
      <c r="L18" s="108">
        <v>0</v>
      </c>
      <c r="M18" s="13">
        <v>0</v>
      </c>
      <c r="N18" s="13">
        <v>0</v>
      </c>
      <c r="O18" s="45">
        <f>SUM(L18:N18)</f>
        <v>0</v>
      </c>
      <c r="P18" s="13">
        <v>0</v>
      </c>
      <c r="Q18" s="13">
        <v>0</v>
      </c>
      <c r="R18" s="45">
        <f>SUM(P18:Q18)</f>
        <v>0</v>
      </c>
      <c r="S18" s="13">
        <v>0</v>
      </c>
      <c r="T18" s="45">
        <f>SUM(S18,R18,O18)</f>
        <v>0</v>
      </c>
      <c r="AF18" s="127"/>
      <c r="AG18" s="127"/>
      <c r="AH18" s="127"/>
      <c r="AI18" s="127"/>
      <c r="AJ18" s="127"/>
      <c r="AK18" s="127"/>
      <c r="AL18" s="127"/>
      <c r="AM18" s="127"/>
      <c r="AN18" s="127"/>
    </row>
    <row r="19" spans="1:40" ht="15">
      <c r="A19" s="23" t="s">
        <v>7</v>
      </c>
      <c r="B19" s="13">
        <v>4621</v>
      </c>
      <c r="C19" s="13">
        <v>1676</v>
      </c>
      <c r="D19" s="45">
        <f>SUM(B19:C19)</f>
        <v>6297</v>
      </c>
      <c r="E19" s="13">
        <v>12974</v>
      </c>
      <c r="F19" s="13">
        <v>2607</v>
      </c>
      <c r="G19" s="45">
        <f>SUM(E19:F19)</f>
        <v>15581</v>
      </c>
      <c r="H19" s="13">
        <v>20</v>
      </c>
      <c r="I19" s="45">
        <f>SUM(H19,G19,D19)</f>
        <v>21898</v>
      </c>
      <c r="J19" s="55"/>
      <c r="K19" s="107" t="s">
        <v>7</v>
      </c>
      <c r="L19" s="108">
        <v>399</v>
      </c>
      <c r="M19" s="13">
        <v>709</v>
      </c>
      <c r="N19" s="13">
        <v>2042</v>
      </c>
      <c r="O19" s="45">
        <f>SUM(L19:N19)</f>
        <v>3150</v>
      </c>
      <c r="P19" s="13">
        <v>6225</v>
      </c>
      <c r="Q19" s="13">
        <v>12380</v>
      </c>
      <c r="R19" s="45">
        <f>SUM(P19:Q19)</f>
        <v>18605</v>
      </c>
      <c r="S19" s="13">
        <v>143</v>
      </c>
      <c r="T19" s="45">
        <f>SUM(S19,R19,O19)</f>
        <v>21898</v>
      </c>
      <c r="AF19" s="127"/>
      <c r="AG19" s="127"/>
      <c r="AH19" s="127"/>
      <c r="AI19" s="127"/>
      <c r="AJ19" s="127"/>
      <c r="AK19" s="127"/>
      <c r="AL19" s="127"/>
      <c r="AM19" s="127"/>
      <c r="AN19" s="127"/>
    </row>
    <row r="20" spans="1:40" ht="15">
      <c r="A20" s="109" t="s">
        <v>0</v>
      </c>
      <c r="B20" s="17">
        <v>14347</v>
      </c>
      <c r="C20" s="17">
        <v>5360</v>
      </c>
      <c r="D20" s="17">
        <f>SUM(B20:C20)</f>
        <v>19707</v>
      </c>
      <c r="E20" s="17">
        <v>42348</v>
      </c>
      <c r="F20" s="17">
        <v>8329</v>
      </c>
      <c r="G20" s="17">
        <f>SUM(E20:F20)</f>
        <v>50677</v>
      </c>
      <c r="H20" s="17">
        <v>42</v>
      </c>
      <c r="I20" s="17">
        <f>SUM(H20,G20,D20)</f>
        <v>70426</v>
      </c>
      <c r="J20" s="55"/>
      <c r="K20" s="110" t="s">
        <v>0</v>
      </c>
      <c r="L20" s="16">
        <v>1450</v>
      </c>
      <c r="M20" s="17">
        <v>2306</v>
      </c>
      <c r="N20" s="17">
        <v>6527</v>
      </c>
      <c r="O20" s="17">
        <f>SUM(L20:N20)</f>
        <v>10283</v>
      </c>
      <c r="P20" s="17">
        <v>18908</v>
      </c>
      <c r="Q20" s="17">
        <v>40895</v>
      </c>
      <c r="R20" s="17">
        <f>SUM(P20:Q20)</f>
        <v>59803</v>
      </c>
      <c r="S20" s="17">
        <v>340</v>
      </c>
      <c r="T20" s="17">
        <f>SUM(S20,R20,O20)</f>
        <v>70426</v>
      </c>
      <c r="AF20" s="127"/>
      <c r="AG20" s="127"/>
      <c r="AH20" s="127"/>
      <c r="AI20" s="127"/>
      <c r="AJ20" s="127"/>
      <c r="AK20" s="127"/>
      <c r="AL20" s="127"/>
      <c r="AM20" s="127"/>
      <c r="AN20" s="127"/>
    </row>
    <row r="21" spans="1:40" ht="15">
      <c r="A21" s="27" t="s">
        <v>9</v>
      </c>
      <c r="B21" s="13"/>
      <c r="C21" s="13"/>
      <c r="D21" s="45"/>
      <c r="E21" s="13"/>
      <c r="F21" s="13"/>
      <c r="G21" s="45"/>
      <c r="H21" s="13"/>
      <c r="I21" s="45"/>
      <c r="J21" s="55"/>
      <c r="K21" s="111" t="s">
        <v>9</v>
      </c>
      <c r="L21" s="108"/>
      <c r="M21" s="13"/>
      <c r="N21" s="13"/>
      <c r="O21" s="45"/>
      <c r="P21" s="13"/>
      <c r="Q21" s="13"/>
      <c r="R21" s="45"/>
      <c r="S21" s="13"/>
      <c r="T21" s="45"/>
      <c r="AF21" s="127"/>
      <c r="AG21" s="127"/>
      <c r="AH21" s="127"/>
      <c r="AI21" s="127"/>
      <c r="AJ21" s="127"/>
      <c r="AK21" s="127"/>
      <c r="AL21" s="127"/>
      <c r="AM21" s="127"/>
      <c r="AN21" s="127"/>
    </row>
    <row r="22" spans="1:40" ht="15">
      <c r="A22" s="23" t="s">
        <v>4</v>
      </c>
      <c r="B22" s="13">
        <v>2548</v>
      </c>
      <c r="C22" s="13">
        <v>990</v>
      </c>
      <c r="D22" s="45">
        <f>SUM(B22:C22)</f>
        <v>3538</v>
      </c>
      <c r="E22" s="13">
        <v>550</v>
      </c>
      <c r="F22" s="13">
        <v>1044</v>
      </c>
      <c r="G22" s="45">
        <f>SUM(E22:F22)</f>
        <v>1594</v>
      </c>
      <c r="H22" s="13">
        <v>3</v>
      </c>
      <c r="I22" s="45">
        <f>SUM(H22,G22,D22)</f>
        <v>5135</v>
      </c>
      <c r="J22" s="56"/>
      <c r="K22" s="107" t="s">
        <v>4</v>
      </c>
      <c r="L22" s="108">
        <v>387</v>
      </c>
      <c r="M22" s="13">
        <v>340</v>
      </c>
      <c r="N22" s="13">
        <v>941</v>
      </c>
      <c r="O22" s="45">
        <f>SUM(L22:N22)</f>
        <v>1668</v>
      </c>
      <c r="P22" s="13">
        <v>1659</v>
      </c>
      <c r="Q22" s="13">
        <v>1779</v>
      </c>
      <c r="R22" s="45">
        <f>SUM(P22:Q22)</f>
        <v>3438</v>
      </c>
      <c r="S22" s="13">
        <v>29</v>
      </c>
      <c r="T22" s="45">
        <f>SUM(S22,R22,O22)</f>
        <v>5135</v>
      </c>
      <c r="AF22" s="127"/>
      <c r="AG22" s="127"/>
      <c r="AH22" s="127"/>
      <c r="AI22" s="127"/>
      <c r="AJ22" s="127"/>
      <c r="AK22" s="127"/>
      <c r="AL22" s="127"/>
      <c r="AM22" s="127"/>
      <c r="AN22" s="127"/>
    </row>
    <row r="23" spans="1:40" ht="15">
      <c r="A23" s="23" t="s">
        <v>5</v>
      </c>
      <c r="B23" s="13">
        <v>5021</v>
      </c>
      <c r="C23" s="13">
        <v>1759</v>
      </c>
      <c r="D23" s="45">
        <f>SUM(B23:C23)</f>
        <v>6780</v>
      </c>
      <c r="E23" s="13">
        <v>955</v>
      </c>
      <c r="F23" s="13">
        <v>1748</v>
      </c>
      <c r="G23" s="45">
        <f>SUM(E23:F23)</f>
        <v>2703</v>
      </c>
      <c r="H23" s="13">
        <v>8</v>
      </c>
      <c r="I23" s="45">
        <f>SUM(H23,G23,D23)</f>
        <v>9491</v>
      </c>
      <c r="J23" s="55"/>
      <c r="K23" s="107" t="s">
        <v>5</v>
      </c>
      <c r="L23" s="108">
        <v>695</v>
      </c>
      <c r="M23" s="13">
        <v>704</v>
      </c>
      <c r="N23" s="13">
        <v>1727</v>
      </c>
      <c r="O23" s="45">
        <f>SUM(L23:N23)</f>
        <v>3126</v>
      </c>
      <c r="P23" s="13">
        <v>2460</v>
      </c>
      <c r="Q23" s="13">
        <v>3857</v>
      </c>
      <c r="R23" s="45">
        <f>SUM(P23:Q23)</f>
        <v>6317</v>
      </c>
      <c r="S23" s="13">
        <v>48</v>
      </c>
      <c r="T23" s="45">
        <f>SUM(S23,R23,O23)</f>
        <v>9491</v>
      </c>
      <c r="AF23" s="127"/>
      <c r="AG23" s="127"/>
      <c r="AH23" s="127"/>
      <c r="AI23" s="127"/>
      <c r="AJ23" s="127"/>
      <c r="AK23" s="127"/>
      <c r="AL23" s="127"/>
      <c r="AM23" s="127"/>
      <c r="AN23" s="127"/>
    </row>
    <row r="24" spans="1:40" ht="15">
      <c r="A24" s="23" t="s">
        <v>7</v>
      </c>
      <c r="B24" s="13">
        <v>2977</v>
      </c>
      <c r="C24" s="13">
        <v>794</v>
      </c>
      <c r="D24" s="45">
        <f>SUM(B24:C24)</f>
        <v>3771</v>
      </c>
      <c r="E24" s="13">
        <v>310</v>
      </c>
      <c r="F24" s="13">
        <v>528</v>
      </c>
      <c r="G24" s="45">
        <f>SUM(E24:F24)</f>
        <v>838</v>
      </c>
      <c r="H24" s="13">
        <v>10</v>
      </c>
      <c r="I24" s="45">
        <f>SUM(H24,G24,D24)</f>
        <v>4619</v>
      </c>
      <c r="J24" s="55"/>
      <c r="K24" s="107" t="s">
        <v>7</v>
      </c>
      <c r="L24" s="108">
        <v>530</v>
      </c>
      <c r="M24" s="13">
        <v>486</v>
      </c>
      <c r="N24" s="13">
        <v>1161</v>
      </c>
      <c r="O24" s="45">
        <f>SUM(L24:N24)</f>
        <v>2177</v>
      </c>
      <c r="P24" s="13">
        <v>1404</v>
      </c>
      <c r="Q24" s="13">
        <v>1005</v>
      </c>
      <c r="R24" s="45">
        <f>SUM(P24:Q24)</f>
        <v>2409</v>
      </c>
      <c r="S24" s="13">
        <v>33</v>
      </c>
      <c r="T24" s="45">
        <f>SUM(S24,R24,O24)</f>
        <v>4619</v>
      </c>
      <c r="AF24" s="127"/>
      <c r="AG24" s="127"/>
      <c r="AH24" s="127"/>
      <c r="AI24" s="127"/>
      <c r="AJ24" s="127"/>
      <c r="AK24" s="127"/>
      <c r="AL24" s="127"/>
      <c r="AM24" s="127"/>
      <c r="AN24" s="127"/>
    </row>
    <row r="25" spans="1:40" ht="15">
      <c r="A25" s="109" t="s">
        <v>0</v>
      </c>
      <c r="B25" s="17">
        <v>10546</v>
      </c>
      <c r="C25" s="17">
        <v>3543</v>
      </c>
      <c r="D25" s="17">
        <f>SUM(B25:C25)</f>
        <v>14089</v>
      </c>
      <c r="E25" s="17">
        <v>1815</v>
      </c>
      <c r="F25" s="17">
        <v>3320</v>
      </c>
      <c r="G25" s="17">
        <f>SUM(E25:F25)</f>
        <v>5135</v>
      </c>
      <c r="H25" s="17">
        <v>21</v>
      </c>
      <c r="I25" s="17">
        <f>SUM(H25,G25,D25)</f>
        <v>19245</v>
      </c>
      <c r="J25" s="55"/>
      <c r="K25" s="110" t="s">
        <v>0</v>
      </c>
      <c r="L25" s="16">
        <v>1612</v>
      </c>
      <c r="M25" s="17">
        <v>1530</v>
      </c>
      <c r="N25" s="17">
        <v>3829</v>
      </c>
      <c r="O25" s="17">
        <f>SUM(L25:N25)</f>
        <v>6971</v>
      </c>
      <c r="P25" s="17">
        <v>5523</v>
      </c>
      <c r="Q25" s="17">
        <v>6641</v>
      </c>
      <c r="R25" s="17">
        <f>SUM(P25:Q25)</f>
        <v>12164</v>
      </c>
      <c r="S25" s="17">
        <v>110</v>
      </c>
      <c r="T25" s="17">
        <f>SUM(S25,R25,O25)</f>
        <v>19245</v>
      </c>
      <c r="AF25" s="127"/>
      <c r="AG25" s="127"/>
      <c r="AH25" s="127"/>
      <c r="AI25" s="127"/>
      <c r="AJ25" s="127"/>
      <c r="AK25" s="127"/>
      <c r="AL25" s="127"/>
      <c r="AM25" s="127"/>
      <c r="AN25" s="127"/>
    </row>
    <row r="26" spans="1:40" ht="15">
      <c r="A26" s="27" t="s">
        <v>10</v>
      </c>
      <c r="B26" s="13"/>
      <c r="C26" s="13"/>
      <c r="D26" s="45"/>
      <c r="E26" s="13"/>
      <c r="F26" s="13"/>
      <c r="G26" s="45"/>
      <c r="H26" s="13"/>
      <c r="I26" s="45"/>
      <c r="J26" s="55"/>
      <c r="K26" s="111" t="s">
        <v>10</v>
      </c>
      <c r="L26" s="108"/>
      <c r="M26" s="13"/>
      <c r="N26" s="13"/>
      <c r="O26" s="45"/>
      <c r="P26" s="13"/>
      <c r="Q26" s="13"/>
      <c r="R26" s="45"/>
      <c r="S26" s="13"/>
      <c r="T26" s="45"/>
      <c r="AF26" s="127"/>
      <c r="AG26" s="127"/>
      <c r="AH26" s="127"/>
      <c r="AI26" s="127"/>
      <c r="AJ26" s="127"/>
      <c r="AK26" s="127"/>
      <c r="AL26" s="127"/>
      <c r="AM26" s="127"/>
      <c r="AN26" s="127"/>
    </row>
    <row r="27" spans="1:40" ht="15">
      <c r="A27" s="23" t="s">
        <v>4</v>
      </c>
      <c r="B27" s="13">
        <v>1859</v>
      </c>
      <c r="C27" s="13">
        <v>507</v>
      </c>
      <c r="D27" s="45">
        <f>SUM(B27:C27)</f>
        <v>2366</v>
      </c>
      <c r="E27" s="13">
        <v>7133</v>
      </c>
      <c r="F27" s="13">
        <v>579</v>
      </c>
      <c r="G27" s="45">
        <f>SUM(E27:F27)</f>
        <v>7712</v>
      </c>
      <c r="H27" s="13">
        <v>7</v>
      </c>
      <c r="I27" s="45">
        <f>SUM(H27,G27,D27)</f>
        <v>10085</v>
      </c>
      <c r="J27" s="56"/>
      <c r="K27" s="107" t="s">
        <v>4</v>
      </c>
      <c r="L27" s="108">
        <v>584</v>
      </c>
      <c r="M27" s="13">
        <v>676</v>
      </c>
      <c r="N27" s="13">
        <v>1849</v>
      </c>
      <c r="O27" s="45">
        <f>SUM(L27:N27)</f>
        <v>3109</v>
      </c>
      <c r="P27" s="13">
        <v>3524</v>
      </c>
      <c r="Q27" s="13">
        <v>3388</v>
      </c>
      <c r="R27" s="45">
        <f>SUM(P27:Q27)</f>
        <v>6912</v>
      </c>
      <c r="S27" s="13">
        <v>64</v>
      </c>
      <c r="T27" s="45">
        <f>SUM(S27,R27,O27)</f>
        <v>10085</v>
      </c>
      <c r="AF27" s="127"/>
      <c r="AG27" s="127"/>
      <c r="AH27" s="127"/>
      <c r="AI27" s="127"/>
      <c r="AJ27" s="127"/>
      <c r="AK27" s="127"/>
      <c r="AL27" s="127"/>
      <c r="AM27" s="127"/>
      <c r="AN27" s="127"/>
    </row>
    <row r="28" spans="1:40" ht="15">
      <c r="A28" s="23" t="s">
        <v>5</v>
      </c>
      <c r="B28" s="13">
        <v>4546</v>
      </c>
      <c r="C28" s="13">
        <v>1348</v>
      </c>
      <c r="D28" s="45">
        <f>SUM(B28:C28)</f>
        <v>5894</v>
      </c>
      <c r="E28" s="13">
        <v>43844</v>
      </c>
      <c r="F28" s="13">
        <v>2168</v>
      </c>
      <c r="G28" s="45">
        <f>SUM(E28:F28)</f>
        <v>46012</v>
      </c>
      <c r="H28" s="13">
        <v>18</v>
      </c>
      <c r="I28" s="45">
        <f>SUM(H28,G28,D28)</f>
        <v>51924</v>
      </c>
      <c r="J28" s="55"/>
      <c r="K28" s="107" t="s">
        <v>5</v>
      </c>
      <c r="L28" s="108">
        <v>962</v>
      </c>
      <c r="M28" s="13">
        <v>1544</v>
      </c>
      <c r="N28" s="13">
        <v>5126</v>
      </c>
      <c r="O28" s="45">
        <f>SUM(L28:N28)</f>
        <v>7632</v>
      </c>
      <c r="P28" s="13">
        <v>17403</v>
      </c>
      <c r="Q28" s="13">
        <v>26744</v>
      </c>
      <c r="R28" s="45">
        <f>SUM(P28:Q28)</f>
        <v>44147</v>
      </c>
      <c r="S28" s="13">
        <v>145</v>
      </c>
      <c r="T28" s="45">
        <f>SUM(S28,R28,O28)</f>
        <v>51924</v>
      </c>
      <c r="AF28" s="127"/>
      <c r="AG28" s="127"/>
      <c r="AH28" s="127"/>
      <c r="AI28" s="127"/>
      <c r="AJ28" s="127"/>
      <c r="AK28" s="127"/>
      <c r="AL28" s="127"/>
      <c r="AM28" s="127"/>
      <c r="AN28" s="127"/>
    </row>
    <row r="29" spans="1:40" ht="15">
      <c r="A29" s="23" t="s">
        <v>6</v>
      </c>
      <c r="B29" s="13">
        <v>0</v>
      </c>
      <c r="C29" s="13">
        <v>0</v>
      </c>
      <c r="D29" s="45">
        <f>SUM(B29:C29)</f>
        <v>0</v>
      </c>
      <c r="E29" s="13">
        <v>0</v>
      </c>
      <c r="F29" s="13">
        <v>0</v>
      </c>
      <c r="G29" s="45">
        <f>SUM(E29:F29)</f>
        <v>0</v>
      </c>
      <c r="H29" s="13">
        <v>0</v>
      </c>
      <c r="I29" s="45">
        <f>SUM(H29,G29,D29)</f>
        <v>0</v>
      </c>
      <c r="J29" s="55"/>
      <c r="K29" s="107" t="s">
        <v>6</v>
      </c>
      <c r="L29" s="108">
        <v>0</v>
      </c>
      <c r="M29" s="13">
        <v>0</v>
      </c>
      <c r="N29" s="13">
        <v>0</v>
      </c>
      <c r="O29" s="45">
        <f>SUM(L29:N29)</f>
        <v>0</v>
      </c>
      <c r="P29" s="13">
        <v>0</v>
      </c>
      <c r="Q29" s="13">
        <v>0</v>
      </c>
      <c r="R29" s="45">
        <f>SUM(P29:Q29)</f>
        <v>0</v>
      </c>
      <c r="S29" s="13">
        <v>0</v>
      </c>
      <c r="T29" s="45">
        <f>SUM(S29,R29,O29)</f>
        <v>0</v>
      </c>
      <c r="AF29" s="127"/>
      <c r="AG29" s="127"/>
      <c r="AH29" s="127"/>
      <c r="AI29" s="127"/>
      <c r="AJ29" s="127"/>
      <c r="AK29" s="127"/>
      <c r="AL29" s="127"/>
      <c r="AM29" s="127"/>
      <c r="AN29" s="127"/>
    </row>
    <row r="30" spans="1:40" ht="15">
      <c r="A30" s="23" t="s">
        <v>7</v>
      </c>
      <c r="B30" s="13">
        <v>764</v>
      </c>
      <c r="C30" s="13">
        <v>216</v>
      </c>
      <c r="D30" s="45">
        <f>SUM(B30:C30)</f>
        <v>980</v>
      </c>
      <c r="E30" s="13">
        <v>8445</v>
      </c>
      <c r="F30" s="13">
        <v>403</v>
      </c>
      <c r="G30" s="45">
        <f>SUM(E30:F30)</f>
        <v>8848</v>
      </c>
      <c r="H30" s="13">
        <v>7</v>
      </c>
      <c r="I30" s="45">
        <f>SUM(H30,G30,D30)</f>
        <v>9835</v>
      </c>
      <c r="J30" s="55"/>
      <c r="K30" s="107" t="s">
        <v>7</v>
      </c>
      <c r="L30" s="108">
        <v>234</v>
      </c>
      <c r="M30" s="13">
        <v>370</v>
      </c>
      <c r="N30" s="13">
        <v>958</v>
      </c>
      <c r="O30" s="45">
        <f>SUM(L30:N30)</f>
        <v>1562</v>
      </c>
      <c r="P30" s="13">
        <v>3708</v>
      </c>
      <c r="Q30" s="13">
        <v>4531</v>
      </c>
      <c r="R30" s="45">
        <f>SUM(P30:Q30)</f>
        <v>8239</v>
      </c>
      <c r="S30" s="13">
        <v>34</v>
      </c>
      <c r="T30" s="45">
        <f>SUM(S30,R30,O30)</f>
        <v>9835</v>
      </c>
      <c r="AF30" s="127"/>
      <c r="AG30" s="127"/>
      <c r="AH30" s="127"/>
      <c r="AI30" s="127"/>
      <c r="AJ30" s="127"/>
      <c r="AK30" s="127"/>
      <c r="AL30" s="127"/>
      <c r="AM30" s="127"/>
      <c r="AN30" s="127"/>
    </row>
    <row r="31" spans="1:40" ht="15">
      <c r="A31" s="109" t="s">
        <v>0</v>
      </c>
      <c r="B31" s="17">
        <v>7169</v>
      </c>
      <c r="C31" s="17">
        <v>2071</v>
      </c>
      <c r="D31" s="17">
        <f>SUM(B31:C31)</f>
        <v>9240</v>
      </c>
      <c r="E31" s="17">
        <v>59422</v>
      </c>
      <c r="F31" s="17">
        <v>3150</v>
      </c>
      <c r="G31" s="17">
        <f>SUM(E31:F31)</f>
        <v>62572</v>
      </c>
      <c r="H31" s="17">
        <v>32</v>
      </c>
      <c r="I31" s="17">
        <f>SUM(H31,G31,D31)</f>
        <v>71844</v>
      </c>
      <c r="J31" s="55"/>
      <c r="K31" s="110" t="s">
        <v>0</v>
      </c>
      <c r="L31" s="16">
        <v>1780</v>
      </c>
      <c r="M31" s="17">
        <v>2590</v>
      </c>
      <c r="N31" s="17">
        <v>7933</v>
      </c>
      <c r="O31" s="17">
        <f>SUM(L31:N31)</f>
        <v>12303</v>
      </c>
      <c r="P31" s="17">
        <v>24635</v>
      </c>
      <c r="Q31" s="17">
        <v>34663</v>
      </c>
      <c r="R31" s="17">
        <f>SUM(P31:Q31)</f>
        <v>59298</v>
      </c>
      <c r="S31" s="17">
        <v>243</v>
      </c>
      <c r="T31" s="17">
        <f>SUM(S31,R31,O31)</f>
        <v>71844</v>
      </c>
      <c r="AF31" s="127"/>
      <c r="AG31" s="127"/>
      <c r="AH31" s="127"/>
      <c r="AI31" s="127"/>
      <c r="AJ31" s="127"/>
      <c r="AK31" s="127"/>
      <c r="AL31" s="127"/>
      <c r="AM31" s="127"/>
      <c r="AN31" s="127"/>
    </row>
    <row r="32" spans="1:40" ht="15">
      <c r="A32" s="27" t="s">
        <v>11</v>
      </c>
      <c r="B32" s="13"/>
      <c r="C32" s="13"/>
      <c r="D32" s="45"/>
      <c r="E32" s="13"/>
      <c r="F32" s="13"/>
      <c r="G32" s="45"/>
      <c r="H32" s="13"/>
      <c r="I32" s="45"/>
      <c r="J32" s="55"/>
      <c r="K32" s="111" t="s">
        <v>11</v>
      </c>
      <c r="L32" s="108"/>
      <c r="M32" s="13"/>
      <c r="N32" s="13"/>
      <c r="O32" s="45"/>
      <c r="P32" s="13"/>
      <c r="Q32" s="13"/>
      <c r="R32" s="45"/>
      <c r="S32" s="13"/>
      <c r="T32" s="45"/>
      <c r="AF32" s="127"/>
      <c r="AG32" s="127"/>
      <c r="AH32" s="127"/>
      <c r="AI32" s="127"/>
      <c r="AJ32" s="127"/>
      <c r="AK32" s="127"/>
      <c r="AL32" s="127"/>
      <c r="AM32" s="127"/>
      <c r="AN32" s="127"/>
    </row>
    <row r="33" spans="1:40" ht="15">
      <c r="A33" s="23" t="s">
        <v>4</v>
      </c>
      <c r="B33" s="13">
        <v>2425</v>
      </c>
      <c r="C33" s="13">
        <v>953</v>
      </c>
      <c r="D33" s="45">
        <f>SUM(B33:C33)</f>
        <v>3378</v>
      </c>
      <c r="E33" s="13">
        <v>10463</v>
      </c>
      <c r="F33" s="13">
        <v>1313</v>
      </c>
      <c r="G33" s="45">
        <f>SUM(E33:F33)</f>
        <v>11776</v>
      </c>
      <c r="H33" s="13">
        <v>8</v>
      </c>
      <c r="I33" s="45">
        <f>SUM(H33,G33,D33)</f>
        <v>15162</v>
      </c>
      <c r="J33" s="56"/>
      <c r="K33" s="107" t="s">
        <v>4</v>
      </c>
      <c r="L33" s="108">
        <v>711</v>
      </c>
      <c r="M33" s="13">
        <v>1097</v>
      </c>
      <c r="N33" s="13">
        <v>2434</v>
      </c>
      <c r="O33" s="45">
        <f>SUM(L33:N33)</f>
        <v>4242</v>
      </c>
      <c r="P33" s="13">
        <v>4906</v>
      </c>
      <c r="Q33" s="13">
        <v>5942</v>
      </c>
      <c r="R33" s="45">
        <f>SUM(P33:Q33)</f>
        <v>10848</v>
      </c>
      <c r="S33" s="13">
        <v>72</v>
      </c>
      <c r="T33" s="45">
        <f>SUM(S33,R33,O33)</f>
        <v>15162</v>
      </c>
      <c r="AF33" s="127"/>
      <c r="AG33" s="127"/>
      <c r="AH33" s="127"/>
      <c r="AI33" s="127"/>
      <c r="AJ33" s="127"/>
      <c r="AK33" s="127"/>
      <c r="AL33" s="127"/>
      <c r="AM33" s="127"/>
      <c r="AN33" s="127"/>
    </row>
    <row r="34" spans="1:40" ht="16.5" customHeight="1">
      <c r="A34" s="23" t="s">
        <v>5</v>
      </c>
      <c r="B34" s="13">
        <v>7893</v>
      </c>
      <c r="C34" s="13">
        <v>2763</v>
      </c>
      <c r="D34" s="45">
        <f>SUM(B34:C34)</f>
        <v>10656</v>
      </c>
      <c r="E34" s="13">
        <v>48445</v>
      </c>
      <c r="F34" s="13">
        <v>4375</v>
      </c>
      <c r="G34" s="45">
        <f>SUM(E34:F34)</f>
        <v>52820</v>
      </c>
      <c r="H34" s="13">
        <v>39</v>
      </c>
      <c r="I34" s="45">
        <f>SUM(H34,G34,D34)</f>
        <v>63515</v>
      </c>
      <c r="J34" s="55"/>
      <c r="K34" s="107" t="s">
        <v>5</v>
      </c>
      <c r="L34" s="108">
        <v>1548</v>
      </c>
      <c r="M34" s="13">
        <v>2840</v>
      </c>
      <c r="N34" s="13">
        <v>6862</v>
      </c>
      <c r="O34" s="45">
        <f>SUM(L34:N34)</f>
        <v>11250</v>
      </c>
      <c r="P34" s="13">
        <v>19299</v>
      </c>
      <c r="Q34" s="13">
        <v>32788</v>
      </c>
      <c r="R34" s="45">
        <f>SUM(P34:Q34)</f>
        <v>52087</v>
      </c>
      <c r="S34" s="13">
        <v>178</v>
      </c>
      <c r="T34" s="45">
        <f>SUM(S34,R34,O34)</f>
        <v>63515</v>
      </c>
      <c r="AF34" s="127"/>
      <c r="AG34" s="127"/>
      <c r="AH34" s="127"/>
      <c r="AI34" s="127"/>
      <c r="AJ34" s="127"/>
      <c r="AK34" s="127"/>
      <c r="AL34" s="127"/>
      <c r="AM34" s="127"/>
      <c r="AN34" s="127"/>
    </row>
    <row r="35" spans="1:40" ht="15">
      <c r="A35" s="23" t="s">
        <v>6</v>
      </c>
      <c r="B35" s="13">
        <v>0</v>
      </c>
      <c r="C35" s="13">
        <v>0</v>
      </c>
      <c r="D35" s="45">
        <f>SUM(B35:C35)</f>
        <v>0</v>
      </c>
      <c r="E35" s="13">
        <v>0</v>
      </c>
      <c r="F35" s="13">
        <v>0</v>
      </c>
      <c r="G35" s="45">
        <f>SUM(E35:F35)</f>
        <v>0</v>
      </c>
      <c r="H35" s="13">
        <v>0</v>
      </c>
      <c r="I35" s="45">
        <f>SUM(H35,G35,D35)</f>
        <v>0</v>
      </c>
      <c r="J35" s="55"/>
      <c r="K35" s="107" t="s">
        <v>6</v>
      </c>
      <c r="L35" s="108">
        <v>0</v>
      </c>
      <c r="M35" s="13">
        <v>0</v>
      </c>
      <c r="N35" s="13">
        <v>0</v>
      </c>
      <c r="O35" s="45">
        <f>SUM(L35:N35)</f>
        <v>0</v>
      </c>
      <c r="P35" s="13">
        <v>0</v>
      </c>
      <c r="Q35" s="13">
        <v>0</v>
      </c>
      <c r="R35" s="45">
        <f>SUM(P35:Q35)</f>
        <v>0</v>
      </c>
      <c r="S35" s="13">
        <v>0</v>
      </c>
      <c r="T35" s="45">
        <f>SUM(S35,R35,O35)</f>
        <v>0</v>
      </c>
      <c r="AF35" s="127"/>
      <c r="AG35" s="127"/>
      <c r="AH35" s="127"/>
      <c r="AI35" s="127"/>
      <c r="AJ35" s="127"/>
      <c r="AK35" s="127"/>
      <c r="AL35" s="127"/>
      <c r="AM35" s="127"/>
      <c r="AN35" s="127"/>
    </row>
    <row r="36" spans="1:40" ht="15">
      <c r="A36" s="23" t="s">
        <v>7</v>
      </c>
      <c r="B36" s="13">
        <v>2905</v>
      </c>
      <c r="C36" s="13">
        <v>783</v>
      </c>
      <c r="D36" s="45">
        <f>SUM(B36:C36)</f>
        <v>3688</v>
      </c>
      <c r="E36" s="13">
        <v>16505</v>
      </c>
      <c r="F36" s="13">
        <v>1480</v>
      </c>
      <c r="G36" s="45">
        <f>SUM(E36:F36)</f>
        <v>17985</v>
      </c>
      <c r="H36" s="13">
        <v>10</v>
      </c>
      <c r="I36" s="45">
        <f>SUM(H36,G36,D36)</f>
        <v>21683</v>
      </c>
      <c r="J36" s="55"/>
      <c r="K36" s="107" t="s">
        <v>7</v>
      </c>
      <c r="L36" s="108">
        <v>738</v>
      </c>
      <c r="M36" s="13">
        <v>1149</v>
      </c>
      <c r="N36" s="13">
        <v>2445</v>
      </c>
      <c r="O36" s="45">
        <f>SUM(L36:N36)</f>
        <v>4332</v>
      </c>
      <c r="P36" s="13">
        <v>6596</v>
      </c>
      <c r="Q36" s="13">
        <v>10677</v>
      </c>
      <c r="R36" s="45">
        <f>SUM(P36:Q36)</f>
        <v>17273</v>
      </c>
      <c r="S36" s="13">
        <v>78</v>
      </c>
      <c r="T36" s="45">
        <f>SUM(S36,R36,O36)</f>
        <v>21683</v>
      </c>
      <c r="AF36" s="127"/>
      <c r="AG36" s="127"/>
      <c r="AH36" s="127"/>
      <c r="AI36" s="127"/>
      <c r="AJ36" s="127"/>
      <c r="AK36" s="127"/>
      <c r="AL36" s="127"/>
      <c r="AM36" s="127"/>
      <c r="AN36" s="127"/>
    </row>
    <row r="37" spans="1:40" ht="15">
      <c r="A37" s="109" t="s">
        <v>0</v>
      </c>
      <c r="B37" s="17">
        <v>13223</v>
      </c>
      <c r="C37" s="17">
        <v>4499</v>
      </c>
      <c r="D37" s="17">
        <f>SUM(B37:C37)</f>
        <v>17722</v>
      </c>
      <c r="E37" s="17">
        <v>75413</v>
      </c>
      <c r="F37" s="17">
        <v>7168</v>
      </c>
      <c r="G37" s="17">
        <f>SUM(E37:F37)</f>
        <v>82581</v>
      </c>
      <c r="H37" s="17">
        <v>57</v>
      </c>
      <c r="I37" s="17">
        <f>SUM(H37,G37,D37)</f>
        <v>100360</v>
      </c>
      <c r="J37" s="55"/>
      <c r="K37" s="110" t="s">
        <v>0</v>
      </c>
      <c r="L37" s="16">
        <v>2997</v>
      </c>
      <c r="M37" s="17">
        <v>5086</v>
      </c>
      <c r="N37" s="17">
        <v>11741</v>
      </c>
      <c r="O37" s="17">
        <f>SUM(L37:N37)</f>
        <v>19824</v>
      </c>
      <c r="P37" s="17">
        <v>30801</v>
      </c>
      <c r="Q37" s="17">
        <v>49407</v>
      </c>
      <c r="R37" s="17">
        <f>SUM(P37:Q37)</f>
        <v>80208</v>
      </c>
      <c r="S37" s="17">
        <v>328</v>
      </c>
      <c r="T37" s="17">
        <f>SUM(S37,R37,O37)</f>
        <v>100360</v>
      </c>
      <c r="AF37" s="127"/>
      <c r="AG37" s="127"/>
      <c r="AH37" s="127"/>
      <c r="AI37" s="127"/>
      <c r="AJ37" s="127"/>
      <c r="AK37" s="127"/>
      <c r="AL37" s="127"/>
      <c r="AM37" s="127"/>
      <c r="AN37" s="127"/>
    </row>
    <row r="38" spans="1:40" ht="15">
      <c r="A38" s="27" t="s">
        <v>12</v>
      </c>
      <c r="B38" s="13"/>
      <c r="C38" s="13"/>
      <c r="D38" s="45"/>
      <c r="E38" s="13"/>
      <c r="F38" s="13"/>
      <c r="G38" s="45"/>
      <c r="H38" s="13"/>
      <c r="I38" s="45"/>
      <c r="J38" s="55"/>
      <c r="K38" s="111" t="s">
        <v>12</v>
      </c>
      <c r="L38" s="108"/>
      <c r="M38" s="13"/>
      <c r="N38" s="13"/>
      <c r="O38" s="45"/>
      <c r="P38" s="13"/>
      <c r="Q38" s="13"/>
      <c r="R38" s="45"/>
      <c r="S38" s="13"/>
      <c r="T38" s="45"/>
      <c r="AF38" s="127"/>
      <c r="AG38" s="127"/>
      <c r="AH38" s="127"/>
      <c r="AI38" s="127"/>
      <c r="AJ38" s="127"/>
      <c r="AK38" s="127"/>
      <c r="AL38" s="127"/>
      <c r="AM38" s="127"/>
      <c r="AN38" s="127"/>
    </row>
    <row r="39" spans="1:40" ht="15">
      <c r="A39" s="23" t="s">
        <v>4</v>
      </c>
      <c r="B39" s="13">
        <v>41</v>
      </c>
      <c r="C39" s="13">
        <v>10</v>
      </c>
      <c r="D39" s="45">
        <f>SUM(B39:C39)</f>
        <v>51</v>
      </c>
      <c r="E39" s="13">
        <v>4</v>
      </c>
      <c r="F39" s="13">
        <v>6</v>
      </c>
      <c r="G39" s="45">
        <f>SUM(E39:F39)</f>
        <v>10</v>
      </c>
      <c r="H39" s="13"/>
      <c r="I39" s="45">
        <f>SUM(H39,G39,D39)</f>
        <v>61</v>
      </c>
      <c r="J39" s="56"/>
      <c r="K39" s="107" t="s">
        <v>4</v>
      </c>
      <c r="L39" s="108">
        <v>2</v>
      </c>
      <c r="M39" s="13">
        <v>3</v>
      </c>
      <c r="N39" s="13">
        <v>13</v>
      </c>
      <c r="O39" s="45">
        <f>SUM(L39:N39)</f>
        <v>18</v>
      </c>
      <c r="P39" s="13">
        <v>27</v>
      </c>
      <c r="Q39" s="13">
        <v>16</v>
      </c>
      <c r="R39" s="45">
        <f>SUM(P39:Q39)</f>
        <v>43</v>
      </c>
      <c r="S39" s="13">
        <v>0</v>
      </c>
      <c r="T39" s="45">
        <f>SUM(S39,R39,O39)</f>
        <v>61</v>
      </c>
      <c r="AF39" s="127"/>
      <c r="AG39" s="127"/>
      <c r="AH39" s="127"/>
      <c r="AI39" s="127"/>
      <c r="AJ39" s="127"/>
      <c r="AK39" s="127"/>
      <c r="AL39" s="127"/>
      <c r="AM39" s="127"/>
      <c r="AN39" s="127"/>
    </row>
    <row r="40" spans="1:40" ht="15">
      <c r="A40" s="109" t="s">
        <v>0</v>
      </c>
      <c r="B40" s="17">
        <v>41</v>
      </c>
      <c r="C40" s="17">
        <v>10</v>
      </c>
      <c r="D40" s="17">
        <f>SUM(B40:C40)</f>
        <v>51</v>
      </c>
      <c r="E40" s="17">
        <v>4</v>
      </c>
      <c r="F40" s="17">
        <v>6</v>
      </c>
      <c r="G40" s="17">
        <f>SUM(E40:F40)</f>
        <v>10</v>
      </c>
      <c r="H40" s="17"/>
      <c r="I40" s="17">
        <f>SUM(H40,G40,D40)</f>
        <v>61</v>
      </c>
      <c r="J40" s="55"/>
      <c r="K40" s="110" t="s">
        <v>0</v>
      </c>
      <c r="L40" s="16">
        <v>2</v>
      </c>
      <c r="M40" s="17">
        <v>3</v>
      </c>
      <c r="N40" s="17">
        <v>13</v>
      </c>
      <c r="O40" s="17">
        <f>SUM(L40:N40)</f>
        <v>18</v>
      </c>
      <c r="P40" s="17">
        <v>27</v>
      </c>
      <c r="Q40" s="17">
        <v>16</v>
      </c>
      <c r="R40" s="17">
        <f>SUM(P40:Q40)</f>
        <v>43</v>
      </c>
      <c r="S40" s="17">
        <v>0</v>
      </c>
      <c r="T40" s="17">
        <f>SUM(S40,R40,O40)</f>
        <v>61</v>
      </c>
      <c r="AF40" s="127"/>
      <c r="AG40" s="127"/>
      <c r="AH40" s="127"/>
      <c r="AI40" s="127"/>
      <c r="AJ40" s="127"/>
      <c r="AK40" s="127"/>
      <c r="AL40" s="127"/>
      <c r="AM40" s="127"/>
      <c r="AN40" s="127"/>
    </row>
    <row r="41" spans="1:40" ht="15">
      <c r="A41" s="27" t="s">
        <v>13</v>
      </c>
      <c r="B41" s="13"/>
      <c r="C41" s="13"/>
      <c r="D41" s="45"/>
      <c r="E41" s="13"/>
      <c r="F41" s="13"/>
      <c r="G41" s="45"/>
      <c r="H41" s="13"/>
      <c r="I41" s="45"/>
      <c r="J41" s="55"/>
      <c r="K41" s="111" t="s">
        <v>13</v>
      </c>
      <c r="L41" s="108"/>
      <c r="M41" s="13"/>
      <c r="N41" s="13"/>
      <c r="O41" s="45"/>
      <c r="P41" s="13"/>
      <c r="Q41" s="13"/>
      <c r="R41" s="45"/>
      <c r="S41" s="13"/>
      <c r="T41" s="45"/>
      <c r="AF41" s="127"/>
      <c r="AG41" s="127"/>
      <c r="AH41" s="127"/>
      <c r="AI41" s="127"/>
      <c r="AJ41" s="127"/>
      <c r="AK41" s="127"/>
      <c r="AL41" s="127"/>
      <c r="AM41" s="127"/>
      <c r="AN41" s="127"/>
    </row>
    <row r="42" spans="1:40" ht="15">
      <c r="A42" s="23" t="s">
        <v>4</v>
      </c>
      <c r="B42" s="13">
        <v>2022</v>
      </c>
      <c r="C42" s="13">
        <v>551</v>
      </c>
      <c r="D42" s="45">
        <f>SUM(B42:C42)</f>
        <v>2573</v>
      </c>
      <c r="E42" s="13">
        <v>6161</v>
      </c>
      <c r="F42" s="13">
        <v>831</v>
      </c>
      <c r="G42" s="45">
        <f>SUM(E42:F42)</f>
        <v>6992</v>
      </c>
      <c r="H42" s="13">
        <v>1</v>
      </c>
      <c r="I42" s="45">
        <f>SUM(H42,G42,D42)</f>
        <v>9566</v>
      </c>
      <c r="J42" s="56"/>
      <c r="K42" s="107" t="s">
        <v>4</v>
      </c>
      <c r="L42" s="108">
        <v>547</v>
      </c>
      <c r="M42" s="13">
        <v>733</v>
      </c>
      <c r="N42" s="13">
        <v>1681</v>
      </c>
      <c r="O42" s="45">
        <f>SUM(L42:N42)</f>
        <v>2961</v>
      </c>
      <c r="P42" s="13">
        <v>3198</v>
      </c>
      <c r="Q42" s="13">
        <v>3375</v>
      </c>
      <c r="R42" s="45">
        <f>SUM(P42:Q42)</f>
        <v>6573</v>
      </c>
      <c r="S42" s="13">
        <v>32</v>
      </c>
      <c r="T42" s="45">
        <f>SUM(S42,R42,O42)</f>
        <v>9566</v>
      </c>
      <c r="AF42" s="127"/>
      <c r="AG42" s="127"/>
      <c r="AH42" s="127"/>
      <c r="AI42" s="127"/>
      <c r="AJ42" s="127"/>
      <c r="AK42" s="127"/>
      <c r="AL42" s="127"/>
      <c r="AM42" s="127"/>
      <c r="AN42" s="127"/>
    </row>
    <row r="43" spans="1:40" ht="15">
      <c r="A43" s="23" t="s">
        <v>5</v>
      </c>
      <c r="B43" s="13">
        <v>4075</v>
      </c>
      <c r="C43" s="13">
        <v>1113</v>
      </c>
      <c r="D43" s="45">
        <f>SUM(B43:C43)</f>
        <v>5188</v>
      </c>
      <c r="E43" s="13">
        <v>29691</v>
      </c>
      <c r="F43" s="13">
        <v>2432</v>
      </c>
      <c r="G43" s="45">
        <f>SUM(E43:F43)</f>
        <v>32123</v>
      </c>
      <c r="H43" s="13">
        <v>5</v>
      </c>
      <c r="I43" s="45">
        <f>SUM(H43,G43,D43)</f>
        <v>37316</v>
      </c>
      <c r="J43" s="55"/>
      <c r="K43" s="107" t="s">
        <v>5</v>
      </c>
      <c r="L43" s="108">
        <v>678</v>
      </c>
      <c r="M43" s="13">
        <v>1322</v>
      </c>
      <c r="N43" s="13">
        <v>4430</v>
      </c>
      <c r="O43" s="45">
        <f>SUM(L43:N43)</f>
        <v>6430</v>
      </c>
      <c r="P43" s="13">
        <v>13274</v>
      </c>
      <c r="Q43" s="13">
        <v>17531</v>
      </c>
      <c r="R43" s="45">
        <f>SUM(P43:Q43)</f>
        <v>30805</v>
      </c>
      <c r="S43" s="13">
        <v>81</v>
      </c>
      <c r="T43" s="45">
        <f>SUM(S43,R43,O43)</f>
        <v>37316</v>
      </c>
      <c r="AF43" s="127"/>
      <c r="AG43" s="127"/>
      <c r="AH43" s="127"/>
      <c r="AI43" s="127"/>
      <c r="AJ43" s="127"/>
      <c r="AK43" s="127"/>
      <c r="AL43" s="127"/>
      <c r="AM43" s="127"/>
      <c r="AN43" s="127"/>
    </row>
    <row r="44" spans="1:40" ht="15">
      <c r="A44" s="23" t="s">
        <v>6</v>
      </c>
      <c r="B44" s="13">
        <v>34</v>
      </c>
      <c r="C44" s="13">
        <v>4</v>
      </c>
      <c r="D44" s="45">
        <f>SUM(B44:C44)</f>
        <v>38</v>
      </c>
      <c r="E44" s="13">
        <v>137</v>
      </c>
      <c r="F44" s="13">
        <v>14</v>
      </c>
      <c r="G44" s="45">
        <f>SUM(E44:F44)</f>
        <v>151</v>
      </c>
      <c r="H44" s="13">
        <v>1</v>
      </c>
      <c r="I44" s="45">
        <f>SUM(H44,G44,D44)</f>
        <v>190</v>
      </c>
      <c r="J44" s="55"/>
      <c r="K44" s="107" t="s">
        <v>6</v>
      </c>
      <c r="L44" s="108">
        <v>1</v>
      </c>
      <c r="M44" s="13">
        <v>1</v>
      </c>
      <c r="N44" s="13">
        <v>11</v>
      </c>
      <c r="O44" s="45">
        <f>SUM(L44:N44)</f>
        <v>13</v>
      </c>
      <c r="P44" s="13">
        <v>70</v>
      </c>
      <c r="Q44" s="13">
        <v>105</v>
      </c>
      <c r="R44" s="45">
        <f>SUM(P44:Q44)</f>
        <v>175</v>
      </c>
      <c r="S44" s="13">
        <v>2</v>
      </c>
      <c r="T44" s="45">
        <f>SUM(S44,R44,O44)</f>
        <v>190</v>
      </c>
      <c r="AF44" s="127"/>
      <c r="AG44" s="127"/>
      <c r="AH44" s="127"/>
      <c r="AI44" s="127"/>
      <c r="AJ44" s="127"/>
      <c r="AK44" s="127"/>
      <c r="AL44" s="127"/>
      <c r="AM44" s="127"/>
      <c r="AN44" s="127"/>
    </row>
    <row r="45" spans="1:40" ht="15">
      <c r="A45" s="23" t="s">
        <v>7</v>
      </c>
      <c r="B45" s="13">
        <v>564</v>
      </c>
      <c r="C45" s="13">
        <v>218</v>
      </c>
      <c r="D45" s="45">
        <f>SUM(B45:C45)</f>
        <v>782</v>
      </c>
      <c r="E45" s="13">
        <v>6362</v>
      </c>
      <c r="F45" s="13">
        <v>481</v>
      </c>
      <c r="G45" s="45">
        <f>SUM(E45:F45)</f>
        <v>6843</v>
      </c>
      <c r="H45" s="13"/>
      <c r="I45" s="45">
        <f>SUM(H45,G45,D45)</f>
        <v>7625</v>
      </c>
      <c r="J45" s="55"/>
      <c r="K45" s="107" t="s">
        <v>7</v>
      </c>
      <c r="L45" s="108">
        <v>87</v>
      </c>
      <c r="M45" s="13">
        <v>173</v>
      </c>
      <c r="N45" s="13">
        <v>893</v>
      </c>
      <c r="O45" s="45">
        <f>SUM(L45:N45)</f>
        <v>1153</v>
      </c>
      <c r="P45" s="13">
        <v>2731</v>
      </c>
      <c r="Q45" s="13">
        <v>3722</v>
      </c>
      <c r="R45" s="45">
        <f>SUM(P45:Q45)</f>
        <v>6453</v>
      </c>
      <c r="S45" s="13">
        <v>19</v>
      </c>
      <c r="T45" s="45">
        <f>SUM(S45,R45,O45)</f>
        <v>7625</v>
      </c>
      <c r="AF45" s="127"/>
      <c r="AG45" s="127"/>
      <c r="AH45" s="127"/>
      <c r="AI45" s="127"/>
      <c r="AJ45" s="127"/>
      <c r="AK45" s="127"/>
      <c r="AL45" s="127"/>
      <c r="AM45" s="127"/>
      <c r="AN45" s="127"/>
    </row>
    <row r="46" spans="1:40" ht="15">
      <c r="A46" s="109" t="s">
        <v>0</v>
      </c>
      <c r="B46" s="17">
        <v>6695</v>
      </c>
      <c r="C46" s="17">
        <v>1886</v>
      </c>
      <c r="D46" s="17">
        <f>SUM(B46:C46)</f>
        <v>8581</v>
      </c>
      <c r="E46" s="17">
        <v>42351</v>
      </c>
      <c r="F46" s="17">
        <v>3758</v>
      </c>
      <c r="G46" s="17">
        <f>SUM(E46:F46)</f>
        <v>46109</v>
      </c>
      <c r="H46" s="17">
        <v>7</v>
      </c>
      <c r="I46" s="17">
        <f>SUM(H46,G46,D46)</f>
        <v>54697</v>
      </c>
      <c r="J46" s="55"/>
      <c r="K46" s="110" t="s">
        <v>0</v>
      </c>
      <c r="L46" s="16">
        <v>1313</v>
      </c>
      <c r="M46" s="17">
        <v>2229</v>
      </c>
      <c r="N46" s="17">
        <v>7015</v>
      </c>
      <c r="O46" s="17">
        <f>SUM(L46:N46)</f>
        <v>10557</v>
      </c>
      <c r="P46" s="17">
        <v>19273</v>
      </c>
      <c r="Q46" s="17">
        <v>24733</v>
      </c>
      <c r="R46" s="17">
        <f>SUM(P46:Q46)</f>
        <v>44006</v>
      </c>
      <c r="S46" s="17">
        <v>134</v>
      </c>
      <c r="T46" s="17">
        <f>SUM(S46,R46,O46)</f>
        <v>54697</v>
      </c>
      <c r="AF46" s="127"/>
      <c r="AG46" s="127"/>
      <c r="AH46" s="127"/>
      <c r="AI46" s="127"/>
      <c r="AJ46" s="127"/>
      <c r="AK46" s="127"/>
      <c r="AL46" s="127"/>
      <c r="AM46" s="127"/>
      <c r="AN46" s="127"/>
    </row>
    <row r="47" spans="1:40" ht="15">
      <c r="A47" s="112" t="s">
        <v>14</v>
      </c>
      <c r="B47" s="19"/>
      <c r="C47" s="19"/>
      <c r="D47" s="46"/>
      <c r="E47" s="19"/>
      <c r="F47" s="19"/>
      <c r="G47" s="46"/>
      <c r="H47" s="19"/>
      <c r="I47" s="46"/>
      <c r="J47" s="55"/>
      <c r="K47" s="104" t="s">
        <v>14</v>
      </c>
      <c r="L47" s="113"/>
      <c r="M47" s="19"/>
      <c r="N47" s="19"/>
      <c r="O47" s="46"/>
      <c r="P47" s="19"/>
      <c r="Q47" s="19"/>
      <c r="R47" s="46"/>
      <c r="S47" s="19"/>
      <c r="T47" s="46"/>
      <c r="AF47" s="127"/>
      <c r="AG47" s="127"/>
      <c r="AH47" s="127"/>
      <c r="AI47" s="127"/>
      <c r="AJ47" s="127"/>
      <c r="AK47" s="127"/>
      <c r="AL47" s="127"/>
      <c r="AM47" s="127"/>
      <c r="AN47" s="127"/>
    </row>
    <row r="48" spans="1:40" ht="15">
      <c r="A48" s="23" t="s">
        <v>4</v>
      </c>
      <c r="B48" s="13">
        <f aca="true" t="shared" si="0" ref="B48:I48">SUM(B10,B16,B22,B27,B33,B39,B42)</f>
        <v>15022</v>
      </c>
      <c r="C48" s="13">
        <f t="shared" si="0"/>
        <v>5406</v>
      </c>
      <c r="D48" s="45">
        <f t="shared" si="0"/>
        <v>20428</v>
      </c>
      <c r="E48" s="13">
        <f t="shared" si="0"/>
        <v>42144</v>
      </c>
      <c r="F48" s="13">
        <f t="shared" si="0"/>
        <v>7216</v>
      </c>
      <c r="G48" s="45">
        <f t="shared" si="0"/>
        <v>49360</v>
      </c>
      <c r="H48" s="13">
        <f t="shared" si="0"/>
        <v>36</v>
      </c>
      <c r="I48" s="45">
        <f t="shared" si="0"/>
        <v>69824</v>
      </c>
      <c r="J48" s="56"/>
      <c r="K48" s="107" t="s">
        <v>4</v>
      </c>
      <c r="L48" s="108">
        <f aca="true" t="shared" si="1" ref="L48:T48">SUM(L10,L16,L22,L27,L33,L39,L42)</f>
        <v>3962</v>
      </c>
      <c r="M48" s="13">
        <f t="shared" si="1"/>
        <v>5007</v>
      </c>
      <c r="N48" s="13">
        <f t="shared" si="1"/>
        <v>11378</v>
      </c>
      <c r="O48" s="45">
        <f t="shared" si="1"/>
        <v>20347</v>
      </c>
      <c r="P48" s="13">
        <f t="shared" si="1"/>
        <v>22415</v>
      </c>
      <c r="Q48" s="13">
        <f t="shared" si="1"/>
        <v>26742</v>
      </c>
      <c r="R48" s="45">
        <f t="shared" si="1"/>
        <v>49157</v>
      </c>
      <c r="S48" s="13">
        <f t="shared" si="1"/>
        <v>320</v>
      </c>
      <c r="T48" s="45">
        <f t="shared" si="1"/>
        <v>69824</v>
      </c>
      <c r="AF48" s="127"/>
      <c r="AG48" s="127"/>
      <c r="AH48" s="127"/>
      <c r="AI48" s="127"/>
      <c r="AJ48" s="127"/>
      <c r="AK48" s="127"/>
      <c r="AL48" s="127"/>
      <c r="AM48" s="127"/>
      <c r="AN48" s="127"/>
    </row>
    <row r="49" spans="1:40" ht="15">
      <c r="A49" s="23" t="s">
        <v>5</v>
      </c>
      <c r="B49" s="13">
        <f aca="true" t="shared" si="2" ref="B49:I49">SUM(B11,B17,B23,B28,B34,B43)</f>
        <v>38995</v>
      </c>
      <c r="C49" s="13">
        <f t="shared" si="2"/>
        <v>14208</v>
      </c>
      <c r="D49" s="45">
        <f t="shared" si="2"/>
        <v>53203</v>
      </c>
      <c r="E49" s="13">
        <f t="shared" si="2"/>
        <v>197842</v>
      </c>
      <c r="F49" s="13">
        <f t="shared" si="2"/>
        <v>21031</v>
      </c>
      <c r="G49" s="45">
        <f t="shared" si="2"/>
        <v>218873</v>
      </c>
      <c r="H49" s="13">
        <f t="shared" si="2"/>
        <v>139</v>
      </c>
      <c r="I49" s="45">
        <f t="shared" si="2"/>
        <v>272215</v>
      </c>
      <c r="J49" s="55"/>
      <c r="K49" s="107" t="s">
        <v>5</v>
      </c>
      <c r="L49" s="108">
        <f aca="true" t="shared" si="3" ref="L49:T49">SUM(L11,L17,L23,L28,L34,L43)</f>
        <v>7709</v>
      </c>
      <c r="M49" s="13">
        <f t="shared" si="3"/>
        <v>11301</v>
      </c>
      <c r="N49" s="13">
        <f t="shared" si="3"/>
        <v>29353</v>
      </c>
      <c r="O49" s="45">
        <f t="shared" si="3"/>
        <v>48363</v>
      </c>
      <c r="P49" s="13">
        <f t="shared" si="3"/>
        <v>84574</v>
      </c>
      <c r="Q49" s="13">
        <f t="shared" si="3"/>
        <v>138347</v>
      </c>
      <c r="R49" s="45">
        <f t="shared" si="3"/>
        <v>222921</v>
      </c>
      <c r="S49" s="13">
        <f t="shared" si="3"/>
        <v>931</v>
      </c>
      <c r="T49" s="45">
        <f t="shared" si="3"/>
        <v>272215</v>
      </c>
      <c r="AF49" s="127"/>
      <c r="AG49" s="127"/>
      <c r="AH49" s="127"/>
      <c r="AI49" s="127"/>
      <c r="AJ49" s="127"/>
      <c r="AK49" s="127"/>
      <c r="AL49" s="127"/>
      <c r="AM49" s="127"/>
      <c r="AN49" s="127"/>
    </row>
    <row r="50" spans="1:40" ht="15">
      <c r="A50" s="23" t="s">
        <v>6</v>
      </c>
      <c r="B50" s="13">
        <f aca="true" t="shared" si="4" ref="B50:I50">SUM(B12,B18,B29,B35,B44)</f>
        <v>34</v>
      </c>
      <c r="C50" s="13">
        <f t="shared" si="4"/>
        <v>4</v>
      </c>
      <c r="D50" s="45">
        <f t="shared" si="4"/>
        <v>38</v>
      </c>
      <c r="E50" s="13">
        <f t="shared" si="4"/>
        <v>137</v>
      </c>
      <c r="F50" s="13">
        <f t="shared" si="4"/>
        <v>14</v>
      </c>
      <c r="G50" s="45">
        <f t="shared" si="4"/>
        <v>151</v>
      </c>
      <c r="H50" s="13">
        <f t="shared" si="4"/>
        <v>1</v>
      </c>
      <c r="I50" s="45">
        <f t="shared" si="4"/>
        <v>190</v>
      </c>
      <c r="J50" s="55"/>
      <c r="K50" s="107" t="s">
        <v>6</v>
      </c>
      <c r="L50" s="108">
        <f aca="true" t="shared" si="5" ref="L50:T50">SUM(L12,L18,L29,L35,L44)</f>
        <v>1</v>
      </c>
      <c r="M50" s="13">
        <f t="shared" si="5"/>
        <v>1</v>
      </c>
      <c r="N50" s="13">
        <f t="shared" si="5"/>
        <v>11</v>
      </c>
      <c r="O50" s="45">
        <f t="shared" si="5"/>
        <v>13</v>
      </c>
      <c r="P50" s="13">
        <f t="shared" si="5"/>
        <v>70</v>
      </c>
      <c r="Q50" s="13">
        <f t="shared" si="5"/>
        <v>105</v>
      </c>
      <c r="R50" s="45">
        <f t="shared" si="5"/>
        <v>175</v>
      </c>
      <c r="S50" s="13">
        <f t="shared" si="5"/>
        <v>2</v>
      </c>
      <c r="T50" s="45">
        <f t="shared" si="5"/>
        <v>190</v>
      </c>
      <c r="AF50" s="127"/>
      <c r="AG50" s="127"/>
      <c r="AH50" s="127"/>
      <c r="AI50" s="127"/>
      <c r="AJ50" s="127"/>
      <c r="AK50" s="127"/>
      <c r="AL50" s="127"/>
      <c r="AM50" s="127"/>
      <c r="AN50" s="127"/>
    </row>
    <row r="51" spans="1:40" ht="15">
      <c r="A51" s="23" t="s">
        <v>7</v>
      </c>
      <c r="B51" s="13">
        <f aca="true" t="shared" si="6" ref="B51:I51">SUM(B13,B19,B24,B30,B36,B45)</f>
        <v>18262</v>
      </c>
      <c r="C51" s="13">
        <f t="shared" si="6"/>
        <v>5952</v>
      </c>
      <c r="D51" s="45">
        <f t="shared" si="6"/>
        <v>24214</v>
      </c>
      <c r="E51" s="13">
        <f t="shared" si="6"/>
        <v>68217</v>
      </c>
      <c r="F51" s="13">
        <f t="shared" si="6"/>
        <v>8243</v>
      </c>
      <c r="G51" s="45">
        <f t="shared" si="6"/>
        <v>76460</v>
      </c>
      <c r="H51" s="13">
        <f t="shared" si="6"/>
        <v>58</v>
      </c>
      <c r="I51" s="45">
        <f t="shared" si="6"/>
        <v>100732</v>
      </c>
      <c r="J51" s="55"/>
      <c r="K51" s="107" t="s">
        <v>7</v>
      </c>
      <c r="L51" s="108">
        <f aca="true" t="shared" si="7" ref="L51:T51">SUM(L13,L19,L24,L30,L36,L45)</f>
        <v>5124</v>
      </c>
      <c r="M51" s="13">
        <f t="shared" si="7"/>
        <v>5584</v>
      </c>
      <c r="N51" s="13">
        <f t="shared" si="7"/>
        <v>11991</v>
      </c>
      <c r="O51" s="45">
        <f t="shared" si="7"/>
        <v>22699</v>
      </c>
      <c r="P51" s="13">
        <f t="shared" si="7"/>
        <v>31268</v>
      </c>
      <c r="Q51" s="13">
        <f t="shared" si="7"/>
        <v>46352</v>
      </c>
      <c r="R51" s="45">
        <f t="shared" si="7"/>
        <v>77620</v>
      </c>
      <c r="S51" s="13">
        <f t="shared" si="7"/>
        <v>413</v>
      </c>
      <c r="T51" s="45">
        <f t="shared" si="7"/>
        <v>100732</v>
      </c>
      <c r="AF51" s="127"/>
      <c r="AG51" s="127"/>
      <c r="AH51" s="127"/>
      <c r="AI51" s="127"/>
      <c r="AJ51" s="127"/>
      <c r="AK51" s="127"/>
      <c r="AL51" s="127"/>
      <c r="AM51" s="127"/>
      <c r="AN51" s="127"/>
    </row>
    <row r="52" spans="1:40" ht="15">
      <c r="A52" s="109" t="s">
        <v>15</v>
      </c>
      <c r="B52" s="17">
        <f aca="true" t="shared" si="8" ref="B52:I52">SUM(B48:B51)</f>
        <v>72313</v>
      </c>
      <c r="C52" s="17">
        <f t="shared" si="8"/>
        <v>25570</v>
      </c>
      <c r="D52" s="17">
        <f t="shared" si="8"/>
        <v>97883</v>
      </c>
      <c r="E52" s="17">
        <f t="shared" si="8"/>
        <v>308340</v>
      </c>
      <c r="F52" s="17">
        <f t="shared" si="8"/>
        <v>36504</v>
      </c>
      <c r="G52" s="17">
        <f t="shared" si="8"/>
        <v>344844</v>
      </c>
      <c r="H52" s="17">
        <f t="shared" si="8"/>
        <v>234</v>
      </c>
      <c r="I52" s="17">
        <f t="shared" si="8"/>
        <v>442961</v>
      </c>
      <c r="J52" s="55"/>
      <c r="K52" s="110" t="s">
        <v>15</v>
      </c>
      <c r="L52" s="16">
        <f aca="true" t="shared" si="9" ref="L52:T52">SUM(L48:L51)</f>
        <v>16796</v>
      </c>
      <c r="M52" s="17">
        <f t="shared" si="9"/>
        <v>21893</v>
      </c>
      <c r="N52" s="17">
        <f t="shared" si="9"/>
        <v>52733</v>
      </c>
      <c r="O52" s="17">
        <f t="shared" si="9"/>
        <v>91422</v>
      </c>
      <c r="P52" s="17">
        <f t="shared" si="9"/>
        <v>138327</v>
      </c>
      <c r="Q52" s="17">
        <f t="shared" si="9"/>
        <v>211546</v>
      </c>
      <c r="R52" s="17">
        <f t="shared" si="9"/>
        <v>349873</v>
      </c>
      <c r="S52" s="17">
        <f t="shared" si="9"/>
        <v>1666</v>
      </c>
      <c r="T52" s="17">
        <f t="shared" si="9"/>
        <v>442961</v>
      </c>
      <c r="AF52" s="127"/>
      <c r="AG52" s="127"/>
      <c r="AH52" s="127"/>
      <c r="AI52" s="127"/>
      <c r="AJ52" s="127"/>
      <c r="AK52" s="127"/>
      <c r="AL52" s="127"/>
      <c r="AM52" s="127"/>
      <c r="AN52" s="127"/>
    </row>
    <row r="53" spans="1:20" ht="15">
      <c r="A53" s="55"/>
      <c r="B53" s="55"/>
      <c r="C53" s="55"/>
      <c r="D53" s="55"/>
      <c r="E53" s="55"/>
      <c r="F53" s="55"/>
      <c r="G53" s="55"/>
      <c r="H53" s="55"/>
      <c r="I53" s="55"/>
      <c r="J53" s="55"/>
      <c r="N53" s="47"/>
      <c r="O53" s="22"/>
      <c r="S53" s="47"/>
      <c r="T53" s="22"/>
    </row>
    <row r="54" spans="1:20" ht="15">
      <c r="A54" s="80" t="s">
        <v>59</v>
      </c>
      <c r="J54" s="56"/>
      <c r="O54" s="22"/>
      <c r="T54" s="22"/>
    </row>
    <row r="55" spans="1:9" ht="15">
      <c r="A55" s="80" t="s">
        <v>60</v>
      </c>
      <c r="I55" s="126"/>
    </row>
    <row r="56" ht="15">
      <c r="A56" s="21"/>
    </row>
    <row r="57" ht="15">
      <c r="A57" s="21"/>
    </row>
    <row r="58" ht="15">
      <c r="A58" s="21"/>
    </row>
  </sheetData>
  <sheetProtection/>
  <mergeCells count="11">
    <mergeCell ref="L1:T1"/>
    <mergeCell ref="A2:I2"/>
    <mergeCell ref="K5:T5"/>
    <mergeCell ref="K2:T2"/>
    <mergeCell ref="B7:D7"/>
    <mergeCell ref="L7:O7"/>
    <mergeCell ref="A5:I5"/>
    <mergeCell ref="E7:G7"/>
    <mergeCell ref="P7:R7"/>
    <mergeCell ref="A3:I3"/>
    <mergeCell ref="K3:T3"/>
  </mergeCells>
  <printOptions/>
  <pageMargins left="0.11811023622047245" right="0.11811023622047245" top="0.35433070866141736" bottom="0.15748031496062992" header="0.31496062992125984" footer="0.31496062992125984"/>
  <pageSetup horizontalDpi="600" verticalDpi="600" orientation="portrait" paperSize="9" scale="80" r:id="rId1"/>
  <headerFooter>
    <oddFooter>&amp;R&amp;A</oddFooter>
  </headerFooter>
</worksheet>
</file>

<file path=xl/worksheets/sheet8.xml><?xml version="1.0" encoding="utf-8"?>
<worksheet xmlns="http://schemas.openxmlformats.org/spreadsheetml/2006/main" xmlns:r="http://schemas.openxmlformats.org/officeDocument/2006/relationships">
  <dimension ref="A1:X42"/>
  <sheetViews>
    <sheetView zoomScalePageLayoutView="0" workbookViewId="0" topLeftCell="A1">
      <selection activeCell="A48" sqref="A48"/>
    </sheetView>
  </sheetViews>
  <sheetFormatPr defaultColWidth="8.8515625" defaultRowHeight="15"/>
  <cols>
    <col min="1" max="3" width="15.28125" style="22" customWidth="1"/>
    <col min="4" max="4" width="10.8515625" style="22" customWidth="1"/>
    <col min="5" max="5" width="10.28125" style="22" customWidth="1"/>
    <col min="6" max="6" width="11.7109375" style="22" customWidth="1"/>
    <col min="7" max="7" width="8.8515625" style="22" customWidth="1"/>
    <col min="8" max="9" width="9.8515625" style="22" customWidth="1"/>
    <col min="10" max="10" width="11.7109375" style="22" customWidth="1"/>
    <col min="11" max="11" width="8.8515625" style="22" customWidth="1"/>
    <col min="12" max="13" width="10.57421875" style="22" customWidth="1"/>
    <col min="14" max="16" width="8.57421875" style="22" customWidth="1"/>
    <col min="17" max="17" width="11.140625" style="22" customWidth="1"/>
    <col min="18" max="18" width="9.421875" style="22" customWidth="1"/>
    <col min="19" max="19" width="10.140625" style="22" customWidth="1"/>
    <col min="20" max="20" width="10.57421875" style="22" customWidth="1"/>
    <col min="21" max="23" width="8.7109375" style="22" customWidth="1"/>
    <col min="24" max="24" width="10.28125" style="22" customWidth="1"/>
    <col min="25" max="16384" width="8.8515625" style="22" customWidth="1"/>
  </cols>
  <sheetData>
    <row r="1" spans="1:10" ht="15">
      <c r="A1" s="27"/>
      <c r="J1" s="23"/>
    </row>
    <row r="2" spans="1:24" ht="15">
      <c r="A2" s="181" t="s">
        <v>21</v>
      </c>
      <c r="B2" s="181"/>
      <c r="C2" s="181"/>
      <c r="D2" s="181"/>
      <c r="E2" s="181"/>
      <c r="F2" s="181"/>
      <c r="G2" s="181"/>
      <c r="H2" s="181"/>
      <c r="I2" s="181"/>
      <c r="J2" s="181"/>
      <c r="K2" s="181"/>
      <c r="L2" s="181"/>
      <c r="M2" s="181"/>
      <c r="N2" s="181"/>
      <c r="O2" s="181"/>
      <c r="P2" s="181"/>
      <c r="Q2" s="181"/>
      <c r="R2" s="181"/>
      <c r="S2" s="181"/>
      <c r="T2" s="181"/>
      <c r="U2" s="181"/>
      <c r="V2" s="181"/>
      <c r="W2" s="181"/>
      <c r="X2" s="181"/>
    </row>
    <row r="3" spans="1:24" s="121" customFormat="1" ht="15">
      <c r="A3" s="185" t="s">
        <v>95</v>
      </c>
      <c r="B3" s="185"/>
      <c r="C3" s="185"/>
      <c r="D3" s="185"/>
      <c r="E3" s="185"/>
      <c r="F3" s="185"/>
      <c r="G3" s="185"/>
      <c r="H3" s="185"/>
      <c r="I3" s="185"/>
      <c r="J3" s="185"/>
      <c r="K3" s="185"/>
      <c r="L3" s="185"/>
      <c r="M3" s="185"/>
      <c r="N3" s="185"/>
      <c r="O3" s="185"/>
      <c r="P3" s="185"/>
      <c r="Q3" s="185"/>
      <c r="R3" s="185"/>
      <c r="S3" s="185"/>
      <c r="T3" s="185"/>
      <c r="U3" s="185"/>
      <c r="V3" s="185"/>
      <c r="W3" s="185"/>
      <c r="X3" s="185"/>
    </row>
    <row r="4" spans="1:24" ht="6.75" customHeight="1">
      <c r="A4" s="96"/>
      <c r="B4" s="96"/>
      <c r="C4" s="96"/>
      <c r="D4" s="96"/>
      <c r="E4" s="96"/>
      <c r="F4" s="96"/>
      <c r="G4" s="96"/>
      <c r="H4" s="96"/>
      <c r="I4" s="96"/>
      <c r="J4" s="96"/>
      <c r="K4" s="96"/>
      <c r="L4" s="96"/>
      <c r="M4" s="96"/>
      <c r="N4" s="96"/>
      <c r="O4" s="96"/>
      <c r="P4" s="96"/>
      <c r="Q4" s="96"/>
      <c r="R4" s="96"/>
      <c r="S4" s="96"/>
      <c r="T4" s="96"/>
      <c r="U4" s="96"/>
      <c r="V4" s="96"/>
      <c r="W4" s="96"/>
      <c r="X4" s="96"/>
    </row>
    <row r="5" spans="1:24" ht="15">
      <c r="A5" s="197" t="s">
        <v>83</v>
      </c>
      <c r="B5" s="197"/>
      <c r="C5" s="197"/>
      <c r="D5" s="197"/>
      <c r="E5" s="197"/>
      <c r="F5" s="197"/>
      <c r="G5" s="197"/>
      <c r="H5" s="197"/>
      <c r="I5" s="197"/>
      <c r="J5" s="197"/>
      <c r="K5" s="197"/>
      <c r="L5" s="197"/>
      <c r="M5" s="197"/>
      <c r="N5" s="197"/>
      <c r="O5" s="197"/>
      <c r="P5" s="197"/>
      <c r="Q5" s="197"/>
      <c r="R5" s="197"/>
      <c r="S5" s="197"/>
      <c r="T5" s="197"/>
      <c r="U5" s="197"/>
      <c r="V5" s="197"/>
      <c r="W5" s="197"/>
      <c r="X5" s="197"/>
    </row>
    <row r="6" spans="1:17" ht="6.75" customHeight="1" thickBot="1">
      <c r="A6" s="128"/>
      <c r="B6" s="128"/>
      <c r="C6" s="128"/>
      <c r="D6" s="128"/>
      <c r="E6" s="128"/>
      <c r="F6" s="128"/>
      <c r="G6" s="128"/>
      <c r="H6" s="128"/>
      <c r="I6" s="128"/>
      <c r="J6" s="128"/>
      <c r="K6" s="128"/>
      <c r="L6" s="128"/>
      <c r="M6" s="128"/>
      <c r="N6" s="128"/>
      <c r="O6" s="128"/>
      <c r="P6" s="128"/>
      <c r="Q6" s="128"/>
    </row>
    <row r="7" spans="1:24" ht="15.75" thickTop="1">
      <c r="A7" s="195" t="s">
        <v>49</v>
      </c>
      <c r="B7" s="195"/>
      <c r="C7" s="196"/>
      <c r="D7" s="192" t="s">
        <v>1</v>
      </c>
      <c r="E7" s="192"/>
      <c r="F7" s="192"/>
      <c r="G7" s="192"/>
      <c r="H7" s="192"/>
      <c r="I7" s="192"/>
      <c r="J7" s="192"/>
      <c r="K7" s="191" t="s">
        <v>2</v>
      </c>
      <c r="L7" s="192"/>
      <c r="M7" s="192"/>
      <c r="N7" s="192"/>
      <c r="O7" s="192"/>
      <c r="P7" s="192"/>
      <c r="Q7" s="194"/>
      <c r="R7" s="192" t="s">
        <v>0</v>
      </c>
      <c r="S7" s="192"/>
      <c r="T7" s="192"/>
      <c r="U7" s="192"/>
      <c r="V7" s="192"/>
      <c r="W7" s="192"/>
      <c r="X7" s="192"/>
    </row>
    <row r="8" spans="1:24" ht="45">
      <c r="A8" s="129" t="s">
        <v>40</v>
      </c>
      <c r="B8" s="130" t="s">
        <v>63</v>
      </c>
      <c r="C8" s="131" t="s">
        <v>100</v>
      </c>
      <c r="D8" s="188" t="s">
        <v>46</v>
      </c>
      <c r="E8" s="189"/>
      <c r="F8" s="132" t="s">
        <v>45</v>
      </c>
      <c r="G8" s="190" t="s">
        <v>44</v>
      </c>
      <c r="H8" s="188"/>
      <c r="I8" s="189"/>
      <c r="J8" s="133" t="s">
        <v>0</v>
      </c>
      <c r="K8" s="193" t="s">
        <v>46</v>
      </c>
      <c r="L8" s="189"/>
      <c r="M8" s="132" t="s">
        <v>45</v>
      </c>
      <c r="N8" s="190" t="s">
        <v>44</v>
      </c>
      <c r="O8" s="188"/>
      <c r="P8" s="189"/>
      <c r="Q8" s="134" t="s">
        <v>0</v>
      </c>
      <c r="R8" s="188" t="s">
        <v>46</v>
      </c>
      <c r="S8" s="189"/>
      <c r="T8" s="132" t="s">
        <v>45</v>
      </c>
      <c r="U8" s="190" t="s">
        <v>44</v>
      </c>
      <c r="V8" s="188"/>
      <c r="W8" s="189"/>
      <c r="X8" s="133" t="s">
        <v>0</v>
      </c>
    </row>
    <row r="9" spans="1:24" ht="15">
      <c r="A9" s="135"/>
      <c r="B9" s="136"/>
      <c r="C9" s="137" t="s">
        <v>50</v>
      </c>
      <c r="D9" s="138" t="s">
        <v>103</v>
      </c>
      <c r="E9" s="139">
        <v>1</v>
      </c>
      <c r="F9" s="139">
        <v>0</v>
      </c>
      <c r="G9" s="139">
        <v>1</v>
      </c>
      <c r="H9" s="139">
        <v>2</v>
      </c>
      <c r="I9" s="139" t="s">
        <v>17</v>
      </c>
      <c r="J9" s="133"/>
      <c r="K9" s="138" t="s">
        <v>103</v>
      </c>
      <c r="L9" s="139">
        <v>1</v>
      </c>
      <c r="M9" s="139">
        <v>0</v>
      </c>
      <c r="N9" s="139">
        <v>1</v>
      </c>
      <c r="O9" s="139">
        <v>2</v>
      </c>
      <c r="P9" s="139" t="s">
        <v>17</v>
      </c>
      <c r="Q9" s="134"/>
      <c r="R9" s="140" t="s">
        <v>103</v>
      </c>
      <c r="S9" s="139">
        <v>1</v>
      </c>
      <c r="T9" s="139">
        <v>0</v>
      </c>
      <c r="U9" s="139">
        <v>1</v>
      </c>
      <c r="V9" s="139">
        <v>2</v>
      </c>
      <c r="W9" s="139" t="s">
        <v>17</v>
      </c>
      <c r="X9" s="141"/>
    </row>
    <row r="10" spans="1:24" ht="15">
      <c r="A10" s="67" t="s">
        <v>61</v>
      </c>
      <c r="B10" s="68" t="s">
        <v>61</v>
      </c>
      <c r="C10" s="142" t="s">
        <v>61</v>
      </c>
      <c r="D10" s="73">
        <v>1</v>
      </c>
      <c r="E10" s="71">
        <v>45</v>
      </c>
      <c r="F10" s="71">
        <v>11822</v>
      </c>
      <c r="G10" s="71">
        <v>5213</v>
      </c>
      <c r="H10" s="71">
        <v>754</v>
      </c>
      <c r="I10" s="71">
        <v>50</v>
      </c>
      <c r="J10" s="74">
        <v>17885</v>
      </c>
      <c r="K10" s="70">
        <v>5</v>
      </c>
      <c r="L10" s="71">
        <v>39</v>
      </c>
      <c r="M10" s="71">
        <v>12529</v>
      </c>
      <c r="N10" s="71">
        <v>4839</v>
      </c>
      <c r="O10" s="71">
        <v>653</v>
      </c>
      <c r="P10" s="71">
        <v>67</v>
      </c>
      <c r="Q10" s="72">
        <v>18132</v>
      </c>
      <c r="R10" s="73">
        <f>SUM(K10,D10)</f>
        <v>6</v>
      </c>
      <c r="S10" s="71">
        <f aca="true" t="shared" si="0" ref="S10:W17">SUM(L10,E10)</f>
        <v>84</v>
      </c>
      <c r="T10" s="71">
        <f t="shared" si="0"/>
        <v>24351</v>
      </c>
      <c r="U10" s="71">
        <f t="shared" si="0"/>
        <v>10052</v>
      </c>
      <c r="V10" s="71">
        <f t="shared" si="0"/>
        <v>1407</v>
      </c>
      <c r="W10" s="71">
        <f t="shared" si="0"/>
        <v>117</v>
      </c>
      <c r="X10" s="74">
        <f>SUM(R10:W10)</f>
        <v>36017</v>
      </c>
    </row>
    <row r="11" spans="1:24" ht="15">
      <c r="A11" s="67" t="s">
        <v>61</v>
      </c>
      <c r="B11" s="68" t="s">
        <v>61</v>
      </c>
      <c r="C11" s="142" t="s">
        <v>62</v>
      </c>
      <c r="D11" s="73">
        <v>1</v>
      </c>
      <c r="E11" s="71">
        <v>14</v>
      </c>
      <c r="F11" s="71">
        <v>3480</v>
      </c>
      <c r="G11" s="71">
        <v>1693</v>
      </c>
      <c r="H11" s="71">
        <v>287</v>
      </c>
      <c r="I11" s="71">
        <v>25</v>
      </c>
      <c r="J11" s="74">
        <v>5500</v>
      </c>
      <c r="K11" s="70">
        <v>1</v>
      </c>
      <c r="L11" s="71">
        <v>9</v>
      </c>
      <c r="M11" s="71">
        <v>3515</v>
      </c>
      <c r="N11" s="71">
        <v>1394</v>
      </c>
      <c r="O11" s="71">
        <v>238</v>
      </c>
      <c r="P11" s="71">
        <v>30</v>
      </c>
      <c r="Q11" s="72">
        <v>5187</v>
      </c>
      <c r="R11" s="73">
        <f aca="true" t="shared" si="1" ref="R11:R17">SUM(K11,D11)</f>
        <v>2</v>
      </c>
      <c r="S11" s="71">
        <f t="shared" si="0"/>
        <v>23</v>
      </c>
      <c r="T11" s="71">
        <f t="shared" si="0"/>
        <v>6995</v>
      </c>
      <c r="U11" s="71">
        <f t="shared" si="0"/>
        <v>3087</v>
      </c>
      <c r="V11" s="71">
        <f t="shared" si="0"/>
        <v>525</v>
      </c>
      <c r="W11" s="71">
        <f t="shared" si="0"/>
        <v>55</v>
      </c>
      <c r="X11" s="74">
        <f aca="true" t="shared" si="2" ref="X11:X17">SUM(R11:W11)</f>
        <v>10687</v>
      </c>
    </row>
    <row r="12" spans="1:24" ht="15">
      <c r="A12" s="67" t="s">
        <v>61</v>
      </c>
      <c r="B12" s="68" t="s">
        <v>62</v>
      </c>
      <c r="C12" s="142" t="s">
        <v>61</v>
      </c>
      <c r="D12" s="73">
        <v>0</v>
      </c>
      <c r="E12" s="71">
        <v>53</v>
      </c>
      <c r="F12" s="71">
        <v>9971</v>
      </c>
      <c r="G12" s="71">
        <v>2562</v>
      </c>
      <c r="H12" s="71">
        <v>198</v>
      </c>
      <c r="I12" s="71">
        <v>10</v>
      </c>
      <c r="J12" s="74">
        <v>12794</v>
      </c>
      <c r="K12" s="70">
        <v>0</v>
      </c>
      <c r="L12" s="71">
        <v>52</v>
      </c>
      <c r="M12" s="71">
        <v>10311</v>
      </c>
      <c r="N12" s="71">
        <v>2230</v>
      </c>
      <c r="O12" s="71">
        <v>189</v>
      </c>
      <c r="P12" s="71">
        <v>6</v>
      </c>
      <c r="Q12" s="72">
        <v>12788</v>
      </c>
      <c r="R12" s="73">
        <f t="shared" si="1"/>
        <v>0</v>
      </c>
      <c r="S12" s="71">
        <f t="shared" si="0"/>
        <v>105</v>
      </c>
      <c r="T12" s="71">
        <f t="shared" si="0"/>
        <v>20282</v>
      </c>
      <c r="U12" s="71">
        <f t="shared" si="0"/>
        <v>4792</v>
      </c>
      <c r="V12" s="71">
        <f t="shared" si="0"/>
        <v>387</v>
      </c>
      <c r="W12" s="71">
        <f t="shared" si="0"/>
        <v>16</v>
      </c>
      <c r="X12" s="74">
        <f t="shared" si="2"/>
        <v>25582</v>
      </c>
    </row>
    <row r="13" spans="1:24" ht="15">
      <c r="A13" s="67" t="s">
        <v>62</v>
      </c>
      <c r="B13" s="68" t="s">
        <v>61</v>
      </c>
      <c r="C13" s="142" t="s">
        <v>61</v>
      </c>
      <c r="D13" s="73">
        <v>0</v>
      </c>
      <c r="E13" s="71">
        <v>32</v>
      </c>
      <c r="F13" s="71">
        <v>10634</v>
      </c>
      <c r="G13" s="71">
        <v>3414</v>
      </c>
      <c r="H13" s="71">
        <v>250</v>
      </c>
      <c r="I13" s="71">
        <v>3</v>
      </c>
      <c r="J13" s="74">
        <v>14333</v>
      </c>
      <c r="K13" s="70">
        <v>0</v>
      </c>
      <c r="L13" s="71">
        <v>21</v>
      </c>
      <c r="M13" s="71">
        <v>11284</v>
      </c>
      <c r="N13" s="71">
        <v>3363</v>
      </c>
      <c r="O13" s="71">
        <v>225</v>
      </c>
      <c r="P13" s="71">
        <v>9</v>
      </c>
      <c r="Q13" s="72">
        <v>14902</v>
      </c>
      <c r="R13" s="73">
        <f t="shared" si="1"/>
        <v>0</v>
      </c>
      <c r="S13" s="71">
        <f t="shared" si="0"/>
        <v>53</v>
      </c>
      <c r="T13" s="71">
        <f t="shared" si="0"/>
        <v>21918</v>
      </c>
      <c r="U13" s="71">
        <f t="shared" si="0"/>
        <v>6777</v>
      </c>
      <c r="V13" s="71">
        <f t="shared" si="0"/>
        <v>475</v>
      </c>
      <c r="W13" s="71">
        <f t="shared" si="0"/>
        <v>12</v>
      </c>
      <c r="X13" s="74">
        <f t="shared" si="2"/>
        <v>29235</v>
      </c>
    </row>
    <row r="14" spans="1:24" ht="15">
      <c r="A14" s="67" t="s">
        <v>61</v>
      </c>
      <c r="B14" s="68" t="s">
        <v>62</v>
      </c>
      <c r="C14" s="142" t="s">
        <v>62</v>
      </c>
      <c r="D14" s="73">
        <v>2</v>
      </c>
      <c r="E14" s="71">
        <v>106</v>
      </c>
      <c r="F14" s="71">
        <v>9479</v>
      </c>
      <c r="G14" s="71">
        <v>1427</v>
      </c>
      <c r="H14" s="71">
        <v>115</v>
      </c>
      <c r="I14" s="71">
        <v>11</v>
      </c>
      <c r="J14" s="74">
        <v>11140</v>
      </c>
      <c r="K14" s="70">
        <v>0</v>
      </c>
      <c r="L14" s="71">
        <v>95</v>
      </c>
      <c r="M14" s="71">
        <v>9686</v>
      </c>
      <c r="N14" s="71">
        <v>1248</v>
      </c>
      <c r="O14" s="71">
        <v>85</v>
      </c>
      <c r="P14" s="71">
        <v>10</v>
      </c>
      <c r="Q14" s="72">
        <v>11124</v>
      </c>
      <c r="R14" s="73">
        <f t="shared" si="1"/>
        <v>2</v>
      </c>
      <c r="S14" s="71">
        <f t="shared" si="0"/>
        <v>201</v>
      </c>
      <c r="T14" s="71">
        <f t="shared" si="0"/>
        <v>19165</v>
      </c>
      <c r="U14" s="71">
        <f t="shared" si="0"/>
        <v>2675</v>
      </c>
      <c r="V14" s="71">
        <f t="shared" si="0"/>
        <v>200</v>
      </c>
      <c r="W14" s="71">
        <f t="shared" si="0"/>
        <v>21</v>
      </c>
      <c r="X14" s="74">
        <f t="shared" si="2"/>
        <v>22264</v>
      </c>
    </row>
    <row r="15" spans="1:24" ht="15">
      <c r="A15" s="67" t="s">
        <v>62</v>
      </c>
      <c r="B15" s="68" t="s">
        <v>61</v>
      </c>
      <c r="C15" s="142" t="s">
        <v>62</v>
      </c>
      <c r="D15" s="73">
        <v>0</v>
      </c>
      <c r="E15" s="71">
        <v>19</v>
      </c>
      <c r="F15" s="71">
        <v>5176</v>
      </c>
      <c r="G15" s="71">
        <v>1053</v>
      </c>
      <c r="H15" s="71">
        <v>58</v>
      </c>
      <c r="I15" s="71">
        <v>3</v>
      </c>
      <c r="J15" s="74">
        <v>6309</v>
      </c>
      <c r="K15" s="70">
        <v>0</v>
      </c>
      <c r="L15" s="71">
        <v>14</v>
      </c>
      <c r="M15" s="71">
        <v>5217</v>
      </c>
      <c r="N15" s="71">
        <v>980</v>
      </c>
      <c r="O15" s="71">
        <v>47</v>
      </c>
      <c r="P15" s="71">
        <v>1</v>
      </c>
      <c r="Q15" s="72">
        <v>6259</v>
      </c>
      <c r="R15" s="73">
        <f t="shared" si="1"/>
        <v>0</v>
      </c>
      <c r="S15" s="71">
        <f t="shared" si="0"/>
        <v>33</v>
      </c>
      <c r="T15" s="71">
        <f t="shared" si="0"/>
        <v>10393</v>
      </c>
      <c r="U15" s="71">
        <f t="shared" si="0"/>
        <v>2033</v>
      </c>
      <c r="V15" s="71">
        <f t="shared" si="0"/>
        <v>105</v>
      </c>
      <c r="W15" s="71">
        <f t="shared" si="0"/>
        <v>4</v>
      </c>
      <c r="X15" s="74">
        <f t="shared" si="2"/>
        <v>12568</v>
      </c>
    </row>
    <row r="16" spans="1:24" ht="15">
      <c r="A16" s="67" t="s">
        <v>62</v>
      </c>
      <c r="B16" s="68" t="s">
        <v>62</v>
      </c>
      <c r="C16" s="142" t="s">
        <v>61</v>
      </c>
      <c r="D16" s="73">
        <v>5</v>
      </c>
      <c r="E16" s="71">
        <v>343</v>
      </c>
      <c r="F16" s="71">
        <v>31893</v>
      </c>
      <c r="G16" s="71">
        <v>4270</v>
      </c>
      <c r="H16" s="71">
        <v>166</v>
      </c>
      <c r="I16" s="71">
        <v>5</v>
      </c>
      <c r="J16" s="74">
        <v>36682</v>
      </c>
      <c r="K16" s="70">
        <v>6</v>
      </c>
      <c r="L16" s="71">
        <v>285</v>
      </c>
      <c r="M16" s="71">
        <v>32702</v>
      </c>
      <c r="N16" s="71">
        <v>3912</v>
      </c>
      <c r="O16" s="71">
        <v>135</v>
      </c>
      <c r="P16" s="71">
        <v>6</v>
      </c>
      <c r="Q16" s="72">
        <v>37046</v>
      </c>
      <c r="R16" s="73">
        <f t="shared" si="1"/>
        <v>11</v>
      </c>
      <c r="S16" s="71">
        <f t="shared" si="0"/>
        <v>628</v>
      </c>
      <c r="T16" s="71">
        <f t="shared" si="0"/>
        <v>64595</v>
      </c>
      <c r="U16" s="71">
        <f t="shared" si="0"/>
        <v>8182</v>
      </c>
      <c r="V16" s="71">
        <f t="shared" si="0"/>
        <v>301</v>
      </c>
      <c r="W16" s="71">
        <f t="shared" si="0"/>
        <v>11</v>
      </c>
      <c r="X16" s="74">
        <f t="shared" si="2"/>
        <v>73728</v>
      </c>
    </row>
    <row r="17" spans="1:24" ht="15">
      <c r="A17" s="67" t="s">
        <v>62</v>
      </c>
      <c r="B17" s="68" t="s">
        <v>62</v>
      </c>
      <c r="C17" s="142" t="s">
        <v>62</v>
      </c>
      <c r="D17" s="73">
        <v>24</v>
      </c>
      <c r="E17" s="71">
        <v>1718</v>
      </c>
      <c r="F17" s="71">
        <v>102663</v>
      </c>
      <c r="G17" s="71">
        <v>4565</v>
      </c>
      <c r="H17" s="71">
        <v>91</v>
      </c>
      <c r="I17" s="71">
        <v>2</v>
      </c>
      <c r="J17" s="74">
        <v>109063</v>
      </c>
      <c r="K17" s="70">
        <v>18</v>
      </c>
      <c r="L17" s="71">
        <v>1477</v>
      </c>
      <c r="M17" s="71">
        <v>100465</v>
      </c>
      <c r="N17" s="71">
        <v>3757</v>
      </c>
      <c r="O17" s="71">
        <v>98</v>
      </c>
      <c r="P17" s="71">
        <v>1</v>
      </c>
      <c r="Q17" s="72">
        <v>105815</v>
      </c>
      <c r="R17" s="73">
        <f t="shared" si="1"/>
        <v>42</v>
      </c>
      <c r="S17" s="71">
        <f t="shared" si="0"/>
        <v>3195</v>
      </c>
      <c r="T17" s="71">
        <f t="shared" si="0"/>
        <v>203128</v>
      </c>
      <c r="U17" s="71">
        <f t="shared" si="0"/>
        <v>8322</v>
      </c>
      <c r="V17" s="71">
        <f t="shared" si="0"/>
        <v>189</v>
      </c>
      <c r="W17" s="71">
        <f t="shared" si="0"/>
        <v>3</v>
      </c>
      <c r="X17" s="74">
        <f t="shared" si="2"/>
        <v>214879</v>
      </c>
    </row>
    <row r="18" spans="3:24" s="28" customFormat="1" ht="15">
      <c r="C18" s="64" t="s">
        <v>0</v>
      </c>
      <c r="D18" s="143">
        <f>SUM(D10:D17)</f>
        <v>33</v>
      </c>
      <c r="E18" s="144">
        <f aca="true" t="shared" si="3" ref="E18:X18">SUM(E10:E17)</f>
        <v>2330</v>
      </c>
      <c r="F18" s="144">
        <f t="shared" si="3"/>
        <v>185118</v>
      </c>
      <c r="G18" s="144">
        <f t="shared" si="3"/>
        <v>24197</v>
      </c>
      <c r="H18" s="144">
        <f t="shared" si="3"/>
        <v>1919</v>
      </c>
      <c r="I18" s="144">
        <f t="shared" si="3"/>
        <v>109</v>
      </c>
      <c r="J18" s="145">
        <f t="shared" si="3"/>
        <v>213706</v>
      </c>
      <c r="K18" s="146">
        <f>SUM(K10:K17)</f>
        <v>30</v>
      </c>
      <c r="L18" s="144">
        <f t="shared" si="3"/>
        <v>1992</v>
      </c>
      <c r="M18" s="144">
        <f t="shared" si="3"/>
        <v>185709</v>
      </c>
      <c r="N18" s="144">
        <f t="shared" si="3"/>
        <v>21723</v>
      </c>
      <c r="O18" s="144">
        <f t="shared" si="3"/>
        <v>1670</v>
      </c>
      <c r="P18" s="144">
        <f t="shared" si="3"/>
        <v>130</v>
      </c>
      <c r="Q18" s="147">
        <f t="shared" si="3"/>
        <v>211253</v>
      </c>
      <c r="R18" s="143">
        <f t="shared" si="3"/>
        <v>63</v>
      </c>
      <c r="S18" s="144">
        <f>SUM(S10:S17)</f>
        <v>4322</v>
      </c>
      <c r="T18" s="144">
        <f t="shared" si="3"/>
        <v>370827</v>
      </c>
      <c r="U18" s="144">
        <f t="shared" si="3"/>
        <v>45920</v>
      </c>
      <c r="V18" s="144">
        <f t="shared" si="3"/>
        <v>3589</v>
      </c>
      <c r="W18" s="144">
        <f t="shared" si="3"/>
        <v>239</v>
      </c>
      <c r="X18" s="145">
        <f t="shared" si="3"/>
        <v>424960</v>
      </c>
    </row>
    <row r="20" ht="15">
      <c r="X20" s="127"/>
    </row>
    <row r="21" spans="1:24" ht="15">
      <c r="A21" s="181" t="s">
        <v>21</v>
      </c>
      <c r="B21" s="181"/>
      <c r="C21" s="181"/>
      <c r="D21" s="181"/>
      <c r="E21" s="181"/>
      <c r="F21" s="181"/>
      <c r="G21" s="181"/>
      <c r="H21" s="181"/>
      <c r="I21" s="181"/>
      <c r="J21" s="181"/>
      <c r="K21" s="181"/>
      <c r="L21" s="181"/>
      <c r="M21" s="181"/>
      <c r="N21" s="181"/>
      <c r="O21" s="181"/>
      <c r="P21" s="181"/>
      <c r="Q21" s="181"/>
      <c r="R21" s="181"/>
      <c r="S21" s="181"/>
      <c r="T21" s="181"/>
      <c r="U21" s="181"/>
      <c r="V21" s="181"/>
      <c r="W21" s="181"/>
      <c r="X21" s="181"/>
    </row>
    <row r="22" spans="1:24" s="121" customFormat="1" ht="15">
      <c r="A22" s="185" t="s">
        <v>95</v>
      </c>
      <c r="B22" s="185"/>
      <c r="C22" s="185"/>
      <c r="D22" s="185"/>
      <c r="E22" s="185"/>
      <c r="F22" s="185"/>
      <c r="G22" s="185"/>
      <c r="H22" s="185"/>
      <c r="I22" s="185"/>
      <c r="J22" s="185"/>
      <c r="K22" s="185"/>
      <c r="L22" s="185"/>
      <c r="M22" s="185"/>
      <c r="N22" s="185"/>
      <c r="O22" s="185"/>
      <c r="P22" s="185"/>
      <c r="Q22" s="185"/>
      <c r="R22" s="185"/>
      <c r="S22" s="185"/>
      <c r="T22" s="185"/>
      <c r="U22" s="185"/>
      <c r="V22" s="185"/>
      <c r="W22" s="185"/>
      <c r="X22" s="185"/>
    </row>
    <row r="23" spans="1:24" ht="6.75" customHeight="1">
      <c r="A23" s="96"/>
      <c r="B23" s="96"/>
      <c r="C23" s="96"/>
      <c r="D23" s="96"/>
      <c r="E23" s="96"/>
      <c r="F23" s="96"/>
      <c r="G23" s="96"/>
      <c r="H23" s="96"/>
      <c r="I23" s="96"/>
      <c r="J23" s="96"/>
      <c r="K23" s="96"/>
      <c r="L23" s="96"/>
      <c r="M23" s="96"/>
      <c r="N23" s="96"/>
      <c r="O23" s="96"/>
      <c r="P23" s="96"/>
      <c r="Q23" s="96"/>
      <c r="R23" s="96"/>
      <c r="S23" s="96"/>
      <c r="T23" s="96"/>
      <c r="U23" s="96"/>
      <c r="V23" s="96"/>
      <c r="W23" s="96"/>
      <c r="X23" s="96"/>
    </row>
    <row r="24" spans="1:24" ht="15">
      <c r="A24" s="197" t="s">
        <v>84</v>
      </c>
      <c r="B24" s="197"/>
      <c r="C24" s="197"/>
      <c r="D24" s="197"/>
      <c r="E24" s="197"/>
      <c r="F24" s="197"/>
      <c r="G24" s="197"/>
      <c r="H24" s="197"/>
      <c r="I24" s="197"/>
      <c r="J24" s="197"/>
      <c r="K24" s="197"/>
      <c r="L24" s="197"/>
      <c r="M24" s="197"/>
      <c r="N24" s="197"/>
      <c r="O24" s="197"/>
      <c r="P24" s="197"/>
      <c r="Q24" s="197"/>
      <c r="R24" s="197"/>
      <c r="S24" s="197"/>
      <c r="T24" s="197"/>
      <c r="U24" s="197"/>
      <c r="V24" s="197"/>
      <c r="W24" s="197"/>
      <c r="X24" s="197"/>
    </row>
    <row r="25" ht="6.75" customHeight="1" thickBot="1"/>
    <row r="26" spans="1:24" ht="15.75" thickTop="1">
      <c r="A26" s="195" t="s">
        <v>49</v>
      </c>
      <c r="B26" s="195"/>
      <c r="C26" s="196"/>
      <c r="D26" s="192" t="s">
        <v>1</v>
      </c>
      <c r="E26" s="192"/>
      <c r="F26" s="192"/>
      <c r="G26" s="192"/>
      <c r="H26" s="192"/>
      <c r="I26" s="192"/>
      <c r="J26" s="192"/>
      <c r="K26" s="191" t="s">
        <v>2</v>
      </c>
      <c r="L26" s="192"/>
      <c r="M26" s="192"/>
      <c r="N26" s="192"/>
      <c r="O26" s="192"/>
      <c r="P26" s="192"/>
      <c r="Q26" s="194"/>
      <c r="R26" s="191" t="s">
        <v>0</v>
      </c>
      <c r="S26" s="192"/>
      <c r="T26" s="192"/>
      <c r="U26" s="192"/>
      <c r="V26" s="192"/>
      <c r="W26" s="192"/>
      <c r="X26" s="192"/>
    </row>
    <row r="27" spans="1:24" ht="45">
      <c r="A27" s="129" t="s">
        <v>40</v>
      </c>
      <c r="B27" s="130" t="s">
        <v>63</v>
      </c>
      <c r="C27" s="131" t="s">
        <v>100</v>
      </c>
      <c r="D27" s="188" t="s">
        <v>46</v>
      </c>
      <c r="E27" s="189"/>
      <c r="F27" s="132" t="s">
        <v>45</v>
      </c>
      <c r="G27" s="190" t="s">
        <v>44</v>
      </c>
      <c r="H27" s="188"/>
      <c r="I27" s="189"/>
      <c r="J27" s="133" t="s">
        <v>0</v>
      </c>
      <c r="K27" s="193" t="s">
        <v>46</v>
      </c>
      <c r="L27" s="189"/>
      <c r="M27" s="132" t="s">
        <v>45</v>
      </c>
      <c r="N27" s="190" t="s">
        <v>44</v>
      </c>
      <c r="O27" s="188"/>
      <c r="P27" s="189"/>
      <c r="Q27" s="134" t="s">
        <v>0</v>
      </c>
      <c r="R27" s="193" t="s">
        <v>46</v>
      </c>
      <c r="S27" s="189"/>
      <c r="T27" s="132" t="s">
        <v>45</v>
      </c>
      <c r="U27" s="190" t="s">
        <v>44</v>
      </c>
      <c r="V27" s="188"/>
      <c r="W27" s="189"/>
      <c r="X27" s="133" t="s">
        <v>0</v>
      </c>
    </row>
    <row r="28" spans="1:24" ht="15">
      <c r="A28" s="135"/>
      <c r="B28" s="136"/>
      <c r="C28" s="137" t="s">
        <v>50</v>
      </c>
      <c r="D28" s="138" t="s">
        <v>103</v>
      </c>
      <c r="E28" s="139">
        <v>1</v>
      </c>
      <c r="F28" s="139">
        <v>0</v>
      </c>
      <c r="G28" s="139">
        <v>1</v>
      </c>
      <c r="H28" s="139">
        <v>2</v>
      </c>
      <c r="I28" s="139" t="s">
        <v>17</v>
      </c>
      <c r="J28" s="133"/>
      <c r="K28" s="138" t="s">
        <v>103</v>
      </c>
      <c r="L28" s="139">
        <v>1</v>
      </c>
      <c r="M28" s="139">
        <v>0</v>
      </c>
      <c r="N28" s="139">
        <v>1</v>
      </c>
      <c r="O28" s="139">
        <v>2</v>
      </c>
      <c r="P28" s="139" t="s">
        <v>17</v>
      </c>
      <c r="Q28" s="134"/>
      <c r="R28" s="140" t="s">
        <v>103</v>
      </c>
      <c r="S28" s="139">
        <v>1</v>
      </c>
      <c r="T28" s="139">
        <v>0</v>
      </c>
      <c r="U28" s="139">
        <v>1</v>
      </c>
      <c r="V28" s="139">
        <v>2</v>
      </c>
      <c r="W28" s="139" t="s">
        <v>17</v>
      </c>
      <c r="X28" s="141"/>
    </row>
    <row r="29" spans="1:24" ht="15">
      <c r="A29" s="67" t="s">
        <v>61</v>
      </c>
      <c r="B29" s="68" t="s">
        <v>61</v>
      </c>
      <c r="C29" s="142" t="s">
        <v>61</v>
      </c>
      <c r="D29" s="148">
        <f aca="true" t="shared" si="4" ref="D29:J29">D10/$J10*100</f>
        <v>0.005591277606933184</v>
      </c>
      <c r="E29" s="86">
        <f t="shared" si="4"/>
        <v>0.2516074923119933</v>
      </c>
      <c r="F29" s="83">
        <f t="shared" si="4"/>
        <v>66.10008386916411</v>
      </c>
      <c r="G29" s="83">
        <f t="shared" si="4"/>
        <v>29.14733016494269</v>
      </c>
      <c r="H29" s="83">
        <f t="shared" si="4"/>
        <v>4.215823315627621</v>
      </c>
      <c r="I29" s="85">
        <f t="shared" si="4"/>
        <v>0.27956388034665924</v>
      </c>
      <c r="J29" s="148">
        <f t="shared" si="4"/>
        <v>100</v>
      </c>
      <c r="K29" s="149">
        <f aca="true" t="shared" si="5" ref="K29:Q29">K10/$Q10*100</f>
        <v>0.02757555702625193</v>
      </c>
      <c r="L29" s="83">
        <f t="shared" si="5"/>
        <v>0.21508934480476508</v>
      </c>
      <c r="M29" s="83">
        <f t="shared" si="5"/>
        <v>69.09883079638209</v>
      </c>
      <c r="N29" s="83">
        <f t="shared" si="5"/>
        <v>26.68762409000662</v>
      </c>
      <c r="O29" s="83">
        <f t="shared" si="5"/>
        <v>3.601367747628502</v>
      </c>
      <c r="P29" s="83">
        <f t="shared" si="5"/>
        <v>0.36951246415177585</v>
      </c>
      <c r="Q29" s="150">
        <f t="shared" si="5"/>
        <v>100</v>
      </c>
      <c r="R29" s="82">
        <f aca="true" t="shared" si="6" ref="R29:X29">R10/$X10*100</f>
        <v>0.016658800011105868</v>
      </c>
      <c r="S29" s="83">
        <f t="shared" si="6"/>
        <v>0.23322320015548215</v>
      </c>
      <c r="T29" s="83">
        <f t="shared" si="6"/>
        <v>67.60973984507316</v>
      </c>
      <c r="U29" s="83">
        <f t="shared" si="6"/>
        <v>27.909042951939362</v>
      </c>
      <c r="V29" s="83">
        <f t="shared" si="6"/>
        <v>3.906488602604326</v>
      </c>
      <c r="W29" s="83">
        <f t="shared" si="6"/>
        <v>0.3248466002165644</v>
      </c>
      <c r="X29" s="86">
        <f t="shared" si="6"/>
        <v>100</v>
      </c>
    </row>
    <row r="30" spans="1:24" ht="15">
      <c r="A30" s="67" t="s">
        <v>61</v>
      </c>
      <c r="B30" s="68" t="s">
        <v>61</v>
      </c>
      <c r="C30" s="142" t="s">
        <v>62</v>
      </c>
      <c r="D30" s="148">
        <f aca="true" t="shared" si="7" ref="D30:J30">D11/$J11*100</f>
        <v>0.01818181818181818</v>
      </c>
      <c r="E30" s="86">
        <f t="shared" si="7"/>
        <v>0.2545454545454546</v>
      </c>
      <c r="F30" s="83">
        <f t="shared" si="7"/>
        <v>63.272727272727266</v>
      </c>
      <c r="G30" s="83">
        <f t="shared" si="7"/>
        <v>30.78181818181818</v>
      </c>
      <c r="H30" s="83">
        <f t="shared" si="7"/>
        <v>5.218181818181819</v>
      </c>
      <c r="I30" s="85">
        <f t="shared" si="7"/>
        <v>0.45454545454545453</v>
      </c>
      <c r="J30" s="148">
        <f t="shared" si="7"/>
        <v>100</v>
      </c>
      <c r="K30" s="82">
        <f aca="true" t="shared" si="8" ref="K30:Q30">K11/$Q11*100</f>
        <v>0.0192789666473877</v>
      </c>
      <c r="L30" s="83">
        <f t="shared" si="8"/>
        <v>0.1735106998264893</v>
      </c>
      <c r="M30" s="83">
        <f t="shared" si="8"/>
        <v>67.76556776556777</v>
      </c>
      <c r="N30" s="83">
        <f t="shared" si="8"/>
        <v>26.874879506458456</v>
      </c>
      <c r="O30" s="83">
        <f t="shared" si="8"/>
        <v>4.588394062078273</v>
      </c>
      <c r="P30" s="83">
        <f t="shared" si="8"/>
        <v>0.578368999421631</v>
      </c>
      <c r="Q30" s="84">
        <f t="shared" si="8"/>
        <v>100</v>
      </c>
      <c r="R30" s="82">
        <f aca="true" t="shared" si="9" ref="R30:X30">R11/$X11*100</f>
        <v>0.018714325816412466</v>
      </c>
      <c r="S30" s="83">
        <f t="shared" si="9"/>
        <v>0.21521474688874334</v>
      </c>
      <c r="T30" s="83">
        <f t="shared" si="9"/>
        <v>65.45335454290259</v>
      </c>
      <c r="U30" s="83">
        <f t="shared" si="9"/>
        <v>28.885561897632638</v>
      </c>
      <c r="V30" s="83">
        <f t="shared" si="9"/>
        <v>4.912510526808272</v>
      </c>
      <c r="W30" s="83">
        <f t="shared" si="9"/>
        <v>0.5146439599513428</v>
      </c>
      <c r="X30" s="86">
        <f t="shared" si="9"/>
        <v>100</v>
      </c>
    </row>
    <row r="31" spans="1:24" ht="15">
      <c r="A31" s="67" t="s">
        <v>61</v>
      </c>
      <c r="B31" s="68" t="s">
        <v>62</v>
      </c>
      <c r="C31" s="142" t="s">
        <v>61</v>
      </c>
      <c r="D31" s="148">
        <f aca="true" t="shared" si="10" ref="D31:J31">D12/$J12*100</f>
        <v>0</v>
      </c>
      <c r="E31" s="86">
        <f t="shared" si="10"/>
        <v>0.41425668282007194</v>
      </c>
      <c r="F31" s="83">
        <f t="shared" si="10"/>
        <v>77.93496951696108</v>
      </c>
      <c r="G31" s="83">
        <f t="shared" si="10"/>
        <v>20.02501172424574</v>
      </c>
      <c r="H31" s="83">
        <f t="shared" si="10"/>
        <v>1.5476004377051744</v>
      </c>
      <c r="I31" s="85">
        <f t="shared" si="10"/>
        <v>0.0781616382679381</v>
      </c>
      <c r="J31" s="148">
        <f t="shared" si="10"/>
        <v>100</v>
      </c>
      <c r="K31" s="82">
        <f aca="true" t="shared" si="11" ref="K31:Q31">K12/$Q12*100</f>
        <v>0</v>
      </c>
      <c r="L31" s="83">
        <f t="shared" si="11"/>
        <v>0.4066312167657179</v>
      </c>
      <c r="M31" s="83">
        <f t="shared" si="11"/>
        <v>80.63027838598687</v>
      </c>
      <c r="N31" s="83">
        <f t="shared" si="11"/>
        <v>17.438223334375976</v>
      </c>
      <c r="O31" s="83">
        <f t="shared" si="11"/>
        <v>1.4779480763215513</v>
      </c>
      <c r="P31" s="83">
        <f t="shared" si="11"/>
        <v>0.046918986549890525</v>
      </c>
      <c r="Q31" s="84">
        <f t="shared" si="11"/>
        <v>100</v>
      </c>
      <c r="R31" s="82">
        <f aca="true" t="shared" si="12" ref="R31:X31">R12/$X12*100</f>
        <v>0</v>
      </c>
      <c r="S31" s="83">
        <f t="shared" si="12"/>
        <v>0.41044484403095927</v>
      </c>
      <c r="T31" s="83">
        <f t="shared" si="12"/>
        <v>79.28230787272301</v>
      </c>
      <c r="U31" s="83">
        <f t="shared" si="12"/>
        <v>18.731920881870064</v>
      </c>
      <c r="V31" s="83">
        <f t="shared" si="12"/>
        <v>1.5127824251426785</v>
      </c>
      <c r="W31" s="83">
        <f t="shared" si="12"/>
        <v>0.06254397623328903</v>
      </c>
      <c r="X31" s="86">
        <f t="shared" si="12"/>
        <v>100</v>
      </c>
    </row>
    <row r="32" spans="1:24" ht="15">
      <c r="A32" s="67" t="s">
        <v>62</v>
      </c>
      <c r="B32" s="68" t="s">
        <v>61</v>
      </c>
      <c r="C32" s="142" t="s">
        <v>61</v>
      </c>
      <c r="D32" s="148">
        <f aca="true" t="shared" si="13" ref="D32:J32">D13/$J13*100</f>
        <v>0</v>
      </c>
      <c r="E32" s="86">
        <f t="shared" si="13"/>
        <v>0.2232610060699086</v>
      </c>
      <c r="F32" s="83">
        <f t="shared" si="13"/>
        <v>74.19242307960651</v>
      </c>
      <c r="G32" s="83">
        <f t="shared" si="13"/>
        <v>23.819158585083375</v>
      </c>
      <c r="H32" s="83">
        <f t="shared" si="13"/>
        <v>1.744226609921161</v>
      </c>
      <c r="I32" s="85">
        <f t="shared" si="13"/>
        <v>0.020930719319053933</v>
      </c>
      <c r="J32" s="148">
        <f t="shared" si="13"/>
        <v>100</v>
      </c>
      <c r="K32" s="82">
        <f aca="true" t="shared" si="14" ref="K32:Q32">K13/$Q13*100</f>
        <v>0</v>
      </c>
      <c r="L32" s="83">
        <f t="shared" si="14"/>
        <v>0.1409206817876795</v>
      </c>
      <c r="M32" s="83">
        <f t="shared" si="14"/>
        <v>75.72137968057979</v>
      </c>
      <c r="N32" s="83">
        <f t="shared" si="14"/>
        <v>22.56744061199839</v>
      </c>
      <c r="O32" s="83">
        <f t="shared" si="14"/>
        <v>1.5098644477251375</v>
      </c>
      <c r="P32" s="83">
        <f t="shared" si="14"/>
        <v>0.0603945779090055</v>
      </c>
      <c r="Q32" s="84">
        <f t="shared" si="14"/>
        <v>100</v>
      </c>
      <c r="R32" s="82">
        <f aca="true" t="shared" si="15" ref="R32:X32">R13/$X13*100</f>
        <v>0</v>
      </c>
      <c r="S32" s="83">
        <f t="shared" si="15"/>
        <v>0.18128955019668208</v>
      </c>
      <c r="T32" s="83">
        <f t="shared" si="15"/>
        <v>74.97178040020523</v>
      </c>
      <c r="U32" s="83">
        <f t="shared" si="15"/>
        <v>23.18111852231914</v>
      </c>
      <c r="V32" s="83">
        <f t="shared" si="15"/>
        <v>1.6247648366683771</v>
      </c>
      <c r="W32" s="83">
        <f t="shared" si="15"/>
        <v>0.04104669061056952</v>
      </c>
      <c r="X32" s="86">
        <f t="shared" si="15"/>
        <v>100</v>
      </c>
    </row>
    <row r="33" spans="1:24" ht="15">
      <c r="A33" s="67" t="s">
        <v>61</v>
      </c>
      <c r="B33" s="68" t="s">
        <v>62</v>
      </c>
      <c r="C33" s="142" t="s">
        <v>62</v>
      </c>
      <c r="D33" s="148">
        <f aca="true" t="shared" si="16" ref="D33:J33">D14/$J14*100</f>
        <v>0.017953321364452424</v>
      </c>
      <c r="E33" s="86">
        <f t="shared" si="16"/>
        <v>0.9515260323159784</v>
      </c>
      <c r="F33" s="83">
        <f t="shared" si="16"/>
        <v>85.08976660682225</v>
      </c>
      <c r="G33" s="83">
        <f t="shared" si="16"/>
        <v>12.809694793536805</v>
      </c>
      <c r="H33" s="83">
        <f t="shared" si="16"/>
        <v>1.0323159784560145</v>
      </c>
      <c r="I33" s="85">
        <f t="shared" si="16"/>
        <v>0.09874326750448834</v>
      </c>
      <c r="J33" s="148">
        <f t="shared" si="16"/>
        <v>100</v>
      </c>
      <c r="K33" s="82">
        <f aca="true" t="shared" si="17" ref="K33:Q33">K14/$Q14*100</f>
        <v>0</v>
      </c>
      <c r="L33" s="83">
        <f t="shared" si="17"/>
        <v>0.8540093491549803</v>
      </c>
      <c r="M33" s="83">
        <f t="shared" si="17"/>
        <v>87.07299532542251</v>
      </c>
      <c r="N33" s="83">
        <f t="shared" si="17"/>
        <v>11.21898597626753</v>
      </c>
      <c r="O33" s="83">
        <f t="shared" si="17"/>
        <v>0.764113628191298</v>
      </c>
      <c r="P33" s="83">
        <f t="shared" si="17"/>
        <v>0.08989572096368213</v>
      </c>
      <c r="Q33" s="84">
        <f t="shared" si="17"/>
        <v>100</v>
      </c>
      <c r="R33" s="82">
        <f aca="true" t="shared" si="18" ref="R33:X33">R14/$X14*100</f>
        <v>0.008983111749910169</v>
      </c>
      <c r="S33" s="83">
        <f t="shared" si="18"/>
        <v>0.9028027308659721</v>
      </c>
      <c r="T33" s="83">
        <f t="shared" si="18"/>
        <v>86.08066834351419</v>
      </c>
      <c r="U33" s="83">
        <f t="shared" si="18"/>
        <v>12.01491196550485</v>
      </c>
      <c r="V33" s="83">
        <f t="shared" si="18"/>
        <v>0.8983111749910169</v>
      </c>
      <c r="W33" s="83">
        <f t="shared" si="18"/>
        <v>0.09432267337405677</v>
      </c>
      <c r="X33" s="86">
        <f t="shared" si="18"/>
        <v>100</v>
      </c>
    </row>
    <row r="34" spans="1:24" ht="15">
      <c r="A34" s="67" t="s">
        <v>62</v>
      </c>
      <c r="B34" s="68" t="s">
        <v>61</v>
      </c>
      <c r="C34" s="142" t="s">
        <v>62</v>
      </c>
      <c r="D34" s="148">
        <f aca="true" t="shared" si="19" ref="D34:J34">D15/$J15*100</f>
        <v>0</v>
      </c>
      <c r="E34" s="86">
        <f t="shared" si="19"/>
        <v>0.301157077191314</v>
      </c>
      <c r="F34" s="83">
        <f t="shared" si="19"/>
        <v>82.04152797590744</v>
      </c>
      <c r="G34" s="83">
        <f t="shared" si="19"/>
        <v>16.690442225392296</v>
      </c>
      <c r="H34" s="83">
        <f t="shared" si="19"/>
        <v>0.9193216040576954</v>
      </c>
      <c r="I34" s="85">
        <f t="shared" si="19"/>
        <v>0.0475511174512601</v>
      </c>
      <c r="J34" s="148">
        <f t="shared" si="19"/>
        <v>100</v>
      </c>
      <c r="K34" s="82">
        <f aca="true" t="shared" si="20" ref="K34:Q34">K15/$Q15*100</f>
        <v>0</v>
      </c>
      <c r="L34" s="83">
        <f t="shared" si="20"/>
        <v>0.22367790381850136</v>
      </c>
      <c r="M34" s="83">
        <f t="shared" si="20"/>
        <v>83.35197315865153</v>
      </c>
      <c r="N34" s="83">
        <f t="shared" si="20"/>
        <v>15.657453267295097</v>
      </c>
      <c r="O34" s="83">
        <f t="shared" si="20"/>
        <v>0.7509186771049688</v>
      </c>
      <c r="P34" s="83">
        <f t="shared" si="20"/>
        <v>0.015976993129892952</v>
      </c>
      <c r="Q34" s="84">
        <f t="shared" si="20"/>
        <v>100</v>
      </c>
      <c r="R34" s="82">
        <f aca="true" t="shared" si="21" ref="R34:X34">R15/$X15*100</f>
        <v>0</v>
      </c>
      <c r="S34" s="83">
        <f t="shared" si="21"/>
        <v>0.26257161043921073</v>
      </c>
      <c r="T34" s="83">
        <f t="shared" si="21"/>
        <v>82.69414385741565</v>
      </c>
      <c r="U34" s="83">
        <f t="shared" si="21"/>
        <v>16.17600254614895</v>
      </c>
      <c r="V34" s="83">
        <f t="shared" si="21"/>
        <v>0.8354551241247612</v>
      </c>
      <c r="W34" s="83">
        <f t="shared" si="21"/>
        <v>0.031826861871419476</v>
      </c>
      <c r="X34" s="86">
        <f t="shared" si="21"/>
        <v>100</v>
      </c>
    </row>
    <row r="35" spans="1:24" ht="15">
      <c r="A35" s="67" t="s">
        <v>62</v>
      </c>
      <c r="B35" s="68" t="s">
        <v>62</v>
      </c>
      <c r="C35" s="142" t="s">
        <v>61</v>
      </c>
      <c r="D35" s="148">
        <f aca="true" t="shared" si="22" ref="D35:J35">D16/$J16*100</f>
        <v>0.013630663540701162</v>
      </c>
      <c r="E35" s="86">
        <f t="shared" si="22"/>
        <v>0.9350635188920996</v>
      </c>
      <c r="F35" s="83">
        <f t="shared" si="22"/>
        <v>86.94455046071643</v>
      </c>
      <c r="G35" s="83">
        <f t="shared" si="22"/>
        <v>11.640586663758793</v>
      </c>
      <c r="H35" s="83">
        <f t="shared" si="22"/>
        <v>0.4525380295512786</v>
      </c>
      <c r="I35" s="85">
        <f t="shared" si="22"/>
        <v>0.013630663540701162</v>
      </c>
      <c r="J35" s="148">
        <f t="shared" si="22"/>
        <v>100</v>
      </c>
      <c r="K35" s="82">
        <f aca="true" t="shared" si="23" ref="K35:Q35">K16/$Q16*100</f>
        <v>0.016196080548507262</v>
      </c>
      <c r="L35" s="83">
        <f t="shared" si="23"/>
        <v>0.7693138260540949</v>
      </c>
      <c r="M35" s="83">
        <f t="shared" si="23"/>
        <v>88.27403768288075</v>
      </c>
      <c r="N35" s="83">
        <f t="shared" si="23"/>
        <v>10.559844517626734</v>
      </c>
      <c r="O35" s="83">
        <f t="shared" si="23"/>
        <v>0.3644118123414134</v>
      </c>
      <c r="P35" s="83">
        <f t="shared" si="23"/>
        <v>0.016196080548507262</v>
      </c>
      <c r="Q35" s="84">
        <f t="shared" si="23"/>
        <v>100</v>
      </c>
      <c r="R35" s="82">
        <f aca="true" t="shared" si="24" ref="R35:X35">R16/$X16*100</f>
        <v>0.014919704861111112</v>
      </c>
      <c r="S35" s="83">
        <f t="shared" si="24"/>
        <v>0.8517795138888888</v>
      </c>
      <c r="T35" s="83">
        <f t="shared" si="24"/>
        <v>87.61257595486111</v>
      </c>
      <c r="U35" s="83">
        <f t="shared" si="24"/>
        <v>11.097547743055555</v>
      </c>
      <c r="V35" s="83">
        <f t="shared" si="24"/>
        <v>0.4082573784722222</v>
      </c>
      <c r="W35" s="83">
        <f t="shared" si="24"/>
        <v>0.014919704861111112</v>
      </c>
      <c r="X35" s="86">
        <f t="shared" si="24"/>
        <v>100</v>
      </c>
    </row>
    <row r="36" spans="1:24" ht="15">
      <c r="A36" s="67" t="s">
        <v>62</v>
      </c>
      <c r="B36" s="68" t="s">
        <v>62</v>
      </c>
      <c r="C36" s="142" t="s">
        <v>62</v>
      </c>
      <c r="D36" s="148">
        <f aca="true" t="shared" si="25" ref="D36:J36">D17/$J17*100</f>
        <v>0.022005629773617082</v>
      </c>
      <c r="E36" s="86">
        <f t="shared" si="25"/>
        <v>1.5752363312947562</v>
      </c>
      <c r="F36" s="83">
        <f t="shared" si="25"/>
        <v>94.13183206036878</v>
      </c>
      <c r="G36" s="83">
        <f t="shared" si="25"/>
        <v>4.185654163190082</v>
      </c>
      <c r="H36" s="83">
        <f t="shared" si="25"/>
        <v>0.08343801289163144</v>
      </c>
      <c r="I36" s="85">
        <f t="shared" si="25"/>
        <v>0.0018338024811347569</v>
      </c>
      <c r="J36" s="148">
        <f t="shared" si="25"/>
        <v>100</v>
      </c>
      <c r="K36" s="82">
        <f aca="true" t="shared" si="26" ref="K36:Q36">K17/$Q17*100</f>
        <v>0.017010820772102253</v>
      </c>
      <c r="L36" s="83">
        <f t="shared" si="26"/>
        <v>1.3958323489108349</v>
      </c>
      <c r="M36" s="83">
        <f t="shared" si="26"/>
        <v>94.94400604829183</v>
      </c>
      <c r="N36" s="83">
        <f t="shared" si="26"/>
        <v>3.550536313377121</v>
      </c>
      <c r="O36" s="83">
        <f t="shared" si="26"/>
        <v>0.09261446864811228</v>
      </c>
      <c r="P36" s="83">
        <f t="shared" si="26"/>
        <v>0.0009450455984501252</v>
      </c>
      <c r="Q36" s="84">
        <f t="shared" si="26"/>
        <v>100</v>
      </c>
      <c r="R36" s="82">
        <f aca="true" t="shared" si="27" ref="R36:X36">R17/$X17*100</f>
        <v>0.01954588396260221</v>
      </c>
      <c r="S36" s="83">
        <f t="shared" si="27"/>
        <v>1.486883315726525</v>
      </c>
      <c r="T36" s="83">
        <f t="shared" si="27"/>
        <v>94.53134089417765</v>
      </c>
      <c r="U36" s="83">
        <f t="shared" si="27"/>
        <v>3.872877293732752</v>
      </c>
      <c r="V36" s="83">
        <f t="shared" si="27"/>
        <v>0.08795647783170993</v>
      </c>
      <c r="W36" s="83">
        <f t="shared" si="27"/>
        <v>0.0013961345687573006</v>
      </c>
      <c r="X36" s="86">
        <f t="shared" si="27"/>
        <v>100</v>
      </c>
    </row>
    <row r="37" spans="3:24" s="28" customFormat="1" ht="15">
      <c r="C37" s="64" t="s">
        <v>0</v>
      </c>
      <c r="D37" s="151">
        <f aca="true" t="shared" si="28" ref="D37:J37">D18/$J18*100</f>
        <v>0.015441775149036528</v>
      </c>
      <c r="E37" s="91">
        <f t="shared" si="28"/>
        <v>1.0902829120380335</v>
      </c>
      <c r="F37" s="88">
        <f t="shared" si="28"/>
        <v>86.62274339513164</v>
      </c>
      <c r="G37" s="88">
        <f t="shared" si="28"/>
        <v>11.322564644885965</v>
      </c>
      <c r="H37" s="88">
        <f t="shared" si="28"/>
        <v>0.8979626215454877</v>
      </c>
      <c r="I37" s="90">
        <f t="shared" si="28"/>
        <v>0.05100465124984792</v>
      </c>
      <c r="J37" s="151">
        <f t="shared" si="28"/>
        <v>100</v>
      </c>
      <c r="K37" s="87">
        <f aca="true" t="shared" si="29" ref="K37:Q37">K18/$Q18*100</f>
        <v>0.014200981761205758</v>
      </c>
      <c r="L37" s="88">
        <f t="shared" si="29"/>
        <v>0.9429451889440623</v>
      </c>
      <c r="M37" s="88">
        <f t="shared" si="29"/>
        <v>87.908337396392</v>
      </c>
      <c r="N37" s="88">
        <f t="shared" si="29"/>
        <v>10.28293089328909</v>
      </c>
      <c r="O37" s="88">
        <f t="shared" si="29"/>
        <v>0.7905213180404538</v>
      </c>
      <c r="P37" s="88">
        <f t="shared" si="29"/>
        <v>0.06153758763189162</v>
      </c>
      <c r="Q37" s="89">
        <f t="shared" si="29"/>
        <v>100</v>
      </c>
      <c r="R37" s="87">
        <f aca="true" t="shared" si="30" ref="R37:X37">R18/$X18*100</f>
        <v>0.01482492469879518</v>
      </c>
      <c r="S37" s="88">
        <f t="shared" si="30"/>
        <v>1.0170368975903614</v>
      </c>
      <c r="T37" s="88">
        <f t="shared" si="30"/>
        <v>87.26162462349397</v>
      </c>
      <c r="U37" s="88">
        <f t="shared" si="30"/>
        <v>10.805722891566266</v>
      </c>
      <c r="V37" s="88">
        <f t="shared" si="30"/>
        <v>0.8445500753012049</v>
      </c>
      <c r="W37" s="88">
        <f t="shared" si="30"/>
        <v>0.05624058734939759</v>
      </c>
      <c r="X37" s="91">
        <f t="shared" si="30"/>
        <v>100</v>
      </c>
    </row>
    <row r="39" spans="4:18" ht="15">
      <c r="D39" s="127"/>
      <c r="E39" s="127"/>
      <c r="F39" s="127"/>
      <c r="G39" s="127"/>
      <c r="H39" s="127"/>
      <c r="I39" s="127"/>
      <c r="J39" s="127"/>
      <c r="K39" s="127"/>
      <c r="L39" s="127"/>
      <c r="M39" s="127"/>
      <c r="N39" s="127"/>
      <c r="O39" s="127"/>
      <c r="P39" s="127"/>
      <c r="Q39" s="127"/>
      <c r="R39" s="127"/>
    </row>
    <row r="40" ht="15">
      <c r="D40" s="127"/>
    </row>
    <row r="41" ht="15">
      <c r="D41" s="127"/>
    </row>
    <row r="42" ht="15">
      <c r="D42" s="127"/>
    </row>
  </sheetData>
  <sheetProtection/>
  <mergeCells count="26">
    <mergeCell ref="A5:X5"/>
    <mergeCell ref="A2:X2"/>
    <mergeCell ref="A7:C7"/>
    <mergeCell ref="D8:E8"/>
    <mergeCell ref="G8:I8"/>
    <mergeCell ref="K8:L8"/>
    <mergeCell ref="N8:P8"/>
    <mergeCell ref="R8:S8"/>
    <mergeCell ref="U8:W8"/>
    <mergeCell ref="D7:J7"/>
    <mergeCell ref="K7:Q7"/>
    <mergeCell ref="R7:X7"/>
    <mergeCell ref="A21:X21"/>
    <mergeCell ref="A26:C26"/>
    <mergeCell ref="D26:J26"/>
    <mergeCell ref="A24:X24"/>
    <mergeCell ref="A3:X3"/>
    <mergeCell ref="A22:X22"/>
    <mergeCell ref="D27:E27"/>
    <mergeCell ref="G27:I27"/>
    <mergeCell ref="R26:X26"/>
    <mergeCell ref="R27:S27"/>
    <mergeCell ref="U27:W27"/>
    <mergeCell ref="K26:Q26"/>
    <mergeCell ref="K27:L27"/>
    <mergeCell ref="N27:P27"/>
  </mergeCells>
  <printOptions/>
  <pageMargins left="0.11811023622047245" right="0.11811023622047245" top="0.15748031496062992" bottom="0.15748031496062992" header="0.31496062992125984" footer="0.31496062992125984"/>
  <pageSetup horizontalDpi="600" verticalDpi="600" orientation="landscape" paperSize="9" scale="90" r:id="rId1"/>
  <headerFooter>
    <oddFooter>&amp;R&amp;A</oddFooter>
  </headerFooter>
</worksheet>
</file>

<file path=xl/worksheets/sheet9.xml><?xml version="1.0" encoding="utf-8"?>
<worksheet xmlns="http://schemas.openxmlformats.org/spreadsheetml/2006/main" xmlns:r="http://schemas.openxmlformats.org/officeDocument/2006/relationships">
  <dimension ref="A1:X42"/>
  <sheetViews>
    <sheetView zoomScalePageLayoutView="0" workbookViewId="0" topLeftCell="A1">
      <selection activeCell="A50" sqref="A50"/>
    </sheetView>
  </sheetViews>
  <sheetFormatPr defaultColWidth="8.8515625" defaultRowHeight="15"/>
  <cols>
    <col min="1" max="1" width="13.140625" style="23" customWidth="1"/>
    <col min="2" max="2" width="14.28125" style="22" customWidth="1"/>
    <col min="3" max="3" width="14.00390625" style="22" customWidth="1"/>
    <col min="4" max="11" width="10.8515625" style="22" customWidth="1"/>
    <col min="12" max="15" width="10.7109375" style="22" customWidth="1"/>
    <col min="16" max="17" width="8.8515625" style="22" customWidth="1"/>
    <col min="18" max="23" width="10.8515625" style="22" customWidth="1"/>
    <col min="24" max="24" width="9.140625" style="23" customWidth="1"/>
    <col min="25" max="16384" width="8.8515625" style="22" customWidth="1"/>
  </cols>
  <sheetData>
    <row r="1" spans="1:10" ht="15">
      <c r="A1" s="27"/>
      <c r="J1" s="23"/>
    </row>
    <row r="2" spans="1:24" ht="15">
      <c r="A2" s="181" t="s">
        <v>21</v>
      </c>
      <c r="B2" s="181"/>
      <c r="C2" s="181"/>
      <c r="D2" s="181"/>
      <c r="E2" s="181"/>
      <c r="F2" s="181"/>
      <c r="G2" s="181"/>
      <c r="H2" s="181"/>
      <c r="I2" s="181"/>
      <c r="J2" s="181"/>
      <c r="K2" s="181"/>
      <c r="L2" s="181"/>
      <c r="M2" s="181"/>
      <c r="N2" s="181"/>
      <c r="O2" s="181"/>
      <c r="P2" s="181"/>
      <c r="Q2" s="181"/>
      <c r="R2" s="181"/>
      <c r="S2" s="181"/>
      <c r="T2" s="181"/>
      <c r="U2" s="181"/>
      <c r="V2" s="181"/>
      <c r="W2" s="181"/>
      <c r="X2" s="181"/>
    </row>
    <row r="3" spans="1:24" s="121" customFormat="1" ht="15">
      <c r="A3" s="185" t="s">
        <v>95</v>
      </c>
      <c r="B3" s="185"/>
      <c r="C3" s="185"/>
      <c r="D3" s="185"/>
      <c r="E3" s="185"/>
      <c r="F3" s="185"/>
      <c r="G3" s="185"/>
      <c r="H3" s="185"/>
      <c r="I3" s="185"/>
      <c r="J3" s="185"/>
      <c r="K3" s="185"/>
      <c r="L3" s="185"/>
      <c r="M3" s="185"/>
      <c r="N3" s="185"/>
      <c r="O3" s="185"/>
      <c r="P3" s="185"/>
      <c r="Q3" s="185"/>
      <c r="R3" s="185"/>
      <c r="S3" s="185"/>
      <c r="T3" s="185"/>
      <c r="U3" s="185"/>
      <c r="V3" s="185"/>
      <c r="W3" s="185"/>
      <c r="X3" s="185"/>
    </row>
    <row r="4" spans="1:24" ht="6.75" customHeight="1">
      <c r="A4" s="96"/>
      <c r="B4" s="96"/>
      <c r="C4" s="96"/>
      <c r="D4" s="96"/>
      <c r="E4" s="96"/>
      <c r="F4" s="96"/>
      <c r="G4" s="96"/>
      <c r="H4" s="96"/>
      <c r="I4" s="96"/>
      <c r="J4" s="96"/>
      <c r="K4" s="96"/>
      <c r="L4" s="96"/>
      <c r="M4" s="96"/>
      <c r="N4" s="96"/>
      <c r="O4" s="96"/>
      <c r="P4" s="96"/>
      <c r="Q4" s="96"/>
      <c r="R4" s="96"/>
      <c r="S4" s="96"/>
      <c r="T4" s="96"/>
      <c r="U4" s="96"/>
      <c r="V4" s="96"/>
      <c r="W4" s="96"/>
      <c r="X4" s="96"/>
    </row>
    <row r="5" spans="1:24" ht="15">
      <c r="A5" s="197" t="s">
        <v>86</v>
      </c>
      <c r="B5" s="197"/>
      <c r="C5" s="197"/>
      <c r="D5" s="197"/>
      <c r="E5" s="197"/>
      <c r="F5" s="197"/>
      <c r="G5" s="197"/>
      <c r="H5" s="197"/>
      <c r="I5" s="197"/>
      <c r="J5" s="197"/>
      <c r="K5" s="197"/>
      <c r="L5" s="197"/>
      <c r="M5" s="197"/>
      <c r="N5" s="197"/>
      <c r="O5" s="197"/>
      <c r="P5" s="197"/>
      <c r="Q5" s="197"/>
      <c r="R5" s="197"/>
      <c r="S5" s="197"/>
      <c r="T5" s="197"/>
      <c r="U5" s="197"/>
      <c r="V5" s="197"/>
      <c r="W5" s="197"/>
      <c r="X5" s="197"/>
    </row>
    <row r="6" ht="6.75" customHeight="1" thickBot="1"/>
    <row r="7" spans="1:24" s="47" customFormat="1" ht="15.75" thickTop="1">
      <c r="A7" s="195" t="s">
        <v>49</v>
      </c>
      <c r="B7" s="195"/>
      <c r="C7" s="195"/>
      <c r="D7" s="198" t="s">
        <v>43</v>
      </c>
      <c r="E7" s="199"/>
      <c r="F7" s="199"/>
      <c r="G7" s="199"/>
      <c r="H7" s="199"/>
      <c r="I7" s="199"/>
      <c r="J7" s="200"/>
      <c r="K7" s="198" t="s">
        <v>42</v>
      </c>
      <c r="L7" s="199"/>
      <c r="M7" s="199"/>
      <c r="N7" s="199"/>
      <c r="O7" s="199"/>
      <c r="P7" s="199"/>
      <c r="Q7" s="200"/>
      <c r="R7" s="198" t="s">
        <v>0</v>
      </c>
      <c r="S7" s="199"/>
      <c r="T7" s="199"/>
      <c r="U7" s="199"/>
      <c r="V7" s="199"/>
      <c r="W7" s="199"/>
      <c r="X7" s="199"/>
    </row>
    <row r="8" spans="1:24" ht="47.25" customHeight="1">
      <c r="A8" s="129" t="s">
        <v>40</v>
      </c>
      <c r="B8" s="130" t="s">
        <v>63</v>
      </c>
      <c r="C8" s="152" t="s">
        <v>100</v>
      </c>
      <c r="D8" s="193" t="s">
        <v>46</v>
      </c>
      <c r="E8" s="189"/>
      <c r="F8" s="132" t="s">
        <v>45</v>
      </c>
      <c r="G8" s="190" t="s">
        <v>44</v>
      </c>
      <c r="H8" s="188"/>
      <c r="I8" s="189"/>
      <c r="J8" s="153" t="s">
        <v>0</v>
      </c>
      <c r="K8" s="193" t="s">
        <v>46</v>
      </c>
      <c r="L8" s="189"/>
      <c r="M8" s="132" t="s">
        <v>45</v>
      </c>
      <c r="N8" s="190" t="s">
        <v>44</v>
      </c>
      <c r="O8" s="188"/>
      <c r="P8" s="189"/>
      <c r="Q8" s="153" t="s">
        <v>0</v>
      </c>
      <c r="R8" s="188" t="s">
        <v>46</v>
      </c>
      <c r="S8" s="189"/>
      <c r="T8" s="132" t="s">
        <v>45</v>
      </c>
      <c r="U8" s="190" t="s">
        <v>44</v>
      </c>
      <c r="V8" s="188"/>
      <c r="W8" s="189"/>
      <c r="X8" s="133" t="s">
        <v>0</v>
      </c>
    </row>
    <row r="9" spans="1:24" ht="14.25" customHeight="1">
      <c r="A9" s="154"/>
      <c r="B9" s="155"/>
      <c r="C9" s="156" t="s">
        <v>50</v>
      </c>
      <c r="D9" s="138" t="s">
        <v>103</v>
      </c>
      <c r="E9" s="139">
        <v>1</v>
      </c>
      <c r="F9" s="139">
        <v>0</v>
      </c>
      <c r="G9" s="139">
        <v>1</v>
      </c>
      <c r="H9" s="139">
        <v>2</v>
      </c>
      <c r="I9" s="139" t="s">
        <v>17</v>
      </c>
      <c r="J9" s="133"/>
      <c r="K9" s="138" t="s">
        <v>103</v>
      </c>
      <c r="L9" s="139">
        <v>1</v>
      </c>
      <c r="M9" s="139">
        <v>0</v>
      </c>
      <c r="N9" s="139">
        <v>1</v>
      </c>
      <c r="O9" s="139">
        <v>2</v>
      </c>
      <c r="P9" s="139" t="s">
        <v>17</v>
      </c>
      <c r="Q9" s="134"/>
      <c r="R9" s="140" t="s">
        <v>103</v>
      </c>
      <c r="S9" s="139">
        <v>1</v>
      </c>
      <c r="T9" s="139">
        <v>0</v>
      </c>
      <c r="U9" s="139">
        <v>1</v>
      </c>
      <c r="V9" s="139">
        <v>2</v>
      </c>
      <c r="W9" s="139" t="s">
        <v>17</v>
      </c>
      <c r="X9" s="141"/>
    </row>
    <row r="10" spans="1:24" ht="15">
      <c r="A10" s="67" t="s">
        <v>61</v>
      </c>
      <c r="B10" s="68" t="s">
        <v>61</v>
      </c>
      <c r="C10" s="69" t="s">
        <v>61</v>
      </c>
      <c r="D10" s="70">
        <v>0</v>
      </c>
      <c r="E10" s="71">
        <v>41</v>
      </c>
      <c r="F10" s="71">
        <v>17676</v>
      </c>
      <c r="G10" s="71">
        <v>5670</v>
      </c>
      <c r="H10" s="71">
        <v>570</v>
      </c>
      <c r="I10" s="71">
        <v>21</v>
      </c>
      <c r="J10" s="72">
        <v>23978</v>
      </c>
      <c r="K10" s="70">
        <v>6</v>
      </c>
      <c r="L10" s="71">
        <v>43</v>
      </c>
      <c r="M10" s="71">
        <v>6675</v>
      </c>
      <c r="N10" s="71">
        <v>4382</v>
      </c>
      <c r="O10" s="71">
        <v>837</v>
      </c>
      <c r="P10" s="71">
        <v>96</v>
      </c>
      <c r="Q10" s="72">
        <v>12039</v>
      </c>
      <c r="R10" s="73">
        <f>SUM(K10,D10)</f>
        <v>6</v>
      </c>
      <c r="S10" s="71">
        <f aca="true" t="shared" si="0" ref="S10:X17">SUM(L10,E10)</f>
        <v>84</v>
      </c>
      <c r="T10" s="71">
        <f t="shared" si="0"/>
        <v>24351</v>
      </c>
      <c r="U10" s="71">
        <f t="shared" si="0"/>
        <v>10052</v>
      </c>
      <c r="V10" s="71">
        <f t="shared" si="0"/>
        <v>1407</v>
      </c>
      <c r="W10" s="71">
        <f t="shared" si="0"/>
        <v>117</v>
      </c>
      <c r="X10" s="74">
        <f t="shared" si="0"/>
        <v>36017</v>
      </c>
    </row>
    <row r="11" spans="1:24" ht="15">
      <c r="A11" s="67" t="s">
        <v>61</v>
      </c>
      <c r="B11" s="68" t="s">
        <v>61</v>
      </c>
      <c r="C11" s="69" t="s">
        <v>62</v>
      </c>
      <c r="D11" s="70">
        <v>0</v>
      </c>
      <c r="E11" s="71">
        <v>6</v>
      </c>
      <c r="F11" s="71">
        <v>3627</v>
      </c>
      <c r="G11" s="71">
        <v>953</v>
      </c>
      <c r="H11" s="71">
        <v>73</v>
      </c>
      <c r="I11" s="71">
        <v>6</v>
      </c>
      <c r="J11" s="72">
        <v>4665</v>
      </c>
      <c r="K11" s="70">
        <v>2</v>
      </c>
      <c r="L11" s="71">
        <v>17</v>
      </c>
      <c r="M11" s="71">
        <v>3368</v>
      </c>
      <c r="N11" s="71">
        <v>2134</v>
      </c>
      <c r="O11" s="71">
        <v>452</v>
      </c>
      <c r="P11" s="71">
        <v>49</v>
      </c>
      <c r="Q11" s="72">
        <v>6022</v>
      </c>
      <c r="R11" s="73">
        <f aca="true" t="shared" si="1" ref="R11:R17">SUM(K11,D11)</f>
        <v>2</v>
      </c>
      <c r="S11" s="71">
        <f t="shared" si="0"/>
        <v>23</v>
      </c>
      <c r="T11" s="71">
        <f t="shared" si="0"/>
        <v>6995</v>
      </c>
      <c r="U11" s="71">
        <f t="shared" si="0"/>
        <v>3087</v>
      </c>
      <c r="V11" s="71">
        <f t="shared" si="0"/>
        <v>525</v>
      </c>
      <c r="W11" s="71">
        <f t="shared" si="0"/>
        <v>55</v>
      </c>
      <c r="X11" s="74">
        <f t="shared" si="0"/>
        <v>10687</v>
      </c>
    </row>
    <row r="12" spans="1:24" ht="15">
      <c r="A12" s="67" t="s">
        <v>61</v>
      </c>
      <c r="B12" s="68" t="s">
        <v>62</v>
      </c>
      <c r="C12" s="69" t="s">
        <v>61</v>
      </c>
      <c r="D12" s="70">
        <v>0</v>
      </c>
      <c r="E12" s="71">
        <v>73</v>
      </c>
      <c r="F12" s="71">
        <v>15909</v>
      </c>
      <c r="G12" s="71">
        <v>2979</v>
      </c>
      <c r="H12" s="71">
        <v>167</v>
      </c>
      <c r="I12" s="71">
        <v>1</v>
      </c>
      <c r="J12" s="72">
        <v>19129</v>
      </c>
      <c r="K12" s="70">
        <v>0</v>
      </c>
      <c r="L12" s="71">
        <v>32</v>
      </c>
      <c r="M12" s="71">
        <v>4373</v>
      </c>
      <c r="N12" s="71">
        <v>1813</v>
      </c>
      <c r="O12" s="71">
        <v>220</v>
      </c>
      <c r="P12" s="71">
        <v>15</v>
      </c>
      <c r="Q12" s="72">
        <v>6453</v>
      </c>
      <c r="R12" s="73">
        <f t="shared" si="1"/>
        <v>0</v>
      </c>
      <c r="S12" s="71">
        <f t="shared" si="0"/>
        <v>105</v>
      </c>
      <c r="T12" s="71">
        <f t="shared" si="0"/>
        <v>20282</v>
      </c>
      <c r="U12" s="71">
        <f t="shared" si="0"/>
        <v>4792</v>
      </c>
      <c r="V12" s="71">
        <f t="shared" si="0"/>
        <v>387</v>
      </c>
      <c r="W12" s="71">
        <f t="shared" si="0"/>
        <v>16</v>
      </c>
      <c r="X12" s="74">
        <f t="shared" si="0"/>
        <v>25582</v>
      </c>
    </row>
    <row r="13" spans="1:24" ht="15">
      <c r="A13" s="67" t="s">
        <v>62</v>
      </c>
      <c r="B13" s="68" t="s">
        <v>61</v>
      </c>
      <c r="C13" s="69" t="s">
        <v>61</v>
      </c>
      <c r="D13" s="70">
        <v>0</v>
      </c>
      <c r="E13" s="71">
        <v>46</v>
      </c>
      <c r="F13" s="71">
        <v>20154</v>
      </c>
      <c r="G13" s="71">
        <v>6024</v>
      </c>
      <c r="H13" s="71">
        <v>368</v>
      </c>
      <c r="I13" s="71">
        <v>9</v>
      </c>
      <c r="J13" s="72">
        <v>26601</v>
      </c>
      <c r="K13" s="70">
        <v>0</v>
      </c>
      <c r="L13" s="71">
        <v>7</v>
      </c>
      <c r="M13" s="71">
        <v>1764</v>
      </c>
      <c r="N13" s="71">
        <v>753</v>
      </c>
      <c r="O13" s="71">
        <v>107</v>
      </c>
      <c r="P13" s="71">
        <v>3</v>
      </c>
      <c r="Q13" s="72">
        <v>2634</v>
      </c>
      <c r="R13" s="73">
        <f t="shared" si="1"/>
        <v>0</v>
      </c>
      <c r="S13" s="71">
        <f t="shared" si="0"/>
        <v>53</v>
      </c>
      <c r="T13" s="71">
        <f t="shared" si="0"/>
        <v>21918</v>
      </c>
      <c r="U13" s="71">
        <f t="shared" si="0"/>
        <v>6777</v>
      </c>
      <c r="V13" s="71">
        <f t="shared" si="0"/>
        <v>475</v>
      </c>
      <c r="W13" s="71">
        <f t="shared" si="0"/>
        <v>12</v>
      </c>
      <c r="X13" s="74">
        <f t="shared" si="0"/>
        <v>29235</v>
      </c>
    </row>
    <row r="14" spans="1:24" ht="15">
      <c r="A14" s="67" t="s">
        <v>61</v>
      </c>
      <c r="B14" s="68" t="s">
        <v>62</v>
      </c>
      <c r="C14" s="69" t="s">
        <v>62</v>
      </c>
      <c r="D14" s="70">
        <v>2</v>
      </c>
      <c r="E14" s="71">
        <v>163</v>
      </c>
      <c r="F14" s="71">
        <v>15058</v>
      </c>
      <c r="G14" s="71">
        <v>1182</v>
      </c>
      <c r="H14" s="71">
        <v>58</v>
      </c>
      <c r="I14" s="71">
        <v>3</v>
      </c>
      <c r="J14" s="72">
        <v>16466</v>
      </c>
      <c r="K14" s="70">
        <v>0</v>
      </c>
      <c r="L14" s="71">
        <v>38</v>
      </c>
      <c r="M14" s="71">
        <v>4107</v>
      </c>
      <c r="N14" s="71">
        <v>1493</v>
      </c>
      <c r="O14" s="71">
        <v>142</v>
      </c>
      <c r="P14" s="71">
        <v>18</v>
      </c>
      <c r="Q14" s="72">
        <v>5798</v>
      </c>
      <c r="R14" s="73">
        <f t="shared" si="1"/>
        <v>2</v>
      </c>
      <c r="S14" s="71">
        <f t="shared" si="0"/>
        <v>201</v>
      </c>
      <c r="T14" s="71">
        <f t="shared" si="0"/>
        <v>19165</v>
      </c>
      <c r="U14" s="71">
        <f t="shared" si="0"/>
        <v>2675</v>
      </c>
      <c r="V14" s="71">
        <f t="shared" si="0"/>
        <v>200</v>
      </c>
      <c r="W14" s="71">
        <f t="shared" si="0"/>
        <v>21</v>
      </c>
      <c r="X14" s="74">
        <f t="shared" si="0"/>
        <v>22264</v>
      </c>
    </row>
    <row r="15" spans="1:24" ht="15">
      <c r="A15" s="67" t="s">
        <v>62</v>
      </c>
      <c r="B15" s="68" t="s">
        <v>61</v>
      </c>
      <c r="C15" s="69" t="s">
        <v>62</v>
      </c>
      <c r="D15" s="70">
        <v>0</v>
      </c>
      <c r="E15" s="71">
        <v>31</v>
      </c>
      <c r="F15" s="71">
        <v>9404</v>
      </c>
      <c r="G15" s="71">
        <v>1645</v>
      </c>
      <c r="H15" s="71">
        <v>61</v>
      </c>
      <c r="I15" s="71">
        <v>1</v>
      </c>
      <c r="J15" s="72">
        <v>11142</v>
      </c>
      <c r="K15" s="70">
        <v>0</v>
      </c>
      <c r="L15" s="71">
        <v>2</v>
      </c>
      <c r="M15" s="71">
        <v>989</v>
      </c>
      <c r="N15" s="71">
        <v>388</v>
      </c>
      <c r="O15" s="71">
        <v>44</v>
      </c>
      <c r="P15" s="71">
        <v>3</v>
      </c>
      <c r="Q15" s="72">
        <v>1426</v>
      </c>
      <c r="R15" s="73">
        <f t="shared" si="1"/>
        <v>0</v>
      </c>
      <c r="S15" s="71">
        <f t="shared" si="0"/>
        <v>33</v>
      </c>
      <c r="T15" s="71">
        <f t="shared" si="0"/>
        <v>10393</v>
      </c>
      <c r="U15" s="71">
        <f t="shared" si="0"/>
        <v>2033</v>
      </c>
      <c r="V15" s="71">
        <f t="shared" si="0"/>
        <v>105</v>
      </c>
      <c r="W15" s="71">
        <f t="shared" si="0"/>
        <v>4</v>
      </c>
      <c r="X15" s="74">
        <f t="shared" si="0"/>
        <v>12568</v>
      </c>
    </row>
    <row r="16" spans="1:24" ht="15">
      <c r="A16" s="67" t="s">
        <v>62</v>
      </c>
      <c r="B16" s="68" t="s">
        <v>62</v>
      </c>
      <c r="C16" s="69" t="s">
        <v>61</v>
      </c>
      <c r="D16" s="70">
        <v>11</v>
      </c>
      <c r="E16" s="71">
        <v>597</v>
      </c>
      <c r="F16" s="71">
        <v>61626</v>
      </c>
      <c r="G16" s="71">
        <v>7488</v>
      </c>
      <c r="H16" s="71">
        <v>244</v>
      </c>
      <c r="I16" s="71">
        <v>9</v>
      </c>
      <c r="J16" s="72">
        <v>69975</v>
      </c>
      <c r="K16" s="70">
        <v>0</v>
      </c>
      <c r="L16" s="71">
        <v>31</v>
      </c>
      <c r="M16" s="71">
        <v>2969</v>
      </c>
      <c r="N16" s="71">
        <v>694</v>
      </c>
      <c r="O16" s="71">
        <v>57</v>
      </c>
      <c r="P16" s="71">
        <v>2</v>
      </c>
      <c r="Q16" s="72">
        <v>3753</v>
      </c>
      <c r="R16" s="73">
        <f t="shared" si="1"/>
        <v>11</v>
      </c>
      <c r="S16" s="71">
        <f t="shared" si="0"/>
        <v>628</v>
      </c>
      <c r="T16" s="71">
        <f t="shared" si="0"/>
        <v>64595</v>
      </c>
      <c r="U16" s="71">
        <f t="shared" si="0"/>
        <v>8182</v>
      </c>
      <c r="V16" s="71">
        <f t="shared" si="0"/>
        <v>301</v>
      </c>
      <c r="W16" s="71">
        <f t="shared" si="0"/>
        <v>11</v>
      </c>
      <c r="X16" s="74">
        <f t="shared" si="0"/>
        <v>73728</v>
      </c>
    </row>
    <row r="17" spans="1:24" ht="15">
      <c r="A17" s="67" t="s">
        <v>62</v>
      </c>
      <c r="B17" s="68" t="s">
        <v>62</v>
      </c>
      <c r="C17" s="69" t="s">
        <v>62</v>
      </c>
      <c r="D17" s="70">
        <v>42</v>
      </c>
      <c r="E17" s="71">
        <v>3104</v>
      </c>
      <c r="F17" s="71">
        <v>199391</v>
      </c>
      <c r="G17" s="71">
        <v>7660</v>
      </c>
      <c r="H17" s="71">
        <v>130</v>
      </c>
      <c r="I17" s="71">
        <v>1</v>
      </c>
      <c r="J17" s="72">
        <v>210328</v>
      </c>
      <c r="K17" s="70">
        <v>0</v>
      </c>
      <c r="L17" s="71">
        <v>91</v>
      </c>
      <c r="M17" s="71">
        <v>3737</v>
      </c>
      <c r="N17" s="71">
        <v>662</v>
      </c>
      <c r="O17" s="71">
        <v>59</v>
      </c>
      <c r="P17" s="71">
        <v>2</v>
      </c>
      <c r="Q17" s="72">
        <v>4551</v>
      </c>
      <c r="R17" s="73">
        <f t="shared" si="1"/>
        <v>42</v>
      </c>
      <c r="S17" s="71">
        <f t="shared" si="0"/>
        <v>3195</v>
      </c>
      <c r="T17" s="71">
        <f t="shared" si="0"/>
        <v>203128</v>
      </c>
      <c r="U17" s="71">
        <f t="shared" si="0"/>
        <v>8322</v>
      </c>
      <c r="V17" s="71">
        <f t="shared" si="0"/>
        <v>189</v>
      </c>
      <c r="W17" s="71">
        <f t="shared" si="0"/>
        <v>3</v>
      </c>
      <c r="X17" s="74">
        <f t="shared" si="0"/>
        <v>214879</v>
      </c>
    </row>
    <row r="18" spans="1:24" s="157" customFormat="1" ht="15">
      <c r="A18" s="66"/>
      <c r="B18" s="66"/>
      <c r="C18" s="66" t="s">
        <v>0</v>
      </c>
      <c r="D18" s="75">
        <f>SUM(D10:D17)</f>
        <v>55</v>
      </c>
      <c r="E18" s="76">
        <f aca="true" t="shared" si="2" ref="E18:X18">SUM(E10:E17)</f>
        <v>4061</v>
      </c>
      <c r="F18" s="76">
        <f t="shared" si="2"/>
        <v>342845</v>
      </c>
      <c r="G18" s="76">
        <f t="shared" si="2"/>
        <v>33601</v>
      </c>
      <c r="H18" s="76">
        <f t="shared" si="2"/>
        <v>1671</v>
      </c>
      <c r="I18" s="76">
        <f t="shared" si="2"/>
        <v>51</v>
      </c>
      <c r="J18" s="77">
        <f t="shared" si="2"/>
        <v>382284</v>
      </c>
      <c r="K18" s="75">
        <f t="shared" si="2"/>
        <v>8</v>
      </c>
      <c r="L18" s="76">
        <f t="shared" si="2"/>
        <v>261</v>
      </c>
      <c r="M18" s="76">
        <f t="shared" si="2"/>
        <v>27982</v>
      </c>
      <c r="N18" s="76">
        <f t="shared" si="2"/>
        <v>12319</v>
      </c>
      <c r="O18" s="76">
        <f t="shared" si="2"/>
        <v>1918</v>
      </c>
      <c r="P18" s="76">
        <f t="shared" si="2"/>
        <v>188</v>
      </c>
      <c r="Q18" s="77">
        <f t="shared" si="2"/>
        <v>42676</v>
      </c>
      <c r="R18" s="78">
        <f t="shared" si="2"/>
        <v>63</v>
      </c>
      <c r="S18" s="76">
        <f t="shared" si="2"/>
        <v>4322</v>
      </c>
      <c r="T18" s="76">
        <f t="shared" si="2"/>
        <v>370827</v>
      </c>
      <c r="U18" s="76">
        <f t="shared" si="2"/>
        <v>45920</v>
      </c>
      <c r="V18" s="76">
        <f t="shared" si="2"/>
        <v>3589</v>
      </c>
      <c r="W18" s="76">
        <f t="shared" si="2"/>
        <v>239</v>
      </c>
      <c r="X18" s="79">
        <f t="shared" si="2"/>
        <v>424960</v>
      </c>
    </row>
    <row r="21" spans="1:24" ht="15">
      <c r="A21" s="181" t="s">
        <v>21</v>
      </c>
      <c r="B21" s="181"/>
      <c r="C21" s="181"/>
      <c r="D21" s="181"/>
      <c r="E21" s="181"/>
      <c r="F21" s="181"/>
      <c r="G21" s="181"/>
      <c r="H21" s="181"/>
      <c r="I21" s="181"/>
      <c r="J21" s="181"/>
      <c r="K21" s="181"/>
      <c r="L21" s="181"/>
      <c r="M21" s="181"/>
      <c r="N21" s="181"/>
      <c r="O21" s="181"/>
      <c r="P21" s="181"/>
      <c r="Q21" s="181"/>
      <c r="R21" s="181"/>
      <c r="S21" s="181"/>
      <c r="T21" s="181"/>
      <c r="U21" s="181"/>
      <c r="V21" s="181"/>
      <c r="W21" s="181"/>
      <c r="X21" s="181"/>
    </row>
    <row r="22" spans="1:24" s="121" customFormat="1" ht="15">
      <c r="A22" s="185" t="s">
        <v>95</v>
      </c>
      <c r="B22" s="185"/>
      <c r="C22" s="185"/>
      <c r="D22" s="185"/>
      <c r="E22" s="185"/>
      <c r="F22" s="185"/>
      <c r="G22" s="185"/>
      <c r="H22" s="185"/>
      <c r="I22" s="185"/>
      <c r="J22" s="185"/>
      <c r="K22" s="185"/>
      <c r="L22" s="185"/>
      <c r="M22" s="185"/>
      <c r="N22" s="185"/>
      <c r="O22" s="185"/>
      <c r="P22" s="185"/>
      <c r="Q22" s="185"/>
      <c r="R22" s="185"/>
      <c r="S22" s="185"/>
      <c r="T22" s="185"/>
      <c r="U22" s="185"/>
      <c r="V22" s="185"/>
      <c r="W22" s="185"/>
      <c r="X22" s="185"/>
    </row>
    <row r="23" spans="1:24" ht="6.75" customHeight="1">
      <c r="A23" s="96"/>
      <c r="B23" s="96"/>
      <c r="C23" s="96"/>
      <c r="D23" s="96"/>
      <c r="E23" s="96"/>
      <c r="F23" s="96"/>
      <c r="G23" s="96"/>
      <c r="H23" s="96"/>
      <c r="I23" s="96"/>
      <c r="J23" s="96"/>
      <c r="K23" s="96"/>
      <c r="L23" s="96"/>
      <c r="M23" s="96"/>
      <c r="N23" s="96"/>
      <c r="O23" s="96"/>
      <c r="P23" s="96"/>
      <c r="Q23" s="96"/>
      <c r="R23" s="96"/>
      <c r="S23" s="96"/>
      <c r="T23" s="96"/>
      <c r="U23" s="96"/>
      <c r="V23" s="96"/>
      <c r="W23" s="96"/>
      <c r="X23" s="96"/>
    </row>
    <row r="24" spans="1:24" ht="15">
      <c r="A24" s="197" t="s">
        <v>85</v>
      </c>
      <c r="B24" s="197"/>
      <c r="C24" s="197"/>
      <c r="D24" s="197"/>
      <c r="E24" s="197"/>
      <c r="F24" s="197"/>
      <c r="G24" s="197"/>
      <c r="H24" s="197"/>
      <c r="I24" s="197"/>
      <c r="J24" s="197"/>
      <c r="K24" s="197"/>
      <c r="L24" s="197"/>
      <c r="M24" s="197"/>
      <c r="N24" s="197"/>
      <c r="O24" s="197"/>
      <c r="P24" s="197"/>
      <c r="Q24" s="197"/>
      <c r="R24" s="197"/>
      <c r="S24" s="197"/>
      <c r="T24" s="197"/>
      <c r="U24" s="197"/>
      <c r="V24" s="197"/>
      <c r="W24" s="197"/>
      <c r="X24" s="197"/>
    </row>
    <row r="25" ht="6.75" customHeight="1" thickBot="1"/>
    <row r="26" spans="1:24" ht="15.75" thickTop="1">
      <c r="A26" s="195" t="s">
        <v>49</v>
      </c>
      <c r="B26" s="195"/>
      <c r="C26" s="195"/>
      <c r="D26" s="198" t="s">
        <v>43</v>
      </c>
      <c r="E26" s="199"/>
      <c r="F26" s="199"/>
      <c r="G26" s="199"/>
      <c r="H26" s="199"/>
      <c r="I26" s="199"/>
      <c r="J26" s="200"/>
      <c r="K26" s="198" t="s">
        <v>42</v>
      </c>
      <c r="L26" s="199"/>
      <c r="M26" s="199"/>
      <c r="N26" s="199"/>
      <c r="O26" s="199"/>
      <c r="P26" s="199"/>
      <c r="Q26" s="200"/>
      <c r="R26" s="198" t="s">
        <v>0</v>
      </c>
      <c r="S26" s="199"/>
      <c r="T26" s="199"/>
      <c r="U26" s="199"/>
      <c r="V26" s="199"/>
      <c r="W26" s="199"/>
      <c r="X26" s="199"/>
    </row>
    <row r="27" spans="1:24" ht="45">
      <c r="A27" s="129" t="s">
        <v>40</v>
      </c>
      <c r="B27" s="130" t="s">
        <v>63</v>
      </c>
      <c r="C27" s="152" t="s">
        <v>100</v>
      </c>
      <c r="D27" s="193" t="s">
        <v>46</v>
      </c>
      <c r="E27" s="189"/>
      <c r="F27" s="132" t="s">
        <v>45</v>
      </c>
      <c r="G27" s="190" t="s">
        <v>44</v>
      </c>
      <c r="H27" s="188"/>
      <c r="I27" s="189"/>
      <c r="J27" s="153" t="s">
        <v>0</v>
      </c>
      <c r="K27" s="193" t="s">
        <v>46</v>
      </c>
      <c r="L27" s="189"/>
      <c r="M27" s="132" t="s">
        <v>45</v>
      </c>
      <c r="N27" s="190" t="s">
        <v>44</v>
      </c>
      <c r="O27" s="188"/>
      <c r="P27" s="189"/>
      <c r="Q27" s="153" t="s">
        <v>0</v>
      </c>
      <c r="R27" s="188" t="s">
        <v>46</v>
      </c>
      <c r="S27" s="189"/>
      <c r="T27" s="132" t="s">
        <v>45</v>
      </c>
      <c r="U27" s="190" t="s">
        <v>44</v>
      </c>
      <c r="V27" s="188"/>
      <c r="W27" s="189"/>
      <c r="X27" s="133" t="s">
        <v>0</v>
      </c>
    </row>
    <row r="28" spans="1:24" ht="16.5" customHeight="1">
      <c r="A28" s="154"/>
      <c r="B28" s="155"/>
      <c r="C28" s="156" t="s">
        <v>50</v>
      </c>
      <c r="D28" s="138" t="s">
        <v>103</v>
      </c>
      <c r="E28" s="139">
        <v>1</v>
      </c>
      <c r="F28" s="139">
        <v>0</v>
      </c>
      <c r="G28" s="139">
        <v>1</v>
      </c>
      <c r="H28" s="139">
        <v>2</v>
      </c>
      <c r="I28" s="139" t="s">
        <v>17</v>
      </c>
      <c r="J28" s="133"/>
      <c r="K28" s="138" t="s">
        <v>103</v>
      </c>
      <c r="L28" s="139">
        <v>1</v>
      </c>
      <c r="M28" s="139">
        <v>0</v>
      </c>
      <c r="N28" s="139">
        <v>1</v>
      </c>
      <c r="O28" s="139">
        <v>2</v>
      </c>
      <c r="P28" s="139" t="s">
        <v>17</v>
      </c>
      <c r="Q28" s="134"/>
      <c r="R28" s="140" t="s">
        <v>103</v>
      </c>
      <c r="S28" s="139">
        <v>1</v>
      </c>
      <c r="T28" s="139">
        <v>0</v>
      </c>
      <c r="U28" s="139">
        <v>1</v>
      </c>
      <c r="V28" s="139">
        <v>2</v>
      </c>
      <c r="W28" s="139" t="s">
        <v>17</v>
      </c>
      <c r="X28" s="141"/>
    </row>
    <row r="29" spans="1:24" ht="15">
      <c r="A29" s="67" t="s">
        <v>61</v>
      </c>
      <c r="B29" s="68" t="s">
        <v>61</v>
      </c>
      <c r="C29" s="69" t="s">
        <v>61</v>
      </c>
      <c r="D29" s="82">
        <f aca="true" t="shared" si="3" ref="D29:J29">+D10/$J10*100</f>
        <v>0</v>
      </c>
      <c r="E29" s="83">
        <f t="shared" si="3"/>
        <v>0.17099007423471516</v>
      </c>
      <c r="F29" s="83">
        <f t="shared" si="3"/>
        <v>73.71757444323964</v>
      </c>
      <c r="G29" s="83">
        <f t="shared" si="3"/>
        <v>23.646676119776462</v>
      </c>
      <c r="H29" s="83">
        <f t="shared" si="3"/>
        <v>2.3771790808240887</v>
      </c>
      <c r="I29" s="83">
        <f t="shared" si="3"/>
        <v>0.08758028192509801</v>
      </c>
      <c r="J29" s="84">
        <f t="shared" si="3"/>
        <v>100</v>
      </c>
      <c r="K29" s="82">
        <f aca="true" t="shared" si="4" ref="K29:Q29">K10/$Q10*100</f>
        <v>0.049838026414154</v>
      </c>
      <c r="L29" s="83">
        <f t="shared" si="4"/>
        <v>0.35717252263477034</v>
      </c>
      <c r="M29" s="83">
        <f t="shared" si="4"/>
        <v>55.44480438574632</v>
      </c>
      <c r="N29" s="83">
        <f t="shared" si="4"/>
        <v>36.3983719578038</v>
      </c>
      <c r="O29" s="83">
        <f t="shared" si="4"/>
        <v>6.952404684774482</v>
      </c>
      <c r="P29" s="83">
        <f t="shared" si="4"/>
        <v>0.797408422626464</v>
      </c>
      <c r="Q29" s="84">
        <f t="shared" si="4"/>
        <v>100</v>
      </c>
      <c r="R29" s="85">
        <f aca="true" t="shared" si="5" ref="R29:X29">R10/$X10*100</f>
        <v>0.016658800011105868</v>
      </c>
      <c r="S29" s="83">
        <f t="shared" si="5"/>
        <v>0.23322320015548215</v>
      </c>
      <c r="T29" s="83">
        <f t="shared" si="5"/>
        <v>67.60973984507316</v>
      </c>
      <c r="U29" s="83">
        <f t="shared" si="5"/>
        <v>27.909042951939362</v>
      </c>
      <c r="V29" s="83">
        <f t="shared" si="5"/>
        <v>3.906488602604326</v>
      </c>
      <c r="W29" s="83">
        <f t="shared" si="5"/>
        <v>0.3248466002165644</v>
      </c>
      <c r="X29" s="86">
        <f t="shared" si="5"/>
        <v>100</v>
      </c>
    </row>
    <row r="30" spans="1:24" ht="15">
      <c r="A30" s="67" t="s">
        <v>61</v>
      </c>
      <c r="B30" s="68" t="s">
        <v>61</v>
      </c>
      <c r="C30" s="69" t="s">
        <v>62</v>
      </c>
      <c r="D30" s="82">
        <f aca="true" t="shared" si="6" ref="D30:J30">+D11/$J11*100</f>
        <v>0</v>
      </c>
      <c r="E30" s="83">
        <f t="shared" si="6"/>
        <v>0.12861736334405144</v>
      </c>
      <c r="F30" s="83">
        <f t="shared" si="6"/>
        <v>77.7491961414791</v>
      </c>
      <c r="G30" s="83">
        <f t="shared" si="6"/>
        <v>20.42872454448017</v>
      </c>
      <c r="H30" s="83">
        <f t="shared" si="6"/>
        <v>1.5648445873526258</v>
      </c>
      <c r="I30" s="83">
        <f t="shared" si="6"/>
        <v>0.12861736334405144</v>
      </c>
      <c r="J30" s="84">
        <f t="shared" si="6"/>
        <v>100</v>
      </c>
      <c r="K30" s="82">
        <f aca="true" t="shared" si="7" ref="K30:Q30">K11/$Q11*100</f>
        <v>0.033211557622052475</v>
      </c>
      <c r="L30" s="83">
        <f t="shared" si="7"/>
        <v>0.282298239787446</v>
      </c>
      <c r="M30" s="83">
        <f t="shared" si="7"/>
        <v>55.92826303553636</v>
      </c>
      <c r="N30" s="83">
        <f t="shared" si="7"/>
        <v>35.43673198272999</v>
      </c>
      <c r="O30" s="83">
        <f t="shared" si="7"/>
        <v>7.505812022583859</v>
      </c>
      <c r="P30" s="83">
        <f t="shared" si="7"/>
        <v>0.8136831617402857</v>
      </c>
      <c r="Q30" s="84">
        <f t="shared" si="7"/>
        <v>100</v>
      </c>
      <c r="R30" s="85">
        <f aca="true" t="shared" si="8" ref="R30:X30">R11/$X11*100</f>
        <v>0.018714325816412466</v>
      </c>
      <c r="S30" s="83">
        <f t="shared" si="8"/>
        <v>0.21521474688874334</v>
      </c>
      <c r="T30" s="83">
        <f t="shared" si="8"/>
        <v>65.45335454290259</v>
      </c>
      <c r="U30" s="83">
        <f t="shared" si="8"/>
        <v>28.885561897632638</v>
      </c>
      <c r="V30" s="83">
        <f t="shared" si="8"/>
        <v>4.912510526808272</v>
      </c>
      <c r="W30" s="83">
        <f t="shared" si="8"/>
        <v>0.5146439599513428</v>
      </c>
      <c r="X30" s="86">
        <f t="shared" si="8"/>
        <v>100</v>
      </c>
    </row>
    <row r="31" spans="1:24" ht="15">
      <c r="A31" s="67" t="s">
        <v>61</v>
      </c>
      <c r="B31" s="68" t="s">
        <v>62</v>
      </c>
      <c r="C31" s="69" t="s">
        <v>61</v>
      </c>
      <c r="D31" s="82">
        <f aca="true" t="shared" si="9" ref="D31:J31">+D12/$J12*100</f>
        <v>0</v>
      </c>
      <c r="E31" s="83">
        <f t="shared" si="9"/>
        <v>0.38161953055570075</v>
      </c>
      <c r="F31" s="83">
        <f t="shared" si="9"/>
        <v>83.1669193371321</v>
      </c>
      <c r="G31" s="83">
        <f t="shared" si="9"/>
        <v>15.573213445553872</v>
      </c>
      <c r="H31" s="83">
        <f t="shared" si="9"/>
        <v>0.8730200219561921</v>
      </c>
      <c r="I31" s="83">
        <f t="shared" si="9"/>
        <v>0.005227664802132887</v>
      </c>
      <c r="J31" s="84">
        <f t="shared" si="9"/>
        <v>100</v>
      </c>
      <c r="K31" s="82">
        <f aca="true" t="shared" si="10" ref="K31:Q31">K12/$Q12*100</f>
        <v>0</v>
      </c>
      <c r="L31" s="83">
        <f t="shared" si="10"/>
        <v>0.49589338292267165</v>
      </c>
      <c r="M31" s="83">
        <f t="shared" si="10"/>
        <v>67.76693011002635</v>
      </c>
      <c r="N31" s="83">
        <f t="shared" si="10"/>
        <v>28.095459476212614</v>
      </c>
      <c r="O31" s="83">
        <f t="shared" si="10"/>
        <v>3.4092670075933675</v>
      </c>
      <c r="P31" s="83">
        <f t="shared" si="10"/>
        <v>0.23245002324500233</v>
      </c>
      <c r="Q31" s="84">
        <f t="shared" si="10"/>
        <v>100</v>
      </c>
      <c r="R31" s="85">
        <f aca="true" t="shared" si="11" ref="R31:X31">R12/$X12*100</f>
        <v>0</v>
      </c>
      <c r="S31" s="83">
        <f t="shared" si="11"/>
        <v>0.41044484403095927</v>
      </c>
      <c r="T31" s="83">
        <f t="shared" si="11"/>
        <v>79.28230787272301</v>
      </c>
      <c r="U31" s="83">
        <f t="shared" si="11"/>
        <v>18.731920881870064</v>
      </c>
      <c r="V31" s="83">
        <f t="shared" si="11"/>
        <v>1.5127824251426785</v>
      </c>
      <c r="W31" s="83">
        <f t="shared" si="11"/>
        <v>0.06254397623328903</v>
      </c>
      <c r="X31" s="86">
        <f t="shared" si="11"/>
        <v>100</v>
      </c>
    </row>
    <row r="32" spans="1:24" ht="15">
      <c r="A32" s="67" t="s">
        <v>62</v>
      </c>
      <c r="B32" s="68" t="s">
        <v>61</v>
      </c>
      <c r="C32" s="69" t="s">
        <v>61</v>
      </c>
      <c r="D32" s="82">
        <f aca="true" t="shared" si="12" ref="D32:J32">+D13/$J13*100</f>
        <v>0</v>
      </c>
      <c r="E32" s="83">
        <f t="shared" si="12"/>
        <v>0.17292582985602045</v>
      </c>
      <c r="F32" s="83">
        <f t="shared" si="12"/>
        <v>75.76406901996165</v>
      </c>
      <c r="G32" s="83">
        <f t="shared" si="12"/>
        <v>22.645765196797115</v>
      </c>
      <c r="H32" s="83">
        <f t="shared" si="12"/>
        <v>1.3834066388481636</v>
      </c>
      <c r="I32" s="83">
        <f t="shared" si="12"/>
        <v>0.03383331453704748</v>
      </c>
      <c r="J32" s="84">
        <f t="shared" si="12"/>
        <v>100</v>
      </c>
      <c r="K32" s="82">
        <f aca="true" t="shared" si="13" ref="K32:Q32">K13/$Q13*100</f>
        <v>0</v>
      </c>
      <c r="L32" s="83">
        <f t="shared" si="13"/>
        <v>0.26575550493545935</v>
      </c>
      <c r="M32" s="83">
        <f t="shared" si="13"/>
        <v>66.97038724373576</v>
      </c>
      <c r="N32" s="83">
        <f t="shared" si="13"/>
        <v>28.5876993166287</v>
      </c>
      <c r="O32" s="83">
        <f t="shared" si="13"/>
        <v>4.0622627182991655</v>
      </c>
      <c r="P32" s="83">
        <f t="shared" si="13"/>
        <v>0.11389521640091116</v>
      </c>
      <c r="Q32" s="84">
        <f t="shared" si="13"/>
        <v>100</v>
      </c>
      <c r="R32" s="85">
        <f aca="true" t="shared" si="14" ref="R32:X32">R13/$X13*100</f>
        <v>0</v>
      </c>
      <c r="S32" s="83">
        <f t="shared" si="14"/>
        <v>0.18128955019668208</v>
      </c>
      <c r="T32" s="83">
        <f t="shared" si="14"/>
        <v>74.97178040020523</v>
      </c>
      <c r="U32" s="83">
        <f t="shared" si="14"/>
        <v>23.18111852231914</v>
      </c>
      <c r="V32" s="83">
        <f t="shared" si="14"/>
        <v>1.6247648366683771</v>
      </c>
      <c r="W32" s="83">
        <f t="shared" si="14"/>
        <v>0.04104669061056952</v>
      </c>
      <c r="X32" s="86">
        <f t="shared" si="14"/>
        <v>100</v>
      </c>
    </row>
    <row r="33" spans="1:24" ht="15">
      <c r="A33" s="67" t="s">
        <v>61</v>
      </c>
      <c r="B33" s="68" t="s">
        <v>62</v>
      </c>
      <c r="C33" s="69" t="s">
        <v>62</v>
      </c>
      <c r="D33" s="82">
        <f aca="true" t="shared" si="15" ref="D33:J33">+D14/$J14*100</f>
        <v>0.012146240738491437</v>
      </c>
      <c r="E33" s="83">
        <f t="shared" si="15"/>
        <v>0.9899186201870521</v>
      </c>
      <c r="F33" s="83">
        <f t="shared" si="15"/>
        <v>91.44904652010203</v>
      </c>
      <c r="G33" s="83">
        <f t="shared" si="15"/>
        <v>7.1784282764484395</v>
      </c>
      <c r="H33" s="83">
        <f t="shared" si="15"/>
        <v>0.35224098141625165</v>
      </c>
      <c r="I33" s="83">
        <f t="shared" si="15"/>
        <v>0.018219361107737156</v>
      </c>
      <c r="J33" s="84">
        <f t="shared" si="15"/>
        <v>100</v>
      </c>
      <c r="K33" s="82">
        <f aca="true" t="shared" si="16" ref="K33:Q33">K14/$Q14*100</f>
        <v>0</v>
      </c>
      <c r="L33" s="83">
        <f t="shared" si="16"/>
        <v>0.6553984132459468</v>
      </c>
      <c r="M33" s="83">
        <f t="shared" si="16"/>
        <v>70.83477061055537</v>
      </c>
      <c r="N33" s="83">
        <f t="shared" si="16"/>
        <v>25.750258709899963</v>
      </c>
      <c r="O33" s="83">
        <f t="shared" si="16"/>
        <v>2.4491203863401174</v>
      </c>
      <c r="P33" s="83">
        <f t="shared" si="16"/>
        <v>0.3104518799586064</v>
      </c>
      <c r="Q33" s="84">
        <f t="shared" si="16"/>
        <v>100</v>
      </c>
      <c r="R33" s="85">
        <f aca="true" t="shared" si="17" ref="R33:X33">R14/$X14*100</f>
        <v>0.008983111749910169</v>
      </c>
      <c r="S33" s="83">
        <f t="shared" si="17"/>
        <v>0.9028027308659721</v>
      </c>
      <c r="T33" s="83">
        <f t="shared" si="17"/>
        <v>86.08066834351419</v>
      </c>
      <c r="U33" s="83">
        <f t="shared" si="17"/>
        <v>12.01491196550485</v>
      </c>
      <c r="V33" s="83">
        <f t="shared" si="17"/>
        <v>0.8983111749910169</v>
      </c>
      <c r="W33" s="83">
        <f t="shared" si="17"/>
        <v>0.09432267337405677</v>
      </c>
      <c r="X33" s="86">
        <f t="shared" si="17"/>
        <v>100</v>
      </c>
    </row>
    <row r="34" spans="1:24" ht="15">
      <c r="A34" s="67" t="s">
        <v>62</v>
      </c>
      <c r="B34" s="68" t="s">
        <v>61</v>
      </c>
      <c r="C34" s="69" t="s">
        <v>62</v>
      </c>
      <c r="D34" s="82">
        <f aca="true" t="shared" si="18" ref="D34:J34">+D15/$J15*100</f>
        <v>0</v>
      </c>
      <c r="E34" s="83">
        <f t="shared" si="18"/>
        <v>0.27822653024591637</v>
      </c>
      <c r="F34" s="83">
        <f t="shared" si="18"/>
        <v>84.40136420750314</v>
      </c>
      <c r="G34" s="83">
        <f t="shared" si="18"/>
        <v>14.76395620175911</v>
      </c>
      <c r="H34" s="83">
        <f t="shared" si="18"/>
        <v>0.5474780111290612</v>
      </c>
      <c r="I34" s="83">
        <f t="shared" si="18"/>
        <v>0.008975049362771496</v>
      </c>
      <c r="J34" s="84">
        <f t="shared" si="18"/>
        <v>100</v>
      </c>
      <c r="K34" s="82">
        <f aca="true" t="shared" si="19" ref="K34:Q34">K15/$Q15*100</f>
        <v>0</v>
      </c>
      <c r="L34" s="83">
        <f t="shared" si="19"/>
        <v>0.1402524544179523</v>
      </c>
      <c r="M34" s="83">
        <f t="shared" si="19"/>
        <v>69.35483870967742</v>
      </c>
      <c r="N34" s="83">
        <f t="shared" si="19"/>
        <v>27.20897615708275</v>
      </c>
      <c r="O34" s="83">
        <f t="shared" si="19"/>
        <v>3.0855539971949506</v>
      </c>
      <c r="P34" s="83">
        <f t="shared" si="19"/>
        <v>0.21037868162692847</v>
      </c>
      <c r="Q34" s="84">
        <f t="shared" si="19"/>
        <v>100</v>
      </c>
      <c r="R34" s="85">
        <f aca="true" t="shared" si="20" ref="R34:X34">R15/$X15*100</f>
        <v>0</v>
      </c>
      <c r="S34" s="83">
        <f t="shared" si="20"/>
        <v>0.26257161043921073</v>
      </c>
      <c r="T34" s="83">
        <f t="shared" si="20"/>
        <v>82.69414385741565</v>
      </c>
      <c r="U34" s="83">
        <f t="shared" si="20"/>
        <v>16.17600254614895</v>
      </c>
      <c r="V34" s="83">
        <f t="shared" si="20"/>
        <v>0.8354551241247612</v>
      </c>
      <c r="W34" s="83">
        <f t="shared" si="20"/>
        <v>0.031826861871419476</v>
      </c>
      <c r="X34" s="86">
        <f t="shared" si="20"/>
        <v>100</v>
      </c>
    </row>
    <row r="35" spans="1:24" ht="15">
      <c r="A35" s="67" t="s">
        <v>62</v>
      </c>
      <c r="B35" s="68" t="s">
        <v>62</v>
      </c>
      <c r="C35" s="69" t="s">
        <v>61</v>
      </c>
      <c r="D35" s="82">
        <f aca="true" t="shared" si="21" ref="D35:J35">+D16/$J16*100</f>
        <v>0.015719899964272952</v>
      </c>
      <c r="E35" s="83">
        <f t="shared" si="21"/>
        <v>0.8531618435155413</v>
      </c>
      <c r="F35" s="83">
        <f t="shared" si="21"/>
        <v>88.06859592711683</v>
      </c>
      <c r="G35" s="83">
        <f t="shared" si="21"/>
        <v>10.70096463022508</v>
      </c>
      <c r="H35" s="83">
        <f t="shared" si="21"/>
        <v>0.34869596284387283</v>
      </c>
      <c r="I35" s="83">
        <f t="shared" si="21"/>
        <v>0.012861736334405145</v>
      </c>
      <c r="J35" s="84">
        <f t="shared" si="21"/>
        <v>100</v>
      </c>
      <c r="K35" s="82">
        <f aca="true" t="shared" si="22" ref="K35:Q35">K16/$Q16*100</f>
        <v>0</v>
      </c>
      <c r="L35" s="83">
        <f t="shared" si="22"/>
        <v>0.826005861977085</v>
      </c>
      <c r="M35" s="83">
        <f t="shared" si="22"/>
        <v>79.11004529709565</v>
      </c>
      <c r="N35" s="83">
        <f t="shared" si="22"/>
        <v>18.491873168132162</v>
      </c>
      <c r="O35" s="83">
        <f t="shared" si="22"/>
        <v>1.518784972022382</v>
      </c>
      <c r="P35" s="83">
        <f t="shared" si="22"/>
        <v>0.05329070077271516</v>
      </c>
      <c r="Q35" s="84">
        <f t="shared" si="22"/>
        <v>100</v>
      </c>
      <c r="R35" s="85">
        <f aca="true" t="shared" si="23" ref="R35:X35">R16/$X16*100</f>
        <v>0.014919704861111112</v>
      </c>
      <c r="S35" s="83">
        <f t="shared" si="23"/>
        <v>0.8517795138888888</v>
      </c>
      <c r="T35" s="83">
        <f t="shared" si="23"/>
        <v>87.61257595486111</v>
      </c>
      <c r="U35" s="83">
        <f t="shared" si="23"/>
        <v>11.097547743055555</v>
      </c>
      <c r="V35" s="83">
        <f t="shared" si="23"/>
        <v>0.4082573784722222</v>
      </c>
      <c r="W35" s="83">
        <f t="shared" si="23"/>
        <v>0.014919704861111112</v>
      </c>
      <c r="X35" s="86">
        <f t="shared" si="23"/>
        <v>100</v>
      </c>
    </row>
    <row r="36" spans="1:24" ht="15">
      <c r="A36" s="67" t="s">
        <v>62</v>
      </c>
      <c r="B36" s="68" t="s">
        <v>62</v>
      </c>
      <c r="C36" s="69" t="s">
        <v>62</v>
      </c>
      <c r="D36" s="82">
        <f aca="true" t="shared" si="24" ref="D36:J36">+D17/$J17*100</f>
        <v>0.019968810619603667</v>
      </c>
      <c r="E36" s="83">
        <f t="shared" si="24"/>
        <v>1.47579019436309</v>
      </c>
      <c r="F36" s="83">
        <f t="shared" si="24"/>
        <v>94.80002662508082</v>
      </c>
      <c r="G36" s="83">
        <f t="shared" si="24"/>
        <v>3.6419306987181925</v>
      </c>
      <c r="H36" s="83">
        <f t="shared" si="24"/>
        <v>0.061808223346392306</v>
      </c>
      <c r="I36" s="83">
        <f t="shared" si="24"/>
        <v>0.0004754478718953254</v>
      </c>
      <c r="J36" s="84">
        <f t="shared" si="24"/>
        <v>100</v>
      </c>
      <c r="K36" s="82">
        <f aca="true" t="shared" si="25" ref="K36:Q36">K17/$Q17*100</f>
        <v>0</v>
      </c>
      <c r="L36" s="83">
        <f t="shared" si="25"/>
        <v>1.999560536145902</v>
      </c>
      <c r="M36" s="83">
        <f t="shared" si="25"/>
        <v>82.11382113821138</v>
      </c>
      <c r="N36" s="83">
        <f t="shared" si="25"/>
        <v>14.546253570643813</v>
      </c>
      <c r="O36" s="83">
        <f t="shared" si="25"/>
        <v>1.2964183695891012</v>
      </c>
      <c r="P36" s="83">
        <f t="shared" si="25"/>
        <v>0.043946385409800046</v>
      </c>
      <c r="Q36" s="84">
        <f t="shared" si="25"/>
        <v>100</v>
      </c>
      <c r="R36" s="85">
        <f aca="true" t="shared" si="26" ref="R36:X36">R17/$X17*100</f>
        <v>0.01954588396260221</v>
      </c>
      <c r="S36" s="83">
        <f t="shared" si="26"/>
        <v>1.486883315726525</v>
      </c>
      <c r="T36" s="83">
        <f t="shared" si="26"/>
        <v>94.53134089417765</v>
      </c>
      <c r="U36" s="83">
        <f t="shared" si="26"/>
        <v>3.872877293732752</v>
      </c>
      <c r="V36" s="83">
        <f t="shared" si="26"/>
        <v>0.08795647783170993</v>
      </c>
      <c r="W36" s="83">
        <f t="shared" si="26"/>
        <v>0.0013961345687573006</v>
      </c>
      <c r="X36" s="86">
        <f t="shared" si="26"/>
        <v>100</v>
      </c>
    </row>
    <row r="37" spans="1:24" s="23" customFormat="1" ht="15">
      <c r="A37" s="65"/>
      <c r="B37" s="65"/>
      <c r="C37" s="66" t="s">
        <v>0</v>
      </c>
      <c r="D37" s="87">
        <f aca="true" t="shared" si="27" ref="D37:J37">+D18/$J18*100</f>
        <v>0.014387209509160729</v>
      </c>
      <c r="E37" s="88">
        <f t="shared" si="27"/>
        <v>1.0622992330309404</v>
      </c>
      <c r="F37" s="88">
        <f t="shared" si="27"/>
        <v>89.683324439422</v>
      </c>
      <c r="G37" s="88">
        <f t="shared" si="27"/>
        <v>8.789538667587449</v>
      </c>
      <c r="H37" s="88">
        <f t="shared" si="27"/>
        <v>0.4371095834510469</v>
      </c>
      <c r="I37" s="88">
        <f t="shared" si="27"/>
        <v>0.013340866999403584</v>
      </c>
      <c r="J37" s="89">
        <f t="shared" si="27"/>
        <v>100</v>
      </c>
      <c r="K37" s="87">
        <f aca="true" t="shared" si="28" ref="K37:Q37">K18/$Q18*100</f>
        <v>0.018745899334520574</v>
      </c>
      <c r="L37" s="88">
        <f t="shared" si="28"/>
        <v>0.6115849657887337</v>
      </c>
      <c r="M37" s="88">
        <f t="shared" si="28"/>
        <v>65.56846939731933</v>
      </c>
      <c r="N37" s="88">
        <f t="shared" si="28"/>
        <v>28.866341737744865</v>
      </c>
      <c r="O37" s="88">
        <f t="shared" si="28"/>
        <v>4.494329365451308</v>
      </c>
      <c r="P37" s="88">
        <f t="shared" si="28"/>
        <v>0.4405286343612335</v>
      </c>
      <c r="Q37" s="89">
        <f t="shared" si="28"/>
        <v>100</v>
      </c>
      <c r="R37" s="90">
        <f aca="true" t="shared" si="29" ref="R37:X37">R18/$X18*100</f>
        <v>0.01482492469879518</v>
      </c>
      <c r="S37" s="88">
        <f t="shared" si="29"/>
        <v>1.0170368975903614</v>
      </c>
      <c r="T37" s="88">
        <f t="shared" si="29"/>
        <v>87.26162462349397</v>
      </c>
      <c r="U37" s="88">
        <f t="shared" si="29"/>
        <v>10.805722891566266</v>
      </c>
      <c r="V37" s="88">
        <f t="shared" si="29"/>
        <v>0.8445500753012049</v>
      </c>
      <c r="W37" s="88">
        <f t="shared" si="29"/>
        <v>0.05624058734939759</v>
      </c>
      <c r="X37" s="91">
        <f t="shared" si="29"/>
        <v>100</v>
      </c>
    </row>
    <row r="39" spans="1:24" ht="15">
      <c r="A39" s="114"/>
      <c r="X39" s="22"/>
    </row>
    <row r="40" ht="15">
      <c r="X40" s="22"/>
    </row>
    <row r="41" ht="15">
      <c r="X41" s="22"/>
    </row>
    <row r="42" ht="15">
      <c r="X42" s="22"/>
    </row>
  </sheetData>
  <sheetProtection/>
  <mergeCells count="26">
    <mergeCell ref="A2:X2"/>
    <mergeCell ref="A5:X5"/>
    <mergeCell ref="A21:X21"/>
    <mergeCell ref="A24:X24"/>
    <mergeCell ref="A7:C7"/>
    <mergeCell ref="R7:X7"/>
    <mergeCell ref="R8:S8"/>
    <mergeCell ref="U8:W8"/>
    <mergeCell ref="D7:J7"/>
    <mergeCell ref="N8:P8"/>
    <mergeCell ref="K7:Q7"/>
    <mergeCell ref="D26:J26"/>
    <mergeCell ref="K26:Q26"/>
    <mergeCell ref="G8:I8"/>
    <mergeCell ref="A22:X22"/>
    <mergeCell ref="A26:C26"/>
    <mergeCell ref="A3:X3"/>
    <mergeCell ref="R26:X26"/>
    <mergeCell ref="D27:E27"/>
    <mergeCell ref="K27:L27"/>
    <mergeCell ref="N27:P27"/>
    <mergeCell ref="R27:S27"/>
    <mergeCell ref="U27:W27"/>
    <mergeCell ref="G27:I27"/>
    <mergeCell ref="D8:E8"/>
    <mergeCell ref="K8:L8"/>
  </mergeCells>
  <printOptions/>
  <pageMargins left="0.5118110236220472" right="0.5118110236220472" top="0.35433070866141736" bottom="0.35433070866141736" header="0.31496062992125984" footer="0.31496062992125984"/>
  <pageSetup horizontalDpi="600" verticalDpi="600" orientation="landscape" paperSize="9" scale="90"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Vermeulen, Geert</cp:lastModifiedBy>
  <cp:lastPrinted>2018-06-25T14:25:37Z</cp:lastPrinted>
  <dcterms:created xsi:type="dcterms:W3CDTF">2012-06-27T12:37:12Z</dcterms:created>
  <dcterms:modified xsi:type="dcterms:W3CDTF">2021-01-10T21:58:33Z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