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32760" windowWidth="23040" windowHeight="8685" tabRatio="862" activeTab="0"/>
  </bookViews>
  <sheets>
    <sheet name="INHOUD" sheetId="1" r:id="rId1"/>
    <sheet name="TOELICHTING" sheetId="2" r:id="rId2"/>
    <sheet name="1_SES_SO" sheetId="3" r:id="rId3"/>
    <sheet name="2_SES_DBSO" sheetId="4" r:id="rId4"/>
    <sheet name="3_SES_evolutie" sheetId="5" r:id="rId5"/>
    <sheet name="4_SES_SO_detail" sheetId="6" r:id="rId6"/>
    <sheet name="5_SES_DBSO_detail" sheetId="7" r:id="rId7"/>
    <sheet name="6_SES_SO_SV_geslacht" sheetId="8" r:id="rId8"/>
    <sheet name="7_SES_SO_SV_Belg_NBelg" sheetId="9" r:id="rId9"/>
    <sheet name="8_SES_SO_ZBL_geslacht" sheetId="10" r:id="rId10"/>
    <sheet name="9_SES_SO_ZBL_Belg_NBelg" sheetId="11" r:id="rId11"/>
  </sheets>
  <definedNames>
    <definedName name="_xlnm.Print_Area" localSheetId="6">'5_SES_DBSO_detail'!$A$1:$T$52</definedName>
    <definedName name="_xlnm.Print_Area" localSheetId="8">'7_SES_SO_SV_Belg_NBelg'!$A$1:$X$37</definedName>
  </definedNames>
  <calcPr fullCalcOnLoad="1"/>
</workbook>
</file>

<file path=xl/sharedStrings.xml><?xml version="1.0" encoding="utf-8"?>
<sst xmlns="http://schemas.openxmlformats.org/spreadsheetml/2006/main" count="807" uniqueCount="103">
  <si>
    <t>Totaal</t>
  </si>
  <si>
    <t>Jongens</t>
  </si>
  <si>
    <t>Meisjes</t>
  </si>
  <si>
    <t>Antwerpen</t>
  </si>
  <si>
    <t xml:space="preserve">   Gemeenschapsonderwijs</t>
  </si>
  <si>
    <t xml:space="preserve">   Privaatrechtelijk</t>
  </si>
  <si>
    <t xml:space="preserve">   Provincie</t>
  </si>
  <si>
    <t xml:space="preserve">   Gemeente</t>
  </si>
  <si>
    <t>Vlaams-Brabant</t>
  </si>
  <si>
    <t>Brussels Hoofdstedelijk Gewest</t>
  </si>
  <si>
    <t>West-Vlaanderen</t>
  </si>
  <si>
    <t>Oost-Vlaanderen</t>
  </si>
  <si>
    <t>Limburg</t>
  </si>
  <si>
    <t>ALGEMEEN TOTAAL</t>
  </si>
  <si>
    <t>Algemeen totaal</t>
  </si>
  <si>
    <t>Opleidingsniveau moeder</t>
  </si>
  <si>
    <t>&gt;2</t>
  </si>
  <si>
    <t>Zittenblijver</t>
  </si>
  <si>
    <t>Geen zittenblijver</t>
  </si>
  <si>
    <t xml:space="preserve">  2008-2009</t>
  </si>
  <si>
    <t xml:space="preserve">  2009-2010</t>
  </si>
  <si>
    <t xml:space="preserve">  2010-2011</t>
  </si>
  <si>
    <t>Voltijds gewoon secundair onderwijs</t>
  </si>
  <si>
    <t>Deeltijds beroepssecundair onderwijs</t>
  </si>
  <si>
    <t>VOLTIJDS GEWOON SECUNDAIR ONDERWIJS</t>
  </si>
  <si>
    <t>DEELTIJDS BEROEPSSECUNDAIR ONDERWIJS</t>
  </si>
  <si>
    <t>Gezinstaal</t>
  </si>
  <si>
    <t>Geen lager onderwijs</t>
  </si>
  <si>
    <t>Lager onderwijs</t>
  </si>
  <si>
    <t>Lager secundair onderwijs</t>
  </si>
  <si>
    <t>Hoger onderwijs</t>
  </si>
  <si>
    <t>Voltijds gewoon secundair onderwijs:</t>
  </si>
  <si>
    <t>Onbekend</t>
  </si>
  <si>
    <t>Tikt aan</t>
  </si>
  <si>
    <t>Tikt niet aan</t>
  </si>
  <si>
    <t>Hoger secundair onderwijs</t>
  </si>
  <si>
    <t>Totaal Tikt aan</t>
  </si>
  <si>
    <t>Totaal Tikt niet aan</t>
  </si>
  <si>
    <t>Aantikken Gezinstaal</t>
  </si>
  <si>
    <t>Zittenblijver NVT of Onbekend</t>
  </si>
  <si>
    <t>Niet-Belg</t>
  </si>
  <si>
    <t>Belg</t>
  </si>
  <si>
    <t>Schoolse achterstand</t>
  </si>
  <si>
    <t>Op leeftijd</t>
  </si>
  <si>
    <t>Schoolse voorsprong</t>
  </si>
  <si>
    <t>Nederlands met niemand</t>
  </si>
  <si>
    <t>Nederlands met allen</t>
  </si>
  <si>
    <t>combinatie van leerlingenkenmerken</t>
  </si>
  <si>
    <t>aantal jaren --&gt;</t>
  </si>
  <si>
    <t>voltijds gewoon secundair onderwijs</t>
  </si>
  <si>
    <t>deeltijds beroepssecundair onderwijs</t>
  </si>
  <si>
    <t>1_SES_SO</t>
  </si>
  <si>
    <t>2_SES_DBSO</t>
  </si>
  <si>
    <t>3_SES_evolutie</t>
  </si>
  <si>
    <t>Zittenblijven voor alle mogelijke combinaties van aantikken op drie leerlingenkenmerken (aantallen en procentueel) - naar geslacht</t>
  </si>
  <si>
    <t>Schoolse vorderingen voor alle mogelijke combinaties van aantikken op drie leerlingenkenmerkenen (aantallen en procentueel) - naar Belg/niet-Belg</t>
  </si>
  <si>
    <t>Zittenblijven voor alle mogelijke combinaties van aantikken op drie leerlingenkenmerken (aantallen en procentueel) - naar Belg/niet-Belg</t>
  </si>
  <si>
    <t>Schoolse vorderingen voor alle mogelijke combinaties van aantikken op drie leerlingenkenmerkenen (aantallen en procentueel) - naar geslacht</t>
  </si>
  <si>
    <t>Evolutie van het aantal leerlingen dat aantikt op de leerlingenkenmerken, per onderwijsniveau, kenmerk en geslacht</t>
  </si>
  <si>
    <t>Detail van alle leerlingen voor de leerlingenkenmerken 'Gezinstaal' en 'Opleidingsniveau van de moeder', per provincie en soort inrichtende macht</t>
  </si>
  <si>
    <t>Nederlands met sommigen (1)</t>
  </si>
  <si>
    <t>Nederlands met sommigen (2)</t>
  </si>
  <si>
    <t>(1) Spreekt Nederlands met maximum 1 gezinslid (zie toelichting vooraan dit hoofdstuk).</t>
  </si>
  <si>
    <t>(2) Spreekt Nederlands met meer dan één gezinslid (zie toelichting vooraan dit hoofdstuk).</t>
  </si>
  <si>
    <t>EVOLUTIE AANTAL LEERLINGEN DAT AANTIKT OP DE LEERLINGENKENMERKEN</t>
  </si>
  <si>
    <t>Aantikken Opleidingsniveau moeder</t>
  </si>
  <si>
    <t>Nee</t>
  </si>
  <si>
    <t>Ja</t>
  </si>
  <si>
    <t>Totale leerlingen-                populatie</t>
  </si>
  <si>
    <t xml:space="preserve">  2011-2012</t>
  </si>
  <si>
    <t>4_SES_SO_detail</t>
  </si>
  <si>
    <t>5_SES_DBSO_detail</t>
  </si>
  <si>
    <t>6_SES_SO_SV_geslacht</t>
  </si>
  <si>
    <t>9_SES_SO_ZBL_Belg_NBelg</t>
  </si>
  <si>
    <t>Aantal leerlingen dat aantikt op de leerlingenkenmerken, per provincie, soort schoolbestuur, kenmerk en geslacht</t>
  </si>
  <si>
    <t xml:space="preserve">  2012-2013</t>
  </si>
  <si>
    <t xml:space="preserve">  2013-2014</t>
  </si>
  <si>
    <t xml:space="preserve">  2014-2015</t>
  </si>
  <si>
    <t xml:space="preserve">  2015-2016</t>
  </si>
  <si>
    <t>7_SES_SO_SV_Belg_NBelg</t>
  </si>
  <si>
    <t>8_SES_SO_ZBL_geslacht</t>
  </si>
  <si>
    <t>LEERLINGENKENMERKEN SECUNDAIR ONDERWIJS</t>
  </si>
  <si>
    <t>AANTAL LEERLINGEN DAT AANTIKT OP DE LEERLINGENKENMERKEN</t>
  </si>
  <si>
    <t>Schoolse vorderingen van leerlingen in het voltijds gewoon secundair onderwijs voor alle combinaties van aantikken op drie leerlingenkenmerken, naar geslacht - aantallen</t>
  </si>
  <si>
    <t>Schoolse vorderingen van leerlingen in het voltijds gewoon secundair onderwijs voor alle combinaties van aantikken op drie leerlingenkenmerken, naar geslacht - procentueel</t>
  </si>
  <si>
    <t>Schoolse vorderingen van leerlingen in het voltijds gewoon secundair onderwijs voor alle combinaties van aantikken op drie leerlingenkenmerken, naar Belg/niet-Belg - aantallen</t>
  </si>
  <si>
    <t>Schoolse vorderingen van leerlingen in het voltijds gewoon secundair onderwijs voor alle combinaties van aantikken op drie leerlingenkenmerken, naar Belg/niet-Belg - procentueel</t>
  </si>
  <si>
    <t>Zittenblijven van leerlingen in het voltijds gewoon secundair onderwijs voor alle combinaties van aantikken op drie leerlingenkenmerken, naar geslacht- aantallen</t>
  </si>
  <si>
    <t>Zittenblijven van leerlingen in het voltijds gewoon secundair onderwijs voor alle combinaties van aantikken op drie leerlingenkenmerken, naar geslacht - procentueel</t>
  </si>
  <si>
    <t>Zittenblijven van leerlingen in het voltijds gewoon secundair onderwijs voor alle combinaties van aantikken op drie leerlingenkenmerken, naar Belg/niet-Belg - procentueel</t>
  </si>
  <si>
    <t>Zittenblijven van leerlingen in het voltijds gewoon secundair onderwijs voor alle combinaties van aantikken op drie leerlingenkenmerken, naar Belg/niet-Belg - aantallen</t>
  </si>
  <si>
    <t xml:space="preserve">  2016-2017</t>
  </si>
  <si>
    <t xml:space="preserve">  2017-2018</t>
  </si>
  <si>
    <t xml:space="preserve">  2018-2019</t>
  </si>
  <si>
    <t>Data schooljaar 2019-2020</t>
  </si>
  <si>
    <t>Totale leerlingen                      populatie 2019-2020</t>
  </si>
  <si>
    <t>Totale leerlingen-                populatie 2019-2020</t>
  </si>
  <si>
    <t xml:space="preserve">  2019-2020</t>
  </si>
  <si>
    <t>Schooltoeslag</t>
  </si>
  <si>
    <t>Aantikken Schooltoeslag</t>
  </si>
  <si>
    <t>Schooltoelage / Schooltoeslag (1)</t>
  </si>
  <si>
    <t xml:space="preserve">(1) Door een verandering in de regelgeving (Groeipakketdecreet) is de schooltoelage vanaf schooljaar 2019-2020 omgevormd tot een schooltoeslag of selectieve participatietoeslag. Deze omvorming ging gepaard met een aanpassing van de selectiecriteria en de toekenningsprocedures. Deze omvorming leidde tot een toename van het aantal leerlingen dat een schooltoeslag krijgt. </t>
  </si>
  <si>
    <t>&gt;1</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</si>
</sst>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0;&quot;-&quot;"/>
    <numFmt numFmtId="175" formatCode="&quot;Ja&quot;;&quot;Ja&quot;;&quot;Nee&quot;"/>
    <numFmt numFmtId="176" formatCode="&quot;Waar&quot;;&quot;Waar&quot;;&quot;Onwaar&quot;"/>
    <numFmt numFmtId="177" formatCode="&quot;Aan&quot;;&quot;Aan&quot;;&quot;Uit&quot;"/>
    <numFmt numFmtId="178" formatCode="[$€-2]\ #.##000_);[Red]\([$€-2]\ #.##000\)"/>
    <numFmt numFmtId="179" formatCode="0.0000000"/>
    <numFmt numFmtId="180" formatCode="0.000000"/>
    <numFmt numFmtId="181" formatCode="0.00000"/>
    <numFmt numFmtId="182" formatCode="0.0000"/>
    <numFmt numFmtId="183" formatCode="0.000"/>
  </numFmts>
  <fonts count="60">
    <font>
      <sz val="11"/>
      <color theme="1"/>
      <name val="Calibri"/>
      <family val="2"/>
    </font>
    <font>
      <sz val="11"/>
      <color indexed="8"/>
      <name val="Calibri"/>
      <family val="2"/>
    </font>
    <font>
      <b/>
      <sz val="10"/>
      <name val="Arial"/>
      <family val="2"/>
    </font>
    <font>
      <sz val="8"/>
      <name val="Arial"/>
      <family val="2"/>
    </font>
    <font>
      <sz val="9"/>
      <name val="Arial"/>
      <family val="2"/>
    </font>
    <font>
      <sz val="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1"/>
      <color indexed="10"/>
      <name val="Calibri"/>
      <family val="2"/>
    </font>
    <font>
      <b/>
      <sz val="10"/>
      <color indexed="8"/>
      <name val="Arial"/>
      <family val="2"/>
    </font>
    <font>
      <sz val="10"/>
      <color indexed="8"/>
      <name val="Arial"/>
      <family val="2"/>
    </font>
    <font>
      <b/>
      <sz val="14"/>
      <color indexed="8"/>
      <name val="Calibri"/>
      <family val="2"/>
    </font>
    <font>
      <b/>
      <sz val="11"/>
      <name val="Calibri"/>
      <family val="2"/>
    </font>
    <font>
      <b/>
      <sz val="10"/>
      <color indexed="10"/>
      <name val="Arial"/>
      <family val="2"/>
    </font>
    <font>
      <b/>
      <sz val="14"/>
      <color indexed="10"/>
      <name val="Calibri"/>
      <family val="2"/>
    </font>
    <font>
      <sz val="9"/>
      <color indexed="63"/>
      <name val="Calibri"/>
      <family val="2"/>
    </font>
    <font>
      <b/>
      <sz val="9"/>
      <color indexed="8"/>
      <name val="Calibri"/>
      <family val="2"/>
    </font>
    <font>
      <b/>
      <u val="single"/>
      <sz val="11"/>
      <color indexed="8"/>
      <name val="Calibri"/>
      <family val="0"/>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1"/>
      <color rgb="FFFF0000"/>
      <name val="Calibri"/>
      <family val="2"/>
    </font>
    <font>
      <b/>
      <sz val="10"/>
      <color theme="1"/>
      <name val="Arial"/>
      <family val="2"/>
    </font>
    <font>
      <sz val="10"/>
      <color theme="1"/>
      <name val="Arial"/>
      <family val="2"/>
    </font>
    <font>
      <b/>
      <sz val="14"/>
      <color theme="1"/>
      <name val="Calibri"/>
      <family val="2"/>
    </font>
    <font>
      <b/>
      <sz val="10"/>
      <color rgb="FFFF0000"/>
      <name val="Arial"/>
      <family val="2"/>
    </font>
    <font>
      <b/>
      <sz val="14"/>
      <color rgb="FFFF0000"/>
      <name val="Calibri"/>
      <family val="2"/>
    </font>
    <font>
      <sz val="9"/>
      <color rgb="FF363636"/>
      <name val="Calibri"/>
      <family val="2"/>
    </font>
    <font>
      <b/>
      <sz val="9"/>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rgb="FFF5F5F5"/>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top style="thin">
        <color indexed="8"/>
      </top>
      <bottom/>
    </border>
    <border>
      <left style="thin">
        <color indexed="8"/>
      </left>
      <right/>
      <top style="thin">
        <color indexed="8"/>
      </top>
      <bottom/>
    </border>
    <border>
      <left style="thin">
        <color indexed="8"/>
      </left>
      <right/>
      <top/>
      <bottom/>
    </border>
    <border>
      <left/>
      <right style="thin">
        <color indexed="8"/>
      </right>
      <top style="thin">
        <color indexed="8"/>
      </top>
      <bottom/>
    </border>
    <border>
      <left/>
      <right style="thin"/>
      <top/>
      <bottom/>
    </border>
    <border>
      <left style="thin"/>
      <right/>
      <top/>
      <bottom/>
    </border>
    <border>
      <left/>
      <right style="thin"/>
      <top style="thin">
        <color indexed="8"/>
      </top>
      <bottom style="thin">
        <color indexed="8"/>
      </bottom>
    </border>
    <border>
      <left style="thin"/>
      <right style="thin"/>
      <top style="thin"/>
      <bottom style="thin"/>
    </border>
    <border>
      <left style="thick"/>
      <right style="thin"/>
      <top style="thin"/>
      <bottom style="thin"/>
    </border>
    <border>
      <left/>
      <right/>
      <top style="medium"/>
      <bottom style="thin">
        <color indexed="8"/>
      </bottom>
    </border>
    <border>
      <left/>
      <right style="thin"/>
      <top style="thin">
        <color indexed="8"/>
      </top>
      <bottom/>
    </border>
    <border>
      <left style="thin"/>
      <right/>
      <top style="thin">
        <color indexed="8"/>
      </top>
      <bottom style="thin">
        <color indexed="8"/>
      </bottom>
    </border>
    <border>
      <left style="thin"/>
      <right/>
      <top style="thin"/>
      <bottom style="thin"/>
    </border>
    <border>
      <left style="thin"/>
      <right/>
      <top/>
      <bottom style="thin">
        <color indexed="8"/>
      </bottom>
    </border>
    <border>
      <left style="thin"/>
      <right/>
      <top/>
      <bottom style="thin"/>
    </border>
    <border>
      <left/>
      <right style="thin"/>
      <top/>
      <bottom style="thin">
        <color indexed="8"/>
      </bottom>
    </border>
    <border>
      <left/>
      <right/>
      <top style="thin"/>
      <bottom style="thin">
        <color indexed="8"/>
      </bottom>
    </border>
    <border>
      <left style="thin"/>
      <right/>
      <top style="thin"/>
      <bottom style="thin">
        <color indexed="8"/>
      </bottom>
    </border>
    <border>
      <left/>
      <right/>
      <top/>
      <bottom style="thin">
        <color indexed="8"/>
      </bottom>
    </border>
    <border>
      <left style="thin"/>
      <right style="thick"/>
      <top style="thin"/>
      <bottom style="thin"/>
    </border>
    <border>
      <left/>
      <right/>
      <top style="thin"/>
      <bottom/>
    </border>
    <border>
      <left/>
      <right style="thick"/>
      <top style="thin"/>
      <bottom/>
    </border>
    <border>
      <left/>
      <right style="thin"/>
      <top style="thin"/>
      <bottom style="thin"/>
    </border>
    <border>
      <left style="medium"/>
      <right style="thin"/>
      <top style="thin"/>
      <bottom style="thin"/>
    </border>
    <border>
      <left style="thin"/>
      <right style="medium"/>
      <top style="thin"/>
      <bottom style="thin"/>
    </border>
    <border>
      <left/>
      <right/>
      <top style="thin"/>
      <bottom style="thin"/>
    </border>
    <border>
      <left style="thin"/>
      <right style="thin"/>
      <top style="thin"/>
      <bottom/>
    </border>
    <border>
      <left style="thin"/>
      <right/>
      <top style="thin"/>
      <bottom/>
    </border>
    <border>
      <left/>
      <right style="thin"/>
      <top style="thin"/>
      <bottom/>
    </border>
    <border>
      <left style="medium"/>
      <right style="thin"/>
      <top style="thin"/>
      <bottom/>
    </border>
    <border>
      <left style="thin"/>
      <right style="medium"/>
      <top style="thin"/>
      <bottom/>
    </border>
    <border>
      <left/>
      <right style="medium"/>
      <top style="thin"/>
      <bottom style="thin"/>
    </border>
    <border>
      <left/>
      <right style="medium"/>
      <top style="thin"/>
      <bottom/>
    </border>
    <border>
      <left style="medium"/>
      <right/>
      <top style="thin"/>
      <bottom style="thin"/>
    </border>
    <border>
      <left style="medium"/>
      <right/>
      <top style="thin"/>
      <bottom/>
    </border>
    <border>
      <left/>
      <right style="thin"/>
      <top style="medium"/>
      <bottom/>
    </border>
    <border>
      <left style="thin"/>
      <right style="thin"/>
      <top style="medium"/>
      <bottom/>
    </border>
    <border>
      <left style="thin"/>
      <right style="thin"/>
      <top/>
      <bottom style="thin">
        <color indexed="8"/>
      </bottom>
    </border>
    <border>
      <left style="thick"/>
      <right style="thin"/>
      <top style="thin"/>
      <bottom/>
    </border>
    <border>
      <left style="thin"/>
      <right style="thick"/>
      <top style="thin"/>
      <bottom/>
    </border>
    <border>
      <left style="thin">
        <color rgb="FFDCDCDC"/>
      </left>
      <right style="thin">
        <color rgb="FFDCDCDC"/>
      </right>
      <top style="thin">
        <color rgb="FFDCDCDC"/>
      </top>
      <bottom style="thin">
        <color rgb="FFDCDCDC"/>
      </bottom>
    </border>
    <border>
      <left/>
      <right/>
      <top style="thin">
        <color rgb="FFDCDCDC"/>
      </top>
      <bottom style="thin">
        <color rgb="FFDCDCDC"/>
      </bottom>
    </border>
    <border>
      <left style="thin"/>
      <right/>
      <top style="medium"/>
      <bottom style="thin">
        <color indexed="8"/>
      </bottom>
    </border>
    <border>
      <left/>
      <right style="thin"/>
      <top style="medium"/>
      <bottom style="thin">
        <color indexed="8"/>
      </bottom>
    </border>
    <border>
      <left/>
      <right/>
      <top style="medium"/>
      <bottom style="thin"/>
    </border>
    <border>
      <left/>
      <right style="thin"/>
      <top style="medium"/>
      <bottom style="thin"/>
    </border>
    <border>
      <left style="thin"/>
      <right/>
      <top style="medium"/>
      <bottom style="thin"/>
    </border>
    <border>
      <left/>
      <right/>
      <top style="thick"/>
      <bottom style="thin"/>
    </border>
    <border>
      <left style="medium"/>
      <right/>
      <top style="thick"/>
      <bottom style="thin"/>
    </border>
    <border>
      <left/>
      <right style="medium"/>
      <top style="thick"/>
      <bottom style="thin"/>
    </border>
    <border>
      <left/>
      <right style="thick"/>
      <top style="thick"/>
      <bottom style="thin"/>
    </border>
    <border>
      <left style="thick"/>
      <right/>
      <top style="thick"/>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29"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0" fillId="31" borderId="7" applyNumberFormat="0" applyFont="0" applyAlignment="0" applyProtection="0"/>
    <xf numFmtId="0" fontId="46" fillId="32"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6" borderId="9"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cellStyleXfs>
  <cellXfs count="232">
    <xf numFmtId="0" fontId="0" fillId="0" borderId="0" xfId="0" applyFont="1" applyAlignment="1">
      <alignment/>
    </xf>
    <xf numFmtId="0" fontId="2" fillId="0" borderId="0" xfId="0" applyFont="1" applyBorder="1" applyAlignment="1">
      <alignment/>
    </xf>
    <xf numFmtId="0" fontId="0" fillId="0" borderId="0" xfId="0" applyBorder="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0" fillId="0" borderId="12" xfId="0" applyBorder="1" applyAlignment="1">
      <alignment horizontal="center"/>
    </xf>
    <xf numFmtId="0" fontId="0" fillId="0" borderId="13" xfId="0" applyBorder="1" applyAlignment="1">
      <alignment horizontal="center"/>
    </xf>
    <xf numFmtId="0" fontId="2" fillId="0" borderId="14" xfId="0" applyFont="1" applyBorder="1" applyAlignment="1">
      <alignment/>
    </xf>
    <xf numFmtId="0" fontId="0" fillId="0" borderId="15" xfId="0" applyBorder="1" applyAlignment="1">
      <alignment horizontal="right"/>
    </xf>
    <xf numFmtId="0" fontId="0" fillId="0" borderId="14" xfId="0" applyBorder="1" applyAlignment="1">
      <alignment horizontal="right"/>
    </xf>
    <xf numFmtId="0" fontId="0" fillId="0" borderId="15" xfId="0" applyBorder="1" applyAlignment="1">
      <alignment/>
    </xf>
    <xf numFmtId="0" fontId="0" fillId="0" borderId="14" xfId="0" applyBorder="1" applyAlignment="1">
      <alignment/>
    </xf>
    <xf numFmtId="174" fontId="0" fillId="0" borderId="16" xfId="0" applyNumberFormat="1" applyBorder="1" applyAlignment="1">
      <alignment/>
    </xf>
    <xf numFmtId="174" fontId="0" fillId="0" borderId="0" xfId="0" applyNumberFormat="1" applyBorder="1" applyAlignment="1">
      <alignment/>
    </xf>
    <xf numFmtId="174" fontId="0" fillId="0" borderId="0" xfId="0" applyNumberFormat="1" applyAlignment="1">
      <alignment/>
    </xf>
    <xf numFmtId="174" fontId="0" fillId="0" borderId="0" xfId="0" applyNumberFormat="1" applyFill="1" applyAlignment="1">
      <alignment/>
    </xf>
    <xf numFmtId="174" fontId="0" fillId="0" borderId="0" xfId="0" applyNumberFormat="1" applyFill="1" applyBorder="1" applyAlignment="1">
      <alignment/>
    </xf>
    <xf numFmtId="174" fontId="0" fillId="0" borderId="16" xfId="0" applyNumberFormat="1" applyFill="1" applyBorder="1" applyAlignment="1">
      <alignment/>
    </xf>
    <xf numFmtId="0" fontId="2" fillId="0" borderId="0" xfId="0" applyFont="1" applyBorder="1" applyAlignment="1">
      <alignment horizontal="right"/>
    </xf>
    <xf numFmtId="174" fontId="2" fillId="0" borderId="15" xfId="0" applyNumberFormat="1" applyFont="1" applyBorder="1" applyAlignment="1">
      <alignment horizontal="right"/>
    </xf>
    <xf numFmtId="174" fontId="2" fillId="0" borderId="14" xfId="0" applyNumberFormat="1" applyFont="1" applyFill="1" applyBorder="1" applyAlignment="1">
      <alignment horizontal="right"/>
    </xf>
    <xf numFmtId="174" fontId="2" fillId="0" borderId="15" xfId="0" applyNumberFormat="1" applyFont="1" applyFill="1" applyBorder="1" applyAlignment="1">
      <alignment horizontal="right"/>
    </xf>
    <xf numFmtId="0" fontId="2" fillId="0" borderId="17" xfId="0" applyFont="1" applyBorder="1" applyAlignment="1">
      <alignment/>
    </xf>
    <xf numFmtId="174" fontId="0" fillId="0" borderId="15" xfId="0" applyNumberFormat="1" applyBorder="1" applyAlignment="1">
      <alignment/>
    </xf>
    <xf numFmtId="174" fontId="0" fillId="0" borderId="14" xfId="0" applyNumberFormat="1" applyFill="1" applyBorder="1" applyAlignment="1">
      <alignment/>
    </xf>
    <xf numFmtId="174" fontId="0" fillId="0" borderId="15" xfId="0" applyNumberForma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2" fillId="0" borderId="0" xfId="0" applyFont="1" applyBorder="1" applyAlignment="1">
      <alignment horizontal="center"/>
    </xf>
    <xf numFmtId="0" fontId="0" fillId="0" borderId="18" xfId="0" applyBorder="1" applyAlignment="1">
      <alignment/>
    </xf>
    <xf numFmtId="0" fontId="48" fillId="0" borderId="0" xfId="0" applyFont="1" applyAlignment="1">
      <alignment/>
    </xf>
    <xf numFmtId="0" fontId="48" fillId="0" borderId="0" xfId="0" applyFont="1" applyBorder="1" applyAlignment="1">
      <alignment/>
    </xf>
    <xf numFmtId="0" fontId="48" fillId="0" borderId="0" xfId="0" applyFont="1" applyBorder="1" applyAlignment="1">
      <alignment horizontal="right"/>
    </xf>
    <xf numFmtId="0" fontId="48" fillId="0" borderId="0" xfId="0" applyFont="1" applyFill="1" applyBorder="1" applyAlignment="1">
      <alignment/>
    </xf>
    <xf numFmtId="0" fontId="0" fillId="0" borderId="0" xfId="0" applyAlignment="1">
      <alignment horizontal="right"/>
    </xf>
    <xf numFmtId="174" fontId="0" fillId="0" borderId="16" xfId="0" applyNumberFormat="1" applyBorder="1" applyAlignment="1">
      <alignment horizontal="right"/>
    </xf>
    <xf numFmtId="174" fontId="0" fillId="0" borderId="0" xfId="0" applyNumberFormat="1" applyBorder="1" applyAlignment="1">
      <alignment horizontal="right"/>
    </xf>
    <xf numFmtId="174" fontId="0" fillId="0" borderId="0" xfId="0" applyNumberFormat="1" applyAlignment="1">
      <alignment horizontal="right"/>
    </xf>
    <xf numFmtId="174" fontId="0" fillId="0" borderId="0" xfId="0" applyNumberFormat="1" applyFill="1" applyAlignment="1">
      <alignment horizontal="right"/>
    </xf>
    <xf numFmtId="174" fontId="0" fillId="0" borderId="0" xfId="0" applyNumberFormat="1" applyFill="1" applyBorder="1" applyAlignment="1">
      <alignment horizontal="right"/>
    </xf>
    <xf numFmtId="174" fontId="0" fillId="0" borderId="16" xfId="0" applyNumberFormat="1" applyFill="1" applyBorder="1" applyAlignment="1">
      <alignment horizontal="right"/>
    </xf>
    <xf numFmtId="174" fontId="0" fillId="0" borderId="15" xfId="0" applyNumberFormat="1" applyBorder="1" applyAlignment="1">
      <alignment horizontal="right"/>
    </xf>
    <xf numFmtId="174" fontId="0" fillId="0" borderId="14" xfId="0" applyNumberFormat="1" applyFill="1" applyBorder="1" applyAlignment="1">
      <alignment horizontal="right"/>
    </xf>
    <xf numFmtId="174" fontId="0" fillId="0" borderId="15" xfId="0" applyNumberFormat="1" applyFill="1" applyBorder="1" applyAlignment="1">
      <alignment horizontal="right"/>
    </xf>
    <xf numFmtId="3" fontId="0" fillId="0" borderId="16" xfId="0" applyNumberFormat="1" applyBorder="1" applyAlignment="1">
      <alignment horizontal="right"/>
    </xf>
    <xf numFmtId="3" fontId="0" fillId="0" borderId="0" xfId="0" applyNumberFormat="1" applyBorder="1" applyAlignment="1">
      <alignment horizontal="right"/>
    </xf>
    <xf numFmtId="3" fontId="0" fillId="0" borderId="16" xfId="0" applyNumberFormat="1" applyBorder="1" applyAlignment="1">
      <alignment/>
    </xf>
    <xf numFmtId="3" fontId="0" fillId="0" borderId="0" xfId="0" applyNumberFormat="1" applyAlignment="1">
      <alignment/>
    </xf>
    <xf numFmtId="3" fontId="0" fillId="0" borderId="0" xfId="0" applyNumberFormat="1" applyBorder="1" applyAlignment="1">
      <alignment/>
    </xf>
    <xf numFmtId="3" fontId="0" fillId="0" borderId="0" xfId="0" applyNumberFormat="1" applyFill="1" applyAlignment="1">
      <alignment/>
    </xf>
    <xf numFmtId="3" fontId="0" fillId="0" borderId="0" xfId="0" applyNumberFormat="1" applyFill="1" applyBorder="1" applyAlignment="1">
      <alignment/>
    </xf>
    <xf numFmtId="3" fontId="0" fillId="0" borderId="16" xfId="0" applyNumberFormat="1" applyFill="1" applyBorder="1" applyAlignment="1">
      <alignment/>
    </xf>
    <xf numFmtId="3" fontId="0" fillId="0" borderId="19" xfId="0" applyNumberFormat="1" applyBorder="1" applyAlignment="1">
      <alignment/>
    </xf>
    <xf numFmtId="3" fontId="0" fillId="0" borderId="18" xfId="0" applyNumberFormat="1" applyBorder="1" applyAlignment="1">
      <alignment/>
    </xf>
    <xf numFmtId="0" fontId="0" fillId="0" borderId="20" xfId="0" applyBorder="1" applyAlignment="1">
      <alignment horizontal="center"/>
    </xf>
    <xf numFmtId="3" fontId="0" fillId="0" borderId="18" xfId="0" applyNumberFormat="1" applyFill="1" applyBorder="1" applyAlignment="1">
      <alignment/>
    </xf>
    <xf numFmtId="0" fontId="0" fillId="0" borderId="21" xfId="0" applyBorder="1" applyAlignment="1">
      <alignment/>
    </xf>
    <xf numFmtId="0" fontId="0" fillId="0" borderId="21" xfId="0" applyBorder="1" applyAlignment="1">
      <alignment horizontal="center" wrapText="1"/>
    </xf>
    <xf numFmtId="0" fontId="0" fillId="0" borderId="21" xfId="0" applyBorder="1" applyAlignment="1">
      <alignment horizontal="right"/>
    </xf>
    <xf numFmtId="0" fontId="0" fillId="0" borderId="21" xfId="0" applyBorder="1" applyAlignment="1">
      <alignment horizontal="center"/>
    </xf>
    <xf numFmtId="0" fontId="0" fillId="0" borderId="22" xfId="0" applyBorder="1" applyAlignment="1">
      <alignment horizontal="center" wrapText="1"/>
    </xf>
    <xf numFmtId="0" fontId="52" fillId="0" borderId="0" xfId="0" applyFont="1" applyFill="1" applyBorder="1" applyAlignment="1">
      <alignment/>
    </xf>
    <xf numFmtId="0" fontId="0" fillId="0" borderId="23" xfId="0" applyBorder="1" applyAlignment="1">
      <alignment horizontal="center"/>
    </xf>
    <xf numFmtId="174" fontId="48" fillId="0" borderId="16" xfId="0" applyNumberFormat="1" applyFont="1" applyFill="1" applyBorder="1" applyAlignment="1">
      <alignment/>
    </xf>
    <xf numFmtId="174" fontId="48" fillId="0" borderId="15" xfId="0" applyNumberFormat="1" applyFont="1" applyFill="1" applyBorder="1" applyAlignment="1">
      <alignment/>
    </xf>
    <xf numFmtId="0" fontId="48" fillId="0" borderId="0" xfId="0" applyFont="1" applyFill="1" applyAlignment="1">
      <alignment/>
    </xf>
    <xf numFmtId="174" fontId="0" fillId="0" borderId="18" xfId="0" applyNumberFormat="1" applyFill="1" applyBorder="1" applyAlignment="1">
      <alignment horizontal="right"/>
    </xf>
    <xf numFmtId="174" fontId="2" fillId="0" borderId="24" xfId="0" applyNumberFormat="1" applyFont="1" applyFill="1" applyBorder="1" applyAlignment="1">
      <alignment horizontal="right"/>
    </xf>
    <xf numFmtId="174" fontId="0" fillId="0" borderId="24" xfId="0" applyNumberFormat="1" applyFill="1" applyBorder="1" applyAlignment="1">
      <alignment horizontal="right"/>
    </xf>
    <xf numFmtId="174" fontId="0" fillId="0" borderId="18" xfId="0" applyNumberFormat="1" applyFill="1" applyBorder="1" applyAlignment="1">
      <alignment/>
    </xf>
    <xf numFmtId="174" fontId="0" fillId="0" borderId="24" xfId="0" applyNumberFormat="1" applyFill="1" applyBorder="1" applyAlignment="1">
      <alignment/>
    </xf>
    <xf numFmtId="0" fontId="0" fillId="0" borderId="25" xfId="0" applyBorder="1" applyAlignment="1">
      <alignment horizontal="center"/>
    </xf>
    <xf numFmtId="3" fontId="0" fillId="0" borderId="19" xfId="0" applyNumberFormat="1" applyFill="1" applyBorder="1" applyAlignment="1">
      <alignment/>
    </xf>
    <xf numFmtId="0" fontId="0" fillId="0" borderId="26" xfId="0" applyBorder="1" applyAlignment="1">
      <alignment horizontal="right" wrapText="1"/>
    </xf>
    <xf numFmtId="0" fontId="0" fillId="0" borderId="21" xfId="0" applyBorder="1" applyAlignment="1">
      <alignment horizontal="right" wrapText="1"/>
    </xf>
    <xf numFmtId="0" fontId="2" fillId="0" borderId="0" xfId="0" applyFont="1" applyBorder="1" applyAlignment="1">
      <alignment/>
    </xf>
    <xf numFmtId="174" fontId="48" fillId="0" borderId="0" xfId="0" applyNumberFormat="1" applyFont="1" applyFill="1" applyBorder="1" applyAlignment="1">
      <alignment/>
    </xf>
    <xf numFmtId="174" fontId="2" fillId="0" borderId="0" xfId="0" applyNumberFormat="1" applyFont="1" applyFill="1" applyBorder="1" applyAlignment="1">
      <alignment horizontal="right"/>
    </xf>
    <xf numFmtId="0" fontId="48" fillId="0" borderId="0" xfId="0" applyFont="1" applyFill="1" applyBorder="1" applyAlignment="1">
      <alignment horizontal="center" wrapText="1"/>
    </xf>
    <xf numFmtId="0" fontId="0" fillId="0" borderId="27" xfId="0" applyFill="1" applyBorder="1" applyAlignment="1">
      <alignment horizontal="center" wrapText="1"/>
    </xf>
    <xf numFmtId="0" fontId="48" fillId="0" borderId="27" xfId="0" applyFont="1" applyFill="1" applyBorder="1" applyAlignment="1">
      <alignment horizontal="center" wrapText="1"/>
    </xf>
    <xf numFmtId="0" fontId="48" fillId="0" borderId="28" xfId="0" applyFont="1" applyFill="1" applyBorder="1" applyAlignment="1">
      <alignment horizontal="center" wrapText="1"/>
    </xf>
    <xf numFmtId="0" fontId="2" fillId="0" borderId="29" xfId="0" applyFont="1" applyFill="1" applyBorder="1" applyAlignment="1">
      <alignment/>
    </xf>
    <xf numFmtId="0" fontId="0" fillId="0" borderId="30" xfId="0" applyFill="1" applyBorder="1" applyAlignment="1">
      <alignment horizontal="center" wrapText="1"/>
    </xf>
    <xf numFmtId="0" fontId="0" fillId="0" borderId="31" xfId="0" applyFill="1" applyBorder="1" applyAlignment="1">
      <alignment horizontal="center" wrapText="1"/>
    </xf>
    <xf numFmtId="0" fontId="48" fillId="0" borderId="31" xfId="0" applyFont="1" applyFill="1" applyBorder="1" applyAlignment="1">
      <alignment horizontal="center" wrapText="1"/>
    </xf>
    <xf numFmtId="0" fontId="0" fillId="0" borderId="32" xfId="0" applyFill="1" applyBorder="1" applyAlignment="1">
      <alignment horizontal="center" wrapText="1"/>
    </xf>
    <xf numFmtId="0" fontId="0" fillId="0" borderId="26" xfId="0" applyBorder="1" applyAlignment="1">
      <alignment horizontal="center"/>
    </xf>
    <xf numFmtId="0" fontId="0" fillId="0" borderId="21" xfId="0" applyBorder="1" applyAlignment="1">
      <alignment horizontal="center"/>
    </xf>
    <xf numFmtId="0" fontId="4" fillId="0" borderId="0" xfId="0" applyFont="1" applyFill="1" applyBorder="1" applyAlignment="1">
      <alignment/>
    </xf>
    <xf numFmtId="0" fontId="0" fillId="0" borderId="22" xfId="0" applyBorder="1" applyAlignment="1">
      <alignment horizontal="center" wrapText="1"/>
    </xf>
    <xf numFmtId="0" fontId="0" fillId="0" borderId="21" xfId="0" applyBorder="1" applyAlignment="1">
      <alignment horizontal="center" wrapText="1"/>
    </xf>
    <xf numFmtId="0" fontId="0" fillId="0" borderId="33" xfId="0" applyBorder="1" applyAlignment="1">
      <alignment horizontal="center" wrapText="1"/>
    </xf>
    <xf numFmtId="0" fontId="0" fillId="0" borderId="21" xfId="0" applyBorder="1" applyAlignment="1">
      <alignment horizontal="right" indent="2"/>
    </xf>
    <xf numFmtId="0" fontId="0" fillId="0" borderId="33" xfId="0" applyBorder="1" applyAlignment="1">
      <alignment horizontal="right" indent="2"/>
    </xf>
    <xf numFmtId="0" fontId="0" fillId="0" borderId="21" xfId="0" applyBorder="1" applyAlignment="1">
      <alignment horizontal="right" indent="2"/>
    </xf>
    <xf numFmtId="0" fontId="48" fillId="0" borderId="34" xfId="0" applyFont="1" applyBorder="1" applyAlignment="1">
      <alignment/>
    </xf>
    <xf numFmtId="0" fontId="48" fillId="0" borderId="35" xfId="0" applyFont="1" applyBorder="1" applyAlignment="1">
      <alignment horizontal="right"/>
    </xf>
    <xf numFmtId="0" fontId="0" fillId="0" borderId="36" xfId="0" applyBorder="1" applyAlignment="1">
      <alignment horizontal="center" wrapText="1"/>
    </xf>
    <xf numFmtId="0" fontId="0" fillId="0" borderId="36" xfId="0" applyBorder="1" applyAlignment="1">
      <alignment horizontal="right" indent="2"/>
    </xf>
    <xf numFmtId="0" fontId="0" fillId="0" borderId="26" xfId="0" applyBorder="1" applyAlignment="1">
      <alignment horizontal="right" indent="2"/>
    </xf>
    <xf numFmtId="0" fontId="48" fillId="0" borderId="34" xfId="0" applyFont="1" applyBorder="1" applyAlignment="1">
      <alignment horizontal="right"/>
    </xf>
    <xf numFmtId="0" fontId="0" fillId="0" borderId="26" xfId="0" applyBorder="1" applyAlignment="1">
      <alignment horizontal="center" wrapText="1"/>
    </xf>
    <xf numFmtId="0" fontId="0" fillId="0" borderId="37" xfId="0" applyBorder="1" applyAlignment="1">
      <alignment horizontal="center" wrapText="1"/>
    </xf>
    <xf numFmtId="0" fontId="0" fillId="0" borderId="38" xfId="0" applyBorder="1" applyAlignment="1">
      <alignment horizontal="center" wrapText="1"/>
    </xf>
    <xf numFmtId="0" fontId="0" fillId="0" borderId="38" xfId="0" applyBorder="1" applyAlignment="1">
      <alignment horizontal="right" wrapText="1"/>
    </xf>
    <xf numFmtId="0" fontId="0" fillId="0" borderId="33" xfId="0" applyBorder="1" applyAlignment="1">
      <alignment horizontal="right" wrapText="1"/>
    </xf>
    <xf numFmtId="0" fontId="48" fillId="0" borderId="0" xfId="0" applyFont="1" applyBorder="1" applyAlignment="1">
      <alignment/>
    </xf>
    <xf numFmtId="3" fontId="48" fillId="0" borderId="0" xfId="0" applyNumberFormat="1" applyFont="1" applyBorder="1" applyAlignment="1">
      <alignment/>
    </xf>
    <xf numFmtId="0" fontId="0" fillId="0" borderId="39" xfId="0" applyBorder="1" applyAlignment="1">
      <alignment horizontal="right" wrapText="1"/>
    </xf>
    <xf numFmtId="0" fontId="0" fillId="0" borderId="36" xfId="0" applyBorder="1" applyAlignment="1">
      <alignment/>
    </xf>
    <xf numFmtId="0" fontId="0" fillId="0" borderId="36" xfId="0" applyBorder="1" applyAlignment="1">
      <alignment horizontal="right" wrapText="1"/>
    </xf>
    <xf numFmtId="0" fontId="0" fillId="0" borderId="36" xfId="0" applyBorder="1" applyAlignment="1">
      <alignment horizontal="right"/>
    </xf>
    <xf numFmtId="174" fontId="0" fillId="0" borderId="21" xfId="0" applyNumberFormat="1" applyBorder="1" applyAlignment="1">
      <alignment/>
    </xf>
    <xf numFmtId="174" fontId="48" fillId="0" borderId="40" xfId="0" applyNumberFormat="1" applyFont="1" applyBorder="1" applyAlignment="1">
      <alignment/>
    </xf>
    <xf numFmtId="0" fontId="0" fillId="0" borderId="26" xfId="0" applyBorder="1" applyAlignment="1">
      <alignment horizontal="right"/>
    </xf>
    <xf numFmtId="174" fontId="0" fillId="0" borderId="26" xfId="0" applyNumberFormat="1" applyBorder="1" applyAlignment="1">
      <alignment/>
    </xf>
    <xf numFmtId="174" fontId="48" fillId="0" borderId="41" xfId="0" applyNumberFormat="1" applyFont="1" applyBorder="1" applyAlignment="1">
      <alignment/>
    </xf>
    <xf numFmtId="174" fontId="0" fillId="0" borderId="36" xfId="0" applyNumberFormat="1" applyBorder="1" applyAlignment="1">
      <alignment/>
    </xf>
    <xf numFmtId="174" fontId="48" fillId="0" borderId="42" xfId="0" applyNumberFormat="1" applyFont="1" applyBorder="1" applyAlignment="1">
      <alignment/>
    </xf>
    <xf numFmtId="0" fontId="0" fillId="0" borderId="37" xfId="0" applyBorder="1" applyAlignment="1">
      <alignment horizontal="right"/>
    </xf>
    <xf numFmtId="0" fontId="0" fillId="0" borderId="38" xfId="0" applyBorder="1" applyAlignment="1">
      <alignment horizontal="right"/>
    </xf>
    <xf numFmtId="174" fontId="0" fillId="0" borderId="37" xfId="0" applyNumberFormat="1" applyBorder="1" applyAlignment="1">
      <alignment/>
    </xf>
    <xf numFmtId="174" fontId="0" fillId="0" borderId="38" xfId="0" applyNumberFormat="1" applyBorder="1" applyAlignment="1">
      <alignment/>
    </xf>
    <xf numFmtId="174" fontId="48" fillId="0" borderId="43" xfId="0" applyNumberFormat="1" applyFont="1" applyBorder="1" applyAlignment="1">
      <alignment/>
    </xf>
    <xf numFmtId="174" fontId="48" fillId="0" borderId="44" xfId="0" applyNumberFormat="1" applyFont="1" applyBorder="1" applyAlignment="1">
      <alignment/>
    </xf>
    <xf numFmtId="0" fontId="0" fillId="0" borderId="45" xfId="0" applyBorder="1" applyAlignment="1">
      <alignment horizontal="right" wrapText="1"/>
    </xf>
    <xf numFmtId="0" fontId="0" fillId="0" borderId="38" xfId="0" applyBorder="1" applyAlignment="1">
      <alignment horizontal="right" indent="2"/>
    </xf>
    <xf numFmtId="0" fontId="48" fillId="0" borderId="46" xfId="0" applyFont="1" applyBorder="1" applyAlignment="1">
      <alignment horizontal="right"/>
    </xf>
    <xf numFmtId="2" fontId="0" fillId="0" borderId="37" xfId="0" applyNumberFormat="1" applyBorder="1" applyAlignment="1">
      <alignment/>
    </xf>
    <xf numFmtId="2" fontId="0" fillId="0" borderId="21" xfId="0" applyNumberFormat="1" applyBorder="1" applyAlignment="1">
      <alignment/>
    </xf>
    <xf numFmtId="2" fontId="0" fillId="0" borderId="38" xfId="0" applyNumberFormat="1" applyBorder="1" applyAlignment="1">
      <alignment/>
    </xf>
    <xf numFmtId="2" fontId="0" fillId="0" borderId="36" xfId="0" applyNumberFormat="1" applyBorder="1" applyAlignment="1">
      <alignment/>
    </xf>
    <xf numFmtId="2" fontId="0" fillId="0" borderId="26" xfId="0" applyNumberFormat="1" applyBorder="1" applyAlignment="1">
      <alignment/>
    </xf>
    <xf numFmtId="2" fontId="48" fillId="0" borderId="43" xfId="0" applyNumberFormat="1" applyFont="1" applyBorder="1" applyAlignment="1">
      <alignment/>
    </xf>
    <xf numFmtId="2" fontId="48" fillId="0" borderId="40" xfId="0" applyNumberFormat="1" applyFont="1" applyBorder="1" applyAlignment="1">
      <alignment/>
    </xf>
    <xf numFmtId="2" fontId="48" fillId="0" borderId="44" xfId="0" applyNumberFormat="1" applyFont="1" applyBorder="1" applyAlignment="1">
      <alignment/>
    </xf>
    <xf numFmtId="2" fontId="48" fillId="0" borderId="42" xfId="0" applyNumberFormat="1" applyFont="1" applyBorder="1" applyAlignment="1">
      <alignment/>
    </xf>
    <xf numFmtId="2" fontId="48" fillId="0" borderId="41" xfId="0" applyNumberFormat="1" applyFont="1" applyBorder="1" applyAlignment="1">
      <alignment/>
    </xf>
    <xf numFmtId="2" fontId="0" fillId="0" borderId="47" xfId="0" applyNumberFormat="1" applyBorder="1" applyAlignment="1">
      <alignment/>
    </xf>
    <xf numFmtId="2" fontId="0" fillId="0" borderId="39" xfId="0" applyNumberFormat="1" applyBorder="1" applyAlignment="1">
      <alignment/>
    </xf>
    <xf numFmtId="2" fontId="48" fillId="0" borderId="48" xfId="0" applyNumberFormat="1" applyFont="1" applyBorder="1" applyAlignment="1">
      <alignment/>
    </xf>
    <xf numFmtId="2" fontId="48" fillId="0" borderId="34" xfId="0" applyNumberFormat="1" applyFont="1" applyBorder="1" applyAlignment="1">
      <alignment/>
    </xf>
    <xf numFmtId="0" fontId="2"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53" fillId="0" borderId="0" xfId="0" applyFont="1" applyFill="1" applyBorder="1" applyAlignment="1">
      <alignment horizontal="center"/>
    </xf>
    <xf numFmtId="0" fontId="54" fillId="0" borderId="0" xfId="0" applyFont="1" applyFill="1" applyAlignment="1">
      <alignment/>
    </xf>
    <xf numFmtId="0" fontId="2" fillId="0" borderId="49" xfId="0" applyFont="1" applyFill="1" applyBorder="1" applyAlignment="1">
      <alignment/>
    </xf>
    <xf numFmtId="0" fontId="2" fillId="0" borderId="50" xfId="0" applyFont="1" applyFill="1" applyBorder="1" applyAlignment="1">
      <alignment/>
    </xf>
    <xf numFmtId="0" fontId="2" fillId="0" borderId="10" xfId="0" applyFont="1" applyFill="1" applyBorder="1" applyAlignment="1">
      <alignment/>
    </xf>
    <xf numFmtId="0" fontId="48" fillId="0" borderId="51" xfId="0" applyFont="1" applyFill="1" applyBorder="1" applyAlignment="1">
      <alignment horizontal="center" wrapText="1"/>
    </xf>
    <xf numFmtId="0" fontId="0" fillId="0" borderId="27" xfId="0" applyFont="1" applyFill="1" applyBorder="1" applyAlignment="1">
      <alignment horizontal="center" wrapText="1"/>
    </xf>
    <xf numFmtId="0" fontId="2" fillId="0" borderId="14" xfId="0" applyFont="1" applyFill="1" applyBorder="1" applyAlignment="1">
      <alignment/>
    </xf>
    <xf numFmtId="0" fontId="0" fillId="0" borderId="15" xfId="0" applyFill="1" applyBorder="1" applyAlignment="1">
      <alignment horizontal="right"/>
    </xf>
    <xf numFmtId="0" fontId="48" fillId="0" borderId="15" xfId="0" applyFont="1" applyFill="1" applyBorder="1" applyAlignment="1">
      <alignment/>
    </xf>
    <xf numFmtId="0" fontId="0" fillId="0" borderId="15" xfId="0" applyFill="1" applyBorder="1" applyAlignment="1">
      <alignment/>
    </xf>
    <xf numFmtId="0" fontId="48" fillId="0" borderId="16" xfId="0" applyFont="1" applyFill="1" applyBorder="1" applyAlignment="1">
      <alignment/>
    </xf>
    <xf numFmtId="0" fontId="2" fillId="0" borderId="24" xfId="0" applyFont="1" applyFill="1" applyBorder="1" applyAlignment="1">
      <alignment/>
    </xf>
    <xf numFmtId="0" fontId="0" fillId="0" borderId="14" xfId="0" applyFill="1" applyBorder="1" applyAlignment="1">
      <alignment horizontal="right"/>
    </xf>
    <xf numFmtId="0" fontId="48" fillId="0" borderId="15" xfId="0" applyFont="1" applyFill="1" applyBorder="1" applyAlignment="1">
      <alignment horizontal="right"/>
    </xf>
    <xf numFmtId="0" fontId="0" fillId="0" borderId="15" xfId="0" applyFont="1" applyFill="1" applyBorder="1" applyAlignment="1">
      <alignment/>
    </xf>
    <xf numFmtId="0" fontId="0" fillId="0" borderId="18" xfId="0" applyFill="1" applyBorder="1" applyAlignment="1">
      <alignment/>
    </xf>
    <xf numFmtId="174" fontId="0" fillId="0" borderId="16" xfId="0" applyNumberFormat="1" applyFont="1" applyFill="1" applyBorder="1" applyAlignment="1">
      <alignment/>
    </xf>
    <xf numFmtId="0" fontId="2" fillId="0" borderId="0" xfId="0" applyFont="1" applyFill="1" applyBorder="1" applyAlignment="1">
      <alignment horizontal="right"/>
    </xf>
    <xf numFmtId="0" fontId="2" fillId="0" borderId="18" xfId="0" applyFont="1" applyFill="1" applyBorder="1" applyAlignment="1">
      <alignment horizontal="right"/>
    </xf>
    <xf numFmtId="0" fontId="2" fillId="0" borderId="18" xfId="0" applyFont="1" applyFill="1" applyBorder="1" applyAlignment="1">
      <alignment/>
    </xf>
    <xf numFmtId="0" fontId="2" fillId="0" borderId="17" xfId="0" applyFont="1" applyFill="1" applyBorder="1" applyAlignment="1">
      <alignment/>
    </xf>
    <xf numFmtId="174" fontId="0" fillId="0" borderId="15" xfId="0" applyNumberFormat="1" applyFont="1" applyFill="1" applyBorder="1" applyAlignment="1">
      <alignment/>
    </xf>
    <xf numFmtId="0" fontId="55" fillId="0" borderId="0" xfId="0" applyFont="1" applyAlignment="1">
      <alignment/>
    </xf>
    <xf numFmtId="0" fontId="52" fillId="0" borderId="0" xfId="0" applyFont="1" applyBorder="1" applyAlignment="1">
      <alignment/>
    </xf>
    <xf numFmtId="3" fontId="0" fillId="0" borderId="16" xfId="0" applyNumberFormat="1" applyFill="1" applyBorder="1" applyAlignment="1">
      <alignment horizontal="right"/>
    </xf>
    <xf numFmtId="3" fontId="0" fillId="0" borderId="0" xfId="0" applyNumberFormat="1" applyFill="1" applyBorder="1" applyAlignment="1">
      <alignment horizontal="right"/>
    </xf>
    <xf numFmtId="174" fontId="28" fillId="0" borderId="44" xfId="0" applyNumberFormat="1" applyFont="1" applyFill="1" applyBorder="1" applyAlignment="1">
      <alignment/>
    </xf>
    <xf numFmtId="174" fontId="48" fillId="0" borderId="40" xfId="0" applyNumberFormat="1" applyFont="1" applyFill="1" applyBorder="1" applyAlignment="1">
      <alignment/>
    </xf>
    <xf numFmtId="174" fontId="48" fillId="0" borderId="44" xfId="0" applyNumberFormat="1" applyFont="1" applyFill="1" applyBorder="1" applyAlignment="1">
      <alignment/>
    </xf>
    <xf numFmtId="174" fontId="48" fillId="0" borderId="43" xfId="0" applyNumberFormat="1" applyFont="1" applyFill="1" applyBorder="1" applyAlignment="1">
      <alignment/>
    </xf>
    <xf numFmtId="174" fontId="48" fillId="0" borderId="42" xfId="0" applyNumberFormat="1" applyFont="1" applyFill="1" applyBorder="1" applyAlignment="1">
      <alignment/>
    </xf>
    <xf numFmtId="174" fontId="0" fillId="0" borderId="22" xfId="0" applyNumberFormat="1" applyBorder="1" applyAlignment="1">
      <alignment/>
    </xf>
    <xf numFmtId="174" fontId="0" fillId="0" borderId="33" xfId="0" applyNumberFormat="1" applyBorder="1" applyAlignment="1">
      <alignment/>
    </xf>
    <xf numFmtId="174" fontId="48" fillId="0" borderId="52" xfId="0" applyNumberFormat="1" applyFont="1" applyBorder="1" applyAlignment="1">
      <alignment/>
    </xf>
    <xf numFmtId="174" fontId="48" fillId="0" borderId="53" xfId="0" applyNumberFormat="1" applyFont="1" applyBorder="1" applyAlignment="1">
      <alignment/>
    </xf>
    <xf numFmtId="174" fontId="0" fillId="0" borderId="37" xfId="0" applyNumberFormat="1" applyFill="1" applyBorder="1" applyAlignment="1">
      <alignment/>
    </xf>
    <xf numFmtId="174" fontId="0" fillId="0" borderId="21" xfId="0" applyNumberFormat="1" applyFill="1" applyBorder="1" applyAlignment="1">
      <alignment/>
    </xf>
    <xf numFmtId="174" fontId="0" fillId="0" borderId="38" xfId="0" applyNumberFormat="1" applyFill="1" applyBorder="1" applyAlignment="1">
      <alignment/>
    </xf>
    <xf numFmtId="174" fontId="48" fillId="0" borderId="41" xfId="0" applyNumberFormat="1" applyFont="1" applyFill="1" applyBorder="1" applyAlignment="1">
      <alignment/>
    </xf>
    <xf numFmtId="2" fontId="0" fillId="0" borderId="0" xfId="0" applyNumberFormat="1" applyAlignment="1">
      <alignment/>
    </xf>
    <xf numFmtId="0" fontId="51" fillId="0" borderId="0" xfId="0" applyFont="1" applyFill="1" applyAlignment="1">
      <alignment/>
    </xf>
    <xf numFmtId="0" fontId="56" fillId="0" borderId="0" xfId="0" applyFont="1" applyAlignment="1">
      <alignment/>
    </xf>
    <xf numFmtId="0" fontId="51" fillId="0" borderId="0" xfId="0" applyFont="1" applyAlignment="1">
      <alignment/>
    </xf>
    <xf numFmtId="0" fontId="56" fillId="0" borderId="0" xfId="0" applyFont="1" applyBorder="1" applyAlignment="1">
      <alignment/>
    </xf>
    <xf numFmtId="0" fontId="40" fillId="0" borderId="0" xfId="44" applyFill="1" applyAlignment="1">
      <alignment/>
    </xf>
    <xf numFmtId="0" fontId="57" fillId="0" borderId="0" xfId="0" applyFont="1" applyAlignment="1">
      <alignment/>
    </xf>
    <xf numFmtId="0" fontId="56" fillId="0" borderId="0" xfId="0" applyFont="1" applyFill="1" applyBorder="1" applyAlignment="1">
      <alignment horizontal="center"/>
    </xf>
    <xf numFmtId="0" fontId="58" fillId="33" borderId="54" xfId="0" applyFont="1" applyFill="1" applyBorder="1" applyAlignment="1">
      <alignment horizontal="left" vertical="center"/>
    </xf>
    <xf numFmtId="3" fontId="58" fillId="33" borderId="54" xfId="0" applyNumberFormat="1" applyFont="1" applyFill="1" applyBorder="1" applyAlignment="1">
      <alignment horizontal="right" vertical="center"/>
    </xf>
    <xf numFmtId="0" fontId="59" fillId="34" borderId="55" xfId="0" applyFont="1" applyFill="1" applyBorder="1" applyAlignment="1">
      <alignment horizontal="left" vertical="center"/>
    </xf>
    <xf numFmtId="3" fontId="59" fillId="34" borderId="54" xfId="0" applyNumberFormat="1" applyFont="1" applyFill="1" applyBorder="1" applyAlignment="1">
      <alignment horizontal="right" vertical="center"/>
    </xf>
    <xf numFmtId="0" fontId="0" fillId="0" borderId="56" xfId="0" applyBorder="1" applyAlignment="1">
      <alignment horizontal="center" wrapText="1"/>
    </xf>
    <xf numFmtId="0" fontId="0" fillId="0" borderId="23" xfId="0" applyBorder="1" applyAlignment="1">
      <alignment horizontal="center" wrapText="1"/>
    </xf>
    <xf numFmtId="0" fontId="2" fillId="0" borderId="0" xfId="0" applyFont="1" applyBorder="1" applyAlignment="1">
      <alignment horizontal="center"/>
    </xf>
    <xf numFmtId="0" fontId="0" fillId="0" borderId="56" xfId="0" applyBorder="1" applyAlignment="1">
      <alignment horizontal="center"/>
    </xf>
    <xf numFmtId="0" fontId="0" fillId="0" borderId="23" xfId="0" applyBorder="1" applyAlignment="1">
      <alignment horizontal="center"/>
    </xf>
    <xf numFmtId="0" fontId="0" fillId="0" borderId="57" xfId="0" applyBorder="1" applyAlignment="1">
      <alignment horizontal="center"/>
    </xf>
    <xf numFmtId="0" fontId="56" fillId="0" borderId="0" xfId="0" applyFont="1" applyBorder="1" applyAlignment="1">
      <alignment horizontal="center"/>
    </xf>
    <xf numFmtId="0" fontId="0" fillId="0" borderId="56" xfId="0" applyNumberFormat="1" applyBorder="1" applyAlignment="1">
      <alignment horizontal="center" wrapText="1"/>
    </xf>
    <xf numFmtId="0" fontId="0" fillId="0" borderId="23" xfId="0" applyNumberFormat="1" applyBorder="1" applyAlignment="1">
      <alignment horizontal="center" wrapText="1"/>
    </xf>
    <xf numFmtId="0" fontId="0" fillId="0" borderId="57" xfId="0" applyNumberFormat="1" applyBorder="1" applyAlignment="1">
      <alignment horizontal="center" wrapText="1"/>
    </xf>
    <xf numFmtId="0" fontId="0" fillId="0" borderId="0" xfId="0" applyNumberFormat="1" applyAlignment="1">
      <alignment horizontal="left" wrapText="1"/>
    </xf>
    <xf numFmtId="0" fontId="56" fillId="0" borderId="0" xfId="0" applyFont="1" applyFill="1" applyBorder="1" applyAlignment="1">
      <alignment horizontal="center"/>
    </xf>
    <xf numFmtId="0" fontId="2" fillId="0" borderId="0" xfId="0" applyFont="1" applyFill="1" applyBorder="1" applyAlignment="1">
      <alignment horizontal="center"/>
    </xf>
    <xf numFmtId="0" fontId="2" fillId="0" borderId="58" xfId="0" applyFont="1" applyFill="1" applyBorder="1" applyAlignment="1">
      <alignment horizontal="center"/>
    </xf>
    <xf numFmtId="0" fontId="2" fillId="0" borderId="59" xfId="0" applyFont="1" applyFill="1" applyBorder="1" applyAlignment="1">
      <alignment horizontal="center"/>
    </xf>
    <xf numFmtId="0" fontId="2" fillId="0" borderId="60" xfId="0" applyFont="1" applyFill="1" applyBorder="1" applyAlignment="1">
      <alignment horizontal="center"/>
    </xf>
    <xf numFmtId="0" fontId="53" fillId="0" borderId="0" xfId="0" applyFont="1" applyFill="1" applyBorder="1" applyAlignment="1">
      <alignment horizontal="center"/>
    </xf>
    <xf numFmtId="0" fontId="48" fillId="0" borderId="61" xfId="0" applyFont="1" applyBorder="1" applyAlignment="1">
      <alignment horizontal="center"/>
    </xf>
    <xf numFmtId="0" fontId="0" fillId="0" borderId="39" xfId="0" applyBorder="1" applyAlignment="1">
      <alignment horizontal="center"/>
    </xf>
    <xf numFmtId="0" fontId="0" fillId="0" borderId="36" xfId="0" applyBorder="1" applyAlignment="1">
      <alignment horizontal="center"/>
    </xf>
    <xf numFmtId="0" fontId="48" fillId="0" borderId="62" xfId="0" applyFont="1" applyBorder="1" applyAlignment="1">
      <alignment horizontal="center"/>
    </xf>
    <xf numFmtId="0" fontId="48" fillId="0" borderId="63" xfId="0" applyFont="1" applyBorder="1" applyAlignment="1">
      <alignment horizontal="center"/>
    </xf>
    <xf numFmtId="0" fontId="0" fillId="0" borderId="47" xfId="0" applyBorder="1" applyAlignment="1">
      <alignment horizontal="center"/>
    </xf>
    <xf numFmtId="0" fontId="0" fillId="0" borderId="26" xfId="0" applyBorder="1" applyAlignment="1">
      <alignment horizontal="center"/>
    </xf>
    <xf numFmtId="0" fontId="48" fillId="0" borderId="0" xfId="0" applyFont="1" applyBorder="1" applyAlignment="1">
      <alignment horizontal="center"/>
    </xf>
    <xf numFmtId="0" fontId="0" fillId="0" borderId="62" xfId="0" applyFont="1" applyBorder="1" applyAlignment="1">
      <alignment horizontal="center"/>
    </xf>
    <xf numFmtId="0" fontId="0" fillId="0" borderId="61" xfId="0" applyFont="1" applyBorder="1" applyAlignment="1">
      <alignment horizontal="center"/>
    </xf>
    <xf numFmtId="0" fontId="0" fillId="0" borderId="63" xfId="0" applyFont="1" applyBorder="1" applyAlignment="1">
      <alignment horizontal="center"/>
    </xf>
    <xf numFmtId="0" fontId="48" fillId="0" borderId="64" xfId="0" applyFont="1" applyBorder="1" applyAlignment="1">
      <alignment horizontal="center"/>
    </xf>
    <xf numFmtId="0" fontId="0" fillId="0" borderId="65" xfId="0" applyFont="1" applyBorder="1" applyAlignment="1">
      <alignment horizontal="center"/>
    </xf>
    <xf numFmtId="0" fontId="0" fillId="0" borderId="64"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12</xdr:col>
      <xdr:colOff>209550</xdr:colOff>
      <xdr:row>32</xdr:row>
      <xdr:rowOff>180975</xdr:rowOff>
    </xdr:to>
    <xdr:sp>
      <xdr:nvSpPr>
        <xdr:cNvPr id="1" name="Tekstvak 1"/>
        <xdr:cNvSpPr txBox="1">
          <a:spLocks noChangeArrowheads="1"/>
        </xdr:cNvSpPr>
      </xdr:nvSpPr>
      <xdr:spPr>
        <a:xfrm>
          <a:off x="0" y="9525"/>
          <a:ext cx="7524750" cy="626745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TOELICHTING
</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a:t>
          </a:r>
          <a:r>
            <a:rPr lang="en-US" cap="none" sz="1100" b="0" i="0" u="none" baseline="0">
              <a:solidFill>
                <a:srgbClr val="000000"/>
              </a:solidFill>
              <a:latin typeface="Calibri"/>
              <a:ea typeface="Calibri"/>
              <a:cs typeface="Calibri"/>
            </a:rPr>
            <a:t> d</a:t>
          </a:r>
          <a:r>
            <a:rPr lang="en-US" cap="none" sz="1100" b="0" i="0" u="none" baseline="0">
              <a:solidFill>
                <a:srgbClr val="000000"/>
              </a:solidFill>
              <a:latin typeface="Calibri"/>
              <a:ea typeface="Calibri"/>
              <a:cs typeface="Calibri"/>
            </a:rPr>
            <a:t>it statistisch jaarboek wordt er gerapporteerd over leerlingen die aantikken op een aantal socio-economische kenmerken (SES-kenmerken), meer bepaald over ‘Gezinstaal niet Nederlands’, ‘Laag opleidingsniveau van de moeder’ en ‘Schooltoeslag’.  Met ‘aantikken’ of ‘aantikkers’ wordt bedoeld dat deze leerlingen op basis van een specifiek leerlingenkenmerk in aanmerking komen voor extra financiering.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Gezinstaal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gezinstaal is risicovol wanneer de gezinstaal niet overeenkomt met de onderwijstaal. We gaan er hierbij vanuit dat de onderwijstaal Nederlands is.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taal die de leerling in het gezin spreekt is niet de onderwijstaal indien de leerling in het gezin met niemand of in een gezin met drie gezinsleden (de leerling niet meegerekend) met maximum één gezinslid de onderwijstaal spreekt. Broers en zussen worden als één gezinslid beschouwd.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Opleidingsniveau van de moeder
</a:t>
          </a:r>
          <a:r>
            <a:rPr lang="en-US" cap="none" sz="1100" b="0" i="0" u="none" baseline="0">
              <a:solidFill>
                <a:srgbClr val="000000"/>
              </a:solidFill>
              <a:latin typeface="Calibri"/>
              <a:ea typeface="Calibri"/>
              <a:cs typeface="Calibri"/>
            </a:rPr>
            <a:t>Een leerling tikt aan op dit kenmerk als de moeder maximaal lager secundair onderwijs afgewerkt heeft. Als het opleidingsniveau niet gekend is, tikt de leerling niet aan.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Schooltoeslag
</a:t>
          </a:r>
          <a:r>
            <a:rPr lang="en-US" cap="none" sz="1100" b="0" i="0" u="none" baseline="0">
              <a:solidFill>
                <a:srgbClr val="000000"/>
              </a:solidFill>
              <a:latin typeface="Calibri"/>
              <a:ea typeface="Calibri"/>
              <a:cs typeface="Calibri"/>
            </a:rPr>
            <a:t>De leerling tikt aan op dit kenmerk als hij/zij een schooltoeslag gekregen heeft.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Door een verandering in de regelgeving (Groeipakketdecreet) is de schooltoelage vanaf schooljaar 2019-2020 omgevormd tot een schooltoeslag of selectieve participatietoeslag. Deze omvorming ging gepaard met een aanpassing van de selectiecriteria en de toekenningsprocedures. Deze omvorming leidde tot een toename van het aantal leerlingen dat een schooltoeslag krijgt.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Scope van de gegevens
</a:t>
          </a:r>
          <a:r>
            <a:rPr lang="en-US" cap="none" sz="1100" b="0" i="0" u="none" baseline="0">
              <a:solidFill>
                <a:srgbClr val="000000"/>
              </a:solidFill>
              <a:latin typeface="Calibri"/>
              <a:ea typeface="Calibri"/>
              <a:cs typeface="Calibri"/>
            </a:rPr>
            <a:t>In de tabellen met de socio-economische kenmerken worden alle leerlingen opgenomen die op 1 februari van het betreffende schooljaar ingeschreven zijn in een Nederlandstalige school die gefinancierd of gesubsidieerd wordt door de Vlaamse overheid. We nemen de leerlingen in aanmerking uit het gewoon basis- en secundair onderwijs (voltijds en deeltijds). Leerlingen uit het buitengewoon onderwijs zijn niet opgenomen.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dit statistisch jaarboek worden in de tabellen over de leerlingenkenmerken alle leerlingen op 1 februari geteld. Voor de berekening van de extra middelen worden soms andere teldata gebruikt.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Voor de definities van schoolse vorderingen en zittenblijven verwijzen we naar  Deel  1, hoofdstuk 3.1.3.: Schoolse vorderingen en zittenblijven in het gewoon secundair onderwijs.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3</xdr:row>
      <xdr:rowOff>0</xdr:rowOff>
    </xdr:to>
    <xdr:sp>
      <xdr:nvSpPr>
        <xdr:cNvPr id="1" name="Rectangle 1"/>
        <xdr:cNvSpPr>
          <a:spLocks/>
        </xdr:cNvSpPr>
      </xdr:nvSpPr>
      <xdr:spPr>
        <a:xfrm>
          <a:off x="0" y="552450"/>
          <a:ext cx="16097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19"/>
  <sheetViews>
    <sheetView tabSelected="1" zoomScale="115" zoomScaleNormal="115" zoomScalePageLayoutView="0" workbookViewId="0" topLeftCell="A1">
      <selection activeCell="A44" sqref="A44"/>
    </sheetView>
  </sheetViews>
  <sheetFormatPr defaultColWidth="9.140625" defaultRowHeight="15"/>
  <cols>
    <col min="1" max="1" width="25.28125" style="0" customWidth="1"/>
  </cols>
  <sheetData>
    <row r="1" ht="18.75">
      <c r="A1" s="172" t="s">
        <v>81</v>
      </c>
    </row>
    <row r="2" ht="18.75">
      <c r="A2" s="195" t="s">
        <v>94</v>
      </c>
    </row>
    <row r="4" ht="15">
      <c r="A4" s="33" t="s">
        <v>74</v>
      </c>
    </row>
    <row r="5" spans="1:2" ht="15">
      <c r="A5" s="194" t="s">
        <v>51</v>
      </c>
      <c r="B5" t="s">
        <v>49</v>
      </c>
    </row>
    <row r="6" spans="1:2" ht="15">
      <c r="A6" s="194" t="s">
        <v>52</v>
      </c>
      <c r="B6" t="s">
        <v>50</v>
      </c>
    </row>
    <row r="7" ht="15">
      <c r="A7" s="29"/>
    </row>
    <row r="8" spans="1:2" ht="15">
      <c r="A8" s="194" t="s">
        <v>53</v>
      </c>
      <c r="B8" t="s">
        <v>58</v>
      </c>
    </row>
    <row r="9" ht="15">
      <c r="A9" s="29"/>
    </row>
    <row r="10" ht="15">
      <c r="A10" s="68" t="s">
        <v>59</v>
      </c>
    </row>
    <row r="11" spans="1:2" ht="15">
      <c r="A11" s="194" t="s">
        <v>70</v>
      </c>
      <c r="B11" t="s">
        <v>49</v>
      </c>
    </row>
    <row r="12" spans="1:2" ht="15">
      <c r="A12" s="194" t="s">
        <v>71</v>
      </c>
      <c r="B12" t="s">
        <v>50</v>
      </c>
    </row>
    <row r="13" ht="15">
      <c r="A13" s="29"/>
    </row>
    <row r="14" ht="15">
      <c r="A14" s="29"/>
    </row>
    <row r="15" ht="15">
      <c r="A15" s="68" t="s">
        <v>31</v>
      </c>
    </row>
    <row r="16" spans="1:2" ht="15">
      <c r="A16" s="194" t="s">
        <v>72</v>
      </c>
      <c r="B16" t="s">
        <v>57</v>
      </c>
    </row>
    <row r="17" spans="1:2" ht="15">
      <c r="A17" s="194" t="s">
        <v>79</v>
      </c>
      <c r="B17" t="s">
        <v>55</v>
      </c>
    </row>
    <row r="18" spans="1:2" ht="15">
      <c r="A18" s="194" t="s">
        <v>80</v>
      </c>
      <c r="B18" t="s">
        <v>54</v>
      </c>
    </row>
    <row r="19" spans="1:2" ht="15">
      <c r="A19" s="194" t="s">
        <v>73</v>
      </c>
      <c r="B19" t="s">
        <v>56</v>
      </c>
    </row>
  </sheetData>
  <sheetProtection/>
  <hyperlinks>
    <hyperlink ref="A5" location="'1_SES_SO'!A1" display="1_SES_SO"/>
    <hyperlink ref="A6" location="'2_SES_DBSO'!A1" display="2_SES_DBSO"/>
    <hyperlink ref="A8" location="'3_SES_evolutie'!A1" display="3_SES_evolutie"/>
    <hyperlink ref="A11" location="'4_SES_SO_detail'!A1" display="4_SES_SO_detail"/>
    <hyperlink ref="A12" location="'5_SES_DBSO_detail'!A1" display="5_SES_DBSO_detail"/>
    <hyperlink ref="A16" location="'6_SES_SO_SV_geslacht'!A1" display="6_SES_SO_SV_geslacht"/>
    <hyperlink ref="A17" location="'7_SES_SO_SV_Belg_NBelg'!A1" display="7_SES_SO_SV_Belg_NBelg"/>
    <hyperlink ref="A18" location="'8_SES_SO_ZBL_geslacht'!A1" display="8_SES_SO_ZBL_geslacht"/>
    <hyperlink ref="A19" location="'9_SES_SO_ZBL_Belg_NBelg'!A1" display="9_SES_SO_ZBL_Belg_NBelg"/>
  </hyperlinks>
  <printOptions/>
  <pageMargins left="0.5118110236220472" right="0.5118110236220472" top="0.7480314960629921" bottom="0.7480314960629921" header="0.31496062992125984" footer="0.31496062992125984"/>
  <pageSetup fitToHeight="1" fitToWidth="1" horizontalDpi="600" verticalDpi="600" orientation="landscape" paperSize="9" scale="94" r:id="rId1"/>
</worksheet>
</file>

<file path=xl/worksheets/sheet10.xml><?xml version="1.0" encoding="utf-8"?>
<worksheet xmlns="http://schemas.openxmlformats.org/spreadsheetml/2006/main" xmlns:r="http://schemas.openxmlformats.org/officeDocument/2006/relationships">
  <dimension ref="A1:Y35"/>
  <sheetViews>
    <sheetView zoomScalePageLayoutView="0" workbookViewId="0" topLeftCell="A1">
      <selection activeCell="A42" sqref="A42"/>
    </sheetView>
  </sheetViews>
  <sheetFormatPr defaultColWidth="9.140625" defaultRowHeight="15"/>
  <cols>
    <col min="1" max="1" width="15.28125" style="2" customWidth="1"/>
    <col min="2" max="3" width="15.28125" style="0" customWidth="1"/>
    <col min="4" max="14" width="13.57421875" style="0" customWidth="1"/>
    <col min="15" max="15" width="13.57421875" style="2" customWidth="1"/>
    <col min="16" max="18" width="14.28125" style="0" customWidth="1"/>
  </cols>
  <sheetData>
    <row r="1" ht="15">
      <c r="A1" s="1"/>
    </row>
    <row r="2" spans="1:18" ht="15">
      <c r="A2" s="203" t="s">
        <v>24</v>
      </c>
      <c r="B2" s="203"/>
      <c r="C2" s="203"/>
      <c r="D2" s="203"/>
      <c r="E2" s="203"/>
      <c r="F2" s="203"/>
      <c r="G2" s="203"/>
      <c r="H2" s="203"/>
      <c r="I2" s="203"/>
      <c r="J2" s="203"/>
      <c r="K2" s="203"/>
      <c r="L2" s="203"/>
      <c r="M2" s="203"/>
      <c r="N2" s="203"/>
      <c r="O2" s="203"/>
      <c r="P2" s="78"/>
      <c r="Q2" s="78"/>
      <c r="R2" s="78"/>
    </row>
    <row r="3" spans="1:18" s="192" customFormat="1" ht="15">
      <c r="A3" s="207" t="s">
        <v>94</v>
      </c>
      <c r="B3" s="207"/>
      <c r="C3" s="207"/>
      <c r="D3" s="207"/>
      <c r="E3" s="207"/>
      <c r="F3" s="207"/>
      <c r="G3" s="207"/>
      <c r="H3" s="207"/>
      <c r="I3" s="207"/>
      <c r="J3" s="207"/>
      <c r="K3" s="207"/>
      <c r="L3" s="207"/>
      <c r="M3" s="207"/>
      <c r="N3" s="207"/>
      <c r="O3" s="207"/>
      <c r="P3" s="193"/>
      <c r="Q3" s="193"/>
      <c r="R3" s="193"/>
    </row>
    <row r="4" spans="1:18" ht="6.75" customHeight="1">
      <c r="A4" s="31"/>
      <c r="B4" s="31"/>
      <c r="C4" s="31"/>
      <c r="D4" s="31"/>
      <c r="E4" s="31"/>
      <c r="F4" s="31"/>
      <c r="G4" s="31"/>
      <c r="H4" s="31"/>
      <c r="I4" s="31"/>
      <c r="J4" s="31"/>
      <c r="K4" s="31"/>
      <c r="L4" s="31"/>
      <c r="M4" s="31"/>
      <c r="N4" s="31"/>
      <c r="O4" s="31"/>
      <c r="P4" s="78"/>
      <c r="Q4" s="78"/>
      <c r="R4" s="78"/>
    </row>
    <row r="5" spans="1:18" ht="15">
      <c r="A5" s="225" t="s">
        <v>87</v>
      </c>
      <c r="B5" s="225"/>
      <c r="C5" s="225"/>
      <c r="D5" s="225"/>
      <c r="E5" s="225"/>
      <c r="F5" s="225"/>
      <c r="G5" s="225"/>
      <c r="H5" s="225"/>
      <c r="I5" s="225"/>
      <c r="J5" s="225"/>
      <c r="K5" s="225"/>
      <c r="L5" s="225"/>
      <c r="M5" s="225"/>
      <c r="N5" s="225"/>
      <c r="O5" s="225"/>
      <c r="P5" s="110"/>
      <c r="Q5" s="110"/>
      <c r="R5" s="110"/>
    </row>
    <row r="6" ht="6.75" customHeight="1" thickBot="1"/>
    <row r="7" spans="1:15" s="33" customFormat="1" ht="15.75" thickTop="1">
      <c r="A7" s="218" t="s">
        <v>47</v>
      </c>
      <c r="B7" s="218"/>
      <c r="C7" s="218"/>
      <c r="D7" s="226" t="s">
        <v>1</v>
      </c>
      <c r="E7" s="227"/>
      <c r="F7" s="227"/>
      <c r="G7" s="228"/>
      <c r="H7" s="226" t="s">
        <v>2</v>
      </c>
      <c r="I7" s="227"/>
      <c r="J7" s="227"/>
      <c r="K7" s="228"/>
      <c r="L7" s="227" t="s">
        <v>0</v>
      </c>
      <c r="M7" s="227"/>
      <c r="N7" s="227"/>
      <c r="O7" s="227"/>
    </row>
    <row r="8" spans="1:15" ht="45">
      <c r="A8" s="101" t="s">
        <v>38</v>
      </c>
      <c r="B8" s="94" t="s">
        <v>65</v>
      </c>
      <c r="C8" s="105" t="s">
        <v>99</v>
      </c>
      <c r="D8" s="106" t="s">
        <v>17</v>
      </c>
      <c r="E8" s="60" t="s">
        <v>18</v>
      </c>
      <c r="F8" s="60" t="s">
        <v>39</v>
      </c>
      <c r="G8" s="108" t="s">
        <v>0</v>
      </c>
      <c r="H8" s="106" t="s">
        <v>17</v>
      </c>
      <c r="I8" s="60" t="s">
        <v>18</v>
      </c>
      <c r="J8" s="60" t="s">
        <v>39</v>
      </c>
      <c r="K8" s="124" t="s">
        <v>0</v>
      </c>
      <c r="L8" s="101" t="s">
        <v>17</v>
      </c>
      <c r="M8" s="60" t="s">
        <v>18</v>
      </c>
      <c r="N8" s="60" t="s">
        <v>39</v>
      </c>
      <c r="O8" s="118" t="s">
        <v>0</v>
      </c>
    </row>
    <row r="9" spans="1:25" ht="15">
      <c r="A9" s="102" t="s">
        <v>67</v>
      </c>
      <c r="B9" s="96" t="s">
        <v>67</v>
      </c>
      <c r="C9" s="103" t="s">
        <v>67</v>
      </c>
      <c r="D9" s="125">
        <v>1458</v>
      </c>
      <c r="E9" s="116">
        <v>13245</v>
      </c>
      <c r="F9" s="116">
        <v>532</v>
      </c>
      <c r="G9" s="126">
        <v>15235</v>
      </c>
      <c r="H9" s="185">
        <v>1012</v>
      </c>
      <c r="I9" s="186">
        <v>13963</v>
      </c>
      <c r="J9" s="186">
        <v>408</v>
      </c>
      <c r="K9" s="187">
        <v>15383</v>
      </c>
      <c r="L9" s="121">
        <f>SUM(D9,H9)</f>
        <v>2470</v>
      </c>
      <c r="M9" s="116">
        <f aca="true" t="shared" si="0" ref="M9:O16">SUM(E9,I9)</f>
        <v>27208</v>
      </c>
      <c r="N9" s="116">
        <f t="shared" si="0"/>
        <v>940</v>
      </c>
      <c r="O9" s="119">
        <f t="shared" si="0"/>
        <v>30618</v>
      </c>
      <c r="P9" s="197"/>
      <c r="Q9" s="197"/>
      <c r="R9" s="197"/>
      <c r="S9" s="198"/>
      <c r="T9" s="198"/>
      <c r="U9" s="198"/>
      <c r="V9" s="50"/>
      <c r="W9" s="50"/>
      <c r="X9" s="50"/>
      <c r="Y9" s="50"/>
    </row>
    <row r="10" spans="1:24" ht="15">
      <c r="A10" s="102" t="s">
        <v>67</v>
      </c>
      <c r="B10" s="96" t="s">
        <v>67</v>
      </c>
      <c r="C10" s="103" t="s">
        <v>66</v>
      </c>
      <c r="D10" s="125">
        <v>315</v>
      </c>
      <c r="E10" s="116">
        <v>3035</v>
      </c>
      <c r="F10" s="116">
        <v>201</v>
      </c>
      <c r="G10" s="126">
        <v>3551</v>
      </c>
      <c r="H10" s="185">
        <v>214</v>
      </c>
      <c r="I10" s="186">
        <v>3179</v>
      </c>
      <c r="J10" s="186">
        <v>200</v>
      </c>
      <c r="K10" s="187">
        <v>3593</v>
      </c>
      <c r="L10" s="121">
        <f aca="true" t="shared" si="1" ref="L10:L16">SUM(D10,H10)</f>
        <v>529</v>
      </c>
      <c r="M10" s="116">
        <f t="shared" si="0"/>
        <v>6214</v>
      </c>
      <c r="N10" s="116">
        <f t="shared" si="0"/>
        <v>401</v>
      </c>
      <c r="O10" s="119">
        <f t="shared" si="0"/>
        <v>7144</v>
      </c>
      <c r="P10" s="197"/>
      <c r="Q10" s="197"/>
      <c r="R10" s="197"/>
      <c r="S10" s="198"/>
      <c r="T10" s="198"/>
      <c r="U10" s="198"/>
      <c r="V10" s="50"/>
      <c r="W10" s="50"/>
      <c r="X10" s="50"/>
    </row>
    <row r="11" spans="1:24" ht="15">
      <c r="A11" s="102" t="s">
        <v>67</v>
      </c>
      <c r="B11" s="96" t="s">
        <v>66</v>
      </c>
      <c r="C11" s="103" t="s">
        <v>67</v>
      </c>
      <c r="D11" s="125">
        <v>941</v>
      </c>
      <c r="E11" s="116">
        <v>8420</v>
      </c>
      <c r="F11" s="116">
        <v>269</v>
      </c>
      <c r="G11" s="126">
        <v>9630</v>
      </c>
      <c r="H11" s="185">
        <v>542</v>
      </c>
      <c r="I11" s="186">
        <v>8779</v>
      </c>
      <c r="J11" s="186">
        <v>299</v>
      </c>
      <c r="K11" s="187">
        <v>9620</v>
      </c>
      <c r="L11" s="121">
        <f t="shared" si="1"/>
        <v>1483</v>
      </c>
      <c r="M11" s="116">
        <f t="shared" si="0"/>
        <v>17199</v>
      </c>
      <c r="N11" s="116">
        <f t="shared" si="0"/>
        <v>568</v>
      </c>
      <c r="O11" s="119">
        <f t="shared" si="0"/>
        <v>19250</v>
      </c>
      <c r="P11" s="197"/>
      <c r="Q11" s="197"/>
      <c r="R11" s="197"/>
      <c r="S11" s="198"/>
      <c r="T11" s="198"/>
      <c r="U11" s="198"/>
      <c r="V11" s="50"/>
      <c r="W11" s="50"/>
      <c r="X11" s="50"/>
    </row>
    <row r="12" spans="1:24" ht="15">
      <c r="A12" s="102" t="s">
        <v>66</v>
      </c>
      <c r="B12" s="96" t="s">
        <v>67</v>
      </c>
      <c r="C12" s="103" t="s">
        <v>67</v>
      </c>
      <c r="D12" s="125">
        <v>1416</v>
      </c>
      <c r="E12" s="116">
        <v>14400</v>
      </c>
      <c r="F12" s="116">
        <v>122</v>
      </c>
      <c r="G12" s="126">
        <v>15938</v>
      </c>
      <c r="H12" s="185">
        <v>954</v>
      </c>
      <c r="I12" s="186">
        <v>15851</v>
      </c>
      <c r="J12" s="186">
        <v>112</v>
      </c>
      <c r="K12" s="187">
        <v>16917</v>
      </c>
      <c r="L12" s="121">
        <f t="shared" si="1"/>
        <v>2370</v>
      </c>
      <c r="M12" s="116">
        <f t="shared" si="0"/>
        <v>30251</v>
      </c>
      <c r="N12" s="116">
        <f t="shared" si="0"/>
        <v>234</v>
      </c>
      <c r="O12" s="119">
        <f t="shared" si="0"/>
        <v>32855</v>
      </c>
      <c r="P12" s="197"/>
      <c r="Q12" s="197"/>
      <c r="R12" s="197"/>
      <c r="S12" s="198"/>
      <c r="T12" s="198"/>
      <c r="U12" s="198"/>
      <c r="V12" s="50"/>
      <c r="W12" s="50"/>
      <c r="X12" s="50"/>
    </row>
    <row r="13" spans="1:24" ht="15">
      <c r="A13" s="102" t="s">
        <v>67</v>
      </c>
      <c r="B13" s="96" t="s">
        <v>66</v>
      </c>
      <c r="C13" s="103" t="s">
        <v>66</v>
      </c>
      <c r="D13" s="125">
        <v>559</v>
      </c>
      <c r="E13" s="116">
        <v>7165</v>
      </c>
      <c r="F13" s="116">
        <v>340</v>
      </c>
      <c r="G13" s="126">
        <v>8064</v>
      </c>
      <c r="H13" s="185">
        <v>301</v>
      </c>
      <c r="I13" s="186">
        <v>6904</v>
      </c>
      <c r="J13" s="186">
        <v>395</v>
      </c>
      <c r="K13" s="187">
        <v>7600</v>
      </c>
      <c r="L13" s="121">
        <f t="shared" si="1"/>
        <v>860</v>
      </c>
      <c r="M13" s="116">
        <f t="shared" si="0"/>
        <v>14069</v>
      </c>
      <c r="N13" s="116">
        <f t="shared" si="0"/>
        <v>735</v>
      </c>
      <c r="O13" s="119">
        <f t="shared" si="0"/>
        <v>15664</v>
      </c>
      <c r="P13" s="197"/>
      <c r="Q13" s="197"/>
      <c r="R13" s="197"/>
      <c r="S13" s="198"/>
      <c r="T13" s="198"/>
      <c r="U13" s="198"/>
      <c r="V13" s="50"/>
      <c r="W13" s="50"/>
      <c r="X13" s="50"/>
    </row>
    <row r="14" spans="1:24" ht="15">
      <c r="A14" s="102" t="s">
        <v>66</v>
      </c>
      <c r="B14" s="96" t="s">
        <v>67</v>
      </c>
      <c r="C14" s="103" t="s">
        <v>66</v>
      </c>
      <c r="D14" s="125">
        <v>556</v>
      </c>
      <c r="E14" s="116">
        <v>8086</v>
      </c>
      <c r="F14" s="116">
        <v>102</v>
      </c>
      <c r="G14" s="126">
        <v>8744</v>
      </c>
      <c r="H14" s="185">
        <v>325</v>
      </c>
      <c r="I14" s="186">
        <v>8146</v>
      </c>
      <c r="J14" s="186">
        <v>112</v>
      </c>
      <c r="K14" s="187">
        <v>8583</v>
      </c>
      <c r="L14" s="121">
        <f t="shared" si="1"/>
        <v>881</v>
      </c>
      <c r="M14" s="116">
        <f t="shared" si="0"/>
        <v>16232</v>
      </c>
      <c r="N14" s="116">
        <f t="shared" si="0"/>
        <v>214</v>
      </c>
      <c r="O14" s="119">
        <f t="shared" si="0"/>
        <v>17327</v>
      </c>
      <c r="P14" s="197"/>
      <c r="Q14" s="197"/>
      <c r="R14" s="197"/>
      <c r="S14" s="198"/>
      <c r="T14" s="198"/>
      <c r="U14" s="198"/>
      <c r="V14" s="50"/>
      <c r="W14" s="50"/>
      <c r="X14" s="50"/>
    </row>
    <row r="15" spans="1:24" ht="15">
      <c r="A15" s="102" t="s">
        <v>66</v>
      </c>
      <c r="B15" s="96" t="s">
        <v>66</v>
      </c>
      <c r="C15" s="103" t="s">
        <v>67</v>
      </c>
      <c r="D15" s="125">
        <v>2287</v>
      </c>
      <c r="E15" s="116">
        <v>37148</v>
      </c>
      <c r="F15" s="116">
        <v>164</v>
      </c>
      <c r="G15" s="126">
        <v>39599</v>
      </c>
      <c r="H15" s="185">
        <v>1406</v>
      </c>
      <c r="I15" s="186">
        <v>37257</v>
      </c>
      <c r="J15" s="186">
        <v>130</v>
      </c>
      <c r="K15" s="187">
        <v>38793</v>
      </c>
      <c r="L15" s="121">
        <f t="shared" si="1"/>
        <v>3693</v>
      </c>
      <c r="M15" s="116">
        <f t="shared" si="0"/>
        <v>74405</v>
      </c>
      <c r="N15" s="116">
        <f t="shared" si="0"/>
        <v>294</v>
      </c>
      <c r="O15" s="119">
        <f t="shared" si="0"/>
        <v>78392</v>
      </c>
      <c r="P15" s="197"/>
      <c r="Q15" s="197"/>
      <c r="R15" s="197"/>
      <c r="S15" s="198"/>
      <c r="T15" s="198"/>
      <c r="U15" s="198"/>
      <c r="V15" s="50"/>
      <c r="W15" s="50"/>
      <c r="X15" s="50"/>
    </row>
    <row r="16" spans="1:24" ht="15">
      <c r="A16" s="102" t="s">
        <v>66</v>
      </c>
      <c r="B16" s="96" t="s">
        <v>66</v>
      </c>
      <c r="C16" s="103" t="s">
        <v>66</v>
      </c>
      <c r="D16" s="125">
        <v>3867</v>
      </c>
      <c r="E16" s="116">
        <v>104729</v>
      </c>
      <c r="F16" s="116">
        <v>630</v>
      </c>
      <c r="G16" s="126">
        <v>109226</v>
      </c>
      <c r="H16" s="185">
        <v>1638</v>
      </c>
      <c r="I16" s="186">
        <v>102311</v>
      </c>
      <c r="J16" s="186">
        <v>561</v>
      </c>
      <c r="K16" s="187">
        <v>104510</v>
      </c>
      <c r="L16" s="121">
        <f t="shared" si="1"/>
        <v>5505</v>
      </c>
      <c r="M16" s="116">
        <f t="shared" si="0"/>
        <v>207040</v>
      </c>
      <c r="N16" s="116">
        <f t="shared" si="0"/>
        <v>1191</v>
      </c>
      <c r="O16" s="119">
        <f t="shared" si="0"/>
        <v>213736</v>
      </c>
      <c r="P16" s="197"/>
      <c r="Q16" s="197"/>
      <c r="R16" s="197"/>
      <c r="S16" s="198"/>
      <c r="T16" s="198"/>
      <c r="U16" s="198"/>
      <c r="V16" s="50"/>
      <c r="W16" s="50"/>
      <c r="X16" s="50"/>
    </row>
    <row r="17" spans="1:24" s="34" customFormat="1" ht="15">
      <c r="A17" s="99"/>
      <c r="B17" s="99"/>
      <c r="C17" s="104" t="s">
        <v>0</v>
      </c>
      <c r="D17" s="127">
        <f>SUM(D9:D16)</f>
        <v>11399</v>
      </c>
      <c r="E17" s="177">
        <f aca="true" t="shared" si="2" ref="E17:O17">SUM(E9:E16)</f>
        <v>196228</v>
      </c>
      <c r="F17" s="177">
        <f t="shared" si="2"/>
        <v>2360</v>
      </c>
      <c r="G17" s="178">
        <f t="shared" si="2"/>
        <v>209987</v>
      </c>
      <c r="H17" s="179">
        <f t="shared" si="2"/>
        <v>6392</v>
      </c>
      <c r="I17" s="177">
        <f t="shared" si="2"/>
        <v>196390</v>
      </c>
      <c r="J17" s="177">
        <f t="shared" si="2"/>
        <v>2217</v>
      </c>
      <c r="K17" s="178">
        <f t="shared" si="2"/>
        <v>204999</v>
      </c>
      <c r="L17" s="180">
        <f>SUM(L9:L16)</f>
        <v>17791</v>
      </c>
      <c r="M17" s="177">
        <f t="shared" si="2"/>
        <v>392618</v>
      </c>
      <c r="N17" s="177">
        <f t="shared" si="2"/>
        <v>4577</v>
      </c>
      <c r="O17" s="188">
        <f t="shared" si="2"/>
        <v>414986</v>
      </c>
      <c r="P17" s="199"/>
      <c r="Q17" s="199"/>
      <c r="R17" s="199"/>
      <c r="S17" s="200"/>
      <c r="T17" s="200"/>
      <c r="U17" s="200"/>
      <c r="V17" s="50"/>
      <c r="W17" s="50"/>
      <c r="X17" s="50"/>
    </row>
    <row r="18" ht="15">
      <c r="E18" s="50"/>
    </row>
    <row r="20" spans="1:15" ht="15">
      <c r="A20" s="203" t="s">
        <v>24</v>
      </c>
      <c r="B20" s="203"/>
      <c r="C20" s="203"/>
      <c r="D20" s="203"/>
      <c r="E20" s="203"/>
      <c r="F20" s="203"/>
      <c r="G20" s="203"/>
      <c r="H20" s="203"/>
      <c r="I20" s="203"/>
      <c r="J20" s="203"/>
      <c r="K20" s="203"/>
      <c r="L20" s="203"/>
      <c r="M20" s="78"/>
      <c r="N20" s="78"/>
      <c r="O20" s="78"/>
    </row>
    <row r="21" spans="1:15" s="192" customFormat="1" ht="15">
      <c r="A21" s="207" t="s">
        <v>94</v>
      </c>
      <c r="B21" s="207"/>
      <c r="C21" s="207"/>
      <c r="D21" s="207"/>
      <c r="E21" s="207"/>
      <c r="F21" s="207"/>
      <c r="G21" s="207"/>
      <c r="H21" s="207"/>
      <c r="I21" s="207"/>
      <c r="J21" s="207"/>
      <c r="K21" s="207"/>
      <c r="L21" s="207"/>
      <c r="M21" s="193"/>
      <c r="N21" s="193"/>
      <c r="O21" s="193"/>
    </row>
    <row r="22" spans="1:15" ht="6.75" customHeight="1">
      <c r="A22" s="31"/>
      <c r="B22" s="31"/>
      <c r="C22" s="31"/>
      <c r="D22" s="31"/>
      <c r="E22" s="31"/>
      <c r="F22" s="31"/>
      <c r="G22" s="31"/>
      <c r="H22" s="31"/>
      <c r="I22" s="31"/>
      <c r="J22" s="31"/>
      <c r="K22" s="31"/>
      <c r="L22" s="31"/>
      <c r="M22" s="78"/>
      <c r="N22" s="78"/>
      <c r="O22" s="78"/>
    </row>
    <row r="23" spans="1:15" ht="15">
      <c r="A23" s="225" t="s">
        <v>88</v>
      </c>
      <c r="B23" s="225"/>
      <c r="C23" s="225"/>
      <c r="D23" s="225"/>
      <c r="E23" s="225"/>
      <c r="F23" s="225"/>
      <c r="G23" s="225"/>
      <c r="H23" s="225"/>
      <c r="I23" s="225"/>
      <c r="J23" s="225"/>
      <c r="K23" s="225"/>
      <c r="L23" s="225"/>
      <c r="M23" s="110"/>
      <c r="N23" s="110"/>
      <c r="O23" s="110"/>
    </row>
    <row r="24" ht="6.75" customHeight="1" thickBot="1"/>
    <row r="25" spans="1:12" ht="15.75" thickTop="1">
      <c r="A25" s="218" t="s">
        <v>47</v>
      </c>
      <c r="B25" s="218"/>
      <c r="C25" s="218"/>
      <c r="D25" s="226" t="s">
        <v>1</v>
      </c>
      <c r="E25" s="227"/>
      <c r="F25" s="228"/>
      <c r="G25" s="226" t="s">
        <v>2</v>
      </c>
      <c r="H25" s="227"/>
      <c r="I25" s="228"/>
      <c r="J25" s="227" t="s">
        <v>0</v>
      </c>
      <c r="K25" s="227"/>
      <c r="L25" s="227"/>
    </row>
    <row r="26" spans="1:12" ht="45">
      <c r="A26" s="101" t="s">
        <v>38</v>
      </c>
      <c r="B26" s="94" t="s">
        <v>65</v>
      </c>
      <c r="C26" s="105" t="s">
        <v>99</v>
      </c>
      <c r="D26" s="106" t="s">
        <v>17</v>
      </c>
      <c r="E26" s="60" t="s">
        <v>18</v>
      </c>
      <c r="F26" s="108" t="s">
        <v>0</v>
      </c>
      <c r="G26" s="106" t="s">
        <v>17</v>
      </c>
      <c r="H26" s="60" t="s">
        <v>18</v>
      </c>
      <c r="I26" s="108" t="s">
        <v>0</v>
      </c>
      <c r="J26" s="101" t="s">
        <v>17</v>
      </c>
      <c r="K26" s="60" t="s">
        <v>18</v>
      </c>
      <c r="L26" s="76" t="s">
        <v>0</v>
      </c>
    </row>
    <row r="27" spans="1:12" ht="15">
      <c r="A27" s="102" t="s">
        <v>67</v>
      </c>
      <c r="B27" s="96" t="s">
        <v>67</v>
      </c>
      <c r="C27" s="103" t="s">
        <v>67</v>
      </c>
      <c r="D27" s="142">
        <f aca="true" t="shared" si="3" ref="D27:D35">D9/(D9+E9)*100</f>
        <v>9.916343603346256</v>
      </c>
      <c r="E27" s="133">
        <f aca="true" t="shared" si="4" ref="E27:E35">E9/(E9+D9)*100</f>
        <v>90.08365639665374</v>
      </c>
      <c r="F27" s="134">
        <f>SUM(D27:E27)</f>
        <v>100</v>
      </c>
      <c r="G27" s="142">
        <f aca="true" t="shared" si="5" ref="G27:G35">H9/(H9+I9)*100</f>
        <v>6.757929883138564</v>
      </c>
      <c r="H27" s="133">
        <f aca="true" t="shared" si="6" ref="H27:H35">I9/(I9+H9)*100</f>
        <v>93.24207011686143</v>
      </c>
      <c r="I27" s="134">
        <f>SUM(G27:H27)</f>
        <v>99.99999999999999</v>
      </c>
      <c r="J27" s="143">
        <f aca="true" t="shared" si="7" ref="J27:J35">L9/(L9+M9)*100</f>
        <v>8.322663252240718</v>
      </c>
      <c r="K27" s="133">
        <f aca="true" t="shared" si="8" ref="K27:K35">M9/(M9+L9)*100</f>
        <v>91.67733674775928</v>
      </c>
      <c r="L27" s="136">
        <f>SUM(J27:K27)</f>
        <v>100</v>
      </c>
    </row>
    <row r="28" spans="1:12" ht="15">
      <c r="A28" s="102" t="s">
        <v>67</v>
      </c>
      <c r="B28" s="96" t="s">
        <v>67</v>
      </c>
      <c r="C28" s="103" t="s">
        <v>66</v>
      </c>
      <c r="D28" s="142">
        <f t="shared" si="3"/>
        <v>9.402985074626866</v>
      </c>
      <c r="E28" s="133">
        <f t="shared" si="4"/>
        <v>90.59701492537313</v>
      </c>
      <c r="F28" s="134">
        <f aca="true" t="shared" si="9" ref="F28:F35">SUM(D28:E28)</f>
        <v>100</v>
      </c>
      <c r="G28" s="142">
        <f t="shared" si="5"/>
        <v>6.307102858826996</v>
      </c>
      <c r="H28" s="133">
        <f t="shared" si="6"/>
        <v>93.692897141173</v>
      </c>
      <c r="I28" s="134">
        <f aca="true" t="shared" si="10" ref="I28:I35">SUM(G28:H28)</f>
        <v>100</v>
      </c>
      <c r="J28" s="143">
        <f t="shared" si="7"/>
        <v>7.845172771763311</v>
      </c>
      <c r="K28" s="133">
        <f t="shared" si="8"/>
        <v>92.15482722823668</v>
      </c>
      <c r="L28" s="136">
        <f aca="true" t="shared" si="11" ref="L28:L35">SUM(J28:K28)</f>
        <v>100</v>
      </c>
    </row>
    <row r="29" spans="1:12" ht="15">
      <c r="A29" s="102" t="s">
        <v>67</v>
      </c>
      <c r="B29" s="96" t="s">
        <v>66</v>
      </c>
      <c r="C29" s="103" t="s">
        <v>67</v>
      </c>
      <c r="D29" s="142">
        <f t="shared" si="3"/>
        <v>10.05234483495353</v>
      </c>
      <c r="E29" s="133">
        <f t="shared" si="4"/>
        <v>89.94765516504647</v>
      </c>
      <c r="F29" s="134">
        <f t="shared" si="9"/>
        <v>100</v>
      </c>
      <c r="G29" s="142">
        <f t="shared" si="5"/>
        <v>5.814826735328828</v>
      </c>
      <c r="H29" s="133">
        <f t="shared" si="6"/>
        <v>94.18517326467118</v>
      </c>
      <c r="I29" s="134">
        <f t="shared" si="10"/>
        <v>100</v>
      </c>
      <c r="J29" s="143">
        <f t="shared" si="7"/>
        <v>7.938122256717696</v>
      </c>
      <c r="K29" s="133">
        <f t="shared" si="8"/>
        <v>92.06187774328231</v>
      </c>
      <c r="L29" s="136">
        <f t="shared" si="11"/>
        <v>100</v>
      </c>
    </row>
    <row r="30" spans="1:12" ht="15">
      <c r="A30" s="102" t="s">
        <v>66</v>
      </c>
      <c r="B30" s="96" t="s">
        <v>67</v>
      </c>
      <c r="C30" s="103" t="s">
        <v>67</v>
      </c>
      <c r="D30" s="142">
        <f t="shared" si="3"/>
        <v>8.952959028831563</v>
      </c>
      <c r="E30" s="133">
        <f t="shared" si="4"/>
        <v>91.04704097116844</v>
      </c>
      <c r="F30" s="134">
        <f t="shared" si="9"/>
        <v>100</v>
      </c>
      <c r="G30" s="142">
        <f t="shared" si="5"/>
        <v>5.67688188039274</v>
      </c>
      <c r="H30" s="133">
        <f t="shared" si="6"/>
        <v>94.32311811960726</v>
      </c>
      <c r="I30" s="134">
        <f t="shared" si="10"/>
        <v>100</v>
      </c>
      <c r="J30" s="143">
        <f t="shared" si="7"/>
        <v>7.265258575764079</v>
      </c>
      <c r="K30" s="133">
        <f t="shared" si="8"/>
        <v>92.73474142423592</v>
      </c>
      <c r="L30" s="136">
        <f t="shared" si="11"/>
        <v>100</v>
      </c>
    </row>
    <row r="31" spans="1:12" ht="15">
      <c r="A31" s="102" t="s">
        <v>67</v>
      </c>
      <c r="B31" s="96" t="s">
        <v>66</v>
      </c>
      <c r="C31" s="103" t="s">
        <v>66</v>
      </c>
      <c r="D31" s="142">
        <f t="shared" si="3"/>
        <v>7.237182806835836</v>
      </c>
      <c r="E31" s="133">
        <f t="shared" si="4"/>
        <v>92.76281719316415</v>
      </c>
      <c r="F31" s="134">
        <f t="shared" si="9"/>
        <v>99.99999999999999</v>
      </c>
      <c r="G31" s="142">
        <f t="shared" si="5"/>
        <v>4.1776544066620405</v>
      </c>
      <c r="H31" s="133">
        <f t="shared" si="6"/>
        <v>95.82234559333796</v>
      </c>
      <c r="I31" s="134">
        <f t="shared" si="10"/>
        <v>100</v>
      </c>
      <c r="J31" s="143">
        <f t="shared" si="7"/>
        <v>5.7606001741576796</v>
      </c>
      <c r="K31" s="133">
        <f t="shared" si="8"/>
        <v>94.23939982584231</v>
      </c>
      <c r="L31" s="136">
        <f t="shared" si="11"/>
        <v>99.99999999999999</v>
      </c>
    </row>
    <row r="32" spans="1:12" ht="15">
      <c r="A32" s="102" t="s">
        <v>66</v>
      </c>
      <c r="B32" s="96" t="s">
        <v>67</v>
      </c>
      <c r="C32" s="103" t="s">
        <v>66</v>
      </c>
      <c r="D32" s="142">
        <f t="shared" si="3"/>
        <v>6.433695903725988</v>
      </c>
      <c r="E32" s="133">
        <f t="shared" si="4"/>
        <v>93.56630409627401</v>
      </c>
      <c r="F32" s="134">
        <f t="shared" si="9"/>
        <v>100</v>
      </c>
      <c r="G32" s="142">
        <f t="shared" si="5"/>
        <v>3.836619053240468</v>
      </c>
      <c r="H32" s="133">
        <f t="shared" si="6"/>
        <v>96.16338094675953</v>
      </c>
      <c r="I32" s="134">
        <f t="shared" si="10"/>
        <v>100</v>
      </c>
      <c r="J32" s="143">
        <f t="shared" si="7"/>
        <v>5.148132998305382</v>
      </c>
      <c r="K32" s="133">
        <f t="shared" si="8"/>
        <v>94.85186700169463</v>
      </c>
      <c r="L32" s="136">
        <f t="shared" si="11"/>
        <v>100.00000000000001</v>
      </c>
    </row>
    <row r="33" spans="1:12" ht="15">
      <c r="A33" s="102" t="s">
        <v>66</v>
      </c>
      <c r="B33" s="96" t="s">
        <v>66</v>
      </c>
      <c r="C33" s="103" t="s">
        <v>67</v>
      </c>
      <c r="D33" s="142">
        <f t="shared" si="3"/>
        <v>5.799416761759859</v>
      </c>
      <c r="E33" s="133">
        <f t="shared" si="4"/>
        <v>94.20058323824014</v>
      </c>
      <c r="F33" s="134">
        <f t="shared" si="9"/>
        <v>100</v>
      </c>
      <c r="G33" s="142">
        <f t="shared" si="5"/>
        <v>3.636551741975532</v>
      </c>
      <c r="H33" s="133">
        <f t="shared" si="6"/>
        <v>96.36344825802446</v>
      </c>
      <c r="I33" s="134">
        <f t="shared" si="10"/>
        <v>100</v>
      </c>
      <c r="J33" s="143">
        <f t="shared" si="7"/>
        <v>4.728674229813824</v>
      </c>
      <c r="K33" s="133">
        <f t="shared" si="8"/>
        <v>95.27132577018618</v>
      </c>
      <c r="L33" s="136">
        <f t="shared" si="11"/>
        <v>100</v>
      </c>
    </row>
    <row r="34" spans="1:12" ht="15">
      <c r="A34" s="102" t="s">
        <v>66</v>
      </c>
      <c r="B34" s="96" t="s">
        <v>66</v>
      </c>
      <c r="C34" s="103" t="s">
        <v>66</v>
      </c>
      <c r="D34" s="142">
        <f t="shared" si="3"/>
        <v>3.5609046373715425</v>
      </c>
      <c r="E34" s="133">
        <f t="shared" si="4"/>
        <v>96.43909536262846</v>
      </c>
      <c r="F34" s="134">
        <f t="shared" si="9"/>
        <v>100</v>
      </c>
      <c r="G34" s="142">
        <f t="shared" si="5"/>
        <v>1.5757727347064425</v>
      </c>
      <c r="H34" s="133">
        <f t="shared" si="6"/>
        <v>98.42422726529357</v>
      </c>
      <c r="I34" s="134">
        <f t="shared" si="10"/>
        <v>100.00000000000001</v>
      </c>
      <c r="J34" s="143">
        <f t="shared" si="7"/>
        <v>2.5900397562869037</v>
      </c>
      <c r="K34" s="133">
        <f t="shared" si="8"/>
        <v>97.4099602437131</v>
      </c>
      <c r="L34" s="136">
        <f t="shared" si="11"/>
        <v>100</v>
      </c>
    </row>
    <row r="35" spans="1:12" ht="15">
      <c r="A35" s="99"/>
      <c r="B35" s="99"/>
      <c r="C35" s="104" t="s">
        <v>0</v>
      </c>
      <c r="D35" s="144">
        <f t="shared" si="3"/>
        <v>5.490133749464183</v>
      </c>
      <c r="E35" s="138">
        <f t="shared" si="4"/>
        <v>94.50986625053581</v>
      </c>
      <c r="F35" s="139">
        <f t="shared" si="9"/>
        <v>99.99999999999999</v>
      </c>
      <c r="G35" s="144">
        <f t="shared" si="5"/>
        <v>3.152153544200176</v>
      </c>
      <c r="H35" s="138">
        <f t="shared" si="6"/>
        <v>96.84784645579983</v>
      </c>
      <c r="I35" s="139">
        <f t="shared" si="10"/>
        <v>100</v>
      </c>
      <c r="J35" s="145">
        <f t="shared" si="7"/>
        <v>4.334943921795087</v>
      </c>
      <c r="K35" s="138">
        <f t="shared" si="8"/>
        <v>95.66505607820491</v>
      </c>
      <c r="L35" s="141">
        <f t="shared" si="11"/>
        <v>100</v>
      </c>
    </row>
  </sheetData>
  <sheetProtection/>
  <mergeCells count="14">
    <mergeCell ref="A3:O3"/>
    <mergeCell ref="A21:L21"/>
    <mergeCell ref="H7:K7"/>
    <mergeCell ref="L7:O7"/>
    <mergeCell ref="J25:L25"/>
    <mergeCell ref="A25:C25"/>
    <mergeCell ref="D25:F25"/>
    <mergeCell ref="G25:I25"/>
    <mergeCell ref="A2:O2"/>
    <mergeCell ref="A5:O5"/>
    <mergeCell ref="A20:L20"/>
    <mergeCell ref="A23:L23"/>
    <mergeCell ref="A7:C7"/>
    <mergeCell ref="D7:G7"/>
  </mergeCells>
  <printOptions/>
  <pageMargins left="0.7086614173228347" right="0.7086614173228347" top="0.15748031496062992" bottom="0.15748031496062992" header="0.31496062992125984" footer="0.31496062992125984"/>
  <pageSetup horizontalDpi="600" verticalDpi="600" orientation="landscape" paperSize="9" scale="95" r:id="rId1"/>
  <headerFooter>
    <oddFooter>&amp;R&amp;A</oddFooter>
  </headerFooter>
</worksheet>
</file>

<file path=xl/worksheets/sheet11.xml><?xml version="1.0" encoding="utf-8"?>
<worksheet xmlns="http://schemas.openxmlformats.org/spreadsheetml/2006/main" xmlns:r="http://schemas.openxmlformats.org/officeDocument/2006/relationships">
  <dimension ref="A1:X35"/>
  <sheetViews>
    <sheetView zoomScalePageLayoutView="0" workbookViewId="0" topLeftCell="A1">
      <selection activeCell="A40" sqref="A40"/>
    </sheetView>
  </sheetViews>
  <sheetFormatPr defaultColWidth="9.140625" defaultRowHeight="15"/>
  <cols>
    <col min="1" max="1" width="15.28125" style="2" customWidth="1"/>
    <col min="2" max="3" width="15.28125" style="0" customWidth="1"/>
    <col min="4" max="15" width="13.57421875" style="0" customWidth="1"/>
  </cols>
  <sheetData>
    <row r="1" ht="15">
      <c r="A1" s="1"/>
    </row>
    <row r="2" spans="1:17" ht="15">
      <c r="A2" s="203" t="s">
        <v>24</v>
      </c>
      <c r="B2" s="203"/>
      <c r="C2" s="203"/>
      <c r="D2" s="203"/>
      <c r="E2" s="203"/>
      <c r="F2" s="203"/>
      <c r="G2" s="203"/>
      <c r="H2" s="203"/>
      <c r="I2" s="203"/>
      <c r="J2" s="203"/>
      <c r="K2" s="203"/>
      <c r="L2" s="203"/>
      <c r="M2" s="203"/>
      <c r="N2" s="203"/>
      <c r="O2" s="203"/>
      <c r="P2" s="78"/>
      <c r="Q2" s="78"/>
    </row>
    <row r="3" spans="1:18" s="192" customFormat="1" ht="15">
      <c r="A3" s="207" t="s">
        <v>94</v>
      </c>
      <c r="B3" s="207"/>
      <c r="C3" s="207"/>
      <c r="D3" s="207"/>
      <c r="E3" s="207"/>
      <c r="F3" s="207"/>
      <c r="G3" s="207"/>
      <c r="H3" s="207"/>
      <c r="I3" s="207"/>
      <c r="J3" s="207"/>
      <c r="K3" s="207"/>
      <c r="L3" s="207"/>
      <c r="M3" s="207"/>
      <c r="N3" s="207"/>
      <c r="O3" s="207"/>
      <c r="P3" s="193"/>
      <c r="Q3" s="193"/>
      <c r="R3" s="193"/>
    </row>
    <row r="4" spans="1:18" ht="6.75" customHeight="1">
      <c r="A4" s="31"/>
      <c r="B4" s="31"/>
      <c r="C4" s="31"/>
      <c r="D4" s="31"/>
      <c r="E4" s="31"/>
      <c r="F4" s="31"/>
      <c r="G4" s="31"/>
      <c r="H4" s="31"/>
      <c r="I4" s="31"/>
      <c r="J4" s="31"/>
      <c r="K4" s="31"/>
      <c r="L4" s="31"/>
      <c r="M4" s="31"/>
      <c r="N4" s="31"/>
      <c r="O4" s="31"/>
      <c r="P4" s="78"/>
      <c r="Q4" s="78"/>
      <c r="R4" s="78"/>
    </row>
    <row r="5" spans="1:17" ht="15">
      <c r="A5" s="225" t="s">
        <v>90</v>
      </c>
      <c r="B5" s="225"/>
      <c r="C5" s="225"/>
      <c r="D5" s="225"/>
      <c r="E5" s="225"/>
      <c r="F5" s="225"/>
      <c r="G5" s="225"/>
      <c r="H5" s="225"/>
      <c r="I5" s="225"/>
      <c r="J5" s="225"/>
      <c r="K5" s="225"/>
      <c r="L5" s="225"/>
      <c r="M5" s="225"/>
      <c r="N5" s="225"/>
      <c r="O5" s="225"/>
      <c r="P5" s="110"/>
      <c r="Q5" s="110"/>
    </row>
    <row r="6" ht="6.75" customHeight="1" thickBot="1"/>
    <row r="7" spans="1:15" s="33" customFormat="1" ht="15.75" thickTop="1">
      <c r="A7" s="218" t="s">
        <v>47</v>
      </c>
      <c r="B7" s="218"/>
      <c r="C7" s="229"/>
      <c r="D7" s="230" t="s">
        <v>41</v>
      </c>
      <c r="E7" s="227"/>
      <c r="F7" s="227"/>
      <c r="G7" s="231"/>
      <c r="H7" s="230" t="s">
        <v>40</v>
      </c>
      <c r="I7" s="227"/>
      <c r="J7" s="227"/>
      <c r="K7" s="231"/>
      <c r="L7" s="230" t="s">
        <v>0</v>
      </c>
      <c r="M7" s="227"/>
      <c r="N7" s="227"/>
      <c r="O7" s="227"/>
    </row>
    <row r="8" spans="1:15" ht="45">
      <c r="A8" s="101" t="s">
        <v>38</v>
      </c>
      <c r="B8" s="94" t="s">
        <v>65</v>
      </c>
      <c r="C8" s="95" t="s">
        <v>99</v>
      </c>
      <c r="D8" s="63" t="s">
        <v>17</v>
      </c>
      <c r="E8" s="60" t="s">
        <v>18</v>
      </c>
      <c r="F8" s="60" t="s">
        <v>39</v>
      </c>
      <c r="G8" s="109" t="s">
        <v>0</v>
      </c>
      <c r="H8" s="63" t="s">
        <v>17</v>
      </c>
      <c r="I8" s="60" t="s">
        <v>18</v>
      </c>
      <c r="J8" s="60" t="s">
        <v>39</v>
      </c>
      <c r="K8" s="109" t="s">
        <v>0</v>
      </c>
      <c r="L8" s="93" t="s">
        <v>17</v>
      </c>
      <c r="M8" s="60" t="s">
        <v>18</v>
      </c>
      <c r="N8" s="60" t="s">
        <v>39</v>
      </c>
      <c r="O8" s="76" t="s">
        <v>0</v>
      </c>
    </row>
    <row r="9" spans="1:24" ht="15">
      <c r="A9" s="102" t="s">
        <v>67</v>
      </c>
      <c r="B9" s="96" t="s">
        <v>67</v>
      </c>
      <c r="C9" s="97" t="s">
        <v>67</v>
      </c>
      <c r="D9" s="181">
        <v>1724</v>
      </c>
      <c r="E9" s="116">
        <v>19394</v>
      </c>
      <c r="F9" s="116">
        <v>151</v>
      </c>
      <c r="G9" s="182">
        <v>21269</v>
      </c>
      <c r="H9" s="181">
        <v>746</v>
      </c>
      <c r="I9" s="116">
        <v>7814</v>
      </c>
      <c r="J9" s="116">
        <v>789</v>
      </c>
      <c r="K9" s="182">
        <v>9349</v>
      </c>
      <c r="L9" s="181">
        <f>SUM(H9,D9)</f>
        <v>2470</v>
      </c>
      <c r="M9" s="116">
        <f aca="true" t="shared" si="0" ref="M9:O16">SUM(I9,E9)</f>
        <v>27208</v>
      </c>
      <c r="N9" s="116">
        <f t="shared" si="0"/>
        <v>940</v>
      </c>
      <c r="O9" s="119">
        <f t="shared" si="0"/>
        <v>30618</v>
      </c>
      <c r="V9" s="50"/>
      <c r="W9" s="50"/>
      <c r="X9" s="50"/>
    </row>
    <row r="10" spans="1:24" ht="15">
      <c r="A10" s="102" t="s">
        <v>67</v>
      </c>
      <c r="B10" s="96" t="s">
        <v>67</v>
      </c>
      <c r="C10" s="97" t="s">
        <v>66</v>
      </c>
      <c r="D10" s="181">
        <v>371</v>
      </c>
      <c r="E10" s="116">
        <v>4285</v>
      </c>
      <c r="F10" s="116">
        <v>49</v>
      </c>
      <c r="G10" s="182">
        <v>4705</v>
      </c>
      <c r="H10" s="181">
        <v>158</v>
      </c>
      <c r="I10" s="116">
        <v>1929</v>
      </c>
      <c r="J10" s="116">
        <v>352</v>
      </c>
      <c r="K10" s="182">
        <v>2439</v>
      </c>
      <c r="L10" s="181">
        <f aca="true" t="shared" si="1" ref="L10:L16">SUM(H10,D10)</f>
        <v>529</v>
      </c>
      <c r="M10" s="116">
        <f t="shared" si="0"/>
        <v>6214</v>
      </c>
      <c r="N10" s="116">
        <f t="shared" si="0"/>
        <v>401</v>
      </c>
      <c r="O10" s="119">
        <f t="shared" si="0"/>
        <v>7144</v>
      </c>
      <c r="V10" s="50"/>
      <c r="W10" s="50"/>
      <c r="X10" s="50"/>
    </row>
    <row r="11" spans="1:24" ht="15">
      <c r="A11" s="102" t="s">
        <v>67</v>
      </c>
      <c r="B11" s="96" t="s">
        <v>66</v>
      </c>
      <c r="C11" s="97" t="s">
        <v>67</v>
      </c>
      <c r="D11" s="181">
        <v>1100</v>
      </c>
      <c r="E11" s="116">
        <v>13035</v>
      </c>
      <c r="F11" s="116">
        <v>131</v>
      </c>
      <c r="G11" s="182">
        <v>14266</v>
      </c>
      <c r="H11" s="181">
        <v>383</v>
      </c>
      <c r="I11" s="116">
        <v>4164</v>
      </c>
      <c r="J11" s="116">
        <v>437</v>
      </c>
      <c r="K11" s="182">
        <v>4984</v>
      </c>
      <c r="L11" s="181">
        <f t="shared" si="1"/>
        <v>1483</v>
      </c>
      <c r="M11" s="116">
        <f t="shared" si="0"/>
        <v>17199</v>
      </c>
      <c r="N11" s="116">
        <f t="shared" si="0"/>
        <v>568</v>
      </c>
      <c r="O11" s="119">
        <f t="shared" si="0"/>
        <v>19250</v>
      </c>
      <c r="V11" s="50"/>
      <c r="W11" s="50"/>
      <c r="X11" s="50"/>
    </row>
    <row r="12" spans="1:24" ht="15">
      <c r="A12" s="102" t="s">
        <v>66</v>
      </c>
      <c r="B12" s="96" t="s">
        <v>67</v>
      </c>
      <c r="C12" s="97" t="s">
        <v>67</v>
      </c>
      <c r="D12" s="181">
        <v>2130</v>
      </c>
      <c r="E12" s="116">
        <v>27805</v>
      </c>
      <c r="F12" s="116">
        <v>180</v>
      </c>
      <c r="G12" s="182">
        <v>30115</v>
      </c>
      <c r="H12" s="181">
        <v>240</v>
      </c>
      <c r="I12" s="116">
        <v>2446</v>
      </c>
      <c r="J12" s="116">
        <v>54</v>
      </c>
      <c r="K12" s="182">
        <v>2740</v>
      </c>
      <c r="L12" s="181">
        <f t="shared" si="1"/>
        <v>2370</v>
      </c>
      <c r="M12" s="116">
        <f t="shared" si="0"/>
        <v>30251</v>
      </c>
      <c r="N12" s="116">
        <f t="shared" si="0"/>
        <v>234</v>
      </c>
      <c r="O12" s="119">
        <f t="shared" si="0"/>
        <v>32855</v>
      </c>
      <c r="V12" s="50"/>
      <c r="W12" s="50"/>
      <c r="X12" s="50"/>
    </row>
    <row r="13" spans="1:24" ht="15">
      <c r="A13" s="102" t="s">
        <v>67</v>
      </c>
      <c r="B13" s="96" t="s">
        <v>66</v>
      </c>
      <c r="C13" s="97" t="s">
        <v>66</v>
      </c>
      <c r="D13" s="181">
        <v>706</v>
      </c>
      <c r="E13" s="116">
        <v>11829</v>
      </c>
      <c r="F13" s="116">
        <v>235</v>
      </c>
      <c r="G13" s="182">
        <v>12770</v>
      </c>
      <c r="H13" s="181">
        <v>154</v>
      </c>
      <c r="I13" s="116">
        <v>2240</v>
      </c>
      <c r="J13" s="116">
        <v>500</v>
      </c>
      <c r="K13" s="182">
        <v>2894</v>
      </c>
      <c r="L13" s="181">
        <f t="shared" si="1"/>
        <v>860</v>
      </c>
      <c r="M13" s="116">
        <f t="shared" si="0"/>
        <v>14069</v>
      </c>
      <c r="N13" s="116">
        <f t="shared" si="0"/>
        <v>735</v>
      </c>
      <c r="O13" s="119">
        <f t="shared" si="0"/>
        <v>15664</v>
      </c>
      <c r="V13" s="50"/>
      <c r="W13" s="50"/>
      <c r="X13" s="50"/>
    </row>
    <row r="14" spans="1:24" ht="15">
      <c r="A14" s="102" t="s">
        <v>66</v>
      </c>
      <c r="B14" s="96" t="s">
        <v>67</v>
      </c>
      <c r="C14" s="97" t="s">
        <v>66</v>
      </c>
      <c r="D14" s="181">
        <v>788</v>
      </c>
      <c r="E14" s="116">
        <v>14957</v>
      </c>
      <c r="F14" s="116">
        <v>78</v>
      </c>
      <c r="G14" s="182">
        <v>15823</v>
      </c>
      <c r="H14" s="181">
        <v>93</v>
      </c>
      <c r="I14" s="116">
        <v>1275</v>
      </c>
      <c r="J14" s="116">
        <v>136</v>
      </c>
      <c r="K14" s="182">
        <v>1504</v>
      </c>
      <c r="L14" s="181">
        <f t="shared" si="1"/>
        <v>881</v>
      </c>
      <c r="M14" s="116">
        <f t="shared" si="0"/>
        <v>16232</v>
      </c>
      <c r="N14" s="116">
        <f t="shared" si="0"/>
        <v>214</v>
      </c>
      <c r="O14" s="119">
        <f t="shared" si="0"/>
        <v>17327</v>
      </c>
      <c r="V14" s="50"/>
      <c r="W14" s="50"/>
      <c r="X14" s="50"/>
    </row>
    <row r="15" spans="1:24" ht="15">
      <c r="A15" s="102" t="s">
        <v>66</v>
      </c>
      <c r="B15" s="96" t="s">
        <v>66</v>
      </c>
      <c r="C15" s="97" t="s">
        <v>67</v>
      </c>
      <c r="D15" s="181">
        <v>3459</v>
      </c>
      <c r="E15" s="116">
        <v>71329</v>
      </c>
      <c r="F15" s="116">
        <v>214</v>
      </c>
      <c r="G15" s="182">
        <v>75002</v>
      </c>
      <c r="H15" s="181">
        <v>234</v>
      </c>
      <c r="I15" s="116">
        <v>3076</v>
      </c>
      <c r="J15" s="116">
        <v>80</v>
      </c>
      <c r="K15" s="182">
        <v>3390</v>
      </c>
      <c r="L15" s="181">
        <f t="shared" si="1"/>
        <v>3693</v>
      </c>
      <c r="M15" s="116">
        <f t="shared" si="0"/>
        <v>74405</v>
      </c>
      <c r="N15" s="116">
        <f t="shared" si="0"/>
        <v>294</v>
      </c>
      <c r="O15" s="119">
        <f t="shared" si="0"/>
        <v>78392</v>
      </c>
      <c r="V15" s="50"/>
      <c r="W15" s="50"/>
      <c r="X15" s="50"/>
    </row>
    <row r="16" spans="1:24" ht="15">
      <c r="A16" s="102" t="s">
        <v>66</v>
      </c>
      <c r="B16" s="96" t="s">
        <v>66</v>
      </c>
      <c r="C16" s="97" t="s">
        <v>66</v>
      </c>
      <c r="D16" s="181">
        <v>5254</v>
      </c>
      <c r="E16" s="116">
        <v>202557</v>
      </c>
      <c r="F16" s="116">
        <v>531</v>
      </c>
      <c r="G16" s="182">
        <v>208342</v>
      </c>
      <c r="H16" s="181">
        <v>251</v>
      </c>
      <c r="I16" s="116">
        <v>4483</v>
      </c>
      <c r="J16" s="116">
        <v>660</v>
      </c>
      <c r="K16" s="182">
        <v>5394</v>
      </c>
      <c r="L16" s="181">
        <f t="shared" si="1"/>
        <v>5505</v>
      </c>
      <c r="M16" s="116">
        <f t="shared" si="0"/>
        <v>207040</v>
      </c>
      <c r="N16" s="116">
        <f t="shared" si="0"/>
        <v>1191</v>
      </c>
      <c r="O16" s="119">
        <f t="shared" si="0"/>
        <v>213736</v>
      </c>
      <c r="V16" s="50"/>
      <c r="W16" s="50"/>
      <c r="X16" s="50"/>
    </row>
    <row r="17" spans="1:24" s="34" customFormat="1" ht="15">
      <c r="A17" s="99"/>
      <c r="B17" s="99"/>
      <c r="C17" s="100" t="s">
        <v>0</v>
      </c>
      <c r="D17" s="183">
        <f>SUM(D9:D16)</f>
        <v>15532</v>
      </c>
      <c r="E17" s="117">
        <f aca="true" t="shared" si="2" ref="E17:O17">SUM(E9:E16)</f>
        <v>365191</v>
      </c>
      <c r="F17" s="117">
        <f t="shared" si="2"/>
        <v>1569</v>
      </c>
      <c r="G17" s="184">
        <f t="shared" si="2"/>
        <v>382292</v>
      </c>
      <c r="H17" s="183">
        <f t="shared" si="2"/>
        <v>2259</v>
      </c>
      <c r="I17" s="117">
        <f t="shared" si="2"/>
        <v>27427</v>
      </c>
      <c r="J17" s="117">
        <f t="shared" si="2"/>
        <v>3008</v>
      </c>
      <c r="K17" s="184">
        <f t="shared" si="2"/>
        <v>32694</v>
      </c>
      <c r="L17" s="183">
        <f t="shared" si="2"/>
        <v>17791</v>
      </c>
      <c r="M17" s="117">
        <f t="shared" si="2"/>
        <v>392618</v>
      </c>
      <c r="N17" s="117">
        <f t="shared" si="2"/>
        <v>4577</v>
      </c>
      <c r="O17" s="120">
        <f t="shared" si="2"/>
        <v>414986</v>
      </c>
      <c r="V17" s="50"/>
      <c r="W17" s="50"/>
      <c r="X17" s="50"/>
    </row>
    <row r="18" spans="3:15" s="34" customFormat="1" ht="15">
      <c r="C18" s="35"/>
      <c r="D18" s="111"/>
      <c r="E18" s="111"/>
      <c r="F18" s="111"/>
      <c r="G18" s="111"/>
      <c r="H18" s="111"/>
      <c r="I18" s="111"/>
      <c r="J18" s="111"/>
      <c r="K18" s="111"/>
      <c r="L18" s="111"/>
      <c r="M18" s="111"/>
      <c r="N18" s="111"/>
      <c r="O18" s="111"/>
    </row>
    <row r="20" spans="1:15" ht="15">
      <c r="A20" s="203" t="s">
        <v>24</v>
      </c>
      <c r="B20" s="203"/>
      <c r="C20" s="203"/>
      <c r="D20" s="203"/>
      <c r="E20" s="203"/>
      <c r="F20" s="203"/>
      <c r="G20" s="203"/>
      <c r="H20" s="203"/>
      <c r="I20" s="203"/>
      <c r="J20" s="203"/>
      <c r="K20" s="203"/>
      <c r="L20" s="203"/>
      <c r="M20" s="78"/>
      <c r="N20" s="78"/>
      <c r="O20" s="78"/>
    </row>
    <row r="21" spans="1:15" s="192" customFormat="1" ht="15">
      <c r="A21" s="207" t="s">
        <v>94</v>
      </c>
      <c r="B21" s="207"/>
      <c r="C21" s="207"/>
      <c r="D21" s="207"/>
      <c r="E21" s="207"/>
      <c r="F21" s="207"/>
      <c r="G21" s="207"/>
      <c r="H21" s="207"/>
      <c r="I21" s="207"/>
      <c r="J21" s="207"/>
      <c r="K21" s="207"/>
      <c r="L21" s="207"/>
      <c r="M21" s="193"/>
      <c r="N21" s="193"/>
      <c r="O21" s="193"/>
    </row>
    <row r="22" spans="1:15" ht="6.75" customHeight="1">
      <c r="A22" s="31"/>
      <c r="B22" s="31"/>
      <c r="C22" s="31"/>
      <c r="D22" s="31"/>
      <c r="E22" s="31"/>
      <c r="F22" s="31"/>
      <c r="G22" s="31"/>
      <c r="H22" s="31"/>
      <c r="I22" s="31"/>
      <c r="J22" s="31"/>
      <c r="K22" s="31"/>
      <c r="L22" s="31"/>
      <c r="M22" s="78"/>
      <c r="N22" s="78"/>
      <c r="O22" s="78"/>
    </row>
    <row r="23" spans="1:15" ht="15">
      <c r="A23" s="225" t="s">
        <v>89</v>
      </c>
      <c r="B23" s="225"/>
      <c r="C23" s="225"/>
      <c r="D23" s="225"/>
      <c r="E23" s="225"/>
      <c r="F23" s="225"/>
      <c r="G23" s="225"/>
      <c r="H23" s="225"/>
      <c r="I23" s="225"/>
      <c r="J23" s="225"/>
      <c r="K23" s="225"/>
      <c r="L23" s="225"/>
      <c r="M23" s="110"/>
      <c r="N23" s="110"/>
      <c r="O23" s="110"/>
    </row>
    <row r="24" ht="6.75" customHeight="1" thickBot="1"/>
    <row r="25" spans="1:12" ht="15.75" thickTop="1">
      <c r="A25" s="218" t="s">
        <v>47</v>
      </c>
      <c r="B25" s="218"/>
      <c r="C25" s="218"/>
      <c r="D25" s="226" t="s">
        <v>41</v>
      </c>
      <c r="E25" s="227"/>
      <c r="F25" s="228"/>
      <c r="G25" s="226" t="s">
        <v>40</v>
      </c>
      <c r="H25" s="227"/>
      <c r="I25" s="228"/>
      <c r="J25" s="226" t="s">
        <v>0</v>
      </c>
      <c r="K25" s="227"/>
      <c r="L25" s="227"/>
    </row>
    <row r="26" spans="1:12" ht="48.75" customHeight="1">
      <c r="A26" s="101" t="s">
        <v>38</v>
      </c>
      <c r="B26" s="60" t="s">
        <v>65</v>
      </c>
      <c r="C26" s="105" t="s">
        <v>99</v>
      </c>
      <c r="D26" s="106" t="s">
        <v>17</v>
      </c>
      <c r="E26" s="60" t="s">
        <v>18</v>
      </c>
      <c r="F26" s="108" t="s">
        <v>0</v>
      </c>
      <c r="G26" s="106" t="s">
        <v>17</v>
      </c>
      <c r="H26" s="60" t="s">
        <v>18</v>
      </c>
      <c r="I26" s="108" t="s">
        <v>0</v>
      </c>
      <c r="J26" s="106" t="s">
        <v>17</v>
      </c>
      <c r="K26" s="60" t="s">
        <v>18</v>
      </c>
      <c r="L26" s="76" t="s">
        <v>0</v>
      </c>
    </row>
    <row r="27" spans="1:13" ht="15">
      <c r="A27" s="102" t="s">
        <v>67</v>
      </c>
      <c r="B27" s="98" t="s">
        <v>67</v>
      </c>
      <c r="C27" s="103" t="s">
        <v>67</v>
      </c>
      <c r="D27" s="132">
        <f aca="true" t="shared" si="3" ref="D27:D35">D9/(D9+E9)*100</f>
        <v>8.163651860971683</v>
      </c>
      <c r="E27" s="133">
        <f aca="true" t="shared" si="4" ref="E27:E35">E9/(E9+D9)*100</f>
        <v>91.83634813902832</v>
      </c>
      <c r="F27" s="134">
        <f>SUM(D27:E27)</f>
        <v>100</v>
      </c>
      <c r="G27" s="132">
        <f aca="true" t="shared" si="5" ref="G27:G35">H9/(H9+I9)*100</f>
        <v>8.714953271028039</v>
      </c>
      <c r="H27" s="133">
        <f aca="true" t="shared" si="6" ref="H27:H35">I9/(I9+H9)*100</f>
        <v>91.28504672897196</v>
      </c>
      <c r="I27" s="134">
        <f>SUM(G27:H27)</f>
        <v>100</v>
      </c>
      <c r="J27" s="132">
        <f aca="true" t="shared" si="7" ref="J27:J35">L9/(L9+M9)*100</f>
        <v>8.322663252240718</v>
      </c>
      <c r="K27" s="133">
        <f aca="true" t="shared" si="8" ref="K27:K35">M9/(M9+L9)*100</f>
        <v>91.67733674775928</v>
      </c>
      <c r="L27" s="136">
        <f>SUM(J27:K27)</f>
        <v>100</v>
      </c>
      <c r="M27" s="189"/>
    </row>
    <row r="28" spans="1:13" ht="15">
      <c r="A28" s="102" t="s">
        <v>67</v>
      </c>
      <c r="B28" s="98" t="s">
        <v>67</v>
      </c>
      <c r="C28" s="103" t="s">
        <v>66</v>
      </c>
      <c r="D28" s="132">
        <f t="shared" si="3"/>
        <v>7.968213058419243</v>
      </c>
      <c r="E28" s="133">
        <f t="shared" si="4"/>
        <v>92.03178694158075</v>
      </c>
      <c r="F28" s="134">
        <f aca="true" t="shared" si="9" ref="F28:F35">SUM(D28:E28)</f>
        <v>99.99999999999999</v>
      </c>
      <c r="G28" s="132">
        <f t="shared" si="5"/>
        <v>7.570675610924773</v>
      </c>
      <c r="H28" s="133">
        <f t="shared" si="6"/>
        <v>92.42932438907523</v>
      </c>
      <c r="I28" s="134">
        <f aca="true" t="shared" si="10" ref="I28:I35">SUM(G28:H28)</f>
        <v>100</v>
      </c>
      <c r="J28" s="132">
        <f t="shared" si="7"/>
        <v>7.845172771763311</v>
      </c>
      <c r="K28" s="133">
        <f t="shared" si="8"/>
        <v>92.15482722823668</v>
      </c>
      <c r="L28" s="136">
        <f aca="true" t="shared" si="11" ref="L28:L35">SUM(J28:K28)</f>
        <v>100</v>
      </c>
      <c r="M28" s="189"/>
    </row>
    <row r="29" spans="1:13" ht="15">
      <c r="A29" s="102" t="s">
        <v>67</v>
      </c>
      <c r="B29" s="98" t="s">
        <v>66</v>
      </c>
      <c r="C29" s="103" t="s">
        <v>67</v>
      </c>
      <c r="D29" s="132">
        <f t="shared" si="3"/>
        <v>7.782101167315175</v>
      </c>
      <c r="E29" s="133">
        <f t="shared" si="4"/>
        <v>92.21789883268482</v>
      </c>
      <c r="F29" s="134">
        <f t="shared" si="9"/>
        <v>100</v>
      </c>
      <c r="G29" s="132">
        <f t="shared" si="5"/>
        <v>8.423136133714538</v>
      </c>
      <c r="H29" s="133">
        <f t="shared" si="6"/>
        <v>91.57686386628546</v>
      </c>
      <c r="I29" s="134">
        <f t="shared" si="10"/>
        <v>100</v>
      </c>
      <c r="J29" s="132">
        <f t="shared" si="7"/>
        <v>7.938122256717696</v>
      </c>
      <c r="K29" s="133">
        <f t="shared" si="8"/>
        <v>92.06187774328231</v>
      </c>
      <c r="L29" s="136">
        <f t="shared" si="11"/>
        <v>100</v>
      </c>
      <c r="M29" s="189"/>
    </row>
    <row r="30" spans="1:13" ht="15">
      <c r="A30" s="102" t="s">
        <v>66</v>
      </c>
      <c r="B30" s="98" t="s">
        <v>67</v>
      </c>
      <c r="C30" s="103" t="s">
        <v>67</v>
      </c>
      <c r="D30" s="132">
        <f t="shared" si="3"/>
        <v>7.115416736261901</v>
      </c>
      <c r="E30" s="133">
        <f t="shared" si="4"/>
        <v>92.8845832637381</v>
      </c>
      <c r="F30" s="134">
        <f t="shared" si="9"/>
        <v>100</v>
      </c>
      <c r="G30" s="132">
        <f t="shared" si="5"/>
        <v>8.935219657483247</v>
      </c>
      <c r="H30" s="133">
        <f t="shared" si="6"/>
        <v>91.06478034251676</v>
      </c>
      <c r="I30" s="134">
        <f t="shared" si="10"/>
        <v>100</v>
      </c>
      <c r="J30" s="132">
        <f t="shared" si="7"/>
        <v>7.265258575764079</v>
      </c>
      <c r="K30" s="133">
        <f t="shared" si="8"/>
        <v>92.73474142423592</v>
      </c>
      <c r="L30" s="136">
        <f t="shared" si="11"/>
        <v>100</v>
      </c>
      <c r="M30" s="189"/>
    </row>
    <row r="31" spans="1:13" ht="15">
      <c r="A31" s="102" t="s">
        <v>67</v>
      </c>
      <c r="B31" s="98" t="s">
        <v>66</v>
      </c>
      <c r="C31" s="103" t="s">
        <v>66</v>
      </c>
      <c r="D31" s="132">
        <f t="shared" si="3"/>
        <v>5.632229756681292</v>
      </c>
      <c r="E31" s="133">
        <f t="shared" si="4"/>
        <v>94.3677702433187</v>
      </c>
      <c r="F31" s="134">
        <f t="shared" si="9"/>
        <v>100</v>
      </c>
      <c r="G31" s="132">
        <f t="shared" si="5"/>
        <v>6.432748538011696</v>
      </c>
      <c r="H31" s="133">
        <f t="shared" si="6"/>
        <v>93.56725146198829</v>
      </c>
      <c r="I31" s="134">
        <f t="shared" si="10"/>
        <v>99.99999999999999</v>
      </c>
      <c r="J31" s="132">
        <f t="shared" si="7"/>
        <v>5.7606001741576796</v>
      </c>
      <c r="K31" s="133">
        <f t="shared" si="8"/>
        <v>94.23939982584231</v>
      </c>
      <c r="L31" s="136">
        <f t="shared" si="11"/>
        <v>99.99999999999999</v>
      </c>
      <c r="M31" s="189"/>
    </row>
    <row r="32" spans="1:13" ht="15">
      <c r="A32" s="102" t="s">
        <v>66</v>
      </c>
      <c r="B32" s="98" t="s">
        <v>67</v>
      </c>
      <c r="C32" s="103" t="s">
        <v>66</v>
      </c>
      <c r="D32" s="132">
        <f t="shared" si="3"/>
        <v>5.004763416957765</v>
      </c>
      <c r="E32" s="133">
        <f t="shared" si="4"/>
        <v>94.99523658304223</v>
      </c>
      <c r="F32" s="134">
        <f t="shared" si="9"/>
        <v>100</v>
      </c>
      <c r="G32" s="132">
        <f t="shared" si="5"/>
        <v>6.798245614035088</v>
      </c>
      <c r="H32" s="133">
        <f t="shared" si="6"/>
        <v>93.2017543859649</v>
      </c>
      <c r="I32" s="134">
        <f t="shared" si="10"/>
        <v>99.99999999999999</v>
      </c>
      <c r="J32" s="132">
        <f t="shared" si="7"/>
        <v>5.148132998305382</v>
      </c>
      <c r="K32" s="133">
        <f t="shared" si="8"/>
        <v>94.85186700169463</v>
      </c>
      <c r="L32" s="136">
        <f t="shared" si="11"/>
        <v>100.00000000000001</v>
      </c>
      <c r="M32" s="189"/>
    </row>
    <row r="33" spans="1:13" ht="15">
      <c r="A33" s="102" t="s">
        <v>66</v>
      </c>
      <c r="B33" s="98" t="s">
        <v>66</v>
      </c>
      <c r="C33" s="103" t="s">
        <v>67</v>
      </c>
      <c r="D33" s="132">
        <f t="shared" si="3"/>
        <v>4.62507354120982</v>
      </c>
      <c r="E33" s="133">
        <f t="shared" si="4"/>
        <v>95.37492645879017</v>
      </c>
      <c r="F33" s="134">
        <f t="shared" si="9"/>
        <v>99.99999999999999</v>
      </c>
      <c r="G33" s="132">
        <f t="shared" si="5"/>
        <v>7.069486404833837</v>
      </c>
      <c r="H33" s="133">
        <f t="shared" si="6"/>
        <v>92.93051359516616</v>
      </c>
      <c r="I33" s="134">
        <f t="shared" si="10"/>
        <v>100</v>
      </c>
      <c r="J33" s="132">
        <f t="shared" si="7"/>
        <v>4.728674229813824</v>
      </c>
      <c r="K33" s="133">
        <f t="shared" si="8"/>
        <v>95.27132577018618</v>
      </c>
      <c r="L33" s="136">
        <f t="shared" si="11"/>
        <v>100</v>
      </c>
      <c r="M33" s="189"/>
    </row>
    <row r="34" spans="1:13" ht="15">
      <c r="A34" s="102" t="s">
        <v>66</v>
      </c>
      <c r="B34" s="98" t="s">
        <v>66</v>
      </c>
      <c r="C34" s="103" t="s">
        <v>66</v>
      </c>
      <c r="D34" s="132">
        <f t="shared" si="3"/>
        <v>2.5282588505901997</v>
      </c>
      <c r="E34" s="133">
        <f t="shared" si="4"/>
        <v>97.4717411494098</v>
      </c>
      <c r="F34" s="134">
        <f t="shared" si="9"/>
        <v>100</v>
      </c>
      <c r="G34" s="132">
        <f t="shared" si="5"/>
        <v>5.302070130967469</v>
      </c>
      <c r="H34" s="133">
        <f t="shared" si="6"/>
        <v>94.69792986903252</v>
      </c>
      <c r="I34" s="134">
        <f t="shared" si="10"/>
        <v>99.99999999999999</v>
      </c>
      <c r="J34" s="132">
        <f t="shared" si="7"/>
        <v>2.5900397562869037</v>
      </c>
      <c r="K34" s="133">
        <f t="shared" si="8"/>
        <v>97.4099602437131</v>
      </c>
      <c r="L34" s="136">
        <f t="shared" si="11"/>
        <v>100</v>
      </c>
      <c r="M34" s="189"/>
    </row>
    <row r="35" spans="1:12" s="2" customFormat="1" ht="15">
      <c r="A35" s="99"/>
      <c r="B35" s="99"/>
      <c r="C35" s="104" t="s">
        <v>0</v>
      </c>
      <c r="D35" s="137">
        <f t="shared" si="3"/>
        <v>4.079606433023484</v>
      </c>
      <c r="E35" s="138">
        <f t="shared" si="4"/>
        <v>95.92039356697651</v>
      </c>
      <c r="F35" s="139">
        <f t="shared" si="9"/>
        <v>100</v>
      </c>
      <c r="G35" s="137">
        <f t="shared" si="5"/>
        <v>7.609647645354713</v>
      </c>
      <c r="H35" s="138">
        <f t="shared" si="6"/>
        <v>92.39035235464529</v>
      </c>
      <c r="I35" s="139">
        <f t="shared" si="10"/>
        <v>100</v>
      </c>
      <c r="J35" s="137">
        <f t="shared" si="7"/>
        <v>4.334943921795087</v>
      </c>
      <c r="K35" s="138">
        <f t="shared" si="8"/>
        <v>95.66505607820491</v>
      </c>
      <c r="L35" s="141">
        <f t="shared" si="11"/>
        <v>100</v>
      </c>
    </row>
  </sheetData>
  <sheetProtection/>
  <mergeCells count="14">
    <mergeCell ref="A3:O3"/>
    <mergeCell ref="A21:L21"/>
    <mergeCell ref="H7:K7"/>
    <mergeCell ref="L7:O7"/>
    <mergeCell ref="D25:F25"/>
    <mergeCell ref="G25:I25"/>
    <mergeCell ref="J25:L25"/>
    <mergeCell ref="A25:C25"/>
    <mergeCell ref="A2:O2"/>
    <mergeCell ref="A5:O5"/>
    <mergeCell ref="A20:L20"/>
    <mergeCell ref="A23:L23"/>
    <mergeCell ref="A7:C7"/>
    <mergeCell ref="D7:G7"/>
  </mergeCells>
  <printOptions/>
  <pageMargins left="0.7086614173228347" right="0.7086614173228347" top="0.15748031496062992" bottom="0.15748031496062992" header="0.31496062992125984" footer="0.31496062992125984"/>
  <pageSetup horizontalDpi="600" verticalDpi="600" orientation="landscape" paperSize="9" scale="95" r:id="rId1"/>
  <headerFooter>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115" zoomScaleNormal="115" zoomScalePageLayoutView="0" workbookViewId="0" topLeftCell="A1">
      <selection activeCell="A39" sqref="A39"/>
    </sheetView>
  </sheetViews>
  <sheetFormatPr defaultColWidth="9.140625" defaultRowHeight="15"/>
  <sheetData/>
  <sheetProtection/>
  <printOptions/>
  <pageMargins left="0.7086614173228347" right="0.7086614173228347" top="0.15748031496062992" bottom="0.15748031496062992" header="0.31496062992125984" footer="0.31496062992125984"/>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N55"/>
  <sheetViews>
    <sheetView zoomScalePageLayoutView="0" workbookViewId="0" topLeftCell="A1">
      <selection activeCell="A56" sqref="A56"/>
    </sheetView>
  </sheetViews>
  <sheetFormatPr defaultColWidth="9.140625" defaultRowHeight="15"/>
  <cols>
    <col min="1" max="1" width="25.421875" style="1" customWidth="1"/>
    <col min="2" max="3" width="8.28125" style="0" customWidth="1"/>
    <col min="4" max="4" width="8.28125" style="2" customWidth="1"/>
    <col min="5" max="6" width="8.28125" style="0" customWidth="1"/>
    <col min="7" max="7" width="8.28125" style="2" customWidth="1"/>
    <col min="8" max="9" width="8.28125" style="0" customWidth="1"/>
    <col min="10" max="10" width="8.28125" style="2" customWidth="1"/>
    <col min="11" max="11" width="1.7109375" style="2" customWidth="1"/>
    <col min="12" max="13" width="8.7109375" style="0" customWidth="1"/>
    <col min="14" max="14" width="8.7109375" style="2" customWidth="1"/>
  </cols>
  <sheetData>
    <row r="2" spans="1:14" s="3" customFormat="1" ht="12.75">
      <c r="A2" s="203" t="s">
        <v>24</v>
      </c>
      <c r="B2" s="203"/>
      <c r="C2" s="203"/>
      <c r="D2" s="203"/>
      <c r="E2" s="203"/>
      <c r="F2" s="203"/>
      <c r="G2" s="203"/>
      <c r="H2" s="203"/>
      <c r="I2" s="203"/>
      <c r="J2" s="203"/>
      <c r="K2" s="203"/>
      <c r="L2" s="203"/>
      <c r="M2" s="203"/>
      <c r="N2" s="203"/>
    </row>
    <row r="3" spans="1:14" s="191" customFormat="1" ht="12.75">
      <c r="A3" s="207" t="s">
        <v>94</v>
      </c>
      <c r="B3" s="207"/>
      <c r="C3" s="207"/>
      <c r="D3" s="207"/>
      <c r="E3" s="207"/>
      <c r="F3" s="207"/>
      <c r="G3" s="207"/>
      <c r="H3" s="207"/>
      <c r="I3" s="207"/>
      <c r="J3" s="207"/>
      <c r="K3" s="207"/>
      <c r="L3" s="207"/>
      <c r="M3" s="207"/>
      <c r="N3" s="207"/>
    </row>
    <row r="4" spans="1:14" s="3" customFormat="1" ht="6.75" customHeight="1">
      <c r="A4" s="31"/>
      <c r="B4" s="31"/>
      <c r="C4" s="31"/>
      <c r="D4" s="31"/>
      <c r="E4" s="31"/>
      <c r="F4" s="31"/>
      <c r="G4" s="31"/>
      <c r="H4" s="31"/>
      <c r="I4" s="31"/>
      <c r="J4" s="31"/>
      <c r="K4" s="31"/>
      <c r="L4" s="31"/>
      <c r="M4" s="31"/>
      <c r="N4" s="31"/>
    </row>
    <row r="5" spans="1:14" ht="15">
      <c r="A5" s="203" t="s">
        <v>82</v>
      </c>
      <c r="B5" s="203"/>
      <c r="C5" s="203"/>
      <c r="D5" s="203"/>
      <c r="E5" s="203"/>
      <c r="F5" s="203"/>
      <c r="G5" s="203"/>
      <c r="H5" s="203"/>
      <c r="I5" s="203"/>
      <c r="J5" s="203"/>
      <c r="K5" s="203"/>
      <c r="L5" s="203"/>
      <c r="M5" s="203"/>
      <c r="N5" s="203"/>
    </row>
    <row r="6" spans="1:11" ht="6.75" customHeight="1" thickBot="1">
      <c r="A6" s="31"/>
      <c r="B6" s="31"/>
      <c r="C6" s="31"/>
      <c r="D6" s="31"/>
      <c r="E6" s="31"/>
      <c r="F6" s="31"/>
      <c r="G6" s="31"/>
      <c r="H6" s="31"/>
      <c r="I6" s="31"/>
      <c r="J6" s="31"/>
      <c r="K6" s="31"/>
    </row>
    <row r="7" spans="1:14" ht="28.5" customHeight="1">
      <c r="A7" s="4"/>
      <c r="B7" s="204" t="s">
        <v>26</v>
      </c>
      <c r="C7" s="205"/>
      <c r="D7" s="205"/>
      <c r="E7" s="204" t="s">
        <v>15</v>
      </c>
      <c r="F7" s="205"/>
      <c r="G7" s="206"/>
      <c r="H7" s="204" t="s">
        <v>98</v>
      </c>
      <c r="I7" s="205"/>
      <c r="J7" s="206"/>
      <c r="K7" s="65"/>
      <c r="L7" s="201" t="s">
        <v>95</v>
      </c>
      <c r="M7" s="202"/>
      <c r="N7" s="202"/>
    </row>
    <row r="8" spans="1:14" ht="15">
      <c r="A8" s="5"/>
      <c r="B8" s="6" t="s">
        <v>1</v>
      </c>
      <c r="C8" s="7" t="s">
        <v>2</v>
      </c>
      <c r="D8" s="7" t="s">
        <v>0</v>
      </c>
      <c r="E8" s="6" t="s">
        <v>1</v>
      </c>
      <c r="F8" s="7" t="s">
        <v>2</v>
      </c>
      <c r="G8" s="7" t="s">
        <v>0</v>
      </c>
      <c r="H8" s="6" t="s">
        <v>1</v>
      </c>
      <c r="I8" s="7" t="s">
        <v>2</v>
      </c>
      <c r="J8" s="57" t="s">
        <v>0</v>
      </c>
      <c r="K8" s="7"/>
      <c r="L8" s="6" t="s">
        <v>1</v>
      </c>
      <c r="M8" s="7" t="s">
        <v>2</v>
      </c>
      <c r="N8" s="7" t="s">
        <v>0</v>
      </c>
    </row>
    <row r="9" spans="1:13" s="2" customFormat="1" ht="15">
      <c r="A9" s="8" t="s">
        <v>3</v>
      </c>
      <c r="B9" s="9"/>
      <c r="C9" s="10"/>
      <c r="E9" s="9"/>
      <c r="F9" s="10"/>
      <c r="H9" s="11"/>
      <c r="I9" s="12"/>
      <c r="J9" s="32"/>
      <c r="L9" s="11"/>
      <c r="M9" s="12"/>
    </row>
    <row r="10" spans="1:14" ht="15">
      <c r="A10" s="2" t="s">
        <v>4</v>
      </c>
      <c r="B10" s="13">
        <v>2660</v>
      </c>
      <c r="C10" s="14">
        <v>2512</v>
      </c>
      <c r="D10" s="14">
        <v>5172</v>
      </c>
      <c r="E10" s="13">
        <v>3460</v>
      </c>
      <c r="F10" s="14">
        <v>3578</v>
      </c>
      <c r="G10" s="14">
        <v>7038</v>
      </c>
      <c r="H10" s="18">
        <v>5340</v>
      </c>
      <c r="I10" s="17">
        <v>5611</v>
      </c>
      <c r="J10" s="72">
        <v>10951</v>
      </c>
      <c r="K10" s="14"/>
      <c r="L10" s="13">
        <v>10310</v>
      </c>
      <c r="M10" s="14">
        <v>10704</v>
      </c>
      <c r="N10" s="14">
        <v>21014</v>
      </c>
    </row>
    <row r="11" spans="1:14" ht="15">
      <c r="A11" s="2" t="s">
        <v>5</v>
      </c>
      <c r="B11" s="13">
        <v>6791</v>
      </c>
      <c r="C11" s="15">
        <v>7152</v>
      </c>
      <c r="D11" s="14">
        <v>13943</v>
      </c>
      <c r="E11" s="13">
        <v>8681</v>
      </c>
      <c r="F11" s="15">
        <v>9539</v>
      </c>
      <c r="G11" s="14">
        <v>18220</v>
      </c>
      <c r="H11" s="18">
        <v>15847</v>
      </c>
      <c r="I11" s="17">
        <v>17043</v>
      </c>
      <c r="J11" s="72">
        <v>32890</v>
      </c>
      <c r="K11" s="14"/>
      <c r="L11" s="13">
        <v>41293</v>
      </c>
      <c r="M11" s="15">
        <v>43558</v>
      </c>
      <c r="N11" s="14">
        <v>84851</v>
      </c>
    </row>
    <row r="12" spans="1:14" ht="15">
      <c r="A12" s="2" t="s">
        <v>6</v>
      </c>
      <c r="B12" s="13">
        <v>463</v>
      </c>
      <c r="C12" s="16">
        <v>424</v>
      </c>
      <c r="D12" s="17">
        <v>887</v>
      </c>
      <c r="E12" s="18">
        <v>949</v>
      </c>
      <c r="F12" s="16">
        <v>698</v>
      </c>
      <c r="G12" s="17">
        <v>1647</v>
      </c>
      <c r="H12" s="18">
        <v>1451</v>
      </c>
      <c r="I12" s="17">
        <v>1053</v>
      </c>
      <c r="J12" s="72">
        <v>2504</v>
      </c>
      <c r="K12" s="17"/>
      <c r="L12" s="18">
        <v>2893</v>
      </c>
      <c r="M12" s="16">
        <v>1562</v>
      </c>
      <c r="N12" s="17">
        <v>4455</v>
      </c>
    </row>
    <row r="13" spans="1:14" ht="15">
      <c r="A13" s="2" t="s">
        <v>7</v>
      </c>
      <c r="B13" s="13">
        <v>1956</v>
      </c>
      <c r="C13" s="16">
        <v>1572</v>
      </c>
      <c r="D13" s="17">
        <v>3528</v>
      </c>
      <c r="E13" s="18">
        <v>2497</v>
      </c>
      <c r="F13" s="16">
        <v>1901</v>
      </c>
      <c r="G13" s="17">
        <v>4398</v>
      </c>
      <c r="H13" s="18">
        <v>3606</v>
      </c>
      <c r="I13" s="17">
        <v>2514</v>
      </c>
      <c r="J13" s="72">
        <v>6120</v>
      </c>
      <c r="K13" s="17"/>
      <c r="L13" s="18">
        <v>6724</v>
      </c>
      <c r="M13" s="16">
        <v>4029</v>
      </c>
      <c r="N13" s="17">
        <v>10753</v>
      </c>
    </row>
    <row r="14" spans="1:14" s="19" customFormat="1" ht="12.75">
      <c r="A14" s="19" t="s">
        <v>0</v>
      </c>
      <c r="B14" s="20">
        <v>11870</v>
      </c>
      <c r="C14" s="21">
        <v>11660</v>
      </c>
      <c r="D14" s="21">
        <v>23530</v>
      </c>
      <c r="E14" s="22">
        <v>15587</v>
      </c>
      <c r="F14" s="21">
        <v>15716</v>
      </c>
      <c r="G14" s="21">
        <v>31303</v>
      </c>
      <c r="H14" s="22">
        <v>26244</v>
      </c>
      <c r="I14" s="21">
        <v>26221</v>
      </c>
      <c r="J14" s="70">
        <v>52465</v>
      </c>
      <c r="K14" s="21"/>
      <c r="L14" s="22">
        <v>61220</v>
      </c>
      <c r="M14" s="21">
        <v>59853</v>
      </c>
      <c r="N14" s="21">
        <v>121073</v>
      </c>
    </row>
    <row r="15" spans="1:14" s="2" customFormat="1" ht="15">
      <c r="A15" s="1" t="s">
        <v>8</v>
      </c>
      <c r="B15" s="13"/>
      <c r="C15" s="17"/>
      <c r="D15" s="17"/>
      <c r="E15" s="18"/>
      <c r="F15" s="17"/>
      <c r="G15" s="17"/>
      <c r="H15" s="18"/>
      <c r="I15" s="17"/>
      <c r="J15" s="72"/>
      <c r="K15" s="17"/>
      <c r="L15" s="18"/>
      <c r="M15" s="17"/>
      <c r="N15" s="17"/>
    </row>
    <row r="16" spans="1:14" ht="15">
      <c r="A16" s="2" t="s">
        <v>4</v>
      </c>
      <c r="B16" s="13">
        <v>2091</v>
      </c>
      <c r="C16" s="17">
        <v>1811</v>
      </c>
      <c r="D16" s="17">
        <v>3902</v>
      </c>
      <c r="E16" s="18">
        <v>1647</v>
      </c>
      <c r="F16" s="17">
        <v>1509</v>
      </c>
      <c r="G16" s="17">
        <v>3156</v>
      </c>
      <c r="H16" s="18">
        <v>3139</v>
      </c>
      <c r="I16" s="17">
        <v>2871</v>
      </c>
      <c r="J16" s="72">
        <v>6010</v>
      </c>
      <c r="K16" s="17"/>
      <c r="L16" s="18">
        <v>7593</v>
      </c>
      <c r="M16" s="17">
        <v>7055</v>
      </c>
      <c r="N16" s="17">
        <v>14648</v>
      </c>
    </row>
    <row r="17" spans="1:14" ht="15">
      <c r="A17" s="2" t="s">
        <v>5</v>
      </c>
      <c r="B17" s="13">
        <v>5125</v>
      </c>
      <c r="C17" s="16">
        <v>5131</v>
      </c>
      <c r="D17" s="17">
        <v>10256</v>
      </c>
      <c r="E17" s="18">
        <v>3174</v>
      </c>
      <c r="F17" s="16">
        <v>3311</v>
      </c>
      <c r="G17" s="17">
        <v>6485</v>
      </c>
      <c r="H17" s="18">
        <v>6488</v>
      </c>
      <c r="I17" s="17">
        <v>6754</v>
      </c>
      <c r="J17" s="72">
        <v>13242</v>
      </c>
      <c r="K17" s="17"/>
      <c r="L17" s="18">
        <v>23005</v>
      </c>
      <c r="M17" s="16">
        <v>22982</v>
      </c>
      <c r="N17" s="17">
        <v>45987</v>
      </c>
    </row>
    <row r="18" spans="1:14" ht="15">
      <c r="A18" s="2" t="s">
        <v>6</v>
      </c>
      <c r="B18" s="13">
        <v>114</v>
      </c>
      <c r="C18" s="16">
        <v>106</v>
      </c>
      <c r="D18" s="17">
        <v>220</v>
      </c>
      <c r="E18" s="18">
        <v>175</v>
      </c>
      <c r="F18" s="16">
        <v>162</v>
      </c>
      <c r="G18" s="17">
        <v>337</v>
      </c>
      <c r="H18" s="18">
        <v>338</v>
      </c>
      <c r="I18" s="17">
        <v>258</v>
      </c>
      <c r="J18" s="72">
        <v>596</v>
      </c>
      <c r="K18" s="17"/>
      <c r="L18" s="18">
        <v>804</v>
      </c>
      <c r="M18" s="16">
        <v>516</v>
      </c>
      <c r="N18" s="17">
        <v>1320</v>
      </c>
    </row>
    <row r="19" spans="1:14" ht="15">
      <c r="A19" s="2" t="s">
        <v>7</v>
      </c>
      <c r="B19" s="13">
        <v>307</v>
      </c>
      <c r="C19" s="16">
        <v>111</v>
      </c>
      <c r="D19" s="17">
        <v>418</v>
      </c>
      <c r="E19" s="18">
        <v>423</v>
      </c>
      <c r="F19" s="16">
        <v>221</v>
      </c>
      <c r="G19" s="17">
        <v>644</v>
      </c>
      <c r="H19" s="18">
        <v>680</v>
      </c>
      <c r="I19" s="17">
        <v>410</v>
      </c>
      <c r="J19" s="72">
        <v>1090</v>
      </c>
      <c r="K19" s="17"/>
      <c r="L19" s="18">
        <v>1759</v>
      </c>
      <c r="M19" s="16">
        <v>827</v>
      </c>
      <c r="N19" s="17">
        <v>2586</v>
      </c>
    </row>
    <row r="20" spans="1:14" s="19" customFormat="1" ht="12.75">
      <c r="A20" s="19" t="s">
        <v>0</v>
      </c>
      <c r="B20" s="20">
        <v>7637</v>
      </c>
      <c r="C20" s="21">
        <v>7159</v>
      </c>
      <c r="D20" s="21">
        <v>14796</v>
      </c>
      <c r="E20" s="22">
        <v>5419</v>
      </c>
      <c r="F20" s="21">
        <v>5203</v>
      </c>
      <c r="G20" s="21">
        <v>10622</v>
      </c>
      <c r="H20" s="22">
        <v>10645</v>
      </c>
      <c r="I20" s="21">
        <v>10293</v>
      </c>
      <c r="J20" s="70">
        <v>20938</v>
      </c>
      <c r="K20" s="21"/>
      <c r="L20" s="22">
        <v>33161</v>
      </c>
      <c r="M20" s="21">
        <v>31380</v>
      </c>
      <c r="N20" s="21">
        <v>64541</v>
      </c>
    </row>
    <row r="21" spans="1:14" s="2" customFormat="1" ht="15">
      <c r="A21" s="1" t="s">
        <v>9</v>
      </c>
      <c r="B21" s="13"/>
      <c r="C21" s="17"/>
      <c r="D21" s="17"/>
      <c r="E21" s="18"/>
      <c r="F21" s="17"/>
      <c r="G21" s="17"/>
      <c r="H21" s="18"/>
      <c r="I21" s="17"/>
      <c r="J21" s="72"/>
      <c r="K21" s="17"/>
      <c r="L21" s="18"/>
      <c r="M21" s="17"/>
      <c r="N21" s="17"/>
    </row>
    <row r="22" spans="1:14" ht="15">
      <c r="A22" s="2" t="s">
        <v>4</v>
      </c>
      <c r="B22" s="13">
        <v>1926</v>
      </c>
      <c r="C22" s="17">
        <v>2058</v>
      </c>
      <c r="D22" s="17">
        <v>3984</v>
      </c>
      <c r="E22" s="18">
        <v>1139</v>
      </c>
      <c r="F22" s="17">
        <v>1273</v>
      </c>
      <c r="G22" s="17">
        <v>2412</v>
      </c>
      <c r="H22" s="18">
        <v>1374</v>
      </c>
      <c r="I22" s="17">
        <v>1569</v>
      </c>
      <c r="J22" s="72">
        <v>2943</v>
      </c>
      <c r="K22" s="17"/>
      <c r="L22" s="18">
        <v>2879</v>
      </c>
      <c r="M22" s="17">
        <v>3068</v>
      </c>
      <c r="N22" s="17">
        <v>5947</v>
      </c>
    </row>
    <row r="23" spans="1:14" ht="15">
      <c r="A23" s="2" t="s">
        <v>5</v>
      </c>
      <c r="B23" s="13">
        <v>2607</v>
      </c>
      <c r="C23" s="16">
        <v>3072</v>
      </c>
      <c r="D23" s="17">
        <v>5679</v>
      </c>
      <c r="E23" s="18">
        <v>1251</v>
      </c>
      <c r="F23" s="16">
        <v>1696</v>
      </c>
      <c r="G23" s="17">
        <v>2947</v>
      </c>
      <c r="H23" s="18">
        <v>1753</v>
      </c>
      <c r="I23" s="17">
        <v>2398</v>
      </c>
      <c r="J23" s="72">
        <v>4151</v>
      </c>
      <c r="K23" s="17"/>
      <c r="L23" s="18">
        <v>4083</v>
      </c>
      <c r="M23" s="16">
        <v>4972</v>
      </c>
      <c r="N23" s="17">
        <v>9055</v>
      </c>
    </row>
    <row r="24" spans="1:14" ht="15">
      <c r="A24" s="2" t="s">
        <v>7</v>
      </c>
      <c r="B24" s="13">
        <v>350</v>
      </c>
      <c r="C24" s="16">
        <v>224</v>
      </c>
      <c r="D24" s="17">
        <v>574</v>
      </c>
      <c r="E24" s="18">
        <v>255</v>
      </c>
      <c r="F24" s="16">
        <v>129</v>
      </c>
      <c r="G24" s="17">
        <v>384</v>
      </c>
      <c r="H24" s="18">
        <v>234</v>
      </c>
      <c r="I24" s="17">
        <v>152</v>
      </c>
      <c r="J24" s="72">
        <v>386</v>
      </c>
      <c r="K24" s="17"/>
      <c r="L24" s="18">
        <v>397</v>
      </c>
      <c r="M24" s="16">
        <v>255</v>
      </c>
      <c r="N24" s="17">
        <v>652</v>
      </c>
    </row>
    <row r="25" spans="1:14" s="19" customFormat="1" ht="12.75">
      <c r="A25" s="19" t="s">
        <v>0</v>
      </c>
      <c r="B25" s="20">
        <v>4883</v>
      </c>
      <c r="C25" s="21">
        <v>5354</v>
      </c>
      <c r="D25" s="21">
        <v>10237</v>
      </c>
      <c r="E25" s="22">
        <v>2645</v>
      </c>
      <c r="F25" s="21">
        <v>3098</v>
      </c>
      <c r="G25" s="21">
        <v>5743</v>
      </c>
      <c r="H25" s="22">
        <v>3361</v>
      </c>
      <c r="I25" s="21">
        <v>4119</v>
      </c>
      <c r="J25" s="70">
        <v>7480</v>
      </c>
      <c r="K25" s="21"/>
      <c r="L25" s="22">
        <v>7359</v>
      </c>
      <c r="M25" s="21">
        <v>8295</v>
      </c>
      <c r="N25" s="21">
        <v>15654</v>
      </c>
    </row>
    <row r="26" spans="1:14" s="2" customFormat="1" ht="15">
      <c r="A26" s="1" t="s">
        <v>10</v>
      </c>
      <c r="B26" s="13"/>
      <c r="C26" s="17"/>
      <c r="D26" s="17"/>
      <c r="E26" s="18"/>
      <c r="F26" s="17"/>
      <c r="G26" s="17"/>
      <c r="H26" s="18"/>
      <c r="I26" s="17"/>
      <c r="J26" s="72"/>
      <c r="K26" s="17"/>
      <c r="L26" s="18"/>
      <c r="M26" s="17"/>
      <c r="N26" s="17"/>
    </row>
    <row r="27" spans="1:14" ht="15">
      <c r="A27" s="2" t="s">
        <v>4</v>
      </c>
      <c r="B27" s="13">
        <v>1488</v>
      </c>
      <c r="C27" s="17">
        <v>1158</v>
      </c>
      <c r="D27" s="17">
        <v>2646</v>
      </c>
      <c r="E27" s="18">
        <v>2216</v>
      </c>
      <c r="F27" s="17">
        <v>2069</v>
      </c>
      <c r="G27" s="17">
        <v>4285</v>
      </c>
      <c r="H27" s="18">
        <v>3458</v>
      </c>
      <c r="I27" s="17">
        <v>3267</v>
      </c>
      <c r="J27" s="72">
        <v>6725</v>
      </c>
      <c r="K27" s="17"/>
      <c r="L27" s="18">
        <v>6927</v>
      </c>
      <c r="M27" s="17">
        <v>6313</v>
      </c>
      <c r="N27" s="17">
        <v>13240</v>
      </c>
    </row>
    <row r="28" spans="1:14" ht="15">
      <c r="A28" s="2" t="s">
        <v>5</v>
      </c>
      <c r="B28" s="13">
        <v>2681</v>
      </c>
      <c r="C28" s="16">
        <v>2508</v>
      </c>
      <c r="D28" s="17">
        <v>5189</v>
      </c>
      <c r="E28" s="18">
        <v>4574</v>
      </c>
      <c r="F28" s="16">
        <v>4849</v>
      </c>
      <c r="G28" s="17">
        <v>9423</v>
      </c>
      <c r="H28" s="18">
        <v>9727</v>
      </c>
      <c r="I28" s="17">
        <v>9788</v>
      </c>
      <c r="J28" s="72">
        <v>19515</v>
      </c>
      <c r="K28" s="17"/>
      <c r="L28" s="18">
        <v>30127</v>
      </c>
      <c r="M28" s="16">
        <v>29653</v>
      </c>
      <c r="N28" s="17">
        <v>59780</v>
      </c>
    </row>
    <row r="29" spans="1:14" ht="15">
      <c r="A29" s="2" t="s">
        <v>6</v>
      </c>
      <c r="B29" s="13">
        <v>48</v>
      </c>
      <c r="C29" s="16">
        <v>7</v>
      </c>
      <c r="D29" s="17">
        <v>55</v>
      </c>
      <c r="E29" s="18">
        <v>116</v>
      </c>
      <c r="F29" s="16">
        <v>48</v>
      </c>
      <c r="G29" s="17">
        <v>164</v>
      </c>
      <c r="H29" s="18">
        <v>275</v>
      </c>
      <c r="I29" s="17">
        <v>89</v>
      </c>
      <c r="J29" s="72">
        <v>364</v>
      </c>
      <c r="K29" s="17"/>
      <c r="L29" s="18">
        <v>739</v>
      </c>
      <c r="M29" s="16">
        <v>209</v>
      </c>
      <c r="N29" s="17">
        <v>948</v>
      </c>
    </row>
    <row r="30" spans="1:14" ht="15">
      <c r="A30" s="2" t="s">
        <v>7</v>
      </c>
      <c r="B30" s="13">
        <v>6</v>
      </c>
      <c r="C30" s="16">
        <v>17</v>
      </c>
      <c r="D30" s="17">
        <v>23</v>
      </c>
      <c r="E30" s="18">
        <v>11</v>
      </c>
      <c r="F30" s="16">
        <v>21</v>
      </c>
      <c r="G30" s="17">
        <v>32</v>
      </c>
      <c r="H30" s="18">
        <v>50</v>
      </c>
      <c r="I30" s="17">
        <v>128</v>
      </c>
      <c r="J30" s="72">
        <v>178</v>
      </c>
      <c r="K30" s="17"/>
      <c r="L30" s="18">
        <v>122</v>
      </c>
      <c r="M30" s="16">
        <v>345</v>
      </c>
      <c r="N30" s="17">
        <v>467</v>
      </c>
    </row>
    <row r="31" spans="1:14" s="19" customFormat="1" ht="12.75">
      <c r="A31" s="19" t="s">
        <v>0</v>
      </c>
      <c r="B31" s="20">
        <v>4223</v>
      </c>
      <c r="C31" s="21">
        <v>3690</v>
      </c>
      <c r="D31" s="21">
        <v>7913</v>
      </c>
      <c r="E31" s="22">
        <v>6917</v>
      </c>
      <c r="F31" s="21">
        <v>6987</v>
      </c>
      <c r="G31" s="21">
        <v>13904</v>
      </c>
      <c r="H31" s="22">
        <v>13510</v>
      </c>
      <c r="I31" s="21">
        <v>13272</v>
      </c>
      <c r="J31" s="70">
        <v>26782</v>
      </c>
      <c r="K31" s="21"/>
      <c r="L31" s="22">
        <v>37915</v>
      </c>
      <c r="M31" s="21">
        <v>36520</v>
      </c>
      <c r="N31" s="21">
        <v>74435</v>
      </c>
    </row>
    <row r="32" spans="1:14" s="2" customFormat="1" ht="15">
      <c r="A32" s="1" t="s">
        <v>11</v>
      </c>
      <c r="B32" s="13"/>
      <c r="C32" s="17"/>
      <c r="D32" s="17"/>
      <c r="E32" s="18"/>
      <c r="F32" s="17"/>
      <c r="G32" s="17"/>
      <c r="H32" s="18"/>
      <c r="I32" s="17"/>
      <c r="J32" s="72"/>
      <c r="K32" s="17"/>
      <c r="L32" s="18"/>
      <c r="M32" s="17"/>
      <c r="N32" s="17"/>
    </row>
    <row r="33" spans="1:14" ht="15">
      <c r="A33" s="2" t="s">
        <v>4</v>
      </c>
      <c r="B33" s="13">
        <v>2639</v>
      </c>
      <c r="C33" s="17">
        <v>2466</v>
      </c>
      <c r="D33" s="17">
        <v>5105</v>
      </c>
      <c r="E33" s="18">
        <v>3444</v>
      </c>
      <c r="F33" s="17">
        <v>3411</v>
      </c>
      <c r="G33" s="17">
        <v>6855</v>
      </c>
      <c r="H33" s="18">
        <v>5713</v>
      </c>
      <c r="I33" s="17">
        <v>5652</v>
      </c>
      <c r="J33" s="72">
        <v>11365</v>
      </c>
      <c r="K33" s="17"/>
      <c r="L33" s="18">
        <v>12280</v>
      </c>
      <c r="M33" s="17">
        <v>11682</v>
      </c>
      <c r="N33" s="17">
        <v>23962</v>
      </c>
    </row>
    <row r="34" spans="1:14" ht="15">
      <c r="A34" s="2" t="s">
        <v>5</v>
      </c>
      <c r="B34" s="13">
        <v>4637</v>
      </c>
      <c r="C34" s="16">
        <v>4655</v>
      </c>
      <c r="D34" s="17">
        <v>9292</v>
      </c>
      <c r="E34" s="18">
        <v>6150</v>
      </c>
      <c r="F34" s="16">
        <v>6654</v>
      </c>
      <c r="G34" s="17">
        <v>12804</v>
      </c>
      <c r="H34" s="18">
        <v>11773</v>
      </c>
      <c r="I34" s="17">
        <v>12461</v>
      </c>
      <c r="J34" s="72">
        <v>24234</v>
      </c>
      <c r="K34" s="17"/>
      <c r="L34" s="18">
        <v>34774</v>
      </c>
      <c r="M34" s="16">
        <v>36034</v>
      </c>
      <c r="N34" s="17">
        <v>70808</v>
      </c>
    </row>
    <row r="35" spans="1:14" ht="15">
      <c r="A35" s="2" t="s">
        <v>6</v>
      </c>
      <c r="B35" s="13">
        <v>334</v>
      </c>
      <c r="C35" s="16">
        <v>313</v>
      </c>
      <c r="D35" s="17">
        <v>647</v>
      </c>
      <c r="E35" s="18">
        <v>595</v>
      </c>
      <c r="F35" s="16">
        <v>421</v>
      </c>
      <c r="G35" s="17">
        <v>1016</v>
      </c>
      <c r="H35" s="18">
        <v>1000</v>
      </c>
      <c r="I35" s="17">
        <v>540</v>
      </c>
      <c r="J35" s="72">
        <v>1540</v>
      </c>
      <c r="K35" s="17"/>
      <c r="L35" s="18">
        <v>2170</v>
      </c>
      <c r="M35" s="16">
        <v>831</v>
      </c>
      <c r="N35" s="17">
        <v>3001</v>
      </c>
    </row>
    <row r="36" spans="1:14" ht="15">
      <c r="A36" s="2" t="s">
        <v>7</v>
      </c>
      <c r="B36" s="13">
        <v>385</v>
      </c>
      <c r="C36" s="16">
        <v>442</v>
      </c>
      <c r="D36" s="17">
        <v>827</v>
      </c>
      <c r="E36" s="18">
        <v>538</v>
      </c>
      <c r="F36" s="16">
        <v>482</v>
      </c>
      <c r="G36" s="17">
        <v>1020</v>
      </c>
      <c r="H36" s="18">
        <v>830</v>
      </c>
      <c r="I36" s="17">
        <v>710</v>
      </c>
      <c r="J36" s="72">
        <v>1540</v>
      </c>
      <c r="K36" s="17"/>
      <c r="L36" s="18">
        <v>2023</v>
      </c>
      <c r="M36" s="16">
        <v>1496</v>
      </c>
      <c r="N36" s="17">
        <v>3519</v>
      </c>
    </row>
    <row r="37" spans="1:14" s="19" customFormat="1" ht="12.75">
      <c r="A37" s="19" t="s">
        <v>0</v>
      </c>
      <c r="B37" s="20">
        <v>7995</v>
      </c>
      <c r="C37" s="21">
        <v>7876</v>
      </c>
      <c r="D37" s="21">
        <v>15871</v>
      </c>
      <c r="E37" s="22">
        <v>10727</v>
      </c>
      <c r="F37" s="21">
        <v>10968</v>
      </c>
      <c r="G37" s="21">
        <v>21695</v>
      </c>
      <c r="H37" s="22">
        <v>19316</v>
      </c>
      <c r="I37" s="21">
        <v>19363</v>
      </c>
      <c r="J37" s="70">
        <v>38679</v>
      </c>
      <c r="K37" s="21"/>
      <c r="L37" s="22">
        <v>51247</v>
      </c>
      <c r="M37" s="21">
        <v>50043</v>
      </c>
      <c r="N37" s="21">
        <v>101290</v>
      </c>
    </row>
    <row r="38" spans="1:14" s="2" customFormat="1" ht="15">
      <c r="A38" s="1" t="s">
        <v>12</v>
      </c>
      <c r="B38" s="13"/>
      <c r="C38" s="17"/>
      <c r="D38" s="17"/>
      <c r="E38" s="18"/>
      <c r="F38" s="17"/>
      <c r="G38" s="17"/>
      <c r="H38" s="18"/>
      <c r="I38" s="17"/>
      <c r="J38" s="72"/>
      <c r="K38" s="17"/>
      <c r="L38" s="18"/>
      <c r="M38" s="17"/>
      <c r="N38" s="17"/>
    </row>
    <row r="39" spans="1:14" ht="15">
      <c r="A39" s="2" t="s">
        <v>4</v>
      </c>
      <c r="B39" s="13">
        <v>985</v>
      </c>
      <c r="C39" s="17">
        <v>964</v>
      </c>
      <c r="D39" s="17">
        <v>1949</v>
      </c>
      <c r="E39" s="18">
        <v>1449</v>
      </c>
      <c r="F39" s="17">
        <v>1563</v>
      </c>
      <c r="G39" s="17">
        <v>3012</v>
      </c>
      <c r="H39" s="18">
        <v>2347</v>
      </c>
      <c r="I39" s="17">
        <v>2487</v>
      </c>
      <c r="J39" s="72">
        <v>4834</v>
      </c>
      <c r="K39" s="17"/>
      <c r="L39" s="18">
        <v>4671</v>
      </c>
      <c r="M39" s="17">
        <v>4483</v>
      </c>
      <c r="N39" s="17">
        <v>9154</v>
      </c>
    </row>
    <row r="40" spans="1:14" ht="15">
      <c r="A40" s="2" t="s">
        <v>5</v>
      </c>
      <c r="B40" s="13">
        <v>2499</v>
      </c>
      <c r="C40" s="16">
        <v>2526</v>
      </c>
      <c r="D40" s="17">
        <v>5025</v>
      </c>
      <c r="E40" s="18">
        <v>4558</v>
      </c>
      <c r="F40" s="16">
        <v>4418</v>
      </c>
      <c r="G40" s="17">
        <v>8976</v>
      </c>
      <c r="H40" s="18">
        <v>8323</v>
      </c>
      <c r="I40" s="17">
        <v>8288</v>
      </c>
      <c r="J40" s="72">
        <v>16611</v>
      </c>
      <c r="K40" s="17"/>
      <c r="L40" s="18">
        <v>22040</v>
      </c>
      <c r="M40" s="16">
        <v>20861</v>
      </c>
      <c r="N40" s="17">
        <v>42901</v>
      </c>
    </row>
    <row r="41" spans="1:14" ht="15">
      <c r="A41" s="2" t="s">
        <v>6</v>
      </c>
      <c r="B41" s="13">
        <v>314</v>
      </c>
      <c r="C41" s="16">
        <v>197</v>
      </c>
      <c r="D41" s="17">
        <v>511</v>
      </c>
      <c r="E41" s="18">
        <v>595</v>
      </c>
      <c r="F41" s="16">
        <v>337</v>
      </c>
      <c r="G41" s="17">
        <v>932</v>
      </c>
      <c r="H41" s="18">
        <v>1071</v>
      </c>
      <c r="I41" s="17">
        <v>682</v>
      </c>
      <c r="J41" s="72">
        <v>1753</v>
      </c>
      <c r="K41" s="17"/>
      <c r="L41" s="18">
        <v>2565</v>
      </c>
      <c r="M41" s="16">
        <v>1657</v>
      </c>
      <c r="N41" s="17">
        <v>4222</v>
      </c>
    </row>
    <row r="42" spans="1:14" ht="15">
      <c r="A42" s="2" t="s">
        <v>7</v>
      </c>
      <c r="B42" s="13">
        <v>102</v>
      </c>
      <c r="C42" s="16">
        <v>107</v>
      </c>
      <c r="D42" s="17">
        <v>209</v>
      </c>
      <c r="E42" s="18">
        <v>117</v>
      </c>
      <c r="F42" s="16">
        <v>117</v>
      </c>
      <c r="G42" s="17">
        <v>234</v>
      </c>
      <c r="H42" s="18">
        <v>198</v>
      </c>
      <c r="I42" s="17">
        <v>253</v>
      </c>
      <c r="J42" s="72">
        <v>451</v>
      </c>
      <c r="K42" s="17"/>
      <c r="L42" s="18">
        <v>520</v>
      </c>
      <c r="M42" s="16">
        <v>645</v>
      </c>
      <c r="N42" s="17">
        <v>1165</v>
      </c>
    </row>
    <row r="43" spans="1:14" s="19" customFormat="1" ht="12.75">
      <c r="A43" s="19" t="s">
        <v>0</v>
      </c>
      <c r="B43" s="20">
        <v>3900</v>
      </c>
      <c r="C43" s="21">
        <v>3794</v>
      </c>
      <c r="D43" s="21">
        <v>7694</v>
      </c>
      <c r="E43" s="22">
        <v>6719</v>
      </c>
      <c r="F43" s="21">
        <v>6435</v>
      </c>
      <c r="G43" s="21">
        <v>13154</v>
      </c>
      <c r="H43" s="22">
        <v>11939</v>
      </c>
      <c r="I43" s="21">
        <v>11710</v>
      </c>
      <c r="J43" s="70">
        <v>23649</v>
      </c>
      <c r="K43" s="21"/>
      <c r="L43" s="22">
        <v>29796</v>
      </c>
      <c r="M43" s="21">
        <v>27646</v>
      </c>
      <c r="N43" s="21">
        <v>57442</v>
      </c>
    </row>
    <row r="44" spans="1:14" s="2" customFormat="1" ht="15" customHeight="1">
      <c r="A44" s="23" t="s">
        <v>13</v>
      </c>
      <c r="B44" s="24"/>
      <c r="C44" s="25"/>
      <c r="D44" s="25"/>
      <c r="E44" s="26"/>
      <c r="F44" s="25"/>
      <c r="G44" s="25"/>
      <c r="H44" s="26"/>
      <c r="I44" s="25"/>
      <c r="J44" s="73"/>
      <c r="K44" s="25"/>
      <c r="L44" s="26"/>
      <c r="M44" s="25"/>
      <c r="N44" s="25"/>
    </row>
    <row r="45" spans="1:14" ht="15">
      <c r="A45" s="2" t="s">
        <v>4</v>
      </c>
      <c r="B45" s="13">
        <f aca="true" t="shared" si="0" ref="B45:J45">SUM(B10,B16,B22,B27,B33,B39)</f>
        <v>11789</v>
      </c>
      <c r="C45" s="17">
        <f t="shared" si="0"/>
        <v>10969</v>
      </c>
      <c r="D45" s="17">
        <f t="shared" si="0"/>
        <v>22758</v>
      </c>
      <c r="E45" s="18">
        <f t="shared" si="0"/>
        <v>13355</v>
      </c>
      <c r="F45" s="17">
        <f t="shared" si="0"/>
        <v>13403</v>
      </c>
      <c r="G45" s="17">
        <f t="shared" si="0"/>
        <v>26758</v>
      </c>
      <c r="H45" s="18">
        <f t="shared" si="0"/>
        <v>21371</v>
      </c>
      <c r="I45" s="17">
        <f t="shared" si="0"/>
        <v>21457</v>
      </c>
      <c r="J45" s="72">
        <f t="shared" si="0"/>
        <v>42828</v>
      </c>
      <c r="K45" s="17"/>
      <c r="L45" s="18">
        <f aca="true" t="shared" si="1" ref="L45:N46">SUM(L10,L16,L22,L27,L33,L39)</f>
        <v>44660</v>
      </c>
      <c r="M45" s="17">
        <f t="shared" si="1"/>
        <v>43305</v>
      </c>
      <c r="N45" s="17">
        <f t="shared" si="1"/>
        <v>87965</v>
      </c>
    </row>
    <row r="46" spans="1:14" ht="15">
      <c r="A46" s="2" t="s">
        <v>5</v>
      </c>
      <c r="B46" s="13">
        <f aca="true" t="shared" si="2" ref="B46:J46">SUM(B11,B17,B23,B28,B34,B40)</f>
        <v>24340</v>
      </c>
      <c r="C46" s="16">
        <f t="shared" si="2"/>
        <v>25044</v>
      </c>
      <c r="D46" s="17">
        <f t="shared" si="2"/>
        <v>49384</v>
      </c>
      <c r="E46" s="18">
        <f t="shared" si="2"/>
        <v>28388</v>
      </c>
      <c r="F46" s="16">
        <f t="shared" si="2"/>
        <v>30467</v>
      </c>
      <c r="G46" s="17">
        <f t="shared" si="2"/>
        <v>58855</v>
      </c>
      <c r="H46" s="18">
        <f t="shared" si="2"/>
        <v>53911</v>
      </c>
      <c r="I46" s="17">
        <f t="shared" si="2"/>
        <v>56732</v>
      </c>
      <c r="J46" s="72">
        <f t="shared" si="2"/>
        <v>110643</v>
      </c>
      <c r="K46" s="17"/>
      <c r="L46" s="18">
        <f t="shared" si="1"/>
        <v>155322</v>
      </c>
      <c r="M46" s="16">
        <f t="shared" si="1"/>
        <v>158060</v>
      </c>
      <c r="N46" s="17">
        <f t="shared" si="1"/>
        <v>313382</v>
      </c>
    </row>
    <row r="47" spans="1:14" ht="15">
      <c r="A47" s="2" t="s">
        <v>6</v>
      </c>
      <c r="B47" s="13">
        <f aca="true" t="shared" si="3" ref="B47:J47">SUM(B12,B18,B29,B35,B41)</f>
        <v>1273</v>
      </c>
      <c r="C47" s="16">
        <f t="shared" si="3"/>
        <v>1047</v>
      </c>
      <c r="D47" s="17">
        <f t="shared" si="3"/>
        <v>2320</v>
      </c>
      <c r="E47" s="18">
        <f t="shared" si="3"/>
        <v>2430</v>
      </c>
      <c r="F47" s="16">
        <f t="shared" si="3"/>
        <v>1666</v>
      </c>
      <c r="G47" s="17">
        <f t="shared" si="3"/>
        <v>4096</v>
      </c>
      <c r="H47" s="18">
        <f t="shared" si="3"/>
        <v>4135</v>
      </c>
      <c r="I47" s="17">
        <f t="shared" si="3"/>
        <v>2622</v>
      </c>
      <c r="J47" s="72">
        <f t="shared" si="3"/>
        <v>6757</v>
      </c>
      <c r="K47" s="17"/>
      <c r="L47" s="18">
        <f>SUM(L12,L18,L29,L35,L41)</f>
        <v>9171</v>
      </c>
      <c r="M47" s="16">
        <f>SUM(M12,M18,M29,M35,M41)</f>
        <v>4775</v>
      </c>
      <c r="N47" s="17">
        <f>SUM(N12,N18,N29,N35,N41)</f>
        <v>13946</v>
      </c>
    </row>
    <row r="48" spans="1:14" ht="15">
      <c r="A48" s="2" t="s">
        <v>7</v>
      </c>
      <c r="B48" s="13">
        <f aca="true" t="shared" si="4" ref="B48:J48">SUM(B13,B19,B24,B30,B36,B42)</f>
        <v>3106</v>
      </c>
      <c r="C48" s="16">
        <f t="shared" si="4"/>
        <v>2473</v>
      </c>
      <c r="D48" s="17">
        <f t="shared" si="4"/>
        <v>5579</v>
      </c>
      <c r="E48" s="18">
        <f t="shared" si="4"/>
        <v>3841</v>
      </c>
      <c r="F48" s="16">
        <f t="shared" si="4"/>
        <v>2871</v>
      </c>
      <c r="G48" s="17">
        <f t="shared" si="4"/>
        <v>6712</v>
      </c>
      <c r="H48" s="18">
        <f t="shared" si="4"/>
        <v>5598</v>
      </c>
      <c r="I48" s="17">
        <f t="shared" si="4"/>
        <v>4167</v>
      </c>
      <c r="J48" s="72">
        <f t="shared" si="4"/>
        <v>9765</v>
      </c>
      <c r="K48" s="17"/>
      <c r="L48" s="18">
        <f>SUM(L13,L19,L24,L30,L36,L42)</f>
        <v>11545</v>
      </c>
      <c r="M48" s="16">
        <f>SUM(M13,M19,M24,M30,M36,M42)</f>
        <v>7597</v>
      </c>
      <c r="N48" s="17">
        <f>SUM(N13,N19,N24,N30,N36,N42)</f>
        <v>19142</v>
      </c>
    </row>
    <row r="49" spans="1:14" s="19" customFormat="1" ht="12.75">
      <c r="A49" s="19" t="s">
        <v>14</v>
      </c>
      <c r="B49" s="20">
        <f aca="true" t="shared" si="5" ref="B49:J49">SUM(B45:B48)</f>
        <v>40508</v>
      </c>
      <c r="C49" s="21">
        <f t="shared" si="5"/>
        <v>39533</v>
      </c>
      <c r="D49" s="21">
        <f t="shared" si="5"/>
        <v>80041</v>
      </c>
      <c r="E49" s="22">
        <f t="shared" si="5"/>
        <v>48014</v>
      </c>
      <c r="F49" s="21">
        <f t="shared" si="5"/>
        <v>48407</v>
      </c>
      <c r="G49" s="21">
        <f t="shared" si="5"/>
        <v>96421</v>
      </c>
      <c r="H49" s="22">
        <f t="shared" si="5"/>
        <v>85015</v>
      </c>
      <c r="I49" s="21">
        <f t="shared" si="5"/>
        <v>84978</v>
      </c>
      <c r="J49" s="70">
        <f t="shared" si="5"/>
        <v>169993</v>
      </c>
      <c r="K49" s="21"/>
      <c r="L49" s="22">
        <f>SUM(L45:L48)</f>
        <v>220698</v>
      </c>
      <c r="M49" s="21">
        <f>SUM(M45:M48)</f>
        <v>213737</v>
      </c>
      <c r="N49" s="21">
        <f>SUM(N45:N48)</f>
        <v>434435</v>
      </c>
    </row>
    <row r="50" ht="15">
      <c r="A50" s="2"/>
    </row>
    <row r="51" ht="15">
      <c r="A51" s="27"/>
    </row>
    <row r="52" spans="1:13" ht="15">
      <c r="A52" s="28"/>
      <c r="B52" s="29"/>
      <c r="C52" s="29"/>
      <c r="D52" s="30"/>
      <c r="E52" s="29"/>
      <c r="F52" s="29"/>
      <c r="G52" s="30"/>
      <c r="H52" s="29"/>
      <c r="I52" s="29"/>
      <c r="L52" s="29"/>
      <c r="M52" s="29"/>
    </row>
    <row r="53" spans="1:13" ht="15">
      <c r="A53" s="28"/>
      <c r="B53" s="29"/>
      <c r="C53" s="29"/>
      <c r="D53" s="30"/>
      <c r="E53" s="29"/>
      <c r="F53" s="29"/>
      <c r="G53" s="30"/>
      <c r="H53" s="29"/>
      <c r="I53" s="29"/>
      <c r="L53" s="29"/>
      <c r="M53" s="29"/>
    </row>
    <row r="54" spans="1:13" ht="15">
      <c r="A54" s="28"/>
      <c r="B54" s="29"/>
      <c r="C54" s="29"/>
      <c r="D54" s="30"/>
      <c r="E54" s="29"/>
      <c r="F54" s="29"/>
      <c r="G54" s="30"/>
      <c r="H54" s="29"/>
      <c r="I54" s="29"/>
      <c r="L54" s="29"/>
      <c r="M54" s="29"/>
    </row>
    <row r="55" ht="15">
      <c r="A55" s="28"/>
    </row>
  </sheetData>
  <sheetProtection/>
  <mergeCells count="7">
    <mergeCell ref="L7:N7"/>
    <mergeCell ref="A5:N5"/>
    <mergeCell ref="A2:N2"/>
    <mergeCell ref="B7:D7"/>
    <mergeCell ref="E7:G7"/>
    <mergeCell ref="H7:J7"/>
    <mergeCell ref="A3:N3"/>
  </mergeCells>
  <printOptions/>
  <pageMargins left="0.31496062992125984" right="0.31496062992125984" top="0.35433070866141736" bottom="0.35433070866141736" header="0.31496062992125984" footer="0.31496062992125984"/>
  <pageSetup fitToHeight="1" fitToWidth="1" horizontalDpi="600" verticalDpi="600" orientation="portrait" paperSize="9" scale="76" r:id="rId1"/>
  <headerFooter>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V114"/>
  <sheetViews>
    <sheetView zoomScalePageLayoutView="0" workbookViewId="0" topLeftCell="A1">
      <selection activeCell="A55" sqref="A55"/>
    </sheetView>
  </sheetViews>
  <sheetFormatPr defaultColWidth="9.140625" defaultRowHeight="15"/>
  <cols>
    <col min="1" max="1" width="25.421875" style="1" customWidth="1"/>
    <col min="2" max="3" width="8.28125" style="0" customWidth="1"/>
    <col min="4" max="4" width="8.28125" style="2" customWidth="1"/>
    <col min="5" max="6" width="8.28125" style="0" customWidth="1"/>
    <col min="7" max="7" width="8.28125" style="2" customWidth="1"/>
    <col min="8" max="9" width="8.28125" style="0" customWidth="1"/>
    <col min="10" max="10" width="8.28125" style="2" customWidth="1"/>
    <col min="11" max="11" width="1.7109375" style="2" customWidth="1"/>
    <col min="12" max="13" width="8.7109375" style="0" customWidth="1"/>
    <col min="14" max="14" width="8.7109375" style="2" customWidth="1"/>
  </cols>
  <sheetData>
    <row r="2" spans="1:14" s="3" customFormat="1" ht="14.25" customHeight="1">
      <c r="A2" s="203" t="s">
        <v>25</v>
      </c>
      <c r="B2" s="203"/>
      <c r="C2" s="203"/>
      <c r="D2" s="203"/>
      <c r="E2" s="203"/>
      <c r="F2" s="203"/>
      <c r="G2" s="203"/>
      <c r="H2" s="203"/>
      <c r="I2" s="203"/>
      <c r="J2" s="203"/>
      <c r="K2" s="203"/>
      <c r="L2" s="203"/>
      <c r="M2" s="203"/>
      <c r="N2" s="203"/>
    </row>
    <row r="3" spans="1:14" s="3" customFormat="1" ht="14.25" customHeight="1">
      <c r="A3" s="207" t="s">
        <v>94</v>
      </c>
      <c r="B3" s="207"/>
      <c r="C3" s="207"/>
      <c r="D3" s="207"/>
      <c r="E3" s="207"/>
      <c r="F3" s="207"/>
      <c r="G3" s="207"/>
      <c r="H3" s="207"/>
      <c r="I3" s="207"/>
      <c r="J3" s="207"/>
      <c r="K3" s="207"/>
      <c r="L3" s="207"/>
      <c r="M3" s="207"/>
      <c r="N3" s="207"/>
    </row>
    <row r="4" spans="1:14" s="3" customFormat="1" ht="6.75" customHeight="1">
      <c r="A4" s="31"/>
      <c r="B4" s="31"/>
      <c r="C4" s="31"/>
      <c r="D4" s="31"/>
      <c r="E4" s="31"/>
      <c r="F4" s="31"/>
      <c r="G4" s="31"/>
      <c r="H4" s="31"/>
      <c r="I4" s="31"/>
      <c r="J4" s="31"/>
      <c r="K4" s="31"/>
      <c r="L4" s="31"/>
      <c r="M4" s="31"/>
      <c r="N4" s="31"/>
    </row>
    <row r="5" spans="1:14" ht="15">
      <c r="A5" s="203" t="s">
        <v>82</v>
      </c>
      <c r="B5" s="203"/>
      <c r="C5" s="203"/>
      <c r="D5" s="203"/>
      <c r="E5" s="203"/>
      <c r="F5" s="203"/>
      <c r="G5" s="203"/>
      <c r="H5" s="203"/>
      <c r="I5" s="203"/>
      <c r="J5" s="203"/>
      <c r="K5" s="203"/>
      <c r="L5" s="203"/>
      <c r="M5" s="203"/>
      <c r="N5" s="203"/>
    </row>
    <row r="6" spans="1:11" ht="6.75" customHeight="1" thickBot="1">
      <c r="A6" s="31"/>
      <c r="B6" s="31"/>
      <c r="C6" s="31"/>
      <c r="D6" s="31"/>
      <c r="E6" s="31"/>
      <c r="F6" s="31"/>
      <c r="G6" s="31"/>
      <c r="H6" s="31"/>
      <c r="I6" s="31"/>
      <c r="J6" s="31"/>
      <c r="K6" s="31"/>
    </row>
    <row r="7" spans="1:14" ht="29.25" customHeight="1">
      <c r="A7" s="4"/>
      <c r="B7" s="204" t="s">
        <v>26</v>
      </c>
      <c r="C7" s="205"/>
      <c r="D7" s="205"/>
      <c r="E7" s="204" t="s">
        <v>15</v>
      </c>
      <c r="F7" s="205"/>
      <c r="G7" s="206"/>
      <c r="H7" s="204" t="s">
        <v>98</v>
      </c>
      <c r="I7" s="205"/>
      <c r="J7" s="206"/>
      <c r="K7" s="65"/>
      <c r="L7" s="201" t="s">
        <v>96</v>
      </c>
      <c r="M7" s="202"/>
      <c r="N7" s="202"/>
    </row>
    <row r="8" spans="1:14" ht="15">
      <c r="A8" s="5"/>
      <c r="B8" s="6" t="s">
        <v>1</v>
      </c>
      <c r="C8" s="7" t="s">
        <v>2</v>
      </c>
      <c r="D8" s="7" t="s">
        <v>0</v>
      </c>
      <c r="E8" s="6" t="s">
        <v>1</v>
      </c>
      <c r="F8" s="7" t="s">
        <v>2</v>
      </c>
      <c r="G8" s="7" t="s">
        <v>0</v>
      </c>
      <c r="H8" s="6" t="s">
        <v>1</v>
      </c>
      <c r="I8" s="7" t="s">
        <v>2</v>
      </c>
      <c r="J8" s="57" t="s">
        <v>0</v>
      </c>
      <c r="K8" s="7"/>
      <c r="L8" s="6" t="s">
        <v>1</v>
      </c>
      <c r="M8" s="7" t="s">
        <v>2</v>
      </c>
      <c r="N8" s="7" t="s">
        <v>0</v>
      </c>
    </row>
    <row r="9" spans="1:19" s="2" customFormat="1" ht="15">
      <c r="A9" s="8" t="s">
        <v>3</v>
      </c>
      <c r="B9" s="9"/>
      <c r="C9" s="10"/>
      <c r="E9" s="9"/>
      <c r="F9" s="10"/>
      <c r="H9" s="11"/>
      <c r="I9" s="12"/>
      <c r="J9" s="32"/>
      <c r="L9" s="11"/>
      <c r="M9" s="12"/>
      <c r="O9"/>
      <c r="P9"/>
      <c r="Q9"/>
      <c r="R9"/>
      <c r="S9"/>
    </row>
    <row r="10" spans="1:22" ht="15">
      <c r="A10" s="2" t="s">
        <v>4</v>
      </c>
      <c r="B10" s="38">
        <v>200</v>
      </c>
      <c r="C10" s="39">
        <v>88</v>
      </c>
      <c r="D10" s="39">
        <v>288</v>
      </c>
      <c r="E10" s="38">
        <v>334</v>
      </c>
      <c r="F10" s="39">
        <v>203</v>
      </c>
      <c r="G10" s="39">
        <v>537</v>
      </c>
      <c r="H10" s="43">
        <v>401</v>
      </c>
      <c r="I10" s="42">
        <v>228</v>
      </c>
      <c r="J10" s="69">
        <v>629</v>
      </c>
      <c r="K10" s="39"/>
      <c r="L10" s="38">
        <v>583</v>
      </c>
      <c r="M10" s="39">
        <v>316</v>
      </c>
      <c r="N10" s="39">
        <v>899</v>
      </c>
      <c r="O10" s="3"/>
      <c r="P10" s="3"/>
      <c r="Q10" s="3"/>
      <c r="R10" s="3"/>
      <c r="S10" s="3"/>
      <c r="T10" s="15"/>
      <c r="U10" s="15"/>
      <c r="V10" s="15"/>
    </row>
    <row r="11" spans="1:22" ht="15">
      <c r="A11" s="2" t="s">
        <v>5</v>
      </c>
      <c r="B11" s="38">
        <v>290</v>
      </c>
      <c r="C11" s="40">
        <v>188</v>
      </c>
      <c r="D11" s="39">
        <v>478</v>
      </c>
      <c r="E11" s="38">
        <v>490</v>
      </c>
      <c r="F11" s="40">
        <v>335</v>
      </c>
      <c r="G11" s="39">
        <v>825</v>
      </c>
      <c r="H11" s="43">
        <v>560</v>
      </c>
      <c r="I11" s="42">
        <v>356</v>
      </c>
      <c r="J11" s="69">
        <v>916</v>
      </c>
      <c r="K11" s="39"/>
      <c r="L11" s="38">
        <v>836</v>
      </c>
      <c r="M11" s="40">
        <v>491</v>
      </c>
      <c r="N11" s="39">
        <v>1327</v>
      </c>
      <c r="O11" s="3"/>
      <c r="P11" s="3"/>
      <c r="Q11" s="3"/>
      <c r="R11" s="3"/>
      <c r="S11" s="3"/>
      <c r="T11" s="15"/>
      <c r="U11" s="15"/>
      <c r="V11" s="15"/>
    </row>
    <row r="12" spans="1:22" ht="15">
      <c r="A12" s="2" t="s">
        <v>6</v>
      </c>
      <c r="B12" s="38">
        <v>27</v>
      </c>
      <c r="C12" s="41">
        <v>6</v>
      </c>
      <c r="D12" s="42">
        <v>33</v>
      </c>
      <c r="E12" s="43">
        <v>93</v>
      </c>
      <c r="F12" s="41">
        <v>14</v>
      </c>
      <c r="G12" s="42">
        <v>107</v>
      </c>
      <c r="H12" s="43">
        <v>132</v>
      </c>
      <c r="I12" s="42">
        <v>26</v>
      </c>
      <c r="J12" s="69">
        <v>158</v>
      </c>
      <c r="K12" s="42"/>
      <c r="L12" s="43">
        <v>200</v>
      </c>
      <c r="M12" s="41">
        <v>39</v>
      </c>
      <c r="N12" s="42">
        <v>239</v>
      </c>
      <c r="O12" s="3"/>
      <c r="P12" s="3"/>
      <c r="Q12" s="3"/>
      <c r="R12" s="3"/>
      <c r="S12" s="3"/>
      <c r="T12" s="15"/>
      <c r="U12" s="15"/>
      <c r="V12" s="15"/>
    </row>
    <row r="13" spans="1:22" ht="15">
      <c r="A13" s="2" t="s">
        <v>7</v>
      </c>
      <c r="B13" s="38">
        <v>172</v>
      </c>
      <c r="C13" s="41">
        <v>52</v>
      </c>
      <c r="D13" s="42">
        <v>224</v>
      </c>
      <c r="E13" s="43">
        <v>237</v>
      </c>
      <c r="F13" s="41">
        <v>92</v>
      </c>
      <c r="G13" s="42">
        <v>329</v>
      </c>
      <c r="H13" s="43">
        <v>263</v>
      </c>
      <c r="I13" s="42">
        <v>116</v>
      </c>
      <c r="J13" s="69">
        <v>379</v>
      </c>
      <c r="K13" s="42"/>
      <c r="L13" s="43">
        <v>393</v>
      </c>
      <c r="M13" s="41">
        <v>165</v>
      </c>
      <c r="N13" s="42">
        <v>558</v>
      </c>
      <c r="T13" s="15"/>
      <c r="U13" s="15"/>
      <c r="V13" s="15"/>
    </row>
    <row r="14" spans="1:22" s="19" customFormat="1" ht="15">
      <c r="A14" s="19" t="s">
        <v>0</v>
      </c>
      <c r="B14" s="20">
        <v>689</v>
      </c>
      <c r="C14" s="21">
        <v>334</v>
      </c>
      <c r="D14" s="21">
        <v>1023</v>
      </c>
      <c r="E14" s="22">
        <v>1154</v>
      </c>
      <c r="F14" s="21">
        <v>644</v>
      </c>
      <c r="G14" s="21">
        <v>1798</v>
      </c>
      <c r="H14" s="22">
        <v>1356</v>
      </c>
      <c r="I14" s="21">
        <v>726</v>
      </c>
      <c r="J14" s="70">
        <v>2082</v>
      </c>
      <c r="K14" s="21"/>
      <c r="L14" s="22">
        <v>2012</v>
      </c>
      <c r="M14" s="21">
        <v>1011</v>
      </c>
      <c r="N14" s="21">
        <v>3023</v>
      </c>
      <c r="O14"/>
      <c r="P14"/>
      <c r="Q14"/>
      <c r="R14"/>
      <c r="S14"/>
      <c r="T14" s="15"/>
      <c r="U14" s="15"/>
      <c r="V14" s="15"/>
    </row>
    <row r="15" spans="1:22" s="2" customFormat="1" ht="15">
      <c r="A15" s="1" t="s">
        <v>8</v>
      </c>
      <c r="B15" s="38"/>
      <c r="C15" s="42"/>
      <c r="D15" s="42"/>
      <c r="E15" s="43"/>
      <c r="F15" s="42"/>
      <c r="G15" s="42"/>
      <c r="H15" s="43"/>
      <c r="I15" s="42"/>
      <c r="J15" s="69"/>
      <c r="K15" s="42"/>
      <c r="L15" s="43"/>
      <c r="M15" s="42"/>
      <c r="N15" s="42"/>
      <c r="O15"/>
      <c r="P15"/>
      <c r="Q15"/>
      <c r="R15"/>
      <c r="S15"/>
      <c r="T15" s="15"/>
      <c r="U15" s="15"/>
      <c r="V15" s="15"/>
    </row>
    <row r="16" spans="1:22" ht="15">
      <c r="A16" s="2" t="s">
        <v>4</v>
      </c>
      <c r="B16" s="38">
        <v>28</v>
      </c>
      <c r="C16" s="42">
        <v>15</v>
      </c>
      <c r="D16" s="42">
        <v>43</v>
      </c>
      <c r="E16" s="43">
        <v>45</v>
      </c>
      <c r="F16" s="42">
        <v>34</v>
      </c>
      <c r="G16" s="42">
        <v>79</v>
      </c>
      <c r="H16" s="43">
        <v>65</v>
      </c>
      <c r="I16" s="42">
        <v>55</v>
      </c>
      <c r="J16" s="69">
        <v>120</v>
      </c>
      <c r="K16" s="42"/>
      <c r="L16" s="43">
        <v>98</v>
      </c>
      <c r="M16" s="42">
        <v>72</v>
      </c>
      <c r="N16" s="42">
        <v>170</v>
      </c>
      <c r="T16" s="15"/>
      <c r="U16" s="15"/>
      <c r="V16" s="15"/>
    </row>
    <row r="17" spans="1:22" ht="15">
      <c r="A17" s="2" t="s">
        <v>5</v>
      </c>
      <c r="B17" s="38">
        <v>36</v>
      </c>
      <c r="C17" s="41">
        <v>20</v>
      </c>
      <c r="D17" s="42">
        <v>56</v>
      </c>
      <c r="E17" s="43">
        <v>63</v>
      </c>
      <c r="F17" s="41">
        <v>30</v>
      </c>
      <c r="G17" s="42">
        <v>93</v>
      </c>
      <c r="H17" s="43">
        <v>88</v>
      </c>
      <c r="I17" s="42">
        <v>33</v>
      </c>
      <c r="J17" s="69">
        <v>121</v>
      </c>
      <c r="K17" s="42"/>
      <c r="L17" s="43">
        <v>138</v>
      </c>
      <c r="M17" s="41">
        <v>59</v>
      </c>
      <c r="N17" s="42">
        <v>197</v>
      </c>
      <c r="T17" s="15"/>
      <c r="U17" s="15"/>
      <c r="V17" s="15"/>
    </row>
    <row r="18" spans="1:22" ht="15">
      <c r="A18" s="2" t="s">
        <v>6</v>
      </c>
      <c r="B18" s="38">
        <v>0</v>
      </c>
      <c r="C18" s="41">
        <v>0</v>
      </c>
      <c r="D18" s="42">
        <v>0</v>
      </c>
      <c r="E18" s="43">
        <v>0</v>
      </c>
      <c r="F18" s="41">
        <v>0</v>
      </c>
      <c r="G18" s="42">
        <v>0</v>
      </c>
      <c r="H18" s="43">
        <v>0</v>
      </c>
      <c r="I18" s="42">
        <v>0</v>
      </c>
      <c r="J18" s="69">
        <v>0</v>
      </c>
      <c r="K18" s="42"/>
      <c r="L18" s="43">
        <v>0</v>
      </c>
      <c r="M18" s="41">
        <v>0</v>
      </c>
      <c r="N18" s="42">
        <v>0</v>
      </c>
      <c r="Q18" s="19"/>
      <c r="R18" s="19"/>
      <c r="S18" s="19"/>
      <c r="T18" s="15"/>
      <c r="U18" s="15"/>
      <c r="V18" s="15"/>
    </row>
    <row r="19" spans="1:22" ht="15">
      <c r="A19" s="2" t="s">
        <v>7</v>
      </c>
      <c r="B19" s="38">
        <v>0</v>
      </c>
      <c r="C19" s="41">
        <v>0</v>
      </c>
      <c r="D19" s="42">
        <v>0</v>
      </c>
      <c r="E19" s="43">
        <v>0</v>
      </c>
      <c r="F19" s="41">
        <v>0</v>
      </c>
      <c r="G19" s="42">
        <v>0</v>
      </c>
      <c r="H19" s="43">
        <v>0</v>
      </c>
      <c r="I19" s="42">
        <v>0</v>
      </c>
      <c r="J19" s="69">
        <v>0</v>
      </c>
      <c r="K19" s="42"/>
      <c r="L19" s="43">
        <v>0</v>
      </c>
      <c r="M19" s="41">
        <v>0</v>
      </c>
      <c r="N19" s="42">
        <v>0</v>
      </c>
      <c r="Q19" s="19"/>
      <c r="R19" s="19"/>
      <c r="S19" s="19"/>
      <c r="T19" s="15"/>
      <c r="U19" s="15"/>
      <c r="V19" s="15"/>
    </row>
    <row r="20" spans="1:22" s="19" customFormat="1" ht="15">
      <c r="A20" s="19" t="s">
        <v>0</v>
      </c>
      <c r="B20" s="20">
        <v>64</v>
      </c>
      <c r="C20" s="21">
        <v>35</v>
      </c>
      <c r="D20" s="21">
        <v>99</v>
      </c>
      <c r="E20" s="22">
        <v>108</v>
      </c>
      <c r="F20" s="21">
        <v>64</v>
      </c>
      <c r="G20" s="21">
        <v>172</v>
      </c>
      <c r="H20" s="22">
        <v>153</v>
      </c>
      <c r="I20" s="21">
        <v>88</v>
      </c>
      <c r="J20" s="70">
        <v>241</v>
      </c>
      <c r="K20" s="21"/>
      <c r="L20" s="22">
        <v>236</v>
      </c>
      <c r="M20" s="21">
        <v>131</v>
      </c>
      <c r="N20" s="21">
        <v>367</v>
      </c>
      <c r="O20"/>
      <c r="P20"/>
      <c r="Q20"/>
      <c r="R20"/>
      <c r="S20"/>
      <c r="T20" s="15"/>
      <c r="U20" s="15"/>
      <c r="V20" s="15"/>
    </row>
    <row r="21" spans="1:22" s="2" customFormat="1" ht="15">
      <c r="A21" s="1" t="s">
        <v>9</v>
      </c>
      <c r="B21" s="38"/>
      <c r="C21" s="42"/>
      <c r="D21" s="42"/>
      <c r="E21" s="43"/>
      <c r="F21" s="42"/>
      <c r="G21" s="42"/>
      <c r="H21" s="43"/>
      <c r="I21" s="42"/>
      <c r="J21" s="69"/>
      <c r="K21" s="42"/>
      <c r="L21" s="43"/>
      <c r="M21" s="42"/>
      <c r="N21" s="42"/>
      <c r="O21"/>
      <c r="P21"/>
      <c r="Q21"/>
      <c r="R21"/>
      <c r="S21"/>
      <c r="T21" s="15"/>
      <c r="U21" s="15"/>
      <c r="V21" s="15"/>
    </row>
    <row r="22" spans="1:22" ht="15">
      <c r="A22" s="2" t="s">
        <v>4</v>
      </c>
      <c r="B22" s="38">
        <v>100</v>
      </c>
      <c r="C22" s="42">
        <v>44</v>
      </c>
      <c r="D22" s="42">
        <v>144</v>
      </c>
      <c r="E22" s="43">
        <v>72</v>
      </c>
      <c r="F22" s="42">
        <v>37</v>
      </c>
      <c r="G22" s="42">
        <v>109</v>
      </c>
      <c r="H22" s="43">
        <v>89</v>
      </c>
      <c r="I22" s="42">
        <v>37</v>
      </c>
      <c r="J22" s="69">
        <v>126</v>
      </c>
      <c r="K22" s="42"/>
      <c r="L22" s="43">
        <v>144</v>
      </c>
      <c r="M22" s="42">
        <v>63</v>
      </c>
      <c r="N22" s="42">
        <v>207</v>
      </c>
      <c r="T22" s="15"/>
      <c r="U22" s="15"/>
      <c r="V22" s="15"/>
    </row>
    <row r="23" spans="1:22" ht="15">
      <c r="A23" s="2" t="s">
        <v>5</v>
      </c>
      <c r="B23" s="38">
        <v>93</v>
      </c>
      <c r="C23" s="41">
        <v>30</v>
      </c>
      <c r="D23" s="42">
        <v>123</v>
      </c>
      <c r="E23" s="43">
        <v>86</v>
      </c>
      <c r="F23" s="41">
        <v>21</v>
      </c>
      <c r="G23" s="42">
        <v>107</v>
      </c>
      <c r="H23" s="43">
        <v>51</v>
      </c>
      <c r="I23" s="42">
        <v>9</v>
      </c>
      <c r="J23" s="69">
        <v>60</v>
      </c>
      <c r="K23" s="42"/>
      <c r="L23" s="43">
        <v>151</v>
      </c>
      <c r="M23" s="41">
        <v>48</v>
      </c>
      <c r="N23" s="42">
        <v>199</v>
      </c>
      <c r="T23" s="15"/>
      <c r="U23" s="15"/>
      <c r="V23" s="15"/>
    </row>
    <row r="24" spans="1:22" ht="15">
      <c r="A24" s="2" t="s">
        <v>7</v>
      </c>
      <c r="B24" s="38">
        <v>75</v>
      </c>
      <c r="C24" s="41">
        <v>57</v>
      </c>
      <c r="D24" s="42">
        <v>132</v>
      </c>
      <c r="E24" s="43">
        <v>58</v>
      </c>
      <c r="F24" s="41">
        <v>52</v>
      </c>
      <c r="G24" s="42">
        <v>110</v>
      </c>
      <c r="H24" s="43">
        <v>47</v>
      </c>
      <c r="I24" s="42">
        <v>32</v>
      </c>
      <c r="J24" s="69">
        <v>79</v>
      </c>
      <c r="K24" s="42"/>
      <c r="L24" s="43">
        <v>86</v>
      </c>
      <c r="M24" s="41">
        <v>69</v>
      </c>
      <c r="N24" s="42">
        <v>155</v>
      </c>
      <c r="T24" s="15"/>
      <c r="U24" s="15"/>
      <c r="V24" s="15"/>
    </row>
    <row r="25" spans="1:22" s="19" customFormat="1" ht="15">
      <c r="A25" s="19" t="s">
        <v>0</v>
      </c>
      <c r="B25" s="20">
        <v>268</v>
      </c>
      <c r="C25" s="21">
        <v>131</v>
      </c>
      <c r="D25" s="21">
        <v>399</v>
      </c>
      <c r="E25" s="22">
        <v>216</v>
      </c>
      <c r="F25" s="21">
        <v>110</v>
      </c>
      <c r="G25" s="21">
        <v>326</v>
      </c>
      <c r="H25" s="22">
        <v>187</v>
      </c>
      <c r="I25" s="21">
        <v>78</v>
      </c>
      <c r="J25" s="70">
        <v>265</v>
      </c>
      <c r="K25" s="21"/>
      <c r="L25" s="22">
        <v>381</v>
      </c>
      <c r="M25" s="21">
        <v>180</v>
      </c>
      <c r="N25" s="21">
        <v>561</v>
      </c>
      <c r="O25"/>
      <c r="P25"/>
      <c r="Q25"/>
      <c r="R25"/>
      <c r="S25"/>
      <c r="T25" s="15"/>
      <c r="U25" s="15"/>
      <c r="V25" s="15"/>
    </row>
    <row r="26" spans="1:22" s="2" customFormat="1" ht="15">
      <c r="A26" s="1" t="s">
        <v>10</v>
      </c>
      <c r="B26" s="38"/>
      <c r="C26" s="42"/>
      <c r="D26" s="42"/>
      <c r="E26" s="43"/>
      <c r="F26" s="42"/>
      <c r="G26" s="42"/>
      <c r="H26" s="43"/>
      <c r="I26" s="42"/>
      <c r="J26" s="69"/>
      <c r="K26" s="42"/>
      <c r="L26" s="43"/>
      <c r="M26" s="42"/>
      <c r="N26" s="42"/>
      <c r="O26"/>
      <c r="P26"/>
      <c r="Q26"/>
      <c r="R26"/>
      <c r="S26"/>
      <c r="T26" s="15"/>
      <c r="U26" s="15"/>
      <c r="V26" s="15"/>
    </row>
    <row r="27" spans="1:22" ht="15">
      <c r="A27" s="2" t="s">
        <v>4</v>
      </c>
      <c r="B27" s="38">
        <v>91</v>
      </c>
      <c r="C27" s="42">
        <v>35</v>
      </c>
      <c r="D27" s="42">
        <v>126</v>
      </c>
      <c r="E27" s="43">
        <v>190</v>
      </c>
      <c r="F27" s="42">
        <v>96</v>
      </c>
      <c r="G27" s="42">
        <v>286</v>
      </c>
      <c r="H27" s="43">
        <v>284</v>
      </c>
      <c r="I27" s="42">
        <v>122</v>
      </c>
      <c r="J27" s="69">
        <v>406</v>
      </c>
      <c r="K27" s="42"/>
      <c r="L27" s="43">
        <v>417</v>
      </c>
      <c r="M27" s="42">
        <v>174</v>
      </c>
      <c r="N27" s="42">
        <v>591</v>
      </c>
      <c r="T27" s="15"/>
      <c r="U27" s="15"/>
      <c r="V27" s="15"/>
    </row>
    <row r="28" spans="1:22" ht="15">
      <c r="A28" s="2" t="s">
        <v>5</v>
      </c>
      <c r="B28" s="38">
        <v>163</v>
      </c>
      <c r="C28" s="41">
        <v>58</v>
      </c>
      <c r="D28" s="42">
        <v>221</v>
      </c>
      <c r="E28" s="43">
        <v>333</v>
      </c>
      <c r="F28" s="41">
        <v>165</v>
      </c>
      <c r="G28" s="42">
        <v>498</v>
      </c>
      <c r="H28" s="43">
        <v>468</v>
      </c>
      <c r="I28" s="42">
        <v>215</v>
      </c>
      <c r="J28" s="69">
        <v>683</v>
      </c>
      <c r="K28" s="42"/>
      <c r="L28" s="43">
        <v>701</v>
      </c>
      <c r="M28" s="41">
        <v>306</v>
      </c>
      <c r="N28" s="42">
        <v>1007</v>
      </c>
      <c r="T28" s="15"/>
      <c r="U28" s="15"/>
      <c r="V28" s="15"/>
    </row>
    <row r="29" spans="1:22" ht="15">
      <c r="A29" s="2" t="s">
        <v>6</v>
      </c>
      <c r="B29" s="38">
        <v>0</v>
      </c>
      <c r="C29" s="41">
        <v>0</v>
      </c>
      <c r="D29" s="42">
        <v>0</v>
      </c>
      <c r="E29" s="43">
        <v>0</v>
      </c>
      <c r="F29" s="41">
        <v>0</v>
      </c>
      <c r="G29" s="42">
        <v>0</v>
      </c>
      <c r="H29" s="43">
        <v>0</v>
      </c>
      <c r="I29" s="42">
        <v>0</v>
      </c>
      <c r="J29" s="69">
        <v>0</v>
      </c>
      <c r="K29" s="42"/>
      <c r="L29" s="43">
        <v>0</v>
      </c>
      <c r="M29" s="41">
        <v>0</v>
      </c>
      <c r="N29" s="42">
        <v>0</v>
      </c>
      <c r="Q29" s="19"/>
      <c r="R29" s="19"/>
      <c r="S29" s="19"/>
      <c r="T29" s="15"/>
      <c r="U29" s="15"/>
      <c r="V29" s="15"/>
    </row>
    <row r="30" spans="1:22" ht="15">
      <c r="A30" s="2" t="s">
        <v>7</v>
      </c>
      <c r="B30" s="38">
        <v>0</v>
      </c>
      <c r="C30" s="41">
        <v>0</v>
      </c>
      <c r="D30" s="42">
        <v>0</v>
      </c>
      <c r="E30" s="43">
        <v>0</v>
      </c>
      <c r="F30" s="41">
        <v>0</v>
      </c>
      <c r="G30" s="42">
        <v>0</v>
      </c>
      <c r="H30" s="43">
        <v>0</v>
      </c>
      <c r="I30" s="42">
        <v>0</v>
      </c>
      <c r="J30" s="69">
        <v>0</v>
      </c>
      <c r="K30" s="42"/>
      <c r="L30" s="43">
        <v>0</v>
      </c>
      <c r="M30" s="41">
        <v>0</v>
      </c>
      <c r="N30" s="42">
        <v>0</v>
      </c>
      <c r="Q30" s="19"/>
      <c r="R30" s="19"/>
      <c r="S30" s="19"/>
      <c r="T30" s="15"/>
      <c r="U30" s="15"/>
      <c r="V30" s="15"/>
    </row>
    <row r="31" spans="1:22" s="19" customFormat="1" ht="15">
      <c r="A31" s="19" t="s">
        <v>0</v>
      </c>
      <c r="B31" s="20">
        <v>254</v>
      </c>
      <c r="C31" s="21">
        <v>93</v>
      </c>
      <c r="D31" s="21">
        <v>347</v>
      </c>
      <c r="E31" s="22">
        <v>523</v>
      </c>
      <c r="F31" s="21">
        <v>261</v>
      </c>
      <c r="G31" s="21">
        <v>784</v>
      </c>
      <c r="H31" s="22">
        <v>752</v>
      </c>
      <c r="I31" s="21">
        <v>337</v>
      </c>
      <c r="J31" s="70">
        <v>1089</v>
      </c>
      <c r="K31" s="21"/>
      <c r="L31" s="22">
        <v>1118</v>
      </c>
      <c r="M31" s="21">
        <v>480</v>
      </c>
      <c r="N31" s="21">
        <v>1598</v>
      </c>
      <c r="O31"/>
      <c r="P31"/>
      <c r="Q31"/>
      <c r="R31"/>
      <c r="S31"/>
      <c r="T31" s="15"/>
      <c r="U31" s="15"/>
      <c r="V31" s="15"/>
    </row>
    <row r="32" spans="1:22" s="2" customFormat="1" ht="15">
      <c r="A32" s="1" t="s">
        <v>11</v>
      </c>
      <c r="B32" s="38"/>
      <c r="C32" s="42"/>
      <c r="D32" s="42"/>
      <c r="E32" s="43"/>
      <c r="F32" s="42"/>
      <c r="G32" s="42"/>
      <c r="H32" s="43"/>
      <c r="I32" s="42"/>
      <c r="J32" s="69"/>
      <c r="K32" s="42"/>
      <c r="L32" s="43"/>
      <c r="M32" s="42"/>
      <c r="N32" s="42"/>
      <c r="O32"/>
      <c r="P32"/>
      <c r="Q32"/>
      <c r="R32"/>
      <c r="S32"/>
      <c r="T32" s="15"/>
      <c r="U32" s="15"/>
      <c r="V32" s="15"/>
    </row>
    <row r="33" spans="1:22" ht="15">
      <c r="A33" s="2" t="s">
        <v>4</v>
      </c>
      <c r="B33" s="38">
        <v>174</v>
      </c>
      <c r="C33" s="42">
        <v>89</v>
      </c>
      <c r="D33" s="42">
        <v>263</v>
      </c>
      <c r="E33" s="43">
        <v>284</v>
      </c>
      <c r="F33" s="42">
        <v>177</v>
      </c>
      <c r="G33" s="42">
        <v>461</v>
      </c>
      <c r="H33" s="43">
        <v>360</v>
      </c>
      <c r="I33" s="42">
        <v>205</v>
      </c>
      <c r="J33" s="69">
        <v>565</v>
      </c>
      <c r="K33" s="42"/>
      <c r="L33" s="43">
        <v>518</v>
      </c>
      <c r="M33" s="42">
        <v>296</v>
      </c>
      <c r="N33" s="42">
        <v>814</v>
      </c>
      <c r="O33" s="19"/>
      <c r="P33" s="19"/>
      <c r="Q33" s="19"/>
      <c r="R33" s="19"/>
      <c r="S33" s="19"/>
      <c r="T33" s="15"/>
      <c r="U33" s="15"/>
      <c r="V33" s="15"/>
    </row>
    <row r="34" spans="1:22" ht="15">
      <c r="A34" s="2" t="s">
        <v>5</v>
      </c>
      <c r="B34" s="38">
        <v>215</v>
      </c>
      <c r="C34" s="41">
        <v>75</v>
      </c>
      <c r="D34" s="42">
        <v>290</v>
      </c>
      <c r="E34" s="43">
        <v>460</v>
      </c>
      <c r="F34" s="41">
        <v>188</v>
      </c>
      <c r="G34" s="42">
        <v>648</v>
      </c>
      <c r="H34" s="43">
        <v>563</v>
      </c>
      <c r="I34" s="42">
        <v>221</v>
      </c>
      <c r="J34" s="69">
        <v>784</v>
      </c>
      <c r="K34" s="42"/>
      <c r="L34" s="43">
        <v>821</v>
      </c>
      <c r="M34" s="41">
        <v>296</v>
      </c>
      <c r="N34" s="42">
        <v>1117</v>
      </c>
      <c r="O34" s="19"/>
      <c r="P34" s="19"/>
      <c r="Q34" s="19"/>
      <c r="R34" s="19"/>
      <c r="S34" s="19"/>
      <c r="T34" s="15"/>
      <c r="U34" s="15"/>
      <c r="V34" s="15"/>
    </row>
    <row r="35" spans="1:22" ht="15">
      <c r="A35" s="2" t="s">
        <v>6</v>
      </c>
      <c r="B35" s="38">
        <v>9</v>
      </c>
      <c r="C35" s="41">
        <v>5</v>
      </c>
      <c r="D35" s="42">
        <v>14</v>
      </c>
      <c r="E35" s="43">
        <v>44</v>
      </c>
      <c r="F35" s="41">
        <v>24</v>
      </c>
      <c r="G35" s="42">
        <v>68</v>
      </c>
      <c r="H35" s="43">
        <v>54</v>
      </c>
      <c r="I35" s="42">
        <v>35</v>
      </c>
      <c r="J35" s="69">
        <v>89</v>
      </c>
      <c r="K35" s="42"/>
      <c r="L35" s="43">
        <v>104</v>
      </c>
      <c r="M35" s="41">
        <v>47</v>
      </c>
      <c r="N35" s="42">
        <v>151</v>
      </c>
      <c r="O35" s="2"/>
      <c r="P35" s="19"/>
      <c r="Q35" s="19"/>
      <c r="R35" s="19"/>
      <c r="S35" s="19"/>
      <c r="T35" s="15"/>
      <c r="U35" s="15"/>
      <c r="V35" s="15"/>
    </row>
    <row r="36" spans="1:22" ht="15">
      <c r="A36" s="2" t="s">
        <v>7</v>
      </c>
      <c r="B36" s="38">
        <v>80</v>
      </c>
      <c r="C36" s="41">
        <v>44</v>
      </c>
      <c r="D36" s="42">
        <v>124</v>
      </c>
      <c r="E36" s="43">
        <v>119</v>
      </c>
      <c r="F36" s="41">
        <v>86</v>
      </c>
      <c r="G36" s="42">
        <v>205</v>
      </c>
      <c r="H36" s="43">
        <v>132</v>
      </c>
      <c r="I36" s="42">
        <v>87</v>
      </c>
      <c r="J36" s="69">
        <v>219</v>
      </c>
      <c r="K36" s="42"/>
      <c r="L36" s="43">
        <v>178</v>
      </c>
      <c r="M36" s="41">
        <v>113</v>
      </c>
      <c r="N36" s="42">
        <v>291</v>
      </c>
      <c r="O36" s="2"/>
      <c r="P36" s="19"/>
      <c r="Q36" s="19"/>
      <c r="R36" s="19"/>
      <c r="S36" s="19"/>
      <c r="T36" s="15"/>
      <c r="U36" s="15"/>
      <c r="V36" s="15"/>
    </row>
    <row r="37" spans="1:22" s="19" customFormat="1" ht="15">
      <c r="A37" s="19" t="s">
        <v>0</v>
      </c>
      <c r="B37" s="20">
        <v>478</v>
      </c>
      <c r="C37" s="21">
        <v>213</v>
      </c>
      <c r="D37" s="21">
        <v>691</v>
      </c>
      <c r="E37" s="22">
        <v>907</v>
      </c>
      <c r="F37" s="21">
        <v>475</v>
      </c>
      <c r="G37" s="21">
        <v>1382</v>
      </c>
      <c r="H37" s="22">
        <v>1109</v>
      </c>
      <c r="I37" s="21">
        <v>548</v>
      </c>
      <c r="J37" s="70">
        <v>1657</v>
      </c>
      <c r="K37" s="21"/>
      <c r="L37" s="22">
        <v>1621</v>
      </c>
      <c r="M37" s="21">
        <v>752</v>
      </c>
      <c r="N37" s="21">
        <v>2373</v>
      </c>
      <c r="O37" s="2"/>
      <c r="T37" s="15"/>
      <c r="U37" s="15"/>
      <c r="V37" s="15"/>
    </row>
    <row r="38" spans="1:22" s="2" customFormat="1" ht="15">
      <c r="A38" s="1" t="s">
        <v>12</v>
      </c>
      <c r="B38" s="38"/>
      <c r="C38" s="42"/>
      <c r="D38" s="42"/>
      <c r="E38" s="43"/>
      <c r="F38" s="42"/>
      <c r="G38" s="42"/>
      <c r="H38" s="43"/>
      <c r="I38" s="42"/>
      <c r="J38" s="69"/>
      <c r="K38" s="42"/>
      <c r="L38" s="43"/>
      <c r="M38" s="42"/>
      <c r="N38" s="42"/>
      <c r="P38" s="19"/>
      <c r="Q38" s="19"/>
      <c r="R38" s="19"/>
      <c r="S38" s="19"/>
      <c r="T38" s="15"/>
      <c r="U38" s="15"/>
      <c r="V38" s="15"/>
    </row>
    <row r="39" spans="1:22" ht="15">
      <c r="A39" s="2" t="s">
        <v>4</v>
      </c>
      <c r="B39" s="38">
        <v>33</v>
      </c>
      <c r="C39" s="42">
        <v>26</v>
      </c>
      <c r="D39" s="42">
        <v>59</v>
      </c>
      <c r="E39" s="43">
        <v>54</v>
      </c>
      <c r="F39" s="42">
        <v>46</v>
      </c>
      <c r="G39" s="42">
        <v>100</v>
      </c>
      <c r="H39" s="43">
        <v>69</v>
      </c>
      <c r="I39" s="42">
        <v>56</v>
      </c>
      <c r="J39" s="69">
        <v>125</v>
      </c>
      <c r="K39" s="42"/>
      <c r="L39" s="43">
        <v>97</v>
      </c>
      <c r="M39" s="42">
        <v>81</v>
      </c>
      <c r="N39" s="42">
        <v>178</v>
      </c>
      <c r="O39" s="2"/>
      <c r="P39" s="19"/>
      <c r="Q39" s="19"/>
      <c r="R39" s="19"/>
      <c r="S39" s="19"/>
      <c r="T39" s="15"/>
      <c r="U39" s="15"/>
      <c r="V39" s="15"/>
    </row>
    <row r="40" spans="1:22" ht="15">
      <c r="A40" s="2" t="s">
        <v>5</v>
      </c>
      <c r="B40" s="38">
        <v>108</v>
      </c>
      <c r="C40" s="41">
        <v>49</v>
      </c>
      <c r="D40" s="42">
        <v>157</v>
      </c>
      <c r="E40" s="43">
        <v>266</v>
      </c>
      <c r="F40" s="41">
        <v>122</v>
      </c>
      <c r="G40" s="42">
        <v>388</v>
      </c>
      <c r="H40" s="43">
        <v>307</v>
      </c>
      <c r="I40" s="42">
        <v>151</v>
      </c>
      <c r="J40" s="69">
        <v>458</v>
      </c>
      <c r="K40" s="42"/>
      <c r="L40" s="43">
        <v>460</v>
      </c>
      <c r="M40" s="41">
        <v>212</v>
      </c>
      <c r="N40" s="42">
        <v>672</v>
      </c>
      <c r="P40" s="19"/>
      <c r="Q40" s="19"/>
      <c r="R40" s="19"/>
      <c r="S40" s="19"/>
      <c r="T40" s="15"/>
      <c r="U40" s="15"/>
      <c r="V40" s="15"/>
    </row>
    <row r="41" spans="1:22" ht="15">
      <c r="A41" s="2" t="s">
        <v>6</v>
      </c>
      <c r="B41" s="38">
        <v>28</v>
      </c>
      <c r="C41" s="41">
        <v>6</v>
      </c>
      <c r="D41" s="42">
        <v>34</v>
      </c>
      <c r="E41" s="43">
        <v>70</v>
      </c>
      <c r="F41" s="41">
        <v>31</v>
      </c>
      <c r="G41" s="42">
        <v>101</v>
      </c>
      <c r="H41" s="43">
        <v>90</v>
      </c>
      <c r="I41" s="42">
        <v>35</v>
      </c>
      <c r="J41" s="69">
        <v>125</v>
      </c>
      <c r="K41" s="42"/>
      <c r="L41" s="43">
        <v>154</v>
      </c>
      <c r="M41" s="41">
        <v>49</v>
      </c>
      <c r="N41" s="42">
        <v>203</v>
      </c>
      <c r="P41" s="19"/>
      <c r="Q41" s="19"/>
      <c r="R41" s="19"/>
      <c r="S41" s="19"/>
      <c r="T41" s="15"/>
      <c r="U41" s="15"/>
      <c r="V41" s="15"/>
    </row>
    <row r="42" spans="1:22" ht="15">
      <c r="A42" s="2" t="s">
        <v>7</v>
      </c>
      <c r="B42" s="38">
        <v>0</v>
      </c>
      <c r="C42" s="41">
        <v>0</v>
      </c>
      <c r="D42" s="42">
        <v>0</v>
      </c>
      <c r="E42" s="43">
        <v>0</v>
      </c>
      <c r="F42" s="41">
        <v>0</v>
      </c>
      <c r="G42" s="42">
        <v>0</v>
      </c>
      <c r="H42" s="43">
        <v>0</v>
      </c>
      <c r="I42" s="42">
        <v>0</v>
      </c>
      <c r="J42" s="69">
        <v>0</v>
      </c>
      <c r="K42" s="42"/>
      <c r="L42" s="43">
        <v>0</v>
      </c>
      <c r="M42" s="41">
        <v>0</v>
      </c>
      <c r="N42" s="42">
        <v>0</v>
      </c>
      <c r="P42" s="19"/>
      <c r="Q42" s="19"/>
      <c r="R42" s="19"/>
      <c r="S42" s="19"/>
      <c r="T42" s="15"/>
      <c r="U42" s="15"/>
      <c r="V42" s="15"/>
    </row>
    <row r="43" spans="1:22" s="19" customFormat="1" ht="15">
      <c r="A43" s="19" t="s">
        <v>0</v>
      </c>
      <c r="B43" s="20">
        <v>169</v>
      </c>
      <c r="C43" s="21">
        <v>81</v>
      </c>
      <c r="D43" s="21">
        <v>250</v>
      </c>
      <c r="E43" s="22">
        <v>390</v>
      </c>
      <c r="F43" s="21">
        <v>199</v>
      </c>
      <c r="G43" s="21">
        <v>589</v>
      </c>
      <c r="H43" s="22">
        <v>466</v>
      </c>
      <c r="I43" s="21">
        <v>242</v>
      </c>
      <c r="J43" s="70">
        <v>708</v>
      </c>
      <c r="K43" s="21"/>
      <c r="L43" s="22">
        <v>711</v>
      </c>
      <c r="M43" s="21">
        <v>342</v>
      </c>
      <c r="N43" s="21">
        <v>1053</v>
      </c>
      <c r="O43"/>
      <c r="S43" s="2"/>
      <c r="T43" s="15"/>
      <c r="U43" s="15"/>
      <c r="V43" s="15"/>
    </row>
    <row r="44" spans="1:22" s="2" customFormat="1" ht="15" customHeight="1">
      <c r="A44" s="23" t="s">
        <v>13</v>
      </c>
      <c r="B44" s="44"/>
      <c r="C44" s="45"/>
      <c r="D44" s="45"/>
      <c r="E44" s="46"/>
      <c r="F44" s="45"/>
      <c r="G44" s="45"/>
      <c r="H44" s="46"/>
      <c r="I44" s="45"/>
      <c r="J44" s="71"/>
      <c r="K44" s="45"/>
      <c r="L44" s="46"/>
      <c r="M44" s="45"/>
      <c r="N44" s="45"/>
      <c r="T44" s="15"/>
      <c r="U44" s="15"/>
      <c r="V44" s="15"/>
    </row>
    <row r="45" spans="1:22" ht="15">
      <c r="A45" s="2" t="s">
        <v>4</v>
      </c>
      <c r="B45" s="38">
        <f>SUM(B39,B33,B27,B22,B16,B10)</f>
        <v>626</v>
      </c>
      <c r="C45" s="42">
        <f aca="true" t="shared" si="0" ref="C45:J45">SUM(C39,C33,C27,C22,C16,C10)</f>
        <v>297</v>
      </c>
      <c r="D45" s="42">
        <f t="shared" si="0"/>
        <v>923</v>
      </c>
      <c r="E45" s="43">
        <f t="shared" si="0"/>
        <v>979</v>
      </c>
      <c r="F45" s="42">
        <f t="shared" si="0"/>
        <v>593</v>
      </c>
      <c r="G45" s="42">
        <f t="shared" si="0"/>
        <v>1572</v>
      </c>
      <c r="H45" s="43">
        <f t="shared" si="0"/>
        <v>1268</v>
      </c>
      <c r="I45" s="42">
        <f t="shared" si="0"/>
        <v>703</v>
      </c>
      <c r="J45" s="69">
        <f t="shared" si="0"/>
        <v>1971</v>
      </c>
      <c r="K45" s="42"/>
      <c r="L45" s="43">
        <f aca="true" t="shared" si="1" ref="L45:N46">SUM(L10,L16,L22,L27,L33,L39)</f>
        <v>1857</v>
      </c>
      <c r="M45" s="42">
        <f t="shared" si="1"/>
        <v>1002</v>
      </c>
      <c r="N45" s="42">
        <f t="shared" si="1"/>
        <v>2859</v>
      </c>
      <c r="P45" s="19"/>
      <c r="Q45" s="19"/>
      <c r="R45" s="19"/>
      <c r="S45" s="2"/>
      <c r="T45" s="15"/>
      <c r="U45" s="15"/>
      <c r="V45" s="15"/>
    </row>
    <row r="46" spans="1:22" ht="15">
      <c r="A46" s="2" t="s">
        <v>5</v>
      </c>
      <c r="B46" s="38">
        <f>SUM(B40,B34,B28,B23,B17,B11)</f>
        <v>905</v>
      </c>
      <c r="C46" s="41">
        <f aca="true" t="shared" si="2" ref="C46:J46">SUM(C40,C34,C28,C23,C17,C11)</f>
        <v>420</v>
      </c>
      <c r="D46" s="42">
        <f t="shared" si="2"/>
        <v>1325</v>
      </c>
      <c r="E46" s="43">
        <f t="shared" si="2"/>
        <v>1698</v>
      </c>
      <c r="F46" s="41">
        <f t="shared" si="2"/>
        <v>861</v>
      </c>
      <c r="G46" s="42">
        <f t="shared" si="2"/>
        <v>2559</v>
      </c>
      <c r="H46" s="43">
        <f t="shared" si="2"/>
        <v>2037</v>
      </c>
      <c r="I46" s="42">
        <f t="shared" si="2"/>
        <v>985</v>
      </c>
      <c r="J46" s="69">
        <f t="shared" si="2"/>
        <v>3022</v>
      </c>
      <c r="K46" s="42"/>
      <c r="L46" s="43">
        <f t="shared" si="1"/>
        <v>3107</v>
      </c>
      <c r="M46" s="41">
        <f t="shared" si="1"/>
        <v>1412</v>
      </c>
      <c r="N46" s="42">
        <f t="shared" si="1"/>
        <v>4519</v>
      </c>
      <c r="P46" s="19"/>
      <c r="Q46" s="19"/>
      <c r="R46" s="19"/>
      <c r="S46" s="167"/>
      <c r="T46" s="15"/>
      <c r="U46" s="15"/>
      <c r="V46" s="15"/>
    </row>
    <row r="47" spans="1:22" ht="15">
      <c r="A47" s="2" t="s">
        <v>6</v>
      </c>
      <c r="B47" s="38">
        <f>SUM(B41,B35,B29,B18,B12)</f>
        <v>64</v>
      </c>
      <c r="C47" s="41">
        <f aca="true" t="shared" si="3" ref="C47:J47">SUM(C41,C35,C29,C18,C12)</f>
        <v>17</v>
      </c>
      <c r="D47" s="42">
        <f t="shared" si="3"/>
        <v>81</v>
      </c>
      <c r="E47" s="43">
        <f t="shared" si="3"/>
        <v>207</v>
      </c>
      <c r="F47" s="41">
        <f t="shared" si="3"/>
        <v>69</v>
      </c>
      <c r="G47" s="42">
        <f t="shared" si="3"/>
        <v>276</v>
      </c>
      <c r="H47" s="43">
        <f t="shared" si="3"/>
        <v>276</v>
      </c>
      <c r="I47" s="42">
        <f t="shared" si="3"/>
        <v>96</v>
      </c>
      <c r="J47" s="69">
        <f t="shared" si="3"/>
        <v>372</v>
      </c>
      <c r="K47" s="42"/>
      <c r="L47" s="43">
        <f>SUM(L12,L18,L29,L35,L41)</f>
        <v>458</v>
      </c>
      <c r="M47" s="41">
        <f>SUM(M12,M18,M29,M35,M41)</f>
        <v>135</v>
      </c>
      <c r="N47" s="42">
        <f>SUM(N12,N18,N29,N35,N41)</f>
        <v>593</v>
      </c>
      <c r="P47" s="19"/>
      <c r="Q47" s="19"/>
      <c r="R47" s="19"/>
      <c r="S47" s="167"/>
      <c r="T47" s="15"/>
      <c r="U47" s="15"/>
      <c r="V47" s="15"/>
    </row>
    <row r="48" spans="1:22" ht="15">
      <c r="A48" s="2" t="s">
        <v>7</v>
      </c>
      <c r="B48" s="38">
        <f>SUM(B42,B36,B30,B24,B19,B13)</f>
        <v>327</v>
      </c>
      <c r="C48" s="41">
        <f aca="true" t="shared" si="4" ref="C48:J48">SUM(C42,C36,C30,C24,C19,C13)</f>
        <v>153</v>
      </c>
      <c r="D48" s="42">
        <f t="shared" si="4"/>
        <v>480</v>
      </c>
      <c r="E48" s="43">
        <f t="shared" si="4"/>
        <v>414</v>
      </c>
      <c r="F48" s="41">
        <f t="shared" si="4"/>
        <v>230</v>
      </c>
      <c r="G48" s="42">
        <f t="shared" si="4"/>
        <v>644</v>
      </c>
      <c r="H48" s="43">
        <f t="shared" si="4"/>
        <v>442</v>
      </c>
      <c r="I48" s="42">
        <f t="shared" si="4"/>
        <v>235</v>
      </c>
      <c r="J48" s="69">
        <f t="shared" si="4"/>
        <v>677</v>
      </c>
      <c r="K48" s="42"/>
      <c r="L48" s="43">
        <f>SUM(L13,L19,L24,L30,L36,L42)</f>
        <v>657</v>
      </c>
      <c r="M48" s="41">
        <f>SUM(M13,M19,M24,M30,M36,M42)</f>
        <v>347</v>
      </c>
      <c r="N48" s="42">
        <f>SUM(N13,N19,N24,N30,N36,N42)</f>
        <v>1004</v>
      </c>
      <c r="P48" s="19"/>
      <c r="Q48" s="19"/>
      <c r="R48" s="19"/>
      <c r="S48" s="167"/>
      <c r="T48" s="15"/>
      <c r="U48" s="15"/>
      <c r="V48" s="15"/>
    </row>
    <row r="49" spans="1:22" s="19" customFormat="1" ht="15">
      <c r="A49" s="19" t="s">
        <v>14</v>
      </c>
      <c r="B49" s="20">
        <f>SUM(B45:B48)</f>
        <v>1922</v>
      </c>
      <c r="C49" s="21">
        <f aca="true" t="shared" si="5" ref="C49:J49">SUM(C45:C48)</f>
        <v>887</v>
      </c>
      <c r="D49" s="21">
        <f t="shared" si="5"/>
        <v>2809</v>
      </c>
      <c r="E49" s="22">
        <f t="shared" si="5"/>
        <v>3298</v>
      </c>
      <c r="F49" s="21">
        <f t="shared" si="5"/>
        <v>1753</v>
      </c>
      <c r="G49" s="21">
        <f t="shared" si="5"/>
        <v>5051</v>
      </c>
      <c r="H49" s="22">
        <f t="shared" si="5"/>
        <v>4023</v>
      </c>
      <c r="I49" s="21">
        <f t="shared" si="5"/>
        <v>2019</v>
      </c>
      <c r="J49" s="70">
        <f t="shared" si="5"/>
        <v>6042</v>
      </c>
      <c r="K49" s="21"/>
      <c r="L49" s="22">
        <f>SUM(L45:L48)</f>
        <v>6079</v>
      </c>
      <c r="M49" s="21">
        <f>SUM(M45:M48)</f>
        <v>2896</v>
      </c>
      <c r="N49" s="21">
        <f>SUM(N45:N48)</f>
        <v>8975</v>
      </c>
      <c r="O49"/>
      <c r="S49" s="2"/>
      <c r="T49" s="15"/>
      <c r="U49" s="15"/>
      <c r="V49" s="15"/>
    </row>
    <row r="50" spans="1:18" ht="15">
      <c r="A50" s="2"/>
      <c r="O50" s="19"/>
      <c r="P50" s="19"/>
      <c r="Q50" s="19"/>
      <c r="R50" s="19"/>
    </row>
    <row r="51" spans="1:18" ht="15">
      <c r="A51" s="27"/>
      <c r="O51" s="2"/>
      <c r="P51" s="19"/>
      <c r="Q51" s="19"/>
      <c r="R51" s="19"/>
    </row>
    <row r="52" spans="1:18" ht="15">
      <c r="A52" s="28"/>
      <c r="B52" s="29"/>
      <c r="C52" s="29"/>
      <c r="D52" s="30"/>
      <c r="E52" s="29"/>
      <c r="F52" s="29"/>
      <c r="G52" s="30"/>
      <c r="H52" s="29"/>
      <c r="I52" s="29"/>
      <c r="L52" s="29"/>
      <c r="M52" s="29"/>
      <c r="O52" s="2"/>
      <c r="P52" s="19"/>
      <c r="Q52" s="19"/>
      <c r="R52" s="19"/>
    </row>
    <row r="53" spans="1:19" ht="15">
      <c r="A53" s="28"/>
      <c r="B53" s="29"/>
      <c r="C53" s="29"/>
      <c r="D53" s="30"/>
      <c r="E53" s="29"/>
      <c r="F53" s="29"/>
      <c r="G53" s="30"/>
      <c r="H53" s="29"/>
      <c r="I53" s="29"/>
      <c r="L53" s="29"/>
      <c r="M53" s="29"/>
      <c r="P53" s="19"/>
      <c r="Q53" s="19"/>
      <c r="R53" s="19"/>
      <c r="S53" s="167"/>
    </row>
    <row r="54" spans="1:19" ht="15">
      <c r="A54" s="28"/>
      <c r="B54" s="29"/>
      <c r="C54" s="29"/>
      <c r="D54" s="30"/>
      <c r="E54" s="29"/>
      <c r="F54" s="29"/>
      <c r="G54" s="30"/>
      <c r="H54" s="29"/>
      <c r="I54" s="29"/>
      <c r="L54" s="29"/>
      <c r="M54" s="29"/>
      <c r="O54" s="2"/>
      <c r="P54" s="2"/>
      <c r="Q54" s="2"/>
      <c r="R54" s="2"/>
      <c r="S54" s="2"/>
    </row>
    <row r="55" spans="1:18" ht="15">
      <c r="A55" s="28"/>
      <c r="P55" s="167"/>
      <c r="Q55" s="167"/>
      <c r="R55" s="167"/>
    </row>
    <row r="56" spans="16:19" ht="15">
      <c r="P56" s="167"/>
      <c r="Q56" s="167"/>
      <c r="R56" s="167"/>
      <c r="S56" s="167"/>
    </row>
    <row r="57" spans="16:19" ht="15">
      <c r="P57" s="167"/>
      <c r="Q57" s="167"/>
      <c r="R57" s="167"/>
      <c r="S57" s="167"/>
    </row>
    <row r="58" spans="16:19" ht="15">
      <c r="P58" s="167"/>
      <c r="Q58" s="167"/>
      <c r="R58" s="167"/>
      <c r="S58" s="167"/>
    </row>
    <row r="59" spans="16:19" ht="15">
      <c r="P59" s="19"/>
      <c r="Q59" s="19"/>
      <c r="R59" s="19"/>
      <c r="S59" s="167"/>
    </row>
    <row r="60" ht="15">
      <c r="O60" s="2"/>
    </row>
    <row r="61" ht="15">
      <c r="S61" s="19"/>
    </row>
    <row r="62" ht="15">
      <c r="S62" s="19"/>
    </row>
    <row r="63" ht="15">
      <c r="S63" s="19"/>
    </row>
    <row r="64" spans="15:19" ht="15">
      <c r="O64" s="2"/>
      <c r="P64" s="2"/>
      <c r="Q64" s="2"/>
      <c r="R64" s="2"/>
      <c r="S64" s="2"/>
    </row>
    <row r="66" spans="16:19" ht="15">
      <c r="P66" s="42"/>
      <c r="Q66" s="42"/>
      <c r="S66" s="2"/>
    </row>
    <row r="67" spans="15:19" ht="15">
      <c r="O67" s="19"/>
      <c r="P67" s="42"/>
      <c r="Q67" s="42"/>
      <c r="R67" s="42"/>
      <c r="S67" s="42"/>
    </row>
    <row r="68" spans="15:19" ht="15">
      <c r="O68" s="2"/>
      <c r="P68" s="42"/>
      <c r="Q68" s="42"/>
      <c r="R68" s="42"/>
      <c r="S68" s="42"/>
    </row>
    <row r="69" spans="16:19" ht="15">
      <c r="P69" s="42"/>
      <c r="Q69" s="42"/>
      <c r="R69" s="42"/>
      <c r="S69" s="2"/>
    </row>
    <row r="72" spans="17:19" ht="15">
      <c r="Q72" s="42"/>
      <c r="R72" s="42"/>
      <c r="S72" s="42"/>
    </row>
    <row r="73" ht="15">
      <c r="O73" s="19"/>
    </row>
    <row r="74" ht="15">
      <c r="O74" s="2"/>
    </row>
    <row r="76" spans="16:19" ht="15">
      <c r="P76" s="19"/>
      <c r="Q76" s="19"/>
      <c r="R76" s="19"/>
      <c r="S76" s="19"/>
    </row>
    <row r="77" ht="15">
      <c r="S77" s="2"/>
    </row>
    <row r="78" ht="15">
      <c r="S78" s="2"/>
    </row>
    <row r="79" ht="15">
      <c r="O79" s="19"/>
    </row>
    <row r="80" spans="16:18" ht="15">
      <c r="P80" s="19"/>
      <c r="Q80" s="19"/>
      <c r="R80" s="19"/>
    </row>
    <row r="81" spans="16:18" ht="15">
      <c r="P81" s="2"/>
      <c r="Q81" s="2"/>
      <c r="R81" s="2"/>
    </row>
    <row r="82" spans="16:19" ht="15">
      <c r="P82" s="2"/>
      <c r="Q82" s="42"/>
      <c r="R82" s="42"/>
      <c r="S82" s="42"/>
    </row>
    <row r="85" spans="16:19" ht="15">
      <c r="P85" s="2"/>
      <c r="Q85" s="2"/>
      <c r="R85" s="2"/>
      <c r="S85" s="19"/>
    </row>
    <row r="86" spans="16:19" ht="15">
      <c r="P86" s="2"/>
      <c r="Q86" s="2"/>
      <c r="R86" s="2"/>
      <c r="S86" s="2"/>
    </row>
    <row r="89" spans="16:18" ht="15">
      <c r="P89" s="42"/>
      <c r="Q89" s="42"/>
      <c r="R89" s="42"/>
    </row>
    <row r="90" spans="16:17" ht="15">
      <c r="P90" s="42"/>
      <c r="Q90" s="42"/>
    </row>
    <row r="92" ht="15">
      <c r="S92" s="19"/>
    </row>
    <row r="93" spans="16:19" ht="15">
      <c r="P93" s="19"/>
      <c r="Q93" s="19"/>
      <c r="R93" s="19"/>
      <c r="S93" s="2"/>
    </row>
    <row r="94" spans="16:18" ht="15">
      <c r="P94" s="2"/>
      <c r="Q94" s="2"/>
      <c r="R94" s="2"/>
    </row>
    <row r="98" ht="15">
      <c r="S98" s="19"/>
    </row>
    <row r="99" spans="16:19" ht="15">
      <c r="P99" s="2"/>
      <c r="Q99" s="2"/>
      <c r="R99" s="2"/>
      <c r="S99" s="2"/>
    </row>
    <row r="102" spans="16:18" ht="15">
      <c r="P102" s="19"/>
      <c r="Q102" s="19"/>
      <c r="R102" s="19"/>
    </row>
    <row r="103" spans="16:18" ht="15">
      <c r="P103" s="2"/>
      <c r="Q103" s="2"/>
      <c r="R103" s="2"/>
    </row>
    <row r="104" ht="15">
      <c r="S104" s="19"/>
    </row>
    <row r="108" spans="16:18" ht="15">
      <c r="P108" s="19"/>
      <c r="Q108" s="19"/>
      <c r="R108" s="19"/>
    </row>
    <row r="109" spans="16:18" ht="15">
      <c r="P109" s="2"/>
      <c r="Q109" s="2"/>
      <c r="R109" s="2"/>
    </row>
    <row r="114" spans="16:18" ht="15">
      <c r="P114" s="19"/>
      <c r="Q114" s="19"/>
      <c r="R114" s="19"/>
    </row>
  </sheetData>
  <sheetProtection/>
  <mergeCells count="7">
    <mergeCell ref="L7:N7"/>
    <mergeCell ref="A5:N5"/>
    <mergeCell ref="A2:N2"/>
    <mergeCell ref="B7:D7"/>
    <mergeCell ref="E7:G7"/>
    <mergeCell ref="H7:J7"/>
    <mergeCell ref="A3:N3"/>
  </mergeCells>
  <printOptions/>
  <pageMargins left="0.31496062992125984" right="0.31496062992125984" top="0.35433070866141736" bottom="0.35433070866141736" header="0.31496062992125984" footer="0.31496062992125984"/>
  <pageSetup fitToHeight="1" fitToWidth="1" horizontalDpi="600" verticalDpi="600" orientation="portrait" paperSize="9" scale="76" r:id="rId1"/>
  <headerFooter>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35"/>
  <sheetViews>
    <sheetView zoomScalePageLayoutView="0" workbookViewId="0" topLeftCell="A1">
      <selection activeCell="A42" sqref="A42"/>
    </sheetView>
  </sheetViews>
  <sheetFormatPr defaultColWidth="9.140625" defaultRowHeight="15"/>
  <cols>
    <col min="1" max="1" width="24.140625" style="0" customWidth="1"/>
    <col min="2" max="10" width="8.28125" style="0" customWidth="1"/>
    <col min="11" max="11" width="1.8515625" style="0" customWidth="1"/>
  </cols>
  <sheetData>
    <row r="1" spans="1:11" ht="15">
      <c r="A1" s="1"/>
      <c r="D1" s="2"/>
      <c r="G1" s="2"/>
      <c r="J1" s="2"/>
      <c r="K1" s="2"/>
    </row>
    <row r="2" spans="1:14" s="3" customFormat="1" ht="12.75">
      <c r="A2" s="203" t="s">
        <v>64</v>
      </c>
      <c r="B2" s="203"/>
      <c r="C2" s="203"/>
      <c r="D2" s="203"/>
      <c r="E2" s="203"/>
      <c r="F2" s="203"/>
      <c r="G2" s="203"/>
      <c r="H2" s="203"/>
      <c r="I2" s="203"/>
      <c r="J2" s="203"/>
      <c r="K2" s="203"/>
      <c r="L2" s="203"/>
      <c r="M2" s="203"/>
      <c r="N2" s="203"/>
    </row>
    <row r="3" spans="1:11" ht="15.75" thickBot="1">
      <c r="A3" s="1"/>
      <c r="D3" s="2"/>
      <c r="G3" s="2"/>
      <c r="J3" s="2"/>
      <c r="K3" s="2"/>
    </row>
    <row r="4" spans="1:14" ht="30" customHeight="1">
      <c r="A4" s="4"/>
      <c r="B4" s="204" t="s">
        <v>26</v>
      </c>
      <c r="C4" s="205"/>
      <c r="D4" s="205"/>
      <c r="E4" s="204" t="s">
        <v>15</v>
      </c>
      <c r="F4" s="205"/>
      <c r="G4" s="206"/>
      <c r="H4" s="208" t="s">
        <v>100</v>
      </c>
      <c r="I4" s="209"/>
      <c r="J4" s="210"/>
      <c r="K4" s="65"/>
      <c r="L4" s="201" t="s">
        <v>68</v>
      </c>
      <c r="M4" s="202"/>
      <c r="N4" s="202"/>
    </row>
    <row r="5" spans="1:14" ht="15">
      <c r="A5" s="5"/>
      <c r="B5" s="6" t="s">
        <v>1</v>
      </c>
      <c r="C5" s="7" t="s">
        <v>2</v>
      </c>
      <c r="D5" s="7" t="s">
        <v>0</v>
      </c>
      <c r="E5" s="6" t="s">
        <v>1</v>
      </c>
      <c r="F5" s="7" t="s">
        <v>2</v>
      </c>
      <c r="G5" s="7" t="s">
        <v>0</v>
      </c>
      <c r="H5" s="6" t="s">
        <v>1</v>
      </c>
      <c r="I5" s="7" t="s">
        <v>2</v>
      </c>
      <c r="J5" s="57" t="s">
        <v>0</v>
      </c>
      <c r="K5" s="7"/>
      <c r="L5" s="74" t="s">
        <v>1</v>
      </c>
      <c r="M5" s="7" t="s">
        <v>2</v>
      </c>
      <c r="N5" s="7" t="s">
        <v>0</v>
      </c>
    </row>
    <row r="6" spans="2:14" ht="15">
      <c r="B6" s="55"/>
      <c r="C6" s="51"/>
      <c r="D6" s="56"/>
      <c r="E6" s="55"/>
      <c r="F6" s="51"/>
      <c r="G6" s="56"/>
      <c r="H6" s="51"/>
      <c r="I6" s="51"/>
      <c r="J6" s="56"/>
      <c r="K6" s="51"/>
      <c r="L6" s="55"/>
      <c r="M6" s="51"/>
      <c r="N6" s="51"/>
    </row>
    <row r="7" spans="1:14" s="2" customFormat="1" ht="15">
      <c r="A7" s="1" t="s">
        <v>22</v>
      </c>
      <c r="B7" s="47"/>
      <c r="C7" s="48"/>
      <c r="D7" s="51"/>
      <c r="E7" s="47"/>
      <c r="F7" s="48"/>
      <c r="G7" s="51"/>
      <c r="H7" s="49"/>
      <c r="I7" s="51"/>
      <c r="J7" s="56"/>
      <c r="K7" s="51"/>
      <c r="L7" s="55"/>
      <c r="M7" s="51"/>
      <c r="N7" s="51"/>
    </row>
    <row r="8" spans="1:14" ht="15">
      <c r="A8" s="2" t="s">
        <v>19</v>
      </c>
      <c r="B8" s="54">
        <v>19808</v>
      </c>
      <c r="C8" s="52">
        <v>19760</v>
      </c>
      <c r="D8" s="53">
        <v>39568</v>
      </c>
      <c r="E8" s="54">
        <v>53914</v>
      </c>
      <c r="F8" s="52">
        <v>54061</v>
      </c>
      <c r="G8" s="53">
        <v>107975</v>
      </c>
      <c r="H8" s="54">
        <v>56459</v>
      </c>
      <c r="I8" s="53">
        <v>58389</v>
      </c>
      <c r="J8" s="58">
        <v>114848</v>
      </c>
      <c r="K8" s="51"/>
      <c r="L8" s="55">
        <v>219972</v>
      </c>
      <c r="M8" s="51">
        <v>216174</v>
      </c>
      <c r="N8" s="51">
        <v>436146</v>
      </c>
    </row>
    <row r="9" spans="1:14" ht="15">
      <c r="A9" s="2" t="s">
        <v>20</v>
      </c>
      <c r="B9" s="54">
        <v>20879</v>
      </c>
      <c r="C9" s="52">
        <v>20607</v>
      </c>
      <c r="D9" s="53">
        <v>41486</v>
      </c>
      <c r="E9" s="54">
        <v>52934</v>
      </c>
      <c r="F9" s="52">
        <v>51886</v>
      </c>
      <c r="G9" s="53">
        <v>104820</v>
      </c>
      <c r="H9" s="54">
        <v>56477</v>
      </c>
      <c r="I9" s="53">
        <v>57567</v>
      </c>
      <c r="J9" s="58">
        <v>114044</v>
      </c>
      <c r="K9" s="53"/>
      <c r="L9" s="75">
        <v>218480</v>
      </c>
      <c r="M9" s="53">
        <v>211265</v>
      </c>
      <c r="N9" s="53">
        <v>429745</v>
      </c>
    </row>
    <row r="10" spans="1:14" ht="15">
      <c r="A10" s="2" t="s">
        <v>21</v>
      </c>
      <c r="B10" s="54">
        <v>21899</v>
      </c>
      <c r="C10" s="52">
        <v>21612</v>
      </c>
      <c r="D10" s="53">
        <v>43511</v>
      </c>
      <c r="E10" s="54">
        <v>51327</v>
      </c>
      <c r="F10" s="52">
        <v>50690</v>
      </c>
      <c r="G10" s="53">
        <v>102017</v>
      </c>
      <c r="H10" s="54">
        <v>55167</v>
      </c>
      <c r="I10" s="53">
        <v>56468</v>
      </c>
      <c r="J10" s="58">
        <v>111635</v>
      </c>
      <c r="K10" s="53"/>
      <c r="L10" s="75">
        <v>216130</v>
      </c>
      <c r="M10" s="53">
        <v>208690</v>
      </c>
      <c r="N10" s="53">
        <v>424820</v>
      </c>
    </row>
    <row r="11" spans="1:14" ht="15">
      <c r="A11" s="2" t="s">
        <v>69</v>
      </c>
      <c r="B11" s="75">
        <v>22990</v>
      </c>
      <c r="C11" s="53">
        <v>22726</v>
      </c>
      <c r="D11" s="58">
        <v>45716</v>
      </c>
      <c r="E11" s="75">
        <v>49823</v>
      </c>
      <c r="F11" s="53">
        <v>49648</v>
      </c>
      <c r="G11" s="58">
        <v>99471</v>
      </c>
      <c r="H11" s="53">
        <v>52809</v>
      </c>
      <c r="I11" s="53">
        <v>54465</v>
      </c>
      <c r="J11" s="58">
        <v>107274</v>
      </c>
      <c r="K11" s="53"/>
      <c r="L11" s="75">
        <v>213708</v>
      </c>
      <c r="M11" s="53">
        <v>206977</v>
      </c>
      <c r="N11" s="53">
        <v>420685</v>
      </c>
    </row>
    <row r="12" spans="1:14" ht="15">
      <c r="A12" s="2" t="s">
        <v>75</v>
      </c>
      <c r="B12" s="75">
        <v>24206</v>
      </c>
      <c r="C12" s="53">
        <v>23663</v>
      </c>
      <c r="D12" s="58">
        <v>47869</v>
      </c>
      <c r="E12" s="75">
        <v>48799</v>
      </c>
      <c r="F12" s="53">
        <v>48840</v>
      </c>
      <c r="G12" s="58">
        <v>97639</v>
      </c>
      <c r="H12" s="53">
        <v>54316</v>
      </c>
      <c r="I12" s="53">
        <v>55615</v>
      </c>
      <c r="J12" s="58">
        <v>109931</v>
      </c>
      <c r="K12" s="53"/>
      <c r="L12" s="75">
        <v>212699</v>
      </c>
      <c r="M12" s="53">
        <v>206118</v>
      </c>
      <c r="N12" s="53">
        <v>418817</v>
      </c>
    </row>
    <row r="13" spans="1:14" ht="15">
      <c r="A13" s="2" t="s">
        <v>76</v>
      </c>
      <c r="B13" s="75">
        <v>25928</v>
      </c>
      <c r="C13" s="53">
        <v>25547</v>
      </c>
      <c r="D13" s="58">
        <v>51475</v>
      </c>
      <c r="E13" s="75">
        <v>48363</v>
      </c>
      <c r="F13" s="53">
        <v>48681</v>
      </c>
      <c r="G13" s="58">
        <v>97044</v>
      </c>
      <c r="H13" s="53">
        <v>52762</v>
      </c>
      <c r="I13" s="53">
        <v>53474</v>
      </c>
      <c r="J13" s="58">
        <v>106236</v>
      </c>
      <c r="K13" s="53"/>
      <c r="L13" s="75">
        <v>211826</v>
      </c>
      <c r="M13" s="53">
        <v>205643</v>
      </c>
      <c r="N13" s="53">
        <v>417469</v>
      </c>
    </row>
    <row r="14" spans="1:14" ht="15">
      <c r="A14" s="2" t="s">
        <v>77</v>
      </c>
      <c r="B14" s="75">
        <v>27712</v>
      </c>
      <c r="C14" s="53">
        <v>27198</v>
      </c>
      <c r="D14" s="58">
        <v>54910</v>
      </c>
      <c r="E14" s="75">
        <v>47951</v>
      </c>
      <c r="F14" s="53">
        <v>48382</v>
      </c>
      <c r="G14" s="58">
        <v>96333</v>
      </c>
      <c r="H14" s="53">
        <v>54467</v>
      </c>
      <c r="I14" s="53">
        <v>55060</v>
      </c>
      <c r="J14" s="58">
        <v>109527</v>
      </c>
      <c r="K14" s="53"/>
      <c r="L14" s="75">
        <v>211694</v>
      </c>
      <c r="M14" s="53">
        <v>205153</v>
      </c>
      <c r="N14" s="53">
        <v>416847</v>
      </c>
    </row>
    <row r="15" spans="1:14" ht="15">
      <c r="A15" s="2" t="s">
        <v>78</v>
      </c>
      <c r="B15" s="75">
        <v>30724</v>
      </c>
      <c r="C15" s="53">
        <v>29335</v>
      </c>
      <c r="D15" s="58">
        <v>60059</v>
      </c>
      <c r="E15" s="75">
        <v>48424</v>
      </c>
      <c r="F15" s="53">
        <v>48095</v>
      </c>
      <c r="G15" s="58">
        <v>96519</v>
      </c>
      <c r="H15" s="53">
        <v>57258</v>
      </c>
      <c r="I15" s="53">
        <v>57447</v>
      </c>
      <c r="J15" s="58">
        <v>114705</v>
      </c>
      <c r="K15" s="53"/>
      <c r="L15" s="75">
        <v>213211</v>
      </c>
      <c r="M15" s="53">
        <v>205017</v>
      </c>
      <c r="N15" s="53">
        <v>418228</v>
      </c>
    </row>
    <row r="16" spans="1:14" ht="15">
      <c r="A16" s="2" t="s">
        <v>91</v>
      </c>
      <c r="B16" s="75">
        <v>32979</v>
      </c>
      <c r="C16" s="53">
        <v>31571</v>
      </c>
      <c r="D16" s="58">
        <v>64550</v>
      </c>
      <c r="E16" s="75">
        <v>48222</v>
      </c>
      <c r="F16" s="53">
        <v>47812</v>
      </c>
      <c r="G16" s="58">
        <v>96034</v>
      </c>
      <c r="H16" s="53">
        <v>56788</v>
      </c>
      <c r="I16" s="53">
        <v>57227</v>
      </c>
      <c r="J16" s="58">
        <v>114015</v>
      </c>
      <c r="K16" s="53"/>
      <c r="L16" s="75">
        <v>213585</v>
      </c>
      <c r="M16" s="53">
        <v>205622</v>
      </c>
      <c r="N16" s="53">
        <v>419207</v>
      </c>
    </row>
    <row r="17" spans="1:14" ht="15">
      <c r="A17" s="2" t="s">
        <v>92</v>
      </c>
      <c r="B17" s="75">
        <v>35135</v>
      </c>
      <c r="C17" s="53">
        <v>34100</v>
      </c>
      <c r="D17" s="58">
        <v>69235</v>
      </c>
      <c r="E17" s="75">
        <v>47788</v>
      </c>
      <c r="F17" s="53">
        <v>47723</v>
      </c>
      <c r="G17" s="58">
        <v>95511</v>
      </c>
      <c r="H17" s="53">
        <v>60364</v>
      </c>
      <c r="I17" s="53">
        <v>60830</v>
      </c>
      <c r="J17" s="58">
        <v>121194</v>
      </c>
      <c r="K17" s="53"/>
      <c r="L17" s="75">
        <v>214900</v>
      </c>
      <c r="M17" s="53">
        <v>207075</v>
      </c>
      <c r="N17" s="53">
        <v>421975</v>
      </c>
    </row>
    <row r="18" spans="1:14" ht="15">
      <c r="A18" s="2" t="s">
        <v>93</v>
      </c>
      <c r="B18" s="75">
        <v>37814</v>
      </c>
      <c r="C18" s="53">
        <v>36786</v>
      </c>
      <c r="D18" s="58">
        <v>74600</v>
      </c>
      <c r="E18" s="75">
        <v>47857</v>
      </c>
      <c r="F18" s="53">
        <v>48029</v>
      </c>
      <c r="G18" s="58">
        <v>95886</v>
      </c>
      <c r="H18" s="53">
        <v>63289</v>
      </c>
      <c r="I18" s="53">
        <v>63909</v>
      </c>
      <c r="J18" s="58">
        <v>127198</v>
      </c>
      <c r="K18" s="53"/>
      <c r="L18" s="75">
        <v>217482</v>
      </c>
      <c r="M18" s="53">
        <v>209974</v>
      </c>
      <c r="N18" s="53">
        <v>427456</v>
      </c>
    </row>
    <row r="19" spans="1:14" ht="15">
      <c r="A19" s="2" t="s">
        <v>97</v>
      </c>
      <c r="B19" s="75">
        <v>40508</v>
      </c>
      <c r="C19" s="53">
        <v>39533</v>
      </c>
      <c r="D19" s="58">
        <v>80041</v>
      </c>
      <c r="E19" s="75">
        <v>48014</v>
      </c>
      <c r="F19" s="53">
        <v>48407</v>
      </c>
      <c r="G19" s="58">
        <v>96421</v>
      </c>
      <c r="H19" s="53">
        <v>85015</v>
      </c>
      <c r="I19" s="53">
        <v>84978</v>
      </c>
      <c r="J19" s="58">
        <v>169993</v>
      </c>
      <c r="K19" s="53"/>
      <c r="L19" s="75">
        <v>220698</v>
      </c>
      <c r="M19" s="53">
        <v>213737</v>
      </c>
      <c r="N19" s="53">
        <v>434435</v>
      </c>
    </row>
    <row r="20" spans="2:14" ht="15">
      <c r="B20" s="75"/>
      <c r="C20" s="53"/>
      <c r="D20" s="58"/>
      <c r="E20" s="75"/>
      <c r="F20" s="53"/>
      <c r="G20" s="58"/>
      <c r="H20" s="53"/>
      <c r="I20" s="53"/>
      <c r="J20" s="58"/>
      <c r="K20" s="51"/>
      <c r="L20" s="55"/>
      <c r="M20" s="51"/>
      <c r="N20" s="51"/>
    </row>
    <row r="21" spans="1:14" ht="15">
      <c r="A21" s="1" t="s">
        <v>23</v>
      </c>
      <c r="B21" s="174"/>
      <c r="C21" s="175"/>
      <c r="D21" s="53"/>
      <c r="E21" s="174"/>
      <c r="F21" s="175"/>
      <c r="G21" s="53"/>
      <c r="H21" s="54"/>
      <c r="I21" s="53"/>
      <c r="J21" s="58"/>
      <c r="K21" s="51"/>
      <c r="L21" s="55"/>
      <c r="M21" s="51"/>
      <c r="N21" s="51"/>
    </row>
    <row r="22" spans="1:14" ht="15">
      <c r="A22" s="2" t="s">
        <v>19</v>
      </c>
      <c r="B22" s="54">
        <v>1014</v>
      </c>
      <c r="C22" s="52">
        <v>504</v>
      </c>
      <c r="D22" s="53">
        <v>1518</v>
      </c>
      <c r="E22" s="54">
        <v>2890</v>
      </c>
      <c r="F22" s="52">
        <v>1517</v>
      </c>
      <c r="G22" s="53">
        <v>4407</v>
      </c>
      <c r="H22" s="54">
        <v>1551</v>
      </c>
      <c r="I22" s="53">
        <v>772</v>
      </c>
      <c r="J22" s="58">
        <v>2323</v>
      </c>
      <c r="K22" s="51"/>
      <c r="L22" s="55">
        <v>4642</v>
      </c>
      <c r="M22" s="51">
        <v>2293</v>
      </c>
      <c r="N22" s="51">
        <v>6935</v>
      </c>
    </row>
    <row r="23" spans="1:14" ht="15">
      <c r="A23" s="2" t="s">
        <v>20</v>
      </c>
      <c r="B23" s="54">
        <v>1095</v>
      </c>
      <c r="C23" s="52">
        <v>577</v>
      </c>
      <c r="D23" s="53">
        <v>1672</v>
      </c>
      <c r="E23" s="54">
        <v>3007</v>
      </c>
      <c r="F23" s="52">
        <v>1600</v>
      </c>
      <c r="G23" s="53">
        <v>4607</v>
      </c>
      <c r="H23" s="54">
        <v>1473</v>
      </c>
      <c r="I23" s="53">
        <v>748</v>
      </c>
      <c r="J23" s="58">
        <v>2221</v>
      </c>
      <c r="K23" s="51"/>
      <c r="L23" s="75">
        <v>4922</v>
      </c>
      <c r="M23" s="53">
        <v>2410</v>
      </c>
      <c r="N23" s="51">
        <v>7332</v>
      </c>
    </row>
    <row r="24" spans="1:14" ht="15">
      <c r="A24" s="2" t="s">
        <v>21</v>
      </c>
      <c r="B24" s="54">
        <v>1163</v>
      </c>
      <c r="C24" s="52">
        <v>597</v>
      </c>
      <c r="D24" s="53">
        <v>1760</v>
      </c>
      <c r="E24" s="54">
        <v>3130</v>
      </c>
      <c r="F24" s="52">
        <v>1646</v>
      </c>
      <c r="G24" s="53">
        <v>4776</v>
      </c>
      <c r="H24" s="54">
        <v>1347</v>
      </c>
      <c r="I24" s="53">
        <v>656</v>
      </c>
      <c r="J24" s="58">
        <v>2003</v>
      </c>
      <c r="K24" s="51"/>
      <c r="L24" s="75">
        <v>5290</v>
      </c>
      <c r="M24" s="53">
        <v>2581</v>
      </c>
      <c r="N24" s="51">
        <v>7871</v>
      </c>
    </row>
    <row r="25" spans="1:14" ht="15">
      <c r="A25" s="2" t="s">
        <v>69</v>
      </c>
      <c r="B25" s="54">
        <v>1348</v>
      </c>
      <c r="C25" s="52">
        <v>606</v>
      </c>
      <c r="D25" s="53">
        <v>1954</v>
      </c>
      <c r="E25" s="54">
        <v>3187</v>
      </c>
      <c r="F25" s="52">
        <v>1702</v>
      </c>
      <c r="G25" s="53">
        <v>4889</v>
      </c>
      <c r="H25" s="54">
        <v>1437</v>
      </c>
      <c r="I25" s="53">
        <v>695</v>
      </c>
      <c r="J25" s="58">
        <v>2132</v>
      </c>
      <c r="K25" s="51"/>
      <c r="L25" s="75">
        <v>5536</v>
      </c>
      <c r="M25" s="53">
        <v>2705</v>
      </c>
      <c r="N25" s="51">
        <v>8241</v>
      </c>
    </row>
    <row r="26" spans="1:14" ht="15">
      <c r="A26" s="2" t="s">
        <v>75</v>
      </c>
      <c r="B26" s="54">
        <v>1443</v>
      </c>
      <c r="C26" s="52">
        <v>640</v>
      </c>
      <c r="D26" s="53">
        <v>2083</v>
      </c>
      <c r="E26" s="54">
        <v>3343</v>
      </c>
      <c r="F26" s="52">
        <v>1759</v>
      </c>
      <c r="G26" s="53">
        <v>5102</v>
      </c>
      <c r="H26" s="54">
        <v>1786</v>
      </c>
      <c r="I26" s="53">
        <v>906</v>
      </c>
      <c r="J26" s="58">
        <v>2692</v>
      </c>
      <c r="K26" s="51"/>
      <c r="L26" s="75">
        <v>5857</v>
      </c>
      <c r="M26" s="53">
        <v>2779</v>
      </c>
      <c r="N26" s="51">
        <v>8636</v>
      </c>
    </row>
    <row r="27" spans="1:14" ht="15">
      <c r="A27" s="2" t="s">
        <v>76</v>
      </c>
      <c r="B27" s="54">
        <v>1507</v>
      </c>
      <c r="C27" s="52">
        <v>710</v>
      </c>
      <c r="D27" s="53">
        <v>2217</v>
      </c>
      <c r="E27" s="54">
        <v>3456</v>
      </c>
      <c r="F27" s="52">
        <v>1877</v>
      </c>
      <c r="G27" s="53">
        <v>5333</v>
      </c>
      <c r="H27" s="54">
        <v>1978</v>
      </c>
      <c r="I27" s="53">
        <v>938</v>
      </c>
      <c r="J27" s="58">
        <v>2916</v>
      </c>
      <c r="K27" s="51"/>
      <c r="L27" s="75">
        <v>5987</v>
      </c>
      <c r="M27" s="53">
        <v>2880</v>
      </c>
      <c r="N27" s="51">
        <v>8867</v>
      </c>
    </row>
    <row r="28" spans="1:14" ht="15">
      <c r="A28" s="2" t="s">
        <v>77</v>
      </c>
      <c r="B28" s="54">
        <v>1469</v>
      </c>
      <c r="C28" s="52">
        <v>748</v>
      </c>
      <c r="D28" s="53">
        <v>2217</v>
      </c>
      <c r="E28" s="54">
        <v>3324</v>
      </c>
      <c r="F28" s="52">
        <v>1828</v>
      </c>
      <c r="G28" s="53">
        <v>5152</v>
      </c>
      <c r="H28" s="54">
        <v>1949</v>
      </c>
      <c r="I28" s="53">
        <v>970</v>
      </c>
      <c r="J28" s="58">
        <v>2919</v>
      </c>
      <c r="K28" s="51"/>
      <c r="L28" s="75">
        <v>5910</v>
      </c>
      <c r="M28" s="53">
        <v>2897</v>
      </c>
      <c r="N28" s="51">
        <v>8807</v>
      </c>
    </row>
    <row r="29" spans="1:14" ht="15">
      <c r="A29" s="2" t="s">
        <v>78</v>
      </c>
      <c r="B29" s="54">
        <v>1508</v>
      </c>
      <c r="C29" s="52">
        <v>793</v>
      </c>
      <c r="D29" s="53">
        <v>2301</v>
      </c>
      <c r="E29" s="54">
        <v>3247</v>
      </c>
      <c r="F29" s="52">
        <v>1842</v>
      </c>
      <c r="G29" s="53">
        <v>5089</v>
      </c>
      <c r="H29" s="54">
        <v>2117</v>
      </c>
      <c r="I29" s="53">
        <v>1116</v>
      </c>
      <c r="J29" s="58">
        <v>3233</v>
      </c>
      <c r="K29" s="51"/>
      <c r="L29" s="75">
        <v>5836</v>
      </c>
      <c r="M29" s="53">
        <v>2918</v>
      </c>
      <c r="N29" s="51">
        <v>8754</v>
      </c>
    </row>
    <row r="30" spans="1:14" ht="15">
      <c r="A30" s="2" t="s">
        <v>91</v>
      </c>
      <c r="B30" s="54">
        <v>1619</v>
      </c>
      <c r="C30" s="52">
        <v>861</v>
      </c>
      <c r="D30" s="53">
        <v>2480</v>
      </c>
      <c r="E30" s="54">
        <v>3216</v>
      </c>
      <c r="F30" s="52">
        <v>1802</v>
      </c>
      <c r="G30" s="53">
        <v>5018</v>
      </c>
      <c r="H30" s="54">
        <v>2272</v>
      </c>
      <c r="I30" s="53">
        <v>1173</v>
      </c>
      <c r="J30" s="58">
        <v>3445</v>
      </c>
      <c r="K30" s="51"/>
      <c r="L30" s="75">
        <v>5950</v>
      </c>
      <c r="M30" s="53">
        <v>2914</v>
      </c>
      <c r="N30" s="51">
        <v>8864</v>
      </c>
    </row>
    <row r="31" spans="1:14" ht="15">
      <c r="A31" s="2" t="s">
        <v>92</v>
      </c>
      <c r="B31" s="54">
        <v>1903</v>
      </c>
      <c r="C31" s="52">
        <v>888</v>
      </c>
      <c r="D31" s="53">
        <v>2791</v>
      </c>
      <c r="E31" s="54">
        <v>3450</v>
      </c>
      <c r="F31" s="52">
        <v>1778</v>
      </c>
      <c r="G31" s="53">
        <v>5228</v>
      </c>
      <c r="H31" s="54">
        <v>2514</v>
      </c>
      <c r="I31" s="53">
        <v>1268</v>
      </c>
      <c r="J31" s="58">
        <v>3782</v>
      </c>
      <c r="K31" s="51"/>
      <c r="L31" s="75">
        <v>6128</v>
      </c>
      <c r="M31" s="53">
        <v>2852</v>
      </c>
      <c r="N31" s="51">
        <v>8980</v>
      </c>
    </row>
    <row r="32" spans="1:14" ht="15">
      <c r="A32" s="2" t="s">
        <v>93</v>
      </c>
      <c r="B32" s="54">
        <v>1894</v>
      </c>
      <c r="C32" s="52">
        <v>843</v>
      </c>
      <c r="D32" s="53">
        <v>2737</v>
      </c>
      <c r="E32" s="54">
        <v>3331</v>
      </c>
      <c r="F32" s="52">
        <v>1738</v>
      </c>
      <c r="G32" s="53">
        <v>5069</v>
      </c>
      <c r="H32" s="54">
        <v>2751</v>
      </c>
      <c r="I32" s="53">
        <v>1362</v>
      </c>
      <c r="J32" s="58">
        <v>4113</v>
      </c>
      <c r="K32" s="51"/>
      <c r="L32" s="75">
        <v>6065</v>
      </c>
      <c r="M32" s="53">
        <v>2789</v>
      </c>
      <c r="N32" s="51">
        <v>8854</v>
      </c>
    </row>
    <row r="33" spans="1:14" ht="15">
      <c r="A33" s="2" t="s">
        <v>97</v>
      </c>
      <c r="B33" s="54">
        <v>1922</v>
      </c>
      <c r="C33" s="52">
        <v>887</v>
      </c>
      <c r="D33" s="53">
        <v>2809</v>
      </c>
      <c r="E33" s="54">
        <v>3298</v>
      </c>
      <c r="F33" s="52">
        <v>1753</v>
      </c>
      <c r="G33" s="53">
        <v>5051</v>
      </c>
      <c r="H33" s="54">
        <v>4023</v>
      </c>
      <c r="I33" s="53">
        <v>2019</v>
      </c>
      <c r="J33" s="58">
        <v>6042</v>
      </c>
      <c r="K33" s="51"/>
      <c r="L33" s="75">
        <v>6079</v>
      </c>
      <c r="M33" s="53">
        <v>2896</v>
      </c>
      <c r="N33" s="51">
        <v>8975</v>
      </c>
    </row>
    <row r="35" spans="1:14" ht="45.75" customHeight="1">
      <c r="A35" s="211" t="s">
        <v>101</v>
      </c>
      <c r="B35" s="211"/>
      <c r="C35" s="211"/>
      <c r="D35" s="211"/>
      <c r="E35" s="211"/>
      <c r="F35" s="211"/>
      <c r="G35" s="211"/>
      <c r="H35" s="211"/>
      <c r="I35" s="211"/>
      <c r="J35" s="211"/>
      <c r="K35" s="211"/>
      <c r="L35" s="211"/>
      <c r="M35" s="211"/>
      <c r="N35" s="211"/>
    </row>
  </sheetData>
  <sheetProtection/>
  <mergeCells count="6">
    <mergeCell ref="B4:D4"/>
    <mergeCell ref="E4:G4"/>
    <mergeCell ref="H4:J4"/>
    <mergeCell ref="L4:N4"/>
    <mergeCell ref="A2:N2"/>
    <mergeCell ref="A35:N35"/>
  </mergeCells>
  <printOptions/>
  <pageMargins left="0.5118110236220472" right="0.5118110236220472" top="0.7480314960629921" bottom="0.7480314960629921" header="0.31496062992125984" footer="0.31496062992125984"/>
  <pageSetup fitToHeight="1" fitToWidth="1" horizontalDpi="600" verticalDpi="600" orientation="landscape" paperSize="9" r:id="rId2"/>
  <headerFooter>
    <oddFooter>&amp;R&amp;A</oddFooter>
  </headerFooter>
  <drawing r:id="rId1"/>
</worksheet>
</file>

<file path=xl/worksheets/sheet6.xml><?xml version="1.0" encoding="utf-8"?>
<worksheet xmlns="http://schemas.openxmlformats.org/spreadsheetml/2006/main" xmlns:r="http://schemas.openxmlformats.org/officeDocument/2006/relationships">
  <dimension ref="A1:AM55"/>
  <sheetViews>
    <sheetView zoomScalePageLayoutView="0" workbookViewId="0" topLeftCell="A1">
      <selection activeCell="A59" sqref="A59"/>
    </sheetView>
  </sheetViews>
  <sheetFormatPr defaultColWidth="8.8515625" defaultRowHeight="15"/>
  <cols>
    <col min="1" max="1" width="24.8515625" style="146" customWidth="1"/>
    <col min="2" max="2" width="11.140625" style="29" customWidth="1"/>
    <col min="3" max="3" width="11.7109375" style="29" customWidth="1"/>
    <col min="4" max="4" width="11.140625" style="68" customWidth="1"/>
    <col min="5" max="5" width="11.140625" style="29" customWidth="1"/>
    <col min="6" max="6" width="11.7109375" style="29" customWidth="1"/>
    <col min="7" max="8" width="11.140625" style="29" customWidth="1"/>
    <col min="9" max="9" width="9.8515625" style="68" customWidth="1"/>
    <col min="10" max="10" width="7.57421875" style="68" customWidth="1"/>
    <col min="11" max="11" width="25.421875" style="146" customWidth="1"/>
    <col min="12" max="12" width="9.7109375" style="29" bestFit="1" customWidth="1"/>
    <col min="13" max="13" width="9.7109375" style="29" customWidth="1"/>
    <col min="14" max="14" width="10.57421875" style="29" customWidth="1"/>
    <col min="15" max="15" width="9.7109375" style="68" bestFit="1" customWidth="1"/>
    <col min="16" max="17" width="10.00390625" style="29" customWidth="1"/>
    <col min="18" max="18" width="8.8515625" style="29" customWidth="1"/>
    <col min="19" max="19" width="10.28125" style="29" customWidth="1"/>
    <col min="20" max="20" width="10.140625" style="68" customWidth="1"/>
    <col min="21" max="16384" width="8.8515625" style="29" customWidth="1"/>
  </cols>
  <sheetData>
    <row r="1" spans="1:20" ht="15">
      <c r="A1" s="1"/>
      <c r="K1" s="1"/>
      <c r="L1" s="213"/>
      <c r="M1" s="213"/>
      <c r="N1" s="213"/>
      <c r="O1" s="213"/>
      <c r="P1" s="213"/>
      <c r="Q1" s="213"/>
      <c r="R1" s="213"/>
      <c r="S1" s="213"/>
      <c r="T1" s="213"/>
    </row>
    <row r="2" spans="1:20" ht="15">
      <c r="A2" s="213" t="s">
        <v>24</v>
      </c>
      <c r="B2" s="213"/>
      <c r="C2" s="213"/>
      <c r="D2" s="213"/>
      <c r="E2" s="213"/>
      <c r="F2" s="213"/>
      <c r="G2" s="213"/>
      <c r="H2" s="213"/>
      <c r="I2" s="213"/>
      <c r="J2" s="148"/>
      <c r="K2" s="213" t="s">
        <v>24</v>
      </c>
      <c r="L2" s="213"/>
      <c r="M2" s="213"/>
      <c r="N2" s="213"/>
      <c r="O2" s="213"/>
      <c r="P2" s="213"/>
      <c r="Q2" s="213"/>
      <c r="R2" s="213"/>
      <c r="S2" s="213"/>
      <c r="T2" s="213"/>
    </row>
    <row r="3" spans="1:20" s="190" customFormat="1" ht="15">
      <c r="A3" s="212" t="s">
        <v>94</v>
      </c>
      <c r="B3" s="212"/>
      <c r="C3" s="212"/>
      <c r="D3" s="212"/>
      <c r="E3" s="212"/>
      <c r="F3" s="212"/>
      <c r="G3" s="212"/>
      <c r="H3" s="212"/>
      <c r="I3" s="212"/>
      <c r="J3" s="196"/>
      <c r="K3" s="212" t="s">
        <v>94</v>
      </c>
      <c r="L3" s="212"/>
      <c r="M3" s="212"/>
      <c r="N3" s="212"/>
      <c r="O3" s="212"/>
      <c r="P3" s="212"/>
      <c r="Q3" s="212"/>
      <c r="R3" s="212"/>
      <c r="S3" s="212"/>
      <c r="T3" s="212"/>
    </row>
    <row r="4" spans="1:20" ht="6.75" customHeight="1">
      <c r="A4" s="148"/>
      <c r="B4" s="148"/>
      <c r="C4" s="148"/>
      <c r="D4" s="148"/>
      <c r="E4" s="148"/>
      <c r="F4" s="148"/>
      <c r="G4" s="148"/>
      <c r="H4" s="148"/>
      <c r="I4" s="148"/>
      <c r="J4" s="148"/>
      <c r="K4" s="148"/>
      <c r="L4" s="148"/>
      <c r="M4" s="148"/>
      <c r="N4" s="148"/>
      <c r="O4" s="148"/>
      <c r="P4" s="148"/>
      <c r="Q4" s="148"/>
      <c r="R4" s="148"/>
      <c r="S4" s="148"/>
      <c r="T4" s="148"/>
    </row>
    <row r="5" spans="1:21" s="150" customFormat="1" ht="15">
      <c r="A5" s="213" t="s">
        <v>26</v>
      </c>
      <c r="B5" s="213"/>
      <c r="C5" s="213"/>
      <c r="D5" s="213"/>
      <c r="E5" s="213"/>
      <c r="F5" s="213"/>
      <c r="G5" s="213"/>
      <c r="H5" s="213"/>
      <c r="I5" s="213"/>
      <c r="J5" s="148"/>
      <c r="K5" s="217" t="s">
        <v>15</v>
      </c>
      <c r="L5" s="217"/>
      <c r="M5" s="217"/>
      <c r="N5" s="217"/>
      <c r="O5" s="217"/>
      <c r="P5" s="217"/>
      <c r="Q5" s="217"/>
      <c r="R5" s="217"/>
      <c r="S5" s="217"/>
      <c r="T5" s="217"/>
      <c r="U5" s="29"/>
    </row>
    <row r="6" spans="1:21" s="150" customFormat="1" ht="6.75" customHeight="1" thickBot="1">
      <c r="A6" s="148"/>
      <c r="B6" s="148"/>
      <c r="C6" s="148"/>
      <c r="D6" s="148"/>
      <c r="E6" s="148"/>
      <c r="F6" s="148"/>
      <c r="G6" s="148"/>
      <c r="H6" s="148"/>
      <c r="I6" s="148"/>
      <c r="J6" s="148"/>
      <c r="K6" s="149"/>
      <c r="L6" s="149"/>
      <c r="M6" s="149"/>
      <c r="N6" s="149"/>
      <c r="O6" s="149"/>
      <c r="P6" s="149"/>
      <c r="Q6" s="149"/>
      <c r="R6" s="149"/>
      <c r="S6" s="149"/>
      <c r="T6" s="149"/>
      <c r="U6" s="29"/>
    </row>
    <row r="7" spans="1:20" ht="15">
      <c r="A7" s="151"/>
      <c r="B7" s="214" t="s">
        <v>33</v>
      </c>
      <c r="C7" s="214"/>
      <c r="D7" s="215"/>
      <c r="E7" s="216" t="s">
        <v>34</v>
      </c>
      <c r="F7" s="214"/>
      <c r="G7" s="215"/>
      <c r="H7" s="152"/>
      <c r="I7" s="153"/>
      <c r="J7" s="147"/>
      <c r="K7" s="153"/>
      <c r="L7" s="216" t="s">
        <v>33</v>
      </c>
      <c r="M7" s="214"/>
      <c r="N7" s="214"/>
      <c r="O7" s="214"/>
      <c r="P7" s="216" t="s">
        <v>34</v>
      </c>
      <c r="Q7" s="214"/>
      <c r="R7" s="215"/>
      <c r="S7" s="152"/>
      <c r="T7" s="153"/>
    </row>
    <row r="8" spans="1:20" ht="65.25" customHeight="1">
      <c r="A8" s="85"/>
      <c r="B8" s="82" t="s">
        <v>45</v>
      </c>
      <c r="C8" s="82" t="s">
        <v>60</v>
      </c>
      <c r="D8" s="83" t="s">
        <v>36</v>
      </c>
      <c r="E8" s="82" t="s">
        <v>46</v>
      </c>
      <c r="F8" s="82" t="s">
        <v>61</v>
      </c>
      <c r="G8" s="154" t="s">
        <v>37</v>
      </c>
      <c r="H8" s="82" t="s">
        <v>32</v>
      </c>
      <c r="I8" s="84" t="s">
        <v>14</v>
      </c>
      <c r="J8" s="81"/>
      <c r="K8" s="85"/>
      <c r="L8" s="86" t="s">
        <v>27</v>
      </c>
      <c r="M8" s="87" t="s">
        <v>28</v>
      </c>
      <c r="N8" s="87" t="s">
        <v>29</v>
      </c>
      <c r="O8" s="88" t="s">
        <v>36</v>
      </c>
      <c r="P8" s="87" t="s">
        <v>35</v>
      </c>
      <c r="Q8" s="87" t="s">
        <v>30</v>
      </c>
      <c r="R8" s="88" t="s">
        <v>37</v>
      </c>
      <c r="S8" s="155" t="s">
        <v>32</v>
      </c>
      <c r="T8" s="84" t="s">
        <v>14</v>
      </c>
    </row>
    <row r="9" spans="1:20" ht="15">
      <c r="A9" s="156" t="s">
        <v>3</v>
      </c>
      <c r="B9" s="157"/>
      <c r="C9" s="157"/>
      <c r="D9" s="158"/>
      <c r="E9" s="159"/>
      <c r="F9" s="159"/>
      <c r="G9" s="158"/>
      <c r="H9" s="159"/>
      <c r="I9" s="160"/>
      <c r="J9" s="36"/>
      <c r="K9" s="161" t="s">
        <v>3</v>
      </c>
      <c r="L9" s="162"/>
      <c r="M9" s="157"/>
      <c r="N9" s="159"/>
      <c r="O9" s="163"/>
      <c r="P9" s="159"/>
      <c r="Q9" s="159"/>
      <c r="R9" s="158"/>
      <c r="S9" s="164"/>
      <c r="T9" s="160"/>
    </row>
    <row r="10" spans="1:39" ht="15">
      <c r="A10" s="30" t="s">
        <v>4</v>
      </c>
      <c r="B10" s="18">
        <v>3519</v>
      </c>
      <c r="C10" s="18">
        <v>1653</v>
      </c>
      <c r="D10" s="66">
        <f>SUM(B10:C10)</f>
        <v>5172</v>
      </c>
      <c r="E10" s="18">
        <v>13916</v>
      </c>
      <c r="F10" s="18">
        <v>1814</v>
      </c>
      <c r="G10" s="66">
        <f>SUM(E10:F10)</f>
        <v>15730</v>
      </c>
      <c r="H10" s="18">
        <v>112</v>
      </c>
      <c r="I10" s="66">
        <f>SUM(G10,D10,H10)</f>
        <v>21014</v>
      </c>
      <c r="J10" s="79"/>
      <c r="K10" s="165" t="s">
        <v>4</v>
      </c>
      <c r="L10" s="17">
        <v>2015</v>
      </c>
      <c r="M10" s="18">
        <v>1895</v>
      </c>
      <c r="N10" s="18">
        <v>3128</v>
      </c>
      <c r="O10" s="66">
        <f>SUM(L10:N10)</f>
        <v>7038</v>
      </c>
      <c r="P10" s="18">
        <v>6726</v>
      </c>
      <c r="Q10" s="18">
        <v>7039</v>
      </c>
      <c r="R10" s="66">
        <f>SUM(P10:Q10)</f>
        <v>13765</v>
      </c>
      <c r="S10" s="166">
        <v>211</v>
      </c>
      <c r="T10" s="66">
        <f>SUM(R10,O10,S10)</f>
        <v>21014</v>
      </c>
      <c r="AD10" s="16"/>
      <c r="AE10" s="16"/>
      <c r="AF10" s="16"/>
      <c r="AG10" s="16"/>
      <c r="AH10" s="16"/>
      <c r="AI10" s="16"/>
      <c r="AJ10" s="16"/>
      <c r="AK10" s="16"/>
      <c r="AL10" s="16"/>
      <c r="AM10" s="16"/>
    </row>
    <row r="11" spans="1:39" ht="15">
      <c r="A11" s="30" t="s">
        <v>5</v>
      </c>
      <c r="B11" s="18">
        <v>9318</v>
      </c>
      <c r="C11" s="18">
        <v>4625</v>
      </c>
      <c r="D11" s="66">
        <f>SUM(B11:C11)</f>
        <v>13943</v>
      </c>
      <c r="E11" s="18">
        <v>64805</v>
      </c>
      <c r="F11" s="18">
        <v>5895</v>
      </c>
      <c r="G11" s="66">
        <f>SUM(E11:F11)</f>
        <v>70700</v>
      </c>
      <c r="H11" s="18">
        <v>208</v>
      </c>
      <c r="I11" s="66">
        <f>SUM(G11,D11,H11)</f>
        <v>84851</v>
      </c>
      <c r="J11" s="79"/>
      <c r="K11" s="165" t="s">
        <v>5</v>
      </c>
      <c r="L11" s="17">
        <v>4135</v>
      </c>
      <c r="M11" s="18">
        <v>4529</v>
      </c>
      <c r="N11" s="18">
        <v>9556</v>
      </c>
      <c r="O11" s="66">
        <f>SUM(L11:N11)</f>
        <v>18220</v>
      </c>
      <c r="P11" s="18">
        <v>28184</v>
      </c>
      <c r="Q11" s="18">
        <v>37840</v>
      </c>
      <c r="R11" s="66">
        <f>SUM(P11:Q11)</f>
        <v>66024</v>
      </c>
      <c r="S11" s="166">
        <v>607</v>
      </c>
      <c r="T11" s="66">
        <f>SUM(R11,O11,S11)</f>
        <v>84851</v>
      </c>
      <c r="U11" s="150"/>
      <c r="AD11" s="16"/>
      <c r="AE11" s="16"/>
      <c r="AF11" s="16"/>
      <c r="AG11" s="16"/>
      <c r="AH11" s="16"/>
      <c r="AI11" s="16"/>
      <c r="AJ11" s="16"/>
      <c r="AK11" s="16"/>
      <c r="AL11" s="16"/>
      <c r="AM11" s="16"/>
    </row>
    <row r="12" spans="1:39" ht="15">
      <c r="A12" s="30" t="s">
        <v>6</v>
      </c>
      <c r="B12" s="18">
        <v>576</v>
      </c>
      <c r="C12" s="18">
        <v>311</v>
      </c>
      <c r="D12" s="66">
        <f>SUM(B12:C12)</f>
        <v>887</v>
      </c>
      <c r="E12" s="18">
        <v>3193</v>
      </c>
      <c r="F12" s="18">
        <v>362</v>
      </c>
      <c r="G12" s="66">
        <f>SUM(E12:F12)</f>
        <v>3555</v>
      </c>
      <c r="H12" s="18">
        <v>13</v>
      </c>
      <c r="I12" s="66">
        <f>SUM(G12,D12,H12)</f>
        <v>4455</v>
      </c>
      <c r="J12" s="79"/>
      <c r="K12" s="165" t="s">
        <v>6</v>
      </c>
      <c r="L12" s="17">
        <v>353</v>
      </c>
      <c r="M12" s="18">
        <v>411</v>
      </c>
      <c r="N12" s="18">
        <v>883</v>
      </c>
      <c r="O12" s="66">
        <f>SUM(L12:N12)</f>
        <v>1647</v>
      </c>
      <c r="P12" s="18">
        <v>1865</v>
      </c>
      <c r="Q12" s="18">
        <v>905</v>
      </c>
      <c r="R12" s="66">
        <f>SUM(P12:Q12)</f>
        <v>2770</v>
      </c>
      <c r="S12" s="166">
        <v>38</v>
      </c>
      <c r="T12" s="66">
        <f>SUM(R12,O12,S12)</f>
        <v>4455</v>
      </c>
      <c r="U12" s="150"/>
      <c r="AD12" s="16"/>
      <c r="AE12" s="16"/>
      <c r="AF12" s="16"/>
      <c r="AG12" s="16"/>
      <c r="AH12" s="16"/>
      <c r="AI12" s="16"/>
      <c r="AJ12" s="16"/>
      <c r="AK12" s="16"/>
      <c r="AL12" s="16"/>
      <c r="AM12" s="16"/>
    </row>
    <row r="13" spans="1:39" ht="15">
      <c r="A13" s="30" t="s">
        <v>7</v>
      </c>
      <c r="B13" s="18">
        <v>2472</v>
      </c>
      <c r="C13" s="18">
        <v>1056</v>
      </c>
      <c r="D13" s="66">
        <f>SUM(B13:C13)</f>
        <v>3528</v>
      </c>
      <c r="E13" s="18">
        <v>6178</v>
      </c>
      <c r="F13" s="18">
        <v>921</v>
      </c>
      <c r="G13" s="66">
        <f>SUM(E13:F13)</f>
        <v>7099</v>
      </c>
      <c r="H13" s="18">
        <v>126</v>
      </c>
      <c r="I13" s="66">
        <f>SUM(G13,D13,H13)</f>
        <v>10753</v>
      </c>
      <c r="J13" s="79"/>
      <c r="K13" s="165" t="s">
        <v>7</v>
      </c>
      <c r="L13" s="17">
        <v>1595</v>
      </c>
      <c r="M13" s="18">
        <v>1117</v>
      </c>
      <c r="N13" s="18">
        <v>1686</v>
      </c>
      <c r="O13" s="66">
        <f>SUM(L13:N13)</f>
        <v>4398</v>
      </c>
      <c r="P13" s="18">
        <v>3360</v>
      </c>
      <c r="Q13" s="18">
        <v>2824</v>
      </c>
      <c r="R13" s="66">
        <f>SUM(P13:Q13)</f>
        <v>6184</v>
      </c>
      <c r="S13" s="166">
        <v>171</v>
      </c>
      <c r="T13" s="66">
        <f>SUM(R13,O13,S13)</f>
        <v>10753</v>
      </c>
      <c r="AD13" s="16"/>
      <c r="AE13" s="16"/>
      <c r="AF13" s="16"/>
      <c r="AG13" s="16"/>
      <c r="AH13" s="16"/>
      <c r="AI13" s="16"/>
      <c r="AJ13" s="16"/>
      <c r="AK13" s="16"/>
      <c r="AL13" s="16"/>
      <c r="AM13" s="16"/>
    </row>
    <row r="14" spans="1:39" ht="15">
      <c r="A14" s="167" t="s">
        <v>0</v>
      </c>
      <c r="B14" s="22">
        <v>15885</v>
      </c>
      <c r="C14" s="22">
        <v>7645</v>
      </c>
      <c r="D14" s="22">
        <f>SUM(B14:C14)</f>
        <v>23530</v>
      </c>
      <c r="E14" s="22">
        <v>88092</v>
      </c>
      <c r="F14" s="22">
        <v>8992</v>
      </c>
      <c r="G14" s="22">
        <f>SUM(E14:F14)</f>
        <v>97084</v>
      </c>
      <c r="H14" s="22">
        <v>459</v>
      </c>
      <c r="I14" s="22">
        <f>SUM(G14,D14,H14)</f>
        <v>121073</v>
      </c>
      <c r="J14" s="80"/>
      <c r="K14" s="168" t="s">
        <v>0</v>
      </c>
      <c r="L14" s="21">
        <v>8098</v>
      </c>
      <c r="M14" s="22">
        <v>7952</v>
      </c>
      <c r="N14" s="22">
        <v>15253</v>
      </c>
      <c r="O14" s="22">
        <f>SUM(L14:N14)</f>
        <v>31303</v>
      </c>
      <c r="P14" s="22">
        <v>40135</v>
      </c>
      <c r="Q14" s="22">
        <v>48608</v>
      </c>
      <c r="R14" s="22">
        <f>SUM(P14:Q14)</f>
        <v>88743</v>
      </c>
      <c r="S14" s="22">
        <v>1027</v>
      </c>
      <c r="T14" s="22">
        <f>SUM(R14,O14,S14)</f>
        <v>121073</v>
      </c>
      <c r="AD14" s="16"/>
      <c r="AE14" s="16"/>
      <c r="AF14" s="16"/>
      <c r="AG14" s="16"/>
      <c r="AH14" s="16"/>
      <c r="AI14" s="16"/>
      <c r="AJ14" s="16"/>
      <c r="AK14" s="16"/>
      <c r="AL14" s="16"/>
      <c r="AM14" s="16"/>
    </row>
    <row r="15" spans="1:39" ht="15">
      <c r="A15" s="146" t="s">
        <v>8</v>
      </c>
      <c r="B15" s="18"/>
      <c r="C15" s="18"/>
      <c r="D15" s="66"/>
      <c r="E15" s="18"/>
      <c r="F15" s="18"/>
      <c r="G15" s="66"/>
      <c r="H15" s="18"/>
      <c r="I15" s="66"/>
      <c r="J15" s="80"/>
      <c r="K15" s="169" t="s">
        <v>8</v>
      </c>
      <c r="L15" s="17"/>
      <c r="M15" s="18"/>
      <c r="N15" s="18"/>
      <c r="O15" s="66"/>
      <c r="P15" s="18"/>
      <c r="Q15" s="18"/>
      <c r="R15" s="66"/>
      <c r="S15" s="166"/>
      <c r="T15" s="66"/>
      <c r="AD15" s="16"/>
      <c r="AE15" s="16"/>
      <c r="AF15" s="16"/>
      <c r="AG15" s="16"/>
      <c r="AH15" s="16"/>
      <c r="AI15" s="16"/>
      <c r="AJ15" s="16"/>
      <c r="AK15" s="16"/>
      <c r="AL15" s="16"/>
      <c r="AM15" s="16"/>
    </row>
    <row r="16" spans="1:39" ht="15">
      <c r="A16" s="30" t="s">
        <v>4</v>
      </c>
      <c r="B16" s="18">
        <v>2640</v>
      </c>
      <c r="C16" s="18">
        <v>1262</v>
      </c>
      <c r="D16" s="66">
        <f>SUM(B16:C16)</f>
        <v>3902</v>
      </c>
      <c r="E16" s="18">
        <v>8971</v>
      </c>
      <c r="F16" s="18">
        <v>1723</v>
      </c>
      <c r="G16" s="66">
        <f>SUM(E16:F16)</f>
        <v>10694</v>
      </c>
      <c r="H16" s="18">
        <v>52</v>
      </c>
      <c r="I16" s="66">
        <f>SUM(G16,D16,H16)</f>
        <v>14648</v>
      </c>
      <c r="J16" s="79"/>
      <c r="K16" s="165" t="s">
        <v>4</v>
      </c>
      <c r="L16" s="17">
        <v>551</v>
      </c>
      <c r="M16" s="18">
        <v>790</v>
      </c>
      <c r="N16" s="18">
        <v>1815</v>
      </c>
      <c r="O16" s="66">
        <f>SUM(L16:N16)</f>
        <v>3156</v>
      </c>
      <c r="P16" s="18">
        <v>4943</v>
      </c>
      <c r="Q16" s="18">
        <v>6372</v>
      </c>
      <c r="R16" s="66">
        <f>SUM(P16:Q16)</f>
        <v>11315</v>
      </c>
      <c r="S16" s="166">
        <v>177</v>
      </c>
      <c r="T16" s="66">
        <f>SUM(R16,O16,S16)</f>
        <v>14648</v>
      </c>
      <c r="AD16" s="16"/>
      <c r="AE16" s="16"/>
      <c r="AF16" s="16"/>
      <c r="AG16" s="16"/>
      <c r="AH16" s="16"/>
      <c r="AI16" s="16"/>
      <c r="AJ16" s="16"/>
      <c r="AK16" s="16"/>
      <c r="AL16" s="16"/>
      <c r="AM16" s="16"/>
    </row>
    <row r="17" spans="1:39" ht="15">
      <c r="A17" s="30" t="s">
        <v>5</v>
      </c>
      <c r="B17" s="18">
        <v>7215</v>
      </c>
      <c r="C17" s="18">
        <v>3041</v>
      </c>
      <c r="D17" s="66">
        <f>SUM(B17:C17)</f>
        <v>10256</v>
      </c>
      <c r="E17" s="18">
        <v>30930</v>
      </c>
      <c r="F17" s="18">
        <v>4728</v>
      </c>
      <c r="G17" s="66">
        <f>SUM(E17:F17)</f>
        <v>35658</v>
      </c>
      <c r="H17" s="18">
        <v>73</v>
      </c>
      <c r="I17" s="66">
        <f>SUM(G17,D17,H17)</f>
        <v>45987</v>
      </c>
      <c r="J17" s="79"/>
      <c r="K17" s="165" t="s">
        <v>5</v>
      </c>
      <c r="L17" s="17">
        <v>1099</v>
      </c>
      <c r="M17" s="18">
        <v>1557</v>
      </c>
      <c r="N17" s="18">
        <v>3829</v>
      </c>
      <c r="O17" s="66">
        <f>SUM(L17:N17)</f>
        <v>6485</v>
      </c>
      <c r="P17" s="18">
        <v>12798</v>
      </c>
      <c r="Q17" s="18">
        <v>26363</v>
      </c>
      <c r="R17" s="66">
        <f>SUM(P17:Q17)</f>
        <v>39161</v>
      </c>
      <c r="S17" s="166">
        <v>341</v>
      </c>
      <c r="T17" s="66">
        <f>SUM(R17,O17,S17)</f>
        <v>45987</v>
      </c>
      <c r="AD17" s="16"/>
      <c r="AE17" s="16"/>
      <c r="AF17" s="16"/>
      <c r="AG17" s="16"/>
      <c r="AH17" s="16"/>
      <c r="AI17" s="16"/>
      <c r="AJ17" s="16"/>
      <c r="AK17" s="16"/>
      <c r="AL17" s="16"/>
      <c r="AM17" s="16"/>
    </row>
    <row r="18" spans="1:39" ht="15">
      <c r="A18" s="30" t="s">
        <v>6</v>
      </c>
      <c r="B18" s="18">
        <v>166</v>
      </c>
      <c r="C18" s="18">
        <v>54</v>
      </c>
      <c r="D18" s="66">
        <f>SUM(B18:C18)</f>
        <v>220</v>
      </c>
      <c r="E18" s="18">
        <v>1022</v>
      </c>
      <c r="F18" s="18">
        <v>77</v>
      </c>
      <c r="G18" s="66">
        <f>SUM(E18:F18)</f>
        <v>1099</v>
      </c>
      <c r="H18" s="18">
        <v>1</v>
      </c>
      <c r="I18" s="66">
        <f>SUM(G18,D18,H18)</f>
        <v>1320</v>
      </c>
      <c r="J18" s="79"/>
      <c r="K18" s="165" t="s">
        <v>6</v>
      </c>
      <c r="L18" s="17">
        <v>57</v>
      </c>
      <c r="M18" s="18">
        <v>79</v>
      </c>
      <c r="N18" s="18">
        <v>201</v>
      </c>
      <c r="O18" s="66">
        <f>SUM(L18:N18)</f>
        <v>337</v>
      </c>
      <c r="P18" s="18">
        <v>521</v>
      </c>
      <c r="Q18" s="18">
        <v>454</v>
      </c>
      <c r="R18" s="66">
        <f>SUM(P18:Q18)</f>
        <v>975</v>
      </c>
      <c r="S18" s="166">
        <v>8</v>
      </c>
      <c r="T18" s="66">
        <f>SUM(R18,O18,S18)</f>
        <v>1320</v>
      </c>
      <c r="AD18" s="16"/>
      <c r="AE18" s="16"/>
      <c r="AF18" s="16"/>
      <c r="AG18" s="16"/>
      <c r="AH18" s="16"/>
      <c r="AI18" s="16"/>
      <c r="AJ18" s="16"/>
      <c r="AK18" s="16"/>
      <c r="AL18" s="16"/>
      <c r="AM18" s="16"/>
    </row>
    <row r="19" spans="1:39" ht="15">
      <c r="A19" s="30" t="s">
        <v>7</v>
      </c>
      <c r="B19" s="18">
        <v>264</v>
      </c>
      <c r="C19" s="18">
        <v>154</v>
      </c>
      <c r="D19" s="66">
        <f>SUM(B19:C19)</f>
        <v>418</v>
      </c>
      <c r="E19" s="18">
        <v>1962</v>
      </c>
      <c r="F19" s="18">
        <v>202</v>
      </c>
      <c r="G19" s="66">
        <f>SUM(E19:F19)</f>
        <v>2164</v>
      </c>
      <c r="H19" s="18">
        <v>4</v>
      </c>
      <c r="I19" s="66">
        <f>SUM(G19,D19,H19)</f>
        <v>2586</v>
      </c>
      <c r="J19" s="79"/>
      <c r="K19" s="165" t="s">
        <v>7</v>
      </c>
      <c r="L19" s="17">
        <v>70</v>
      </c>
      <c r="M19" s="18">
        <v>160</v>
      </c>
      <c r="N19" s="18">
        <v>414</v>
      </c>
      <c r="O19" s="66">
        <f>SUM(L19:N19)</f>
        <v>644</v>
      </c>
      <c r="P19" s="18">
        <v>1173</v>
      </c>
      <c r="Q19" s="18">
        <v>740</v>
      </c>
      <c r="R19" s="66">
        <f>SUM(P19:Q19)</f>
        <v>1913</v>
      </c>
      <c r="S19" s="166">
        <v>29</v>
      </c>
      <c r="T19" s="66">
        <f>SUM(R19,O19,S19)</f>
        <v>2586</v>
      </c>
      <c r="AD19" s="16"/>
      <c r="AE19" s="16"/>
      <c r="AF19" s="16"/>
      <c r="AG19" s="16"/>
      <c r="AH19" s="16"/>
      <c r="AI19" s="16"/>
      <c r="AJ19" s="16"/>
      <c r="AK19" s="16"/>
      <c r="AL19" s="16"/>
      <c r="AM19" s="16"/>
    </row>
    <row r="20" spans="1:39" ht="15">
      <c r="A20" s="167" t="s">
        <v>0</v>
      </c>
      <c r="B20" s="22">
        <v>10285</v>
      </c>
      <c r="C20" s="22">
        <v>4511</v>
      </c>
      <c r="D20" s="22">
        <f>SUM(B20:C20)</f>
        <v>14796</v>
      </c>
      <c r="E20" s="22">
        <v>42885</v>
      </c>
      <c r="F20" s="22">
        <v>6730</v>
      </c>
      <c r="G20" s="22">
        <f>SUM(E20:F20)</f>
        <v>49615</v>
      </c>
      <c r="H20" s="22">
        <v>130</v>
      </c>
      <c r="I20" s="22">
        <f>SUM(G20,D20,H20)</f>
        <v>64541</v>
      </c>
      <c r="J20" s="79"/>
      <c r="K20" s="168" t="s">
        <v>0</v>
      </c>
      <c r="L20" s="21">
        <v>1777</v>
      </c>
      <c r="M20" s="22">
        <v>2586</v>
      </c>
      <c r="N20" s="22">
        <v>6259</v>
      </c>
      <c r="O20" s="22">
        <f>SUM(L20:N20)</f>
        <v>10622</v>
      </c>
      <c r="P20" s="22">
        <v>19435</v>
      </c>
      <c r="Q20" s="22">
        <v>33929</v>
      </c>
      <c r="R20" s="22">
        <f>SUM(P20:Q20)</f>
        <v>53364</v>
      </c>
      <c r="S20" s="22">
        <v>555</v>
      </c>
      <c r="T20" s="22">
        <f>SUM(R20,O20,S20)</f>
        <v>64541</v>
      </c>
      <c r="AD20" s="16"/>
      <c r="AE20" s="16"/>
      <c r="AF20" s="16"/>
      <c r="AG20" s="16"/>
      <c r="AH20" s="16"/>
      <c r="AI20" s="16"/>
      <c r="AJ20" s="16"/>
      <c r="AK20" s="16"/>
      <c r="AL20" s="16"/>
      <c r="AM20" s="16"/>
    </row>
    <row r="21" spans="1:39" ht="15">
      <c r="A21" s="146" t="s">
        <v>9</v>
      </c>
      <c r="B21" s="18"/>
      <c r="C21" s="18"/>
      <c r="D21" s="66"/>
      <c r="E21" s="18"/>
      <c r="F21" s="18"/>
      <c r="G21" s="66"/>
      <c r="H21" s="18"/>
      <c r="I21" s="66"/>
      <c r="J21" s="80"/>
      <c r="K21" s="169" t="s">
        <v>9</v>
      </c>
      <c r="L21" s="17"/>
      <c r="M21" s="18"/>
      <c r="N21" s="18"/>
      <c r="O21" s="66"/>
      <c r="P21" s="18"/>
      <c r="Q21" s="18"/>
      <c r="R21" s="66"/>
      <c r="S21" s="166"/>
      <c r="T21" s="66"/>
      <c r="AD21" s="16"/>
      <c r="AE21" s="16"/>
      <c r="AF21" s="16"/>
      <c r="AG21" s="16"/>
      <c r="AH21" s="16"/>
      <c r="AI21" s="16"/>
      <c r="AJ21" s="16"/>
      <c r="AK21" s="16"/>
      <c r="AL21" s="16"/>
      <c r="AM21" s="16"/>
    </row>
    <row r="22" spans="1:39" ht="15">
      <c r="A22" s="30" t="s">
        <v>4</v>
      </c>
      <c r="B22" s="18">
        <v>2787</v>
      </c>
      <c r="C22" s="18">
        <v>1197</v>
      </c>
      <c r="D22" s="66">
        <f>SUM(B22:C22)</f>
        <v>3984</v>
      </c>
      <c r="E22" s="18">
        <v>946</v>
      </c>
      <c r="F22" s="18">
        <v>998</v>
      </c>
      <c r="G22" s="66">
        <f>SUM(E22:F22)</f>
        <v>1944</v>
      </c>
      <c r="H22" s="18">
        <v>19</v>
      </c>
      <c r="I22" s="66">
        <f>SUM(G22,D22,H22)</f>
        <v>5947</v>
      </c>
      <c r="J22" s="79"/>
      <c r="K22" s="165" t="s">
        <v>4</v>
      </c>
      <c r="L22" s="17">
        <v>577</v>
      </c>
      <c r="M22" s="18">
        <v>607</v>
      </c>
      <c r="N22" s="18">
        <v>1228</v>
      </c>
      <c r="O22" s="66">
        <f>SUM(L22:N22)</f>
        <v>2412</v>
      </c>
      <c r="P22" s="18">
        <v>1546</v>
      </c>
      <c r="Q22" s="18">
        <v>1910</v>
      </c>
      <c r="R22" s="66">
        <f>SUM(P22:Q22)</f>
        <v>3456</v>
      </c>
      <c r="S22" s="166">
        <v>79</v>
      </c>
      <c r="T22" s="66">
        <f>SUM(R22,O22,S22)</f>
        <v>5947</v>
      </c>
      <c r="AD22" s="16"/>
      <c r="AE22" s="16"/>
      <c r="AF22" s="16"/>
      <c r="AG22" s="16"/>
      <c r="AH22" s="16"/>
      <c r="AI22" s="16"/>
      <c r="AJ22" s="16"/>
      <c r="AK22" s="16"/>
      <c r="AL22" s="16"/>
      <c r="AM22" s="16"/>
    </row>
    <row r="23" spans="1:39" ht="15">
      <c r="A23" s="30" t="s">
        <v>5</v>
      </c>
      <c r="B23" s="18">
        <v>3937</v>
      </c>
      <c r="C23" s="18">
        <v>1742</v>
      </c>
      <c r="D23" s="66">
        <f>SUM(B23:C23)</f>
        <v>5679</v>
      </c>
      <c r="E23" s="18">
        <v>1709</v>
      </c>
      <c r="F23" s="18">
        <v>1654</v>
      </c>
      <c r="G23" s="66">
        <f>SUM(E23:F23)</f>
        <v>3363</v>
      </c>
      <c r="H23" s="18">
        <v>13</v>
      </c>
      <c r="I23" s="66">
        <f>SUM(G23,D23,H23)</f>
        <v>9055</v>
      </c>
      <c r="J23" s="79"/>
      <c r="K23" s="165" t="s">
        <v>5</v>
      </c>
      <c r="L23" s="17">
        <v>707</v>
      </c>
      <c r="M23" s="18">
        <v>746</v>
      </c>
      <c r="N23" s="18">
        <v>1494</v>
      </c>
      <c r="O23" s="66">
        <f>SUM(L23:N23)</f>
        <v>2947</v>
      </c>
      <c r="P23" s="18">
        <v>2306</v>
      </c>
      <c r="Q23" s="18">
        <v>3709</v>
      </c>
      <c r="R23" s="66">
        <f>SUM(P23:Q23)</f>
        <v>6015</v>
      </c>
      <c r="S23" s="166">
        <v>93</v>
      </c>
      <c r="T23" s="66">
        <f>SUM(R23,O23,S23)</f>
        <v>9055</v>
      </c>
      <c r="AD23" s="16"/>
      <c r="AE23" s="16"/>
      <c r="AF23" s="16"/>
      <c r="AG23" s="16"/>
      <c r="AH23" s="16"/>
      <c r="AI23" s="16"/>
      <c r="AJ23" s="16"/>
      <c r="AK23" s="16"/>
      <c r="AL23" s="16"/>
      <c r="AM23" s="16"/>
    </row>
    <row r="24" spans="1:39" ht="15">
      <c r="A24" s="30" t="s">
        <v>7</v>
      </c>
      <c r="B24" s="18">
        <v>460</v>
      </c>
      <c r="C24" s="18">
        <v>114</v>
      </c>
      <c r="D24" s="66">
        <f>SUM(B24:C24)</f>
        <v>574</v>
      </c>
      <c r="E24" s="18">
        <v>26</v>
      </c>
      <c r="F24" s="18">
        <v>51</v>
      </c>
      <c r="G24" s="66">
        <f>SUM(E24:F24)</f>
        <v>77</v>
      </c>
      <c r="H24" s="18">
        <v>1</v>
      </c>
      <c r="I24" s="66">
        <f>SUM(G24,D24,H24)</f>
        <v>652</v>
      </c>
      <c r="J24" s="79"/>
      <c r="K24" s="165" t="s">
        <v>7</v>
      </c>
      <c r="L24" s="17">
        <v>156</v>
      </c>
      <c r="M24" s="18">
        <v>90</v>
      </c>
      <c r="N24" s="18">
        <v>138</v>
      </c>
      <c r="O24" s="66">
        <f>SUM(L24:N24)</f>
        <v>384</v>
      </c>
      <c r="P24" s="18">
        <v>192</v>
      </c>
      <c r="Q24" s="18">
        <v>66</v>
      </c>
      <c r="R24" s="66">
        <f>SUM(P24:Q24)</f>
        <v>258</v>
      </c>
      <c r="S24" s="166">
        <v>10</v>
      </c>
      <c r="T24" s="66">
        <f>SUM(R24,O24,S24)</f>
        <v>652</v>
      </c>
      <c r="AD24" s="16"/>
      <c r="AE24" s="16"/>
      <c r="AF24" s="16"/>
      <c r="AG24" s="16"/>
      <c r="AH24" s="16"/>
      <c r="AI24" s="16"/>
      <c r="AJ24" s="16"/>
      <c r="AK24" s="16"/>
      <c r="AL24" s="16"/>
      <c r="AM24" s="16"/>
    </row>
    <row r="25" spans="1:39" ht="15">
      <c r="A25" s="167" t="s">
        <v>0</v>
      </c>
      <c r="B25" s="22">
        <v>7184</v>
      </c>
      <c r="C25" s="22">
        <v>3053</v>
      </c>
      <c r="D25" s="22">
        <f>SUM(B25:C25)</f>
        <v>10237</v>
      </c>
      <c r="E25" s="22">
        <v>2681</v>
      </c>
      <c r="F25" s="22">
        <v>2703</v>
      </c>
      <c r="G25" s="22">
        <f>SUM(E25:F25)</f>
        <v>5384</v>
      </c>
      <c r="H25" s="22">
        <v>33</v>
      </c>
      <c r="I25" s="22">
        <f>SUM(G25,D25,H25)</f>
        <v>15654</v>
      </c>
      <c r="J25" s="79"/>
      <c r="K25" s="168" t="s">
        <v>0</v>
      </c>
      <c r="L25" s="21">
        <v>1440</v>
      </c>
      <c r="M25" s="22">
        <v>1443</v>
      </c>
      <c r="N25" s="22">
        <v>2860</v>
      </c>
      <c r="O25" s="22">
        <f>SUM(O22:O24)</f>
        <v>5743</v>
      </c>
      <c r="P25" s="22">
        <v>4044</v>
      </c>
      <c r="Q25" s="22">
        <v>5685</v>
      </c>
      <c r="R25" s="22">
        <f>SUM(R22:R24)</f>
        <v>9729</v>
      </c>
      <c r="S25" s="22">
        <v>182</v>
      </c>
      <c r="T25" s="22">
        <f>SUM(T22:T24)</f>
        <v>15654</v>
      </c>
      <c r="AD25" s="16"/>
      <c r="AE25" s="16"/>
      <c r="AF25" s="16"/>
      <c r="AG25" s="16"/>
      <c r="AH25" s="16"/>
      <c r="AI25" s="16"/>
      <c r="AJ25" s="16"/>
      <c r="AK25" s="16"/>
      <c r="AL25" s="16"/>
      <c r="AM25" s="16"/>
    </row>
    <row r="26" spans="1:39" ht="15">
      <c r="A26" s="146" t="s">
        <v>10</v>
      </c>
      <c r="B26" s="18"/>
      <c r="C26" s="18"/>
      <c r="D26" s="66"/>
      <c r="E26" s="18"/>
      <c r="F26" s="18"/>
      <c r="G26" s="66"/>
      <c r="H26" s="18"/>
      <c r="I26" s="66"/>
      <c r="J26" s="80"/>
      <c r="K26" s="169" t="s">
        <v>10</v>
      </c>
      <c r="L26" s="17"/>
      <c r="M26" s="18"/>
      <c r="N26" s="18"/>
      <c r="O26" s="66"/>
      <c r="P26" s="18"/>
      <c r="Q26" s="18"/>
      <c r="R26" s="66"/>
      <c r="S26" s="166"/>
      <c r="T26" s="66"/>
      <c r="AD26" s="16"/>
      <c r="AE26" s="16"/>
      <c r="AF26" s="16"/>
      <c r="AG26" s="16"/>
      <c r="AH26" s="16"/>
      <c r="AI26" s="16"/>
      <c r="AJ26" s="16"/>
      <c r="AK26" s="16"/>
      <c r="AL26" s="16"/>
      <c r="AM26" s="16"/>
    </row>
    <row r="27" spans="1:39" ht="15">
      <c r="A27" s="30" t="s">
        <v>4</v>
      </c>
      <c r="B27" s="18">
        <v>1993</v>
      </c>
      <c r="C27" s="18">
        <v>653</v>
      </c>
      <c r="D27" s="66">
        <f>SUM(B27:C27)</f>
        <v>2646</v>
      </c>
      <c r="E27" s="18">
        <v>9839</v>
      </c>
      <c r="F27" s="18">
        <v>696</v>
      </c>
      <c r="G27" s="66">
        <f>SUM(E27:F27)</f>
        <v>10535</v>
      </c>
      <c r="H27" s="18">
        <v>59</v>
      </c>
      <c r="I27" s="66">
        <f>SUM(G27,D27,H27)</f>
        <v>13240</v>
      </c>
      <c r="J27" s="79"/>
      <c r="K27" s="165" t="s">
        <v>4</v>
      </c>
      <c r="L27" s="17">
        <v>762</v>
      </c>
      <c r="M27" s="18">
        <v>1121</v>
      </c>
      <c r="N27" s="18">
        <v>2402</v>
      </c>
      <c r="O27" s="66">
        <f>SUM(L27:N27)</f>
        <v>4285</v>
      </c>
      <c r="P27" s="18">
        <v>4981</v>
      </c>
      <c r="Q27" s="18">
        <v>3730</v>
      </c>
      <c r="R27" s="66">
        <f>SUM(P27:Q27)</f>
        <v>8711</v>
      </c>
      <c r="S27" s="166">
        <v>244</v>
      </c>
      <c r="T27" s="66">
        <f>SUM(R27,O27,S27)</f>
        <v>13240</v>
      </c>
      <c r="AD27" s="16"/>
      <c r="AE27" s="16"/>
      <c r="AF27" s="16"/>
      <c r="AG27" s="16"/>
      <c r="AH27" s="16"/>
      <c r="AI27" s="16"/>
      <c r="AJ27" s="16"/>
      <c r="AK27" s="16"/>
      <c r="AL27" s="16"/>
      <c r="AM27" s="16"/>
    </row>
    <row r="28" spans="1:39" ht="15">
      <c r="A28" s="30" t="s">
        <v>5</v>
      </c>
      <c r="B28" s="18">
        <v>3842</v>
      </c>
      <c r="C28" s="18">
        <v>1347</v>
      </c>
      <c r="D28" s="66">
        <f>SUM(B28:C28)</f>
        <v>5189</v>
      </c>
      <c r="E28" s="18">
        <v>52274</v>
      </c>
      <c r="F28" s="18">
        <v>2177</v>
      </c>
      <c r="G28" s="66">
        <f>SUM(E28:F28)</f>
        <v>54451</v>
      </c>
      <c r="H28" s="18">
        <v>140</v>
      </c>
      <c r="I28" s="66">
        <f>SUM(G28,D28,H28)</f>
        <v>59780</v>
      </c>
      <c r="J28" s="79"/>
      <c r="K28" s="165" t="s">
        <v>5</v>
      </c>
      <c r="L28" s="17">
        <v>1206</v>
      </c>
      <c r="M28" s="18">
        <v>2127</v>
      </c>
      <c r="N28" s="18">
        <v>6090</v>
      </c>
      <c r="O28" s="66">
        <f>SUM(L28:N28)</f>
        <v>9423</v>
      </c>
      <c r="P28" s="18">
        <v>22747</v>
      </c>
      <c r="Q28" s="18">
        <v>27159</v>
      </c>
      <c r="R28" s="66">
        <f>SUM(P28:Q28)</f>
        <v>49906</v>
      </c>
      <c r="S28" s="166">
        <v>451</v>
      </c>
      <c r="T28" s="66">
        <f>SUM(R28,O28,S28)</f>
        <v>59780</v>
      </c>
      <c r="AD28" s="16"/>
      <c r="AE28" s="16"/>
      <c r="AF28" s="16"/>
      <c r="AG28" s="16"/>
      <c r="AH28" s="16"/>
      <c r="AI28" s="16"/>
      <c r="AJ28" s="16"/>
      <c r="AK28" s="16"/>
      <c r="AL28" s="16"/>
      <c r="AM28" s="16"/>
    </row>
    <row r="29" spans="1:39" ht="15">
      <c r="A29" s="30" t="s">
        <v>6</v>
      </c>
      <c r="B29" s="18">
        <v>34</v>
      </c>
      <c r="C29" s="18">
        <v>21</v>
      </c>
      <c r="D29" s="66">
        <f>SUM(B29:C29)</f>
        <v>55</v>
      </c>
      <c r="E29" s="18">
        <v>849</v>
      </c>
      <c r="F29" s="18">
        <v>44</v>
      </c>
      <c r="G29" s="66">
        <f>SUM(E29:F29)</f>
        <v>893</v>
      </c>
      <c r="H29" s="18">
        <v>0</v>
      </c>
      <c r="I29" s="66">
        <f>SUM(G29,D29,H29)</f>
        <v>948</v>
      </c>
      <c r="J29" s="79"/>
      <c r="K29" s="165" t="s">
        <v>6</v>
      </c>
      <c r="L29" s="17">
        <v>17</v>
      </c>
      <c r="M29" s="18">
        <v>38</v>
      </c>
      <c r="N29" s="18">
        <v>109</v>
      </c>
      <c r="O29" s="66">
        <f>SUM(L29:N29)</f>
        <v>164</v>
      </c>
      <c r="P29" s="18">
        <v>435</v>
      </c>
      <c r="Q29" s="18">
        <v>344</v>
      </c>
      <c r="R29" s="66">
        <f>SUM(P29:Q29)</f>
        <v>779</v>
      </c>
      <c r="S29" s="166">
        <v>5</v>
      </c>
      <c r="T29" s="66">
        <f>SUM(R29,O29,S29)</f>
        <v>948</v>
      </c>
      <c r="AD29" s="16"/>
      <c r="AE29" s="16"/>
      <c r="AF29" s="16"/>
      <c r="AG29" s="16"/>
      <c r="AH29" s="16"/>
      <c r="AI29" s="16"/>
      <c r="AJ29" s="16"/>
      <c r="AK29" s="16"/>
      <c r="AL29" s="16"/>
      <c r="AM29" s="16"/>
    </row>
    <row r="30" spans="1:39" ht="15">
      <c r="A30" s="30" t="s">
        <v>7</v>
      </c>
      <c r="B30" s="18">
        <v>12</v>
      </c>
      <c r="C30" s="18">
        <v>11</v>
      </c>
      <c r="D30" s="66">
        <f>SUM(B30:C30)</f>
        <v>23</v>
      </c>
      <c r="E30" s="18">
        <v>422</v>
      </c>
      <c r="F30" s="18">
        <v>22</v>
      </c>
      <c r="G30" s="66">
        <f>SUM(E30:F30)</f>
        <v>444</v>
      </c>
      <c r="H30" s="18">
        <v>0</v>
      </c>
      <c r="I30" s="66">
        <f>SUM(G30,D30,H30)</f>
        <v>467</v>
      </c>
      <c r="J30" s="79"/>
      <c r="K30" s="165" t="s">
        <v>7</v>
      </c>
      <c r="L30" s="17">
        <v>2</v>
      </c>
      <c r="M30" s="18">
        <v>5</v>
      </c>
      <c r="N30" s="18">
        <v>25</v>
      </c>
      <c r="O30" s="66">
        <f>SUM(L30:N30)</f>
        <v>32</v>
      </c>
      <c r="P30" s="18">
        <v>170</v>
      </c>
      <c r="Q30" s="18">
        <v>261</v>
      </c>
      <c r="R30" s="66">
        <f>SUM(P30:Q30)</f>
        <v>431</v>
      </c>
      <c r="S30" s="166">
        <v>4</v>
      </c>
      <c r="T30" s="66">
        <f>SUM(R30,O30,S30)</f>
        <v>467</v>
      </c>
      <c r="AD30" s="16"/>
      <c r="AE30" s="16"/>
      <c r="AF30" s="16"/>
      <c r="AG30" s="16"/>
      <c r="AH30" s="16"/>
      <c r="AI30" s="16"/>
      <c r="AJ30" s="16"/>
      <c r="AK30" s="16"/>
      <c r="AL30" s="16"/>
      <c r="AM30" s="16"/>
    </row>
    <row r="31" spans="1:39" ht="15">
      <c r="A31" s="167" t="s">
        <v>0</v>
      </c>
      <c r="B31" s="22">
        <v>5881</v>
      </c>
      <c r="C31" s="22">
        <v>2032</v>
      </c>
      <c r="D31" s="22">
        <f>SUM(B31:C31)</f>
        <v>7913</v>
      </c>
      <c r="E31" s="22">
        <v>63384</v>
      </c>
      <c r="F31" s="22">
        <v>2939</v>
      </c>
      <c r="G31" s="22">
        <f>SUM(E31:F31)</f>
        <v>66323</v>
      </c>
      <c r="H31" s="22">
        <v>199</v>
      </c>
      <c r="I31" s="22">
        <f>SUM(G31,D31,H31)</f>
        <v>74435</v>
      </c>
      <c r="J31" s="79"/>
      <c r="K31" s="168" t="s">
        <v>0</v>
      </c>
      <c r="L31" s="21">
        <v>1987</v>
      </c>
      <c r="M31" s="22">
        <v>3291</v>
      </c>
      <c r="N31" s="22">
        <v>8626</v>
      </c>
      <c r="O31" s="22">
        <f>SUM(L31:N31)</f>
        <v>13904</v>
      </c>
      <c r="P31" s="22">
        <v>28333</v>
      </c>
      <c r="Q31" s="22">
        <v>31494</v>
      </c>
      <c r="R31" s="22">
        <f>SUM(P31:Q31)</f>
        <v>59827</v>
      </c>
      <c r="S31" s="22">
        <v>704</v>
      </c>
      <c r="T31" s="22">
        <f>SUM(R31,O31,S31)</f>
        <v>74435</v>
      </c>
      <c r="AD31" s="16"/>
      <c r="AE31" s="16"/>
      <c r="AF31" s="16"/>
      <c r="AG31" s="16"/>
      <c r="AH31" s="16"/>
      <c r="AI31" s="16"/>
      <c r="AJ31" s="16"/>
      <c r="AK31" s="16"/>
      <c r="AL31" s="16"/>
      <c r="AM31" s="16"/>
    </row>
    <row r="32" spans="1:39" ht="15">
      <c r="A32" s="146" t="s">
        <v>11</v>
      </c>
      <c r="B32" s="18"/>
      <c r="C32" s="18"/>
      <c r="D32" s="66"/>
      <c r="E32" s="18"/>
      <c r="F32" s="18"/>
      <c r="G32" s="66"/>
      <c r="H32" s="18"/>
      <c r="I32" s="66"/>
      <c r="J32" s="80"/>
      <c r="K32" s="169" t="s">
        <v>11</v>
      </c>
      <c r="L32" s="17"/>
      <c r="M32" s="18"/>
      <c r="N32" s="18"/>
      <c r="O32" s="66"/>
      <c r="P32" s="18"/>
      <c r="Q32" s="18"/>
      <c r="R32" s="66"/>
      <c r="S32" s="166"/>
      <c r="T32" s="66"/>
      <c r="AD32" s="16"/>
      <c r="AE32" s="16"/>
      <c r="AF32" s="16"/>
      <c r="AG32" s="16"/>
      <c r="AH32" s="16"/>
      <c r="AI32" s="16"/>
      <c r="AJ32" s="16"/>
      <c r="AK32" s="16"/>
      <c r="AL32" s="16"/>
      <c r="AM32" s="16"/>
    </row>
    <row r="33" spans="1:39" ht="15">
      <c r="A33" s="30" t="s">
        <v>4</v>
      </c>
      <c r="B33" s="18">
        <v>3566</v>
      </c>
      <c r="C33" s="18">
        <v>1539</v>
      </c>
      <c r="D33" s="66">
        <f>SUM(B33:C33)</f>
        <v>5105</v>
      </c>
      <c r="E33" s="18">
        <v>17035</v>
      </c>
      <c r="F33" s="18">
        <v>1750</v>
      </c>
      <c r="G33" s="66">
        <f>SUM(E33:F33)</f>
        <v>18785</v>
      </c>
      <c r="H33" s="18">
        <v>72</v>
      </c>
      <c r="I33" s="66">
        <f>SUM(G33,D33,H33)</f>
        <v>23962</v>
      </c>
      <c r="J33" s="79"/>
      <c r="K33" s="165" t="s">
        <v>4</v>
      </c>
      <c r="L33" s="17">
        <v>1189</v>
      </c>
      <c r="M33" s="18">
        <v>1944</v>
      </c>
      <c r="N33" s="18">
        <v>3722</v>
      </c>
      <c r="O33" s="66">
        <f>SUM(L33:N33)</f>
        <v>6855</v>
      </c>
      <c r="P33" s="18">
        <v>8255</v>
      </c>
      <c r="Q33" s="18">
        <v>8645</v>
      </c>
      <c r="R33" s="66">
        <f>SUM(P33:Q33)</f>
        <v>16900</v>
      </c>
      <c r="S33" s="166">
        <v>207</v>
      </c>
      <c r="T33" s="66">
        <f>SUM(R33,O33,S33)</f>
        <v>23962</v>
      </c>
      <c r="AD33" s="16"/>
      <c r="AE33" s="16"/>
      <c r="AF33" s="16"/>
      <c r="AG33" s="16"/>
      <c r="AH33" s="16"/>
      <c r="AI33" s="16"/>
      <c r="AJ33" s="16"/>
      <c r="AK33" s="16"/>
      <c r="AL33" s="16"/>
      <c r="AM33" s="16"/>
    </row>
    <row r="34" spans="1:39" ht="15">
      <c r="A34" s="30" t="s">
        <v>5</v>
      </c>
      <c r="B34" s="18">
        <v>6708</v>
      </c>
      <c r="C34" s="18">
        <v>2584</v>
      </c>
      <c r="D34" s="66">
        <f>SUM(B34:C34)</f>
        <v>9292</v>
      </c>
      <c r="E34" s="18">
        <v>57313</v>
      </c>
      <c r="F34" s="18">
        <v>3985</v>
      </c>
      <c r="G34" s="66">
        <f>SUM(E34:F34)</f>
        <v>61298</v>
      </c>
      <c r="H34" s="18">
        <v>218</v>
      </c>
      <c r="I34" s="66">
        <f>SUM(G34,D34,H34)</f>
        <v>70808</v>
      </c>
      <c r="J34" s="79"/>
      <c r="K34" s="165" t="s">
        <v>5</v>
      </c>
      <c r="L34" s="17">
        <v>1855</v>
      </c>
      <c r="M34" s="18">
        <v>3410</v>
      </c>
      <c r="N34" s="18">
        <v>7539</v>
      </c>
      <c r="O34" s="66">
        <f>SUM(L34:N34)</f>
        <v>12804</v>
      </c>
      <c r="P34" s="18">
        <v>22826</v>
      </c>
      <c r="Q34" s="18">
        <v>34739</v>
      </c>
      <c r="R34" s="66">
        <f>SUM(P34:Q34)</f>
        <v>57565</v>
      </c>
      <c r="S34" s="166">
        <v>439</v>
      </c>
      <c r="T34" s="66">
        <f>SUM(R34,O34,S34)</f>
        <v>70808</v>
      </c>
      <c r="AD34" s="16"/>
      <c r="AE34" s="16"/>
      <c r="AF34" s="16"/>
      <c r="AG34" s="16"/>
      <c r="AH34" s="16"/>
      <c r="AI34" s="16"/>
      <c r="AJ34" s="16"/>
      <c r="AK34" s="16"/>
      <c r="AL34" s="16"/>
      <c r="AM34" s="16"/>
    </row>
    <row r="35" spans="1:39" ht="15">
      <c r="A35" s="30" t="s">
        <v>6</v>
      </c>
      <c r="B35" s="18">
        <v>542</v>
      </c>
      <c r="C35" s="18">
        <v>105</v>
      </c>
      <c r="D35" s="66">
        <f>SUM(B35:C35)</f>
        <v>647</v>
      </c>
      <c r="E35" s="18">
        <v>2209</v>
      </c>
      <c r="F35" s="18">
        <v>143</v>
      </c>
      <c r="G35" s="66">
        <f>SUM(E35:F35)</f>
        <v>2352</v>
      </c>
      <c r="H35" s="18">
        <v>2</v>
      </c>
      <c r="I35" s="66">
        <f>SUM(G35,D35,H35)</f>
        <v>3001</v>
      </c>
      <c r="J35" s="79"/>
      <c r="K35" s="165" t="s">
        <v>6</v>
      </c>
      <c r="L35" s="17">
        <v>186</v>
      </c>
      <c r="M35" s="18">
        <v>283</v>
      </c>
      <c r="N35" s="18">
        <v>547</v>
      </c>
      <c r="O35" s="66">
        <f>SUM(L35:N35)</f>
        <v>1016</v>
      </c>
      <c r="P35" s="18">
        <v>1328</v>
      </c>
      <c r="Q35" s="18">
        <v>635</v>
      </c>
      <c r="R35" s="66">
        <f>SUM(P35:Q35)</f>
        <v>1963</v>
      </c>
      <c r="S35" s="166">
        <v>22</v>
      </c>
      <c r="T35" s="66">
        <f>SUM(R35,O35,S35)</f>
        <v>3001</v>
      </c>
      <c r="AD35" s="16"/>
      <c r="AE35" s="16"/>
      <c r="AF35" s="16"/>
      <c r="AG35" s="16"/>
      <c r="AH35" s="16"/>
      <c r="AI35" s="16"/>
      <c r="AJ35" s="16"/>
      <c r="AK35" s="16"/>
      <c r="AL35" s="16"/>
      <c r="AM35" s="16"/>
    </row>
    <row r="36" spans="1:39" ht="15">
      <c r="A36" s="30" t="s">
        <v>7</v>
      </c>
      <c r="B36" s="18">
        <v>677</v>
      </c>
      <c r="C36" s="18">
        <v>150</v>
      </c>
      <c r="D36" s="66">
        <f>SUM(B36:C36)</f>
        <v>827</v>
      </c>
      <c r="E36" s="18">
        <v>2512</v>
      </c>
      <c r="F36" s="18">
        <v>176</v>
      </c>
      <c r="G36" s="66">
        <f>SUM(E36:F36)</f>
        <v>2688</v>
      </c>
      <c r="H36" s="18">
        <v>4</v>
      </c>
      <c r="I36" s="66">
        <f>SUM(G36,D36,H36)</f>
        <v>3519</v>
      </c>
      <c r="J36" s="79"/>
      <c r="K36" s="165" t="s">
        <v>7</v>
      </c>
      <c r="L36" s="17">
        <v>245</v>
      </c>
      <c r="M36" s="18">
        <v>295</v>
      </c>
      <c r="N36" s="18">
        <v>480</v>
      </c>
      <c r="O36" s="66">
        <f>SUM(L36:N36)</f>
        <v>1020</v>
      </c>
      <c r="P36" s="18">
        <v>1051</v>
      </c>
      <c r="Q36" s="18">
        <v>1431</v>
      </c>
      <c r="R36" s="66">
        <f>SUM(P36:Q36)</f>
        <v>2482</v>
      </c>
      <c r="S36" s="166">
        <v>17</v>
      </c>
      <c r="T36" s="66">
        <f>SUM(R36,O36,S36)</f>
        <v>3519</v>
      </c>
      <c r="AD36" s="16"/>
      <c r="AE36" s="16"/>
      <c r="AF36" s="16"/>
      <c r="AG36" s="16"/>
      <c r="AH36" s="16"/>
      <c r="AI36" s="16"/>
      <c r="AJ36" s="16"/>
      <c r="AK36" s="16"/>
      <c r="AL36" s="16"/>
      <c r="AM36" s="16"/>
    </row>
    <row r="37" spans="1:39" ht="15">
      <c r="A37" s="167" t="s">
        <v>0</v>
      </c>
      <c r="B37" s="22">
        <v>11493</v>
      </c>
      <c r="C37" s="22">
        <v>4378</v>
      </c>
      <c r="D37" s="22">
        <f>SUM(B37:C37)</f>
        <v>15871</v>
      </c>
      <c r="E37" s="22">
        <v>79069</v>
      </c>
      <c r="F37" s="22">
        <v>6054</v>
      </c>
      <c r="G37" s="22">
        <f>SUM(E37:F37)</f>
        <v>85123</v>
      </c>
      <c r="H37" s="22">
        <v>296</v>
      </c>
      <c r="I37" s="22">
        <f>SUM(G37,D37,H37)</f>
        <v>101290</v>
      </c>
      <c r="J37" s="79"/>
      <c r="K37" s="168" t="s">
        <v>0</v>
      </c>
      <c r="L37" s="21">
        <v>3475</v>
      </c>
      <c r="M37" s="22">
        <v>5932</v>
      </c>
      <c r="N37" s="22">
        <v>12288</v>
      </c>
      <c r="O37" s="22">
        <f>SUM(L37:N37)</f>
        <v>21695</v>
      </c>
      <c r="P37" s="22">
        <v>33460</v>
      </c>
      <c r="Q37" s="22">
        <v>45450</v>
      </c>
      <c r="R37" s="22">
        <f>SUM(P37:Q37)</f>
        <v>78910</v>
      </c>
      <c r="S37" s="22">
        <v>685</v>
      </c>
      <c r="T37" s="22">
        <f>SUM(R37,O37,S37)</f>
        <v>101290</v>
      </c>
      <c r="AD37" s="16"/>
      <c r="AE37" s="16"/>
      <c r="AF37" s="16"/>
      <c r="AG37" s="16"/>
      <c r="AH37" s="16"/>
      <c r="AI37" s="16"/>
      <c r="AJ37" s="16"/>
      <c r="AK37" s="16"/>
      <c r="AL37" s="16"/>
      <c r="AM37" s="16"/>
    </row>
    <row r="38" spans="1:39" ht="15">
      <c r="A38" s="146" t="s">
        <v>12</v>
      </c>
      <c r="B38" s="18"/>
      <c r="C38" s="18"/>
      <c r="D38" s="66"/>
      <c r="E38" s="18"/>
      <c r="F38" s="18"/>
      <c r="G38" s="66"/>
      <c r="H38" s="18"/>
      <c r="I38" s="66"/>
      <c r="J38" s="80"/>
      <c r="K38" s="169" t="s">
        <v>12</v>
      </c>
      <c r="L38" s="17"/>
      <c r="M38" s="18"/>
      <c r="N38" s="18"/>
      <c r="O38" s="66"/>
      <c r="P38" s="18"/>
      <c r="Q38" s="18"/>
      <c r="R38" s="66"/>
      <c r="S38" s="166"/>
      <c r="T38" s="66"/>
      <c r="AD38" s="16"/>
      <c r="AE38" s="16"/>
      <c r="AF38" s="16"/>
      <c r="AG38" s="16"/>
      <c r="AH38" s="16"/>
      <c r="AI38" s="16"/>
      <c r="AJ38" s="16"/>
      <c r="AK38" s="16"/>
      <c r="AL38" s="16"/>
      <c r="AM38" s="16"/>
    </row>
    <row r="39" spans="1:39" ht="15">
      <c r="A39" s="30" t="s">
        <v>4</v>
      </c>
      <c r="B39" s="18">
        <v>1435</v>
      </c>
      <c r="C39" s="18">
        <v>514</v>
      </c>
      <c r="D39" s="66">
        <f>SUM(B39:C39)</f>
        <v>1949</v>
      </c>
      <c r="E39" s="18">
        <v>6484</v>
      </c>
      <c r="F39" s="18">
        <v>690</v>
      </c>
      <c r="G39" s="66">
        <f>SUM(E39:F39)</f>
        <v>7174</v>
      </c>
      <c r="H39" s="18">
        <v>31</v>
      </c>
      <c r="I39" s="66">
        <f>SUM(G39,D39,H39)</f>
        <v>9154</v>
      </c>
      <c r="J39" s="79"/>
      <c r="K39" s="165" t="s">
        <v>4</v>
      </c>
      <c r="L39" s="17">
        <v>553</v>
      </c>
      <c r="M39" s="18">
        <v>814</v>
      </c>
      <c r="N39" s="18">
        <v>1645</v>
      </c>
      <c r="O39" s="66">
        <f>SUM(L39:N39)</f>
        <v>3012</v>
      </c>
      <c r="P39" s="18">
        <v>3598</v>
      </c>
      <c r="Q39" s="18">
        <v>2438</v>
      </c>
      <c r="R39" s="66">
        <f>SUM(P39:Q39)</f>
        <v>6036</v>
      </c>
      <c r="S39" s="166">
        <v>106</v>
      </c>
      <c r="T39" s="66">
        <f>SUM(R39,O39,S39)</f>
        <v>9154</v>
      </c>
      <c r="AD39" s="16"/>
      <c r="AE39" s="16"/>
      <c r="AF39" s="16"/>
      <c r="AG39" s="16"/>
      <c r="AH39" s="16"/>
      <c r="AI39" s="16"/>
      <c r="AJ39" s="16"/>
      <c r="AK39" s="16"/>
      <c r="AL39" s="16"/>
      <c r="AM39" s="16"/>
    </row>
    <row r="40" spans="1:39" ht="15">
      <c r="A40" s="30" t="s">
        <v>5</v>
      </c>
      <c r="B40" s="18">
        <v>3640</v>
      </c>
      <c r="C40" s="18">
        <v>1385</v>
      </c>
      <c r="D40" s="66">
        <f>SUM(B40:C40)</f>
        <v>5025</v>
      </c>
      <c r="E40" s="18">
        <v>35033</v>
      </c>
      <c r="F40" s="18">
        <v>2713</v>
      </c>
      <c r="G40" s="66">
        <f>SUM(E40:F40)</f>
        <v>37746</v>
      </c>
      <c r="H40" s="18">
        <v>130</v>
      </c>
      <c r="I40" s="66">
        <f>SUM(G40,D40,H40)</f>
        <v>42901</v>
      </c>
      <c r="J40" s="79"/>
      <c r="K40" s="165" t="s">
        <v>5</v>
      </c>
      <c r="L40" s="17">
        <v>1063</v>
      </c>
      <c r="M40" s="18">
        <v>2087</v>
      </c>
      <c r="N40" s="18">
        <v>5826</v>
      </c>
      <c r="O40" s="66">
        <f>SUM(L40:N40)</f>
        <v>8976</v>
      </c>
      <c r="P40" s="18">
        <v>16499</v>
      </c>
      <c r="Q40" s="18">
        <v>17181</v>
      </c>
      <c r="R40" s="66">
        <f>SUM(P40:Q40)</f>
        <v>33680</v>
      </c>
      <c r="S40" s="166">
        <v>245</v>
      </c>
      <c r="T40" s="66">
        <f>SUM(R40,O40,S40)</f>
        <v>42901</v>
      </c>
      <c r="AD40" s="16"/>
      <c r="AE40" s="16"/>
      <c r="AF40" s="16"/>
      <c r="AG40" s="16"/>
      <c r="AH40" s="16"/>
      <c r="AI40" s="16"/>
      <c r="AJ40" s="16"/>
      <c r="AK40" s="16"/>
      <c r="AL40" s="16"/>
      <c r="AM40" s="16"/>
    </row>
    <row r="41" spans="1:39" ht="15">
      <c r="A41" s="30" t="s">
        <v>6</v>
      </c>
      <c r="B41" s="18">
        <v>401</v>
      </c>
      <c r="C41" s="18">
        <v>110</v>
      </c>
      <c r="D41" s="66">
        <f>SUM(B41:C41)</f>
        <v>511</v>
      </c>
      <c r="E41" s="18">
        <v>3462</v>
      </c>
      <c r="F41" s="18">
        <v>234</v>
      </c>
      <c r="G41" s="66">
        <f>SUM(E41:F41)</f>
        <v>3696</v>
      </c>
      <c r="H41" s="18">
        <v>15</v>
      </c>
      <c r="I41" s="66">
        <f>SUM(G41,D41,H41)</f>
        <v>4222</v>
      </c>
      <c r="J41" s="79"/>
      <c r="K41" s="165" t="s">
        <v>6</v>
      </c>
      <c r="L41" s="17">
        <v>115</v>
      </c>
      <c r="M41" s="18">
        <v>240</v>
      </c>
      <c r="N41" s="18">
        <v>577</v>
      </c>
      <c r="O41" s="66">
        <f>SUM(L41:N41)</f>
        <v>932</v>
      </c>
      <c r="P41" s="18">
        <v>1694</v>
      </c>
      <c r="Q41" s="18">
        <v>1554</v>
      </c>
      <c r="R41" s="66">
        <f>SUM(P41:Q41)</f>
        <v>3248</v>
      </c>
      <c r="S41" s="166">
        <v>42</v>
      </c>
      <c r="T41" s="66">
        <f>SUM(R41,O41,S41)</f>
        <v>4222</v>
      </c>
      <c r="AD41" s="16"/>
      <c r="AE41" s="16"/>
      <c r="AF41" s="16"/>
      <c r="AG41" s="16"/>
      <c r="AH41" s="16"/>
      <c r="AI41" s="16"/>
      <c r="AJ41" s="16"/>
      <c r="AK41" s="16"/>
      <c r="AL41" s="16"/>
      <c r="AM41" s="16"/>
    </row>
    <row r="42" spans="1:39" ht="15">
      <c r="A42" s="30" t="s">
        <v>7</v>
      </c>
      <c r="B42" s="18">
        <v>170</v>
      </c>
      <c r="C42" s="18">
        <v>39</v>
      </c>
      <c r="D42" s="66">
        <f>SUM(B42:C42)</f>
        <v>209</v>
      </c>
      <c r="E42" s="18">
        <v>863</v>
      </c>
      <c r="F42" s="18">
        <v>93</v>
      </c>
      <c r="G42" s="66">
        <f>SUM(E42:F42)</f>
        <v>956</v>
      </c>
      <c r="H42" s="18">
        <v>0</v>
      </c>
      <c r="I42" s="66">
        <f>SUM(G42,D42,H42)</f>
        <v>1165</v>
      </c>
      <c r="J42" s="79"/>
      <c r="K42" s="165" t="s">
        <v>7</v>
      </c>
      <c r="L42" s="17">
        <v>28</v>
      </c>
      <c r="M42" s="18">
        <v>55</v>
      </c>
      <c r="N42" s="18">
        <v>151</v>
      </c>
      <c r="O42" s="66">
        <f>SUM(L42:N42)</f>
        <v>234</v>
      </c>
      <c r="P42" s="18">
        <v>400</v>
      </c>
      <c r="Q42" s="18">
        <v>524</v>
      </c>
      <c r="R42" s="66">
        <f>SUM(P42:Q42)</f>
        <v>924</v>
      </c>
      <c r="S42" s="166">
        <v>7</v>
      </c>
      <c r="T42" s="66">
        <f>SUM(R42,O42,S42)</f>
        <v>1165</v>
      </c>
      <c r="AD42" s="16"/>
      <c r="AE42" s="16"/>
      <c r="AF42" s="16"/>
      <c r="AG42" s="16"/>
      <c r="AH42" s="16"/>
      <c r="AI42" s="16"/>
      <c r="AJ42" s="16"/>
      <c r="AK42" s="16"/>
      <c r="AL42" s="16"/>
      <c r="AM42" s="16"/>
    </row>
    <row r="43" spans="1:39" ht="15">
      <c r="A43" s="167" t="s">
        <v>0</v>
      </c>
      <c r="B43" s="22">
        <v>5646</v>
      </c>
      <c r="C43" s="22">
        <v>2048</v>
      </c>
      <c r="D43" s="22">
        <f>SUM(B43:C43)</f>
        <v>7694</v>
      </c>
      <c r="E43" s="22">
        <v>45842</v>
      </c>
      <c r="F43" s="22">
        <v>3730</v>
      </c>
      <c r="G43" s="22">
        <f>SUM(E43:F43)</f>
        <v>49572</v>
      </c>
      <c r="H43" s="22">
        <v>176</v>
      </c>
      <c r="I43" s="22">
        <f>SUM(G43,D43,H43)</f>
        <v>57442</v>
      </c>
      <c r="J43" s="79"/>
      <c r="K43" s="168" t="s">
        <v>0</v>
      </c>
      <c r="L43" s="21">
        <v>1759</v>
      </c>
      <c r="M43" s="22">
        <v>3196</v>
      </c>
      <c r="N43" s="22">
        <v>8199</v>
      </c>
      <c r="O43" s="22">
        <f>SUM(L43:N43)</f>
        <v>13154</v>
      </c>
      <c r="P43" s="22">
        <v>22191</v>
      </c>
      <c r="Q43" s="22">
        <v>21697</v>
      </c>
      <c r="R43" s="22">
        <f>SUM(P43:Q43)</f>
        <v>43888</v>
      </c>
      <c r="S43" s="22">
        <f>SUM(S39:S42)</f>
        <v>400</v>
      </c>
      <c r="T43" s="22">
        <f>SUM(R43,O43,S43)</f>
        <v>57442</v>
      </c>
      <c r="AD43" s="16"/>
      <c r="AE43" s="16"/>
      <c r="AF43" s="16"/>
      <c r="AG43" s="16"/>
      <c r="AH43" s="16"/>
      <c r="AI43" s="16"/>
      <c r="AJ43" s="16"/>
      <c r="AK43" s="16"/>
      <c r="AL43" s="16"/>
      <c r="AM43" s="16"/>
    </row>
    <row r="44" spans="1:39" ht="15">
      <c r="A44" s="170" t="s">
        <v>13</v>
      </c>
      <c r="B44" s="26"/>
      <c r="C44" s="26"/>
      <c r="D44" s="67"/>
      <c r="E44" s="26"/>
      <c r="F44" s="26"/>
      <c r="G44" s="67"/>
      <c r="H44" s="26"/>
      <c r="I44" s="67"/>
      <c r="J44" s="80"/>
      <c r="K44" s="161" t="s">
        <v>13</v>
      </c>
      <c r="L44" s="25"/>
      <c r="M44" s="26"/>
      <c r="N44" s="26"/>
      <c r="O44" s="67"/>
      <c r="P44" s="26"/>
      <c r="Q44" s="26"/>
      <c r="R44" s="67"/>
      <c r="S44" s="171"/>
      <c r="T44" s="67"/>
      <c r="AE44" s="16"/>
      <c r="AF44" s="16"/>
      <c r="AG44" s="16"/>
      <c r="AH44" s="16"/>
      <c r="AI44" s="16"/>
      <c r="AJ44" s="16"/>
      <c r="AK44" s="16"/>
      <c r="AL44" s="16"/>
      <c r="AM44" s="16"/>
    </row>
    <row r="45" spans="1:39" ht="15">
      <c r="A45" s="30" t="s">
        <v>4</v>
      </c>
      <c r="B45" s="18">
        <f aca="true" t="shared" si="0" ref="B45:I46">SUM(B10,B16,B22,B27,B33,B39)</f>
        <v>15940</v>
      </c>
      <c r="C45" s="18">
        <f t="shared" si="0"/>
        <v>6818</v>
      </c>
      <c r="D45" s="66">
        <f t="shared" si="0"/>
        <v>22758</v>
      </c>
      <c r="E45" s="18">
        <f t="shared" si="0"/>
        <v>57191</v>
      </c>
      <c r="F45" s="18">
        <f t="shared" si="0"/>
        <v>7671</v>
      </c>
      <c r="G45" s="66">
        <f t="shared" si="0"/>
        <v>64862</v>
      </c>
      <c r="H45" s="18">
        <f t="shared" si="0"/>
        <v>345</v>
      </c>
      <c r="I45" s="66">
        <f t="shared" si="0"/>
        <v>87965</v>
      </c>
      <c r="J45" s="79"/>
      <c r="K45" s="165" t="s">
        <v>4</v>
      </c>
      <c r="L45" s="17">
        <f aca="true" t="shared" si="1" ref="L45:T45">SUM(L10,L16,L22,L27,L33,L39)</f>
        <v>5647</v>
      </c>
      <c r="M45" s="18">
        <f t="shared" si="1"/>
        <v>7171</v>
      </c>
      <c r="N45" s="18">
        <f t="shared" si="1"/>
        <v>13940</v>
      </c>
      <c r="O45" s="66">
        <f t="shared" si="1"/>
        <v>26758</v>
      </c>
      <c r="P45" s="18">
        <f t="shared" si="1"/>
        <v>30049</v>
      </c>
      <c r="Q45" s="18">
        <f t="shared" si="1"/>
        <v>30134</v>
      </c>
      <c r="R45" s="66">
        <f t="shared" si="1"/>
        <v>60183</v>
      </c>
      <c r="S45" s="18">
        <f t="shared" si="1"/>
        <v>1024</v>
      </c>
      <c r="T45" s="66">
        <f t="shared" si="1"/>
        <v>87965</v>
      </c>
      <c r="AD45" s="16"/>
      <c r="AE45" s="16"/>
      <c r="AF45" s="16"/>
      <c r="AG45" s="16"/>
      <c r="AH45" s="16"/>
      <c r="AI45" s="16"/>
      <c r="AJ45" s="16"/>
      <c r="AK45" s="16"/>
      <c r="AL45" s="16"/>
      <c r="AM45" s="16"/>
    </row>
    <row r="46" spans="1:39" ht="15">
      <c r="A46" s="30" t="s">
        <v>5</v>
      </c>
      <c r="B46" s="18">
        <f t="shared" si="0"/>
        <v>34660</v>
      </c>
      <c r="C46" s="18">
        <f t="shared" si="0"/>
        <v>14724</v>
      </c>
      <c r="D46" s="66">
        <f t="shared" si="0"/>
        <v>49384</v>
      </c>
      <c r="E46" s="18">
        <f t="shared" si="0"/>
        <v>242064</v>
      </c>
      <c r="F46" s="18">
        <f t="shared" si="0"/>
        <v>21152</v>
      </c>
      <c r="G46" s="66">
        <f t="shared" si="0"/>
        <v>263216</v>
      </c>
      <c r="H46" s="18">
        <f t="shared" si="0"/>
        <v>782</v>
      </c>
      <c r="I46" s="66">
        <f t="shared" si="0"/>
        <v>313382</v>
      </c>
      <c r="J46" s="79"/>
      <c r="K46" s="165" t="s">
        <v>5</v>
      </c>
      <c r="L46" s="17">
        <f aca="true" t="shared" si="2" ref="L46:T46">SUM(L11,L17,L23,L28,L34,L40)</f>
        <v>10065</v>
      </c>
      <c r="M46" s="18">
        <f t="shared" si="2"/>
        <v>14456</v>
      </c>
      <c r="N46" s="18">
        <f t="shared" si="2"/>
        <v>34334</v>
      </c>
      <c r="O46" s="66">
        <f t="shared" si="2"/>
        <v>58855</v>
      </c>
      <c r="P46" s="18">
        <f t="shared" si="2"/>
        <v>105360</v>
      </c>
      <c r="Q46" s="18">
        <f t="shared" si="2"/>
        <v>146991</v>
      </c>
      <c r="R46" s="66">
        <f t="shared" si="2"/>
        <v>252351</v>
      </c>
      <c r="S46" s="18">
        <f t="shared" si="2"/>
        <v>2176</v>
      </c>
      <c r="T46" s="66">
        <f t="shared" si="2"/>
        <v>313382</v>
      </c>
      <c r="AD46" s="16"/>
      <c r="AE46" s="16"/>
      <c r="AF46" s="16"/>
      <c r="AG46" s="16"/>
      <c r="AH46" s="16"/>
      <c r="AI46" s="16"/>
      <c r="AJ46" s="16"/>
      <c r="AK46" s="16"/>
      <c r="AL46" s="16"/>
      <c r="AM46" s="16"/>
    </row>
    <row r="47" spans="1:39" ht="15">
      <c r="A47" s="30" t="s">
        <v>6</v>
      </c>
      <c r="B47" s="18">
        <f aca="true" t="shared" si="3" ref="B47:I47">SUM(B12,B18,B29,B35,B41)</f>
        <v>1719</v>
      </c>
      <c r="C47" s="18">
        <f t="shared" si="3"/>
        <v>601</v>
      </c>
      <c r="D47" s="66">
        <f t="shared" si="3"/>
        <v>2320</v>
      </c>
      <c r="E47" s="18">
        <f t="shared" si="3"/>
        <v>10735</v>
      </c>
      <c r="F47" s="18">
        <f t="shared" si="3"/>
        <v>860</v>
      </c>
      <c r="G47" s="66">
        <f t="shared" si="3"/>
        <v>11595</v>
      </c>
      <c r="H47" s="18">
        <f t="shared" si="3"/>
        <v>31</v>
      </c>
      <c r="I47" s="66">
        <f t="shared" si="3"/>
        <v>13946</v>
      </c>
      <c r="J47" s="79"/>
      <c r="K47" s="165" t="s">
        <v>6</v>
      </c>
      <c r="L47" s="17">
        <f aca="true" t="shared" si="4" ref="L47:T47">SUM(L12,L18,L29,L35,L41)</f>
        <v>728</v>
      </c>
      <c r="M47" s="18">
        <f t="shared" si="4"/>
        <v>1051</v>
      </c>
      <c r="N47" s="18">
        <f t="shared" si="4"/>
        <v>2317</v>
      </c>
      <c r="O47" s="66">
        <f t="shared" si="4"/>
        <v>4096</v>
      </c>
      <c r="P47" s="18">
        <f t="shared" si="4"/>
        <v>5843</v>
      </c>
      <c r="Q47" s="18">
        <f t="shared" si="4"/>
        <v>3892</v>
      </c>
      <c r="R47" s="66">
        <f t="shared" si="4"/>
        <v>9735</v>
      </c>
      <c r="S47" s="18">
        <f t="shared" si="4"/>
        <v>115</v>
      </c>
      <c r="T47" s="66">
        <f t="shared" si="4"/>
        <v>13946</v>
      </c>
      <c r="AD47" s="16"/>
      <c r="AE47" s="16"/>
      <c r="AF47" s="16"/>
      <c r="AG47" s="16"/>
      <c r="AH47" s="16"/>
      <c r="AI47" s="16"/>
      <c r="AJ47" s="16"/>
      <c r="AK47" s="16"/>
      <c r="AL47" s="16"/>
      <c r="AM47" s="16"/>
    </row>
    <row r="48" spans="1:39" ht="15">
      <c r="A48" s="30" t="s">
        <v>7</v>
      </c>
      <c r="B48" s="18">
        <f aca="true" t="shared" si="5" ref="B48:I48">SUM(B13,B19,B24,B30,B36,B42)</f>
        <v>4055</v>
      </c>
      <c r="C48" s="18">
        <f t="shared" si="5"/>
        <v>1524</v>
      </c>
      <c r="D48" s="66">
        <f t="shared" si="5"/>
        <v>5579</v>
      </c>
      <c r="E48" s="18">
        <f t="shared" si="5"/>
        <v>11963</v>
      </c>
      <c r="F48" s="18">
        <f t="shared" si="5"/>
        <v>1465</v>
      </c>
      <c r="G48" s="66">
        <f t="shared" si="5"/>
        <v>13428</v>
      </c>
      <c r="H48" s="18">
        <f t="shared" si="5"/>
        <v>135</v>
      </c>
      <c r="I48" s="66">
        <f t="shared" si="5"/>
        <v>19142</v>
      </c>
      <c r="J48" s="79"/>
      <c r="K48" s="165" t="s">
        <v>7</v>
      </c>
      <c r="L48" s="17">
        <f aca="true" t="shared" si="6" ref="L48:T48">SUM(L13,L19,L24,L30,L36,L42)</f>
        <v>2096</v>
      </c>
      <c r="M48" s="18">
        <f t="shared" si="6"/>
        <v>1722</v>
      </c>
      <c r="N48" s="18">
        <f t="shared" si="6"/>
        <v>2894</v>
      </c>
      <c r="O48" s="66">
        <f t="shared" si="6"/>
        <v>6712</v>
      </c>
      <c r="P48" s="18">
        <f t="shared" si="6"/>
        <v>6346</v>
      </c>
      <c r="Q48" s="18">
        <f t="shared" si="6"/>
        <v>5846</v>
      </c>
      <c r="R48" s="66">
        <f t="shared" si="6"/>
        <v>12192</v>
      </c>
      <c r="S48" s="18">
        <f t="shared" si="6"/>
        <v>238</v>
      </c>
      <c r="T48" s="66">
        <f t="shared" si="6"/>
        <v>19142</v>
      </c>
      <c r="AD48" s="16"/>
      <c r="AE48" s="16"/>
      <c r="AF48" s="16"/>
      <c r="AG48" s="16"/>
      <c r="AH48" s="16"/>
      <c r="AI48" s="16"/>
      <c r="AJ48" s="16"/>
      <c r="AK48" s="16"/>
      <c r="AL48" s="16"/>
      <c r="AM48" s="16"/>
    </row>
    <row r="49" spans="1:39" ht="15">
      <c r="A49" s="167" t="s">
        <v>14</v>
      </c>
      <c r="B49" s="22">
        <f aca="true" t="shared" si="7" ref="B49:I49">SUM(B45:B48)</f>
        <v>56374</v>
      </c>
      <c r="C49" s="22">
        <f t="shared" si="7"/>
        <v>23667</v>
      </c>
      <c r="D49" s="22">
        <f t="shared" si="7"/>
        <v>80041</v>
      </c>
      <c r="E49" s="22">
        <f t="shared" si="7"/>
        <v>321953</v>
      </c>
      <c r="F49" s="22">
        <f t="shared" si="7"/>
        <v>31148</v>
      </c>
      <c r="G49" s="22">
        <f t="shared" si="7"/>
        <v>353101</v>
      </c>
      <c r="H49" s="22">
        <f t="shared" si="7"/>
        <v>1293</v>
      </c>
      <c r="I49" s="22">
        <f t="shared" si="7"/>
        <v>434435</v>
      </c>
      <c r="J49" s="79"/>
      <c r="K49" s="168" t="s">
        <v>14</v>
      </c>
      <c r="L49" s="21">
        <f>SUM(L45:L48)</f>
        <v>18536</v>
      </c>
      <c r="M49" s="22">
        <f aca="true" t="shared" si="8" ref="M49:T49">SUM(M45:M48)</f>
        <v>24400</v>
      </c>
      <c r="N49" s="22">
        <f t="shared" si="8"/>
        <v>53485</v>
      </c>
      <c r="O49" s="22">
        <f t="shared" si="8"/>
        <v>96421</v>
      </c>
      <c r="P49" s="22">
        <f t="shared" si="8"/>
        <v>147598</v>
      </c>
      <c r="Q49" s="22">
        <f t="shared" si="8"/>
        <v>186863</v>
      </c>
      <c r="R49" s="22">
        <f t="shared" si="8"/>
        <v>334461</v>
      </c>
      <c r="S49" s="22">
        <f t="shared" si="8"/>
        <v>3553</v>
      </c>
      <c r="T49" s="22">
        <f t="shared" si="8"/>
        <v>434435</v>
      </c>
      <c r="AD49" s="16"/>
      <c r="AE49" s="16"/>
      <c r="AF49" s="16"/>
      <c r="AG49" s="16"/>
      <c r="AH49" s="16"/>
      <c r="AI49" s="16"/>
      <c r="AJ49" s="16"/>
      <c r="AK49" s="16"/>
      <c r="AL49" s="16"/>
      <c r="AM49" s="16"/>
    </row>
    <row r="50" spans="1:30" ht="15">
      <c r="A50" s="79"/>
      <c r="B50" s="79"/>
      <c r="C50" s="79"/>
      <c r="D50" s="79"/>
      <c r="E50" s="79"/>
      <c r="F50" s="79"/>
      <c r="G50" s="79"/>
      <c r="H50" s="79"/>
      <c r="I50" s="79"/>
      <c r="J50" s="79"/>
      <c r="K50" s="29"/>
      <c r="O50" s="29"/>
      <c r="T50" s="29"/>
      <c r="AD50" s="16"/>
    </row>
    <row r="51" spans="1:30" ht="15">
      <c r="A51" s="92" t="s">
        <v>62</v>
      </c>
      <c r="K51" s="29"/>
      <c r="O51" s="29"/>
      <c r="T51" s="29"/>
      <c r="AD51" s="16"/>
    </row>
    <row r="52" spans="1:30" ht="15">
      <c r="A52" s="92" t="s">
        <v>63</v>
      </c>
      <c r="K52" s="28"/>
      <c r="AD52" s="16"/>
    </row>
    <row r="53" spans="1:30" ht="15">
      <c r="A53" s="28"/>
      <c r="K53" s="28"/>
      <c r="AD53" s="16"/>
    </row>
    <row r="54" spans="1:30" ht="15">
      <c r="A54" s="28"/>
      <c r="K54" s="28"/>
      <c r="AD54" s="16"/>
    </row>
    <row r="55" spans="1:11" ht="15">
      <c r="A55" s="28"/>
      <c r="K55" s="28"/>
    </row>
  </sheetData>
  <sheetProtection/>
  <mergeCells count="11">
    <mergeCell ref="E7:G7"/>
    <mergeCell ref="A3:I3"/>
    <mergeCell ref="K3:T3"/>
    <mergeCell ref="K2:T2"/>
    <mergeCell ref="L1:T1"/>
    <mergeCell ref="B7:D7"/>
    <mergeCell ref="L7:O7"/>
    <mergeCell ref="A2:I2"/>
    <mergeCell ref="K5:T5"/>
    <mergeCell ref="A5:I5"/>
    <mergeCell ref="P7:R7"/>
  </mergeCells>
  <printOptions/>
  <pageMargins left="0.11811023622047245" right="0.11811023622047245" top="0.35433070866141736" bottom="0.15748031496062992" header="0.31496062992125984" footer="0.31496062992125984"/>
  <pageSetup horizontalDpi="600" verticalDpi="600" orientation="portrait" paperSize="9" scale="80" r:id="rId1"/>
  <headerFooter>
    <oddFooter>&amp;R&amp;A</oddFooter>
  </headerFooter>
</worksheet>
</file>

<file path=xl/worksheets/sheet7.xml><?xml version="1.0" encoding="utf-8"?>
<worksheet xmlns="http://schemas.openxmlformats.org/spreadsheetml/2006/main" xmlns:r="http://schemas.openxmlformats.org/officeDocument/2006/relationships">
  <dimension ref="A1:AN59"/>
  <sheetViews>
    <sheetView zoomScalePageLayoutView="0" workbookViewId="0" topLeftCell="A1">
      <selection activeCell="A61" sqref="A61"/>
    </sheetView>
  </sheetViews>
  <sheetFormatPr defaultColWidth="8.8515625" defaultRowHeight="15"/>
  <cols>
    <col min="1" max="1" width="25.140625" style="146" customWidth="1"/>
    <col min="2" max="3" width="11.57421875" style="29" customWidth="1"/>
    <col min="4" max="4" width="11.57421875" style="68" customWidth="1"/>
    <col min="5" max="5" width="11.140625" style="29" customWidth="1"/>
    <col min="6" max="6" width="11.28125" style="29" customWidth="1"/>
    <col min="7" max="7" width="10.28125" style="29" customWidth="1"/>
    <col min="8" max="8" width="10.421875" style="29" customWidth="1"/>
    <col min="9" max="9" width="11.421875" style="68" customWidth="1"/>
    <col min="10" max="10" width="6.28125" style="68" customWidth="1"/>
    <col min="11" max="11" width="22.28125" style="29" customWidth="1"/>
    <col min="12" max="13" width="9.7109375" style="29" customWidth="1"/>
    <col min="14" max="14" width="9.8515625" style="29" customWidth="1"/>
    <col min="15" max="15" width="9.8515625" style="68" customWidth="1"/>
    <col min="16" max="16" width="9.8515625" style="29" customWidth="1"/>
    <col min="17" max="17" width="9.57421875" style="29" customWidth="1"/>
    <col min="18" max="18" width="8.8515625" style="29" customWidth="1"/>
    <col min="19" max="19" width="10.421875" style="29" customWidth="1"/>
    <col min="20" max="20" width="10.8515625" style="68" customWidth="1"/>
    <col min="21" max="16384" width="8.8515625" style="29" customWidth="1"/>
  </cols>
  <sheetData>
    <row r="1" spans="1:20" ht="15">
      <c r="A1" s="1"/>
      <c r="K1" s="1"/>
      <c r="L1" s="148"/>
      <c r="M1" s="148"/>
      <c r="N1" s="148"/>
      <c r="O1" s="148"/>
      <c r="P1" s="148"/>
      <c r="Q1" s="148"/>
      <c r="R1" s="148"/>
      <c r="S1" s="148"/>
      <c r="T1" s="148"/>
    </row>
    <row r="2" spans="1:20" ht="15">
      <c r="A2" s="213" t="s">
        <v>25</v>
      </c>
      <c r="B2" s="213"/>
      <c r="C2" s="213"/>
      <c r="D2" s="213"/>
      <c r="E2" s="213"/>
      <c r="F2" s="213"/>
      <c r="G2" s="213"/>
      <c r="H2" s="213"/>
      <c r="I2" s="213"/>
      <c r="J2" s="148"/>
      <c r="K2" s="213" t="s">
        <v>25</v>
      </c>
      <c r="L2" s="213"/>
      <c r="M2" s="213"/>
      <c r="N2" s="213"/>
      <c r="O2" s="213"/>
      <c r="P2" s="213"/>
      <c r="Q2" s="213"/>
      <c r="R2" s="213"/>
      <c r="S2" s="213"/>
      <c r="T2" s="213"/>
    </row>
    <row r="3" spans="1:20" s="190" customFormat="1" ht="15">
      <c r="A3" s="212" t="s">
        <v>94</v>
      </c>
      <c r="B3" s="212"/>
      <c r="C3" s="212"/>
      <c r="D3" s="212"/>
      <c r="E3" s="212"/>
      <c r="F3" s="212"/>
      <c r="G3" s="212"/>
      <c r="H3" s="212"/>
      <c r="I3" s="212"/>
      <c r="J3" s="196"/>
      <c r="K3" s="212" t="s">
        <v>94</v>
      </c>
      <c r="L3" s="212"/>
      <c r="M3" s="212"/>
      <c r="N3" s="212"/>
      <c r="O3" s="212"/>
      <c r="P3" s="212"/>
      <c r="Q3" s="212"/>
      <c r="R3" s="212"/>
      <c r="S3" s="212"/>
      <c r="T3" s="212"/>
    </row>
    <row r="4" spans="1:20" ht="6.75" customHeight="1">
      <c r="A4" s="148"/>
      <c r="B4" s="148"/>
      <c r="C4" s="148"/>
      <c r="D4" s="148"/>
      <c r="E4" s="148"/>
      <c r="F4" s="148"/>
      <c r="G4" s="148"/>
      <c r="H4" s="148"/>
      <c r="I4" s="148"/>
      <c r="J4" s="148"/>
      <c r="K4" s="147"/>
      <c r="L4" s="147"/>
      <c r="M4" s="147"/>
      <c r="N4" s="147"/>
      <c r="O4" s="147"/>
      <c r="P4" s="147"/>
      <c r="Q4" s="147"/>
      <c r="R4" s="147"/>
      <c r="S4" s="147"/>
      <c r="T4" s="147"/>
    </row>
    <row r="5" spans="1:20" ht="15">
      <c r="A5" s="213" t="s">
        <v>26</v>
      </c>
      <c r="B5" s="213"/>
      <c r="C5" s="213"/>
      <c r="D5" s="213"/>
      <c r="E5" s="213"/>
      <c r="F5" s="213"/>
      <c r="G5" s="213"/>
      <c r="H5" s="213"/>
      <c r="I5" s="213"/>
      <c r="J5" s="148"/>
      <c r="K5" s="213" t="s">
        <v>15</v>
      </c>
      <c r="L5" s="213"/>
      <c r="M5" s="213"/>
      <c r="N5" s="213"/>
      <c r="O5" s="213"/>
      <c r="P5" s="213"/>
      <c r="Q5" s="213"/>
      <c r="R5" s="213"/>
      <c r="S5" s="213"/>
      <c r="T5" s="213"/>
    </row>
    <row r="6" spans="1:20" ht="6.75" customHeight="1" thickBot="1">
      <c r="A6" s="213"/>
      <c r="B6" s="213"/>
      <c r="C6" s="213"/>
      <c r="D6" s="213"/>
      <c r="E6" s="213"/>
      <c r="F6" s="213"/>
      <c r="G6" s="213"/>
      <c r="H6" s="213"/>
      <c r="I6" s="213"/>
      <c r="J6" s="148"/>
      <c r="L6" s="213"/>
      <c r="M6" s="213"/>
      <c r="N6" s="213"/>
      <c r="O6" s="213"/>
      <c r="P6" s="213"/>
      <c r="Q6" s="213"/>
      <c r="R6" s="213"/>
      <c r="S6" s="213"/>
      <c r="T6" s="213"/>
    </row>
    <row r="7" spans="1:20" ht="15">
      <c r="A7" s="153"/>
      <c r="B7" s="216" t="s">
        <v>33</v>
      </c>
      <c r="C7" s="214"/>
      <c r="D7" s="215"/>
      <c r="E7" s="216" t="s">
        <v>34</v>
      </c>
      <c r="F7" s="214"/>
      <c r="G7" s="215"/>
      <c r="H7" s="152"/>
      <c r="I7" s="153"/>
      <c r="J7" s="147"/>
      <c r="K7" s="151"/>
      <c r="L7" s="216" t="s">
        <v>33</v>
      </c>
      <c r="M7" s="214"/>
      <c r="N7" s="214"/>
      <c r="O7" s="215"/>
      <c r="P7" s="216" t="s">
        <v>34</v>
      </c>
      <c r="Q7" s="214"/>
      <c r="R7" s="215"/>
      <c r="S7" s="152"/>
      <c r="T7" s="153"/>
    </row>
    <row r="8" spans="1:20" ht="60.75" customHeight="1">
      <c r="A8" s="85"/>
      <c r="B8" s="82" t="s">
        <v>45</v>
      </c>
      <c r="C8" s="82" t="s">
        <v>60</v>
      </c>
      <c r="D8" s="83" t="s">
        <v>36</v>
      </c>
      <c r="E8" s="82" t="s">
        <v>46</v>
      </c>
      <c r="F8" s="82" t="s">
        <v>61</v>
      </c>
      <c r="G8" s="83" t="s">
        <v>37</v>
      </c>
      <c r="H8" s="82" t="s">
        <v>32</v>
      </c>
      <c r="I8" s="84" t="s">
        <v>14</v>
      </c>
      <c r="J8" s="81"/>
      <c r="K8" s="85"/>
      <c r="L8" s="89" t="s">
        <v>27</v>
      </c>
      <c r="M8" s="82" t="s">
        <v>28</v>
      </c>
      <c r="N8" s="82" t="s">
        <v>29</v>
      </c>
      <c r="O8" s="83" t="s">
        <v>36</v>
      </c>
      <c r="P8" s="82" t="s">
        <v>35</v>
      </c>
      <c r="Q8" s="82" t="s">
        <v>30</v>
      </c>
      <c r="R8" s="83" t="s">
        <v>37</v>
      </c>
      <c r="S8" s="82" t="s">
        <v>32</v>
      </c>
      <c r="T8" s="84" t="s">
        <v>14</v>
      </c>
    </row>
    <row r="9" spans="1:20" ht="15">
      <c r="A9" s="156" t="s">
        <v>3</v>
      </c>
      <c r="B9" s="157"/>
      <c r="C9" s="157"/>
      <c r="D9" s="158"/>
      <c r="E9" s="159"/>
      <c r="F9" s="159"/>
      <c r="G9" s="158"/>
      <c r="H9" s="159"/>
      <c r="I9" s="160"/>
      <c r="J9" s="36"/>
      <c r="K9" s="161" t="s">
        <v>3</v>
      </c>
      <c r="L9" s="162"/>
      <c r="M9" s="157"/>
      <c r="N9" s="159"/>
      <c r="O9" s="163"/>
      <c r="P9" s="159"/>
      <c r="Q9" s="159"/>
      <c r="R9" s="158"/>
      <c r="S9" s="159"/>
      <c r="T9" s="160"/>
    </row>
    <row r="10" spans="1:40" ht="15">
      <c r="A10" s="30" t="s">
        <v>4</v>
      </c>
      <c r="B10" s="18">
        <v>219</v>
      </c>
      <c r="C10" s="18">
        <v>69</v>
      </c>
      <c r="D10" s="66">
        <f>SUM(B10:C10)</f>
        <v>288</v>
      </c>
      <c r="E10" s="18">
        <v>538</v>
      </c>
      <c r="F10" s="18">
        <v>54</v>
      </c>
      <c r="G10" s="66">
        <f>SUM(E10:F10)</f>
        <v>592</v>
      </c>
      <c r="H10" s="18">
        <v>19</v>
      </c>
      <c r="I10" s="66">
        <f>SUM(G10,D10,H10)</f>
        <v>899</v>
      </c>
      <c r="J10" s="79"/>
      <c r="K10" s="165" t="s">
        <v>4</v>
      </c>
      <c r="L10" s="17">
        <v>182</v>
      </c>
      <c r="M10" s="18">
        <v>121</v>
      </c>
      <c r="N10" s="18">
        <v>234</v>
      </c>
      <c r="O10" s="66">
        <f>SUM(L10:N10)</f>
        <v>537</v>
      </c>
      <c r="P10" s="18">
        <v>258</v>
      </c>
      <c r="Q10" s="18">
        <v>80</v>
      </c>
      <c r="R10" s="66">
        <f>SUM(P10:Q10)</f>
        <v>338</v>
      </c>
      <c r="S10" s="18">
        <v>24</v>
      </c>
      <c r="T10" s="66">
        <f>SUM(R10,O10,S10)</f>
        <v>899</v>
      </c>
      <c r="AE10" s="16"/>
      <c r="AF10" s="16"/>
      <c r="AG10" s="16"/>
      <c r="AH10" s="16"/>
      <c r="AI10" s="16"/>
      <c r="AJ10" s="16"/>
      <c r="AK10" s="16"/>
      <c r="AL10" s="16"/>
      <c r="AM10" s="16"/>
      <c r="AN10" s="16"/>
    </row>
    <row r="11" spans="1:40" ht="15">
      <c r="A11" s="30" t="s">
        <v>5</v>
      </c>
      <c r="B11" s="18">
        <v>358</v>
      </c>
      <c r="C11" s="18">
        <v>120</v>
      </c>
      <c r="D11" s="66">
        <f>SUM(B11:C11)</f>
        <v>478</v>
      </c>
      <c r="E11" s="18">
        <v>678</v>
      </c>
      <c r="F11" s="18">
        <v>113</v>
      </c>
      <c r="G11" s="66">
        <f>SUM(E11:F11)</f>
        <v>791</v>
      </c>
      <c r="H11" s="18">
        <v>58</v>
      </c>
      <c r="I11" s="66">
        <f>SUM(G11,D11,H11)</f>
        <v>1327</v>
      </c>
      <c r="J11" s="79"/>
      <c r="K11" s="165" t="s">
        <v>5</v>
      </c>
      <c r="L11" s="17">
        <v>309</v>
      </c>
      <c r="M11" s="18">
        <v>218</v>
      </c>
      <c r="N11" s="18">
        <v>298</v>
      </c>
      <c r="O11" s="66">
        <f>SUM(L11:N11)</f>
        <v>825</v>
      </c>
      <c r="P11" s="18">
        <v>349</v>
      </c>
      <c r="Q11" s="18">
        <v>96</v>
      </c>
      <c r="R11" s="66">
        <f>SUM(P11:Q11)</f>
        <v>445</v>
      </c>
      <c r="S11" s="18">
        <v>57</v>
      </c>
      <c r="T11" s="66">
        <f>SUM(R11,O11,S11)</f>
        <v>1327</v>
      </c>
      <c r="AE11" s="16"/>
      <c r="AF11" s="16"/>
      <c r="AG11" s="16"/>
      <c r="AH11" s="16"/>
      <c r="AI11" s="16"/>
      <c r="AJ11" s="16"/>
      <c r="AK11" s="16"/>
      <c r="AL11" s="16"/>
      <c r="AM11" s="16"/>
      <c r="AN11" s="16"/>
    </row>
    <row r="12" spans="1:40" ht="15">
      <c r="A12" s="30" t="s">
        <v>6</v>
      </c>
      <c r="B12" s="18">
        <v>22</v>
      </c>
      <c r="C12" s="18">
        <v>11</v>
      </c>
      <c r="D12" s="66">
        <f>SUM(B12:C12)</f>
        <v>33</v>
      </c>
      <c r="E12" s="18">
        <v>189</v>
      </c>
      <c r="F12" s="18">
        <v>17</v>
      </c>
      <c r="G12" s="66">
        <f>SUM(E12:F12)</f>
        <v>206</v>
      </c>
      <c r="H12" s="18">
        <v>0</v>
      </c>
      <c r="I12" s="66">
        <f>SUM(G12,D12,H12)</f>
        <v>239</v>
      </c>
      <c r="J12" s="79"/>
      <c r="K12" s="165" t="s">
        <v>6</v>
      </c>
      <c r="L12" s="17">
        <v>26</v>
      </c>
      <c r="M12" s="18">
        <v>23</v>
      </c>
      <c r="N12" s="18">
        <v>58</v>
      </c>
      <c r="O12" s="66">
        <f>SUM(L12:N12)</f>
        <v>107</v>
      </c>
      <c r="P12" s="18">
        <v>77</v>
      </c>
      <c r="Q12" s="18">
        <v>35</v>
      </c>
      <c r="R12" s="66">
        <f>SUM(P12:Q12)</f>
        <v>112</v>
      </c>
      <c r="S12" s="18">
        <v>20</v>
      </c>
      <c r="T12" s="66">
        <f>SUM(R12,O12,S12)</f>
        <v>239</v>
      </c>
      <c r="AE12" s="16"/>
      <c r="AF12" s="16"/>
      <c r="AG12" s="16"/>
      <c r="AH12" s="16"/>
      <c r="AI12" s="16"/>
      <c r="AJ12" s="16"/>
      <c r="AK12" s="16"/>
      <c r="AL12" s="16"/>
      <c r="AM12" s="16"/>
      <c r="AN12" s="16"/>
    </row>
    <row r="13" spans="1:40" ht="15">
      <c r="A13" s="30" t="s">
        <v>7</v>
      </c>
      <c r="B13" s="18">
        <v>143</v>
      </c>
      <c r="C13" s="18">
        <v>81</v>
      </c>
      <c r="D13" s="66">
        <f>SUM(B13:C13)</f>
        <v>224</v>
      </c>
      <c r="E13" s="18">
        <v>282</v>
      </c>
      <c r="F13" s="18">
        <v>43</v>
      </c>
      <c r="G13" s="66">
        <f>SUM(E13:F13)</f>
        <v>325</v>
      </c>
      <c r="H13" s="18">
        <v>9</v>
      </c>
      <c r="I13" s="66">
        <f>SUM(G13,D13,H13)</f>
        <v>558</v>
      </c>
      <c r="J13" s="79"/>
      <c r="K13" s="165" t="s">
        <v>7</v>
      </c>
      <c r="L13" s="17">
        <v>157</v>
      </c>
      <c r="M13" s="18">
        <v>68</v>
      </c>
      <c r="N13" s="18">
        <v>104</v>
      </c>
      <c r="O13" s="66">
        <f>SUM(L13:N13)</f>
        <v>329</v>
      </c>
      <c r="P13" s="18">
        <v>172</v>
      </c>
      <c r="Q13" s="18">
        <v>46</v>
      </c>
      <c r="R13" s="66">
        <f>SUM(P13:Q13)</f>
        <v>218</v>
      </c>
      <c r="S13" s="18">
        <v>11</v>
      </c>
      <c r="T13" s="66">
        <f>SUM(R13,O13,S13)</f>
        <v>558</v>
      </c>
      <c r="AE13" s="16"/>
      <c r="AF13" s="16"/>
      <c r="AG13" s="16"/>
      <c r="AH13" s="16"/>
      <c r="AI13" s="16"/>
      <c r="AJ13" s="16"/>
      <c r="AK13" s="16"/>
      <c r="AL13" s="16"/>
      <c r="AM13" s="16"/>
      <c r="AN13" s="16"/>
    </row>
    <row r="14" spans="1:40" ht="15">
      <c r="A14" s="167" t="s">
        <v>0</v>
      </c>
      <c r="B14" s="22">
        <v>742</v>
      </c>
      <c r="C14" s="22">
        <v>281</v>
      </c>
      <c r="D14" s="22">
        <f>SUM(B14:C14)</f>
        <v>1023</v>
      </c>
      <c r="E14" s="22">
        <v>1687</v>
      </c>
      <c r="F14" s="22">
        <v>227</v>
      </c>
      <c r="G14" s="22">
        <f>SUM(E14:F14)</f>
        <v>1914</v>
      </c>
      <c r="H14" s="22">
        <v>86</v>
      </c>
      <c r="I14" s="22">
        <f>SUM(G14,D14,H14)</f>
        <v>3023</v>
      </c>
      <c r="J14" s="80"/>
      <c r="K14" s="168" t="s">
        <v>0</v>
      </c>
      <c r="L14" s="21">
        <v>674</v>
      </c>
      <c r="M14" s="22">
        <v>430</v>
      </c>
      <c r="N14" s="22">
        <v>694</v>
      </c>
      <c r="O14" s="22">
        <f>SUM(L14:N14)</f>
        <v>1798</v>
      </c>
      <c r="P14" s="22">
        <v>856</v>
      </c>
      <c r="Q14" s="22">
        <v>257</v>
      </c>
      <c r="R14" s="22">
        <f>SUM(P14:Q14)</f>
        <v>1113</v>
      </c>
      <c r="S14" s="22">
        <v>112</v>
      </c>
      <c r="T14" s="22">
        <f>SUM(R14,O14,S14)</f>
        <v>3023</v>
      </c>
      <c r="AE14" s="16"/>
      <c r="AF14" s="16"/>
      <c r="AG14" s="16"/>
      <c r="AH14" s="16"/>
      <c r="AI14" s="16"/>
      <c r="AJ14" s="16"/>
      <c r="AK14" s="16"/>
      <c r="AL14" s="16"/>
      <c r="AM14" s="16"/>
      <c r="AN14" s="16"/>
    </row>
    <row r="15" spans="1:40" ht="15">
      <c r="A15" s="146" t="s">
        <v>8</v>
      </c>
      <c r="B15" s="18"/>
      <c r="C15" s="18"/>
      <c r="D15" s="66"/>
      <c r="E15" s="18"/>
      <c r="F15" s="18"/>
      <c r="G15" s="66"/>
      <c r="H15" s="18"/>
      <c r="I15" s="66"/>
      <c r="J15" s="80"/>
      <c r="K15" s="169" t="s">
        <v>8</v>
      </c>
      <c r="L15" s="17"/>
      <c r="M15" s="18"/>
      <c r="N15" s="18"/>
      <c r="O15" s="66"/>
      <c r="P15" s="18"/>
      <c r="Q15" s="18"/>
      <c r="R15" s="66"/>
      <c r="S15" s="18"/>
      <c r="T15" s="66"/>
      <c r="AE15" s="16"/>
      <c r="AF15" s="16"/>
      <c r="AG15" s="16"/>
      <c r="AH15" s="16"/>
      <c r="AI15" s="16"/>
      <c r="AJ15" s="16"/>
      <c r="AK15" s="16"/>
      <c r="AL15" s="16"/>
      <c r="AM15" s="16"/>
      <c r="AN15" s="16"/>
    </row>
    <row r="16" spans="1:40" ht="15">
      <c r="A16" s="30" t="s">
        <v>4</v>
      </c>
      <c r="B16" s="18">
        <v>32</v>
      </c>
      <c r="C16" s="18">
        <v>11</v>
      </c>
      <c r="D16" s="66">
        <f>SUM(B16:C16)</f>
        <v>43</v>
      </c>
      <c r="E16" s="18">
        <v>109</v>
      </c>
      <c r="F16" s="18">
        <v>18</v>
      </c>
      <c r="G16" s="66">
        <f>SUM(E16:F16)</f>
        <v>127</v>
      </c>
      <c r="H16" s="18">
        <v>0</v>
      </c>
      <c r="I16" s="66">
        <f>SUM(G16,D16,H16)</f>
        <v>170</v>
      </c>
      <c r="J16" s="79"/>
      <c r="K16" s="165" t="s">
        <v>4</v>
      </c>
      <c r="L16" s="17">
        <v>17</v>
      </c>
      <c r="M16" s="18">
        <v>22</v>
      </c>
      <c r="N16" s="18">
        <v>40</v>
      </c>
      <c r="O16" s="66">
        <f>SUM(L16:N16)</f>
        <v>79</v>
      </c>
      <c r="P16" s="18">
        <v>51</v>
      </c>
      <c r="Q16" s="18">
        <v>30</v>
      </c>
      <c r="R16" s="66">
        <f>SUM(P16:Q16)</f>
        <v>81</v>
      </c>
      <c r="S16" s="18">
        <v>10</v>
      </c>
      <c r="T16" s="66">
        <f>SUM(R16,O16,S16)</f>
        <v>170</v>
      </c>
      <c r="AE16" s="16"/>
      <c r="AF16" s="16"/>
      <c r="AG16" s="16"/>
      <c r="AH16" s="16"/>
      <c r="AI16" s="16"/>
      <c r="AJ16" s="16"/>
      <c r="AK16" s="16"/>
      <c r="AL16" s="16"/>
      <c r="AM16" s="16"/>
      <c r="AN16" s="16"/>
    </row>
    <row r="17" spans="1:40" ht="15">
      <c r="A17" s="30" t="s">
        <v>5</v>
      </c>
      <c r="B17" s="18">
        <v>38</v>
      </c>
      <c r="C17" s="18">
        <v>18</v>
      </c>
      <c r="D17" s="66">
        <f>SUM(B17:C17)</f>
        <v>56</v>
      </c>
      <c r="E17" s="18">
        <v>114</v>
      </c>
      <c r="F17" s="18">
        <v>27</v>
      </c>
      <c r="G17" s="66">
        <f>SUM(E17:F17)</f>
        <v>141</v>
      </c>
      <c r="H17" s="18">
        <v>0</v>
      </c>
      <c r="I17" s="66">
        <f>SUM(G17,D17,H17)</f>
        <v>197</v>
      </c>
      <c r="J17" s="79"/>
      <c r="K17" s="165" t="s">
        <v>5</v>
      </c>
      <c r="L17" s="17">
        <v>16</v>
      </c>
      <c r="M17" s="18">
        <v>23</v>
      </c>
      <c r="N17" s="18">
        <v>54</v>
      </c>
      <c r="O17" s="66">
        <f>SUM(L17:N17)</f>
        <v>93</v>
      </c>
      <c r="P17" s="18">
        <v>68</v>
      </c>
      <c r="Q17" s="18">
        <v>32</v>
      </c>
      <c r="R17" s="66">
        <f>SUM(P17:Q17)</f>
        <v>100</v>
      </c>
      <c r="S17" s="18">
        <v>4</v>
      </c>
      <c r="T17" s="66">
        <f>SUM(R17,O17,S17)</f>
        <v>197</v>
      </c>
      <c r="AE17" s="16"/>
      <c r="AF17" s="16"/>
      <c r="AG17" s="16"/>
      <c r="AH17" s="16"/>
      <c r="AI17" s="16"/>
      <c r="AJ17" s="16"/>
      <c r="AK17" s="16"/>
      <c r="AL17" s="16"/>
      <c r="AM17" s="16"/>
      <c r="AN17" s="16"/>
    </row>
    <row r="18" spans="1:40" ht="15">
      <c r="A18" s="30" t="s">
        <v>6</v>
      </c>
      <c r="B18" s="18">
        <v>0</v>
      </c>
      <c r="C18" s="18">
        <v>0</v>
      </c>
      <c r="D18" s="66">
        <f>SUM(B18:C18)</f>
        <v>0</v>
      </c>
      <c r="E18" s="18">
        <v>0</v>
      </c>
      <c r="F18" s="18">
        <v>0</v>
      </c>
      <c r="G18" s="66">
        <f>SUM(E18:F18)</f>
        <v>0</v>
      </c>
      <c r="H18" s="18">
        <v>0</v>
      </c>
      <c r="I18" s="66">
        <f>SUM(G18,D18,H18)</f>
        <v>0</v>
      </c>
      <c r="J18" s="79"/>
      <c r="K18" s="165" t="s">
        <v>6</v>
      </c>
      <c r="L18" s="17">
        <v>0</v>
      </c>
      <c r="M18" s="18">
        <v>0</v>
      </c>
      <c r="N18" s="18">
        <v>0</v>
      </c>
      <c r="O18" s="66">
        <f>SUM(L18:N18)</f>
        <v>0</v>
      </c>
      <c r="P18" s="18">
        <v>0</v>
      </c>
      <c r="Q18" s="18">
        <v>0</v>
      </c>
      <c r="R18" s="66">
        <f>SUM(P18:Q18)</f>
        <v>0</v>
      </c>
      <c r="S18" s="18">
        <v>0</v>
      </c>
      <c r="T18" s="66">
        <f>SUM(R18,O18,S18)</f>
        <v>0</v>
      </c>
      <c r="AE18" s="16"/>
      <c r="AF18" s="16"/>
      <c r="AG18" s="16"/>
      <c r="AH18" s="16"/>
      <c r="AI18" s="16"/>
      <c r="AJ18" s="16"/>
      <c r="AK18" s="16"/>
      <c r="AL18" s="16"/>
      <c r="AM18" s="16"/>
      <c r="AN18" s="16"/>
    </row>
    <row r="19" spans="1:40" ht="15">
      <c r="A19" s="30" t="s">
        <v>7</v>
      </c>
      <c r="B19" s="18">
        <v>0</v>
      </c>
      <c r="C19" s="18">
        <v>0</v>
      </c>
      <c r="D19" s="66">
        <f>SUM(B19:C19)</f>
        <v>0</v>
      </c>
      <c r="E19" s="18">
        <v>0</v>
      </c>
      <c r="F19" s="18">
        <v>0</v>
      </c>
      <c r="G19" s="66">
        <f>SUM(E19:F19)</f>
        <v>0</v>
      </c>
      <c r="H19" s="18">
        <v>0</v>
      </c>
      <c r="I19" s="66">
        <f>SUM(G19,D19,H19)</f>
        <v>0</v>
      </c>
      <c r="J19" s="79"/>
      <c r="K19" s="165" t="s">
        <v>7</v>
      </c>
      <c r="L19" s="17">
        <v>0</v>
      </c>
      <c r="M19" s="18">
        <v>0</v>
      </c>
      <c r="N19" s="18">
        <v>0</v>
      </c>
      <c r="O19" s="66">
        <f>SUM(L19:N19)</f>
        <v>0</v>
      </c>
      <c r="P19" s="18">
        <v>0</v>
      </c>
      <c r="Q19" s="18">
        <v>0</v>
      </c>
      <c r="R19" s="66">
        <f>SUM(P19:Q19)</f>
        <v>0</v>
      </c>
      <c r="S19" s="18">
        <v>0</v>
      </c>
      <c r="T19" s="66">
        <f>SUM(R19,O19,S19)</f>
        <v>0</v>
      </c>
      <c r="AE19" s="16"/>
      <c r="AF19" s="16"/>
      <c r="AG19" s="16"/>
      <c r="AH19" s="16"/>
      <c r="AI19" s="16"/>
      <c r="AJ19" s="16"/>
      <c r="AK19" s="16"/>
      <c r="AL19" s="16"/>
      <c r="AM19" s="16"/>
      <c r="AN19" s="16"/>
    </row>
    <row r="20" spans="1:40" ht="15">
      <c r="A20" s="167" t="s">
        <v>0</v>
      </c>
      <c r="B20" s="22">
        <v>70</v>
      </c>
      <c r="C20" s="22">
        <v>29</v>
      </c>
      <c r="D20" s="22">
        <f>SUM(B20:C20)</f>
        <v>99</v>
      </c>
      <c r="E20" s="22">
        <v>223</v>
      </c>
      <c r="F20" s="22">
        <v>45</v>
      </c>
      <c r="G20" s="22">
        <f>SUM(E20:F20)</f>
        <v>268</v>
      </c>
      <c r="H20" s="22">
        <v>0</v>
      </c>
      <c r="I20" s="22">
        <f>SUM(G20,D20,H20)</f>
        <v>367</v>
      </c>
      <c r="J20" s="79"/>
      <c r="K20" s="168" t="s">
        <v>0</v>
      </c>
      <c r="L20" s="21">
        <v>33</v>
      </c>
      <c r="M20" s="22">
        <v>45</v>
      </c>
      <c r="N20" s="22">
        <v>94</v>
      </c>
      <c r="O20" s="22">
        <f>SUM(L20:N20)</f>
        <v>172</v>
      </c>
      <c r="P20" s="22">
        <v>119</v>
      </c>
      <c r="Q20" s="22">
        <v>62</v>
      </c>
      <c r="R20" s="22">
        <f>SUM(P20:Q20)</f>
        <v>181</v>
      </c>
      <c r="S20" s="22">
        <v>14</v>
      </c>
      <c r="T20" s="22">
        <f>SUM(R20,O20,S20)</f>
        <v>367</v>
      </c>
      <c r="AE20" s="16"/>
      <c r="AF20" s="16"/>
      <c r="AG20" s="16"/>
      <c r="AH20" s="16"/>
      <c r="AI20" s="16"/>
      <c r="AJ20" s="16"/>
      <c r="AK20" s="16"/>
      <c r="AL20" s="16"/>
      <c r="AM20" s="16"/>
      <c r="AN20" s="16"/>
    </row>
    <row r="21" spans="1:40" ht="15">
      <c r="A21" s="146" t="s">
        <v>9</v>
      </c>
      <c r="B21" s="18"/>
      <c r="C21" s="18"/>
      <c r="D21" s="66"/>
      <c r="E21" s="18"/>
      <c r="F21" s="18"/>
      <c r="G21" s="66"/>
      <c r="H21" s="18"/>
      <c r="I21" s="66"/>
      <c r="J21" s="80"/>
      <c r="K21" s="169" t="s">
        <v>9</v>
      </c>
      <c r="L21" s="17"/>
      <c r="M21" s="18"/>
      <c r="N21" s="18"/>
      <c r="O21" s="66"/>
      <c r="P21" s="18"/>
      <c r="Q21" s="18"/>
      <c r="R21" s="66"/>
      <c r="S21" s="18"/>
      <c r="T21" s="66"/>
      <c r="AE21" s="16"/>
      <c r="AF21" s="16"/>
      <c r="AG21" s="16"/>
      <c r="AH21" s="16"/>
      <c r="AI21" s="16"/>
      <c r="AJ21" s="16"/>
      <c r="AK21" s="16"/>
      <c r="AL21" s="16"/>
      <c r="AM21" s="16"/>
      <c r="AN21" s="16"/>
    </row>
    <row r="22" spans="1:40" ht="15">
      <c r="A22" s="30" t="s">
        <v>4</v>
      </c>
      <c r="B22" s="18">
        <v>101</v>
      </c>
      <c r="C22" s="18">
        <v>43</v>
      </c>
      <c r="D22" s="66">
        <f>SUM(B22:C22)</f>
        <v>144</v>
      </c>
      <c r="E22" s="18">
        <v>26</v>
      </c>
      <c r="F22" s="18">
        <v>37</v>
      </c>
      <c r="G22" s="66">
        <f>SUM(E22:F22)</f>
        <v>63</v>
      </c>
      <c r="H22" s="18">
        <v>0</v>
      </c>
      <c r="I22" s="66">
        <f>SUM(G22,D22,H22)</f>
        <v>207</v>
      </c>
      <c r="J22" s="79"/>
      <c r="K22" s="165" t="s">
        <v>4</v>
      </c>
      <c r="L22" s="17">
        <v>20</v>
      </c>
      <c r="M22" s="18">
        <v>38</v>
      </c>
      <c r="N22" s="18">
        <v>51</v>
      </c>
      <c r="O22" s="66">
        <f>SUM(L22:N22)</f>
        <v>109</v>
      </c>
      <c r="P22" s="18">
        <v>66</v>
      </c>
      <c r="Q22" s="18">
        <v>22</v>
      </c>
      <c r="R22" s="66">
        <f>SUM(P22:Q22)</f>
        <v>88</v>
      </c>
      <c r="S22" s="18">
        <v>10</v>
      </c>
      <c r="T22" s="66">
        <f>SUM(R22,O22,S22)</f>
        <v>207</v>
      </c>
      <c r="AE22" s="16"/>
      <c r="AF22" s="16"/>
      <c r="AG22" s="16"/>
      <c r="AH22" s="16"/>
      <c r="AI22" s="16"/>
      <c r="AJ22" s="16"/>
      <c r="AK22" s="16"/>
      <c r="AL22" s="16"/>
      <c r="AM22" s="16"/>
      <c r="AN22" s="16"/>
    </row>
    <row r="23" spans="1:40" ht="15">
      <c r="A23" s="30" t="s">
        <v>5</v>
      </c>
      <c r="B23" s="18">
        <v>112</v>
      </c>
      <c r="C23" s="18">
        <v>11</v>
      </c>
      <c r="D23" s="66">
        <f>SUM(B23:C23)</f>
        <v>123</v>
      </c>
      <c r="E23" s="18">
        <v>3</v>
      </c>
      <c r="F23" s="18">
        <v>11</v>
      </c>
      <c r="G23" s="66">
        <f>SUM(E23:F23)</f>
        <v>14</v>
      </c>
      <c r="H23" s="18">
        <v>62</v>
      </c>
      <c r="I23" s="66">
        <f>SUM(G23,D23,H23)</f>
        <v>199</v>
      </c>
      <c r="J23" s="79"/>
      <c r="K23" s="165" t="s">
        <v>5</v>
      </c>
      <c r="L23" s="17">
        <v>65</v>
      </c>
      <c r="M23" s="18">
        <v>22</v>
      </c>
      <c r="N23" s="18">
        <v>20</v>
      </c>
      <c r="O23" s="66">
        <f>SUM(L23:N23)</f>
        <v>107</v>
      </c>
      <c r="P23" s="18">
        <v>20</v>
      </c>
      <c r="Q23" s="18">
        <v>10</v>
      </c>
      <c r="R23" s="66">
        <f>SUM(P23:Q23)</f>
        <v>30</v>
      </c>
      <c r="S23" s="18">
        <v>62</v>
      </c>
      <c r="T23" s="66">
        <f>SUM(R23,O23,S23)</f>
        <v>199</v>
      </c>
      <c r="AE23" s="16"/>
      <c r="AF23" s="16"/>
      <c r="AG23" s="16"/>
      <c r="AH23" s="16"/>
      <c r="AI23" s="16"/>
      <c r="AJ23" s="16"/>
      <c r="AK23" s="16"/>
      <c r="AL23" s="16"/>
      <c r="AM23" s="16"/>
      <c r="AN23" s="16"/>
    </row>
    <row r="24" spans="1:40" ht="15">
      <c r="A24" s="30" t="s">
        <v>7</v>
      </c>
      <c r="B24" s="18">
        <v>99</v>
      </c>
      <c r="C24" s="18">
        <v>33</v>
      </c>
      <c r="D24" s="66">
        <f>SUM(B24:C24)</f>
        <v>132</v>
      </c>
      <c r="E24" s="18">
        <v>5</v>
      </c>
      <c r="F24" s="18">
        <v>17</v>
      </c>
      <c r="G24" s="66">
        <f>SUM(E24:F24)</f>
        <v>22</v>
      </c>
      <c r="H24" s="18">
        <v>1</v>
      </c>
      <c r="I24" s="66">
        <f>SUM(G24,D24,H24)</f>
        <v>155</v>
      </c>
      <c r="J24" s="79"/>
      <c r="K24" s="165" t="s">
        <v>7</v>
      </c>
      <c r="L24" s="17">
        <v>44</v>
      </c>
      <c r="M24" s="18">
        <v>27</v>
      </c>
      <c r="N24" s="18">
        <v>39</v>
      </c>
      <c r="O24" s="66">
        <f>SUM(L24:N24)</f>
        <v>110</v>
      </c>
      <c r="P24" s="18">
        <v>31</v>
      </c>
      <c r="Q24" s="18">
        <v>11</v>
      </c>
      <c r="R24" s="66">
        <f>SUM(P24:Q24)</f>
        <v>42</v>
      </c>
      <c r="S24" s="18">
        <v>3</v>
      </c>
      <c r="T24" s="66">
        <f>SUM(R24,O24,S24)</f>
        <v>155</v>
      </c>
      <c r="AE24" s="16"/>
      <c r="AF24" s="16"/>
      <c r="AG24" s="16"/>
      <c r="AH24" s="16"/>
      <c r="AI24" s="16"/>
      <c r="AJ24" s="16"/>
      <c r="AK24" s="16"/>
      <c r="AL24" s="16"/>
      <c r="AM24" s="16"/>
      <c r="AN24" s="16"/>
    </row>
    <row r="25" spans="1:40" ht="15">
      <c r="A25" s="167" t="s">
        <v>0</v>
      </c>
      <c r="B25" s="22">
        <v>312</v>
      </c>
      <c r="C25" s="22">
        <v>87</v>
      </c>
      <c r="D25" s="22">
        <f>SUM(B25:C25)</f>
        <v>399</v>
      </c>
      <c r="E25" s="22">
        <v>34</v>
      </c>
      <c r="F25" s="22">
        <v>65</v>
      </c>
      <c r="G25" s="22">
        <f>SUM(E25:F25)</f>
        <v>99</v>
      </c>
      <c r="H25" s="22">
        <v>63</v>
      </c>
      <c r="I25" s="22">
        <f>SUM(G25,D25,H25)</f>
        <v>561</v>
      </c>
      <c r="J25" s="79"/>
      <c r="K25" s="168" t="s">
        <v>0</v>
      </c>
      <c r="L25" s="21">
        <v>129</v>
      </c>
      <c r="M25" s="22">
        <v>87</v>
      </c>
      <c r="N25" s="22">
        <v>110</v>
      </c>
      <c r="O25" s="22">
        <f>SUM(L25:N25)</f>
        <v>326</v>
      </c>
      <c r="P25" s="22">
        <v>117</v>
      </c>
      <c r="Q25" s="22">
        <v>43</v>
      </c>
      <c r="R25" s="22">
        <f>SUM(P25:Q25)</f>
        <v>160</v>
      </c>
      <c r="S25" s="22">
        <v>75</v>
      </c>
      <c r="T25" s="22">
        <f>SUM(R25,O25,S25)</f>
        <v>561</v>
      </c>
      <c r="AE25" s="16"/>
      <c r="AF25" s="16"/>
      <c r="AG25" s="16"/>
      <c r="AH25" s="16"/>
      <c r="AI25" s="16"/>
      <c r="AJ25" s="16"/>
      <c r="AK25" s="16"/>
      <c r="AL25" s="16"/>
      <c r="AM25" s="16"/>
      <c r="AN25" s="16"/>
    </row>
    <row r="26" spans="1:40" ht="15">
      <c r="A26" s="146" t="s">
        <v>10</v>
      </c>
      <c r="B26" s="18"/>
      <c r="C26" s="18"/>
      <c r="D26" s="66"/>
      <c r="E26" s="18"/>
      <c r="F26" s="18"/>
      <c r="G26" s="66"/>
      <c r="H26" s="18"/>
      <c r="I26" s="66"/>
      <c r="J26" s="80"/>
      <c r="K26" s="169" t="s">
        <v>10</v>
      </c>
      <c r="L26" s="17"/>
      <c r="M26" s="18"/>
      <c r="N26" s="18"/>
      <c r="O26" s="66"/>
      <c r="P26" s="18"/>
      <c r="Q26" s="18"/>
      <c r="R26" s="66"/>
      <c r="S26" s="18"/>
      <c r="T26" s="66"/>
      <c r="AE26" s="16"/>
      <c r="AF26" s="16"/>
      <c r="AG26" s="16"/>
      <c r="AH26" s="16"/>
      <c r="AI26" s="16"/>
      <c r="AJ26" s="16"/>
      <c r="AK26" s="16"/>
      <c r="AL26" s="16"/>
      <c r="AM26" s="16"/>
      <c r="AN26" s="16"/>
    </row>
    <row r="27" spans="1:40" ht="15">
      <c r="A27" s="30" t="s">
        <v>4</v>
      </c>
      <c r="B27" s="18">
        <v>103</v>
      </c>
      <c r="C27" s="18">
        <v>23</v>
      </c>
      <c r="D27" s="66">
        <f>SUM(B27:C27)</f>
        <v>126</v>
      </c>
      <c r="E27" s="18">
        <v>421</v>
      </c>
      <c r="F27" s="18">
        <v>40</v>
      </c>
      <c r="G27" s="66">
        <f>SUM(E27:F27)</f>
        <v>461</v>
      </c>
      <c r="H27" s="18">
        <v>4</v>
      </c>
      <c r="I27" s="66">
        <f>SUM(G27,D27,H27)</f>
        <v>591</v>
      </c>
      <c r="J27" s="79"/>
      <c r="K27" s="165" t="s">
        <v>4</v>
      </c>
      <c r="L27" s="17">
        <v>56</v>
      </c>
      <c r="M27" s="18">
        <v>70</v>
      </c>
      <c r="N27" s="18">
        <v>160</v>
      </c>
      <c r="O27" s="66">
        <f>SUM(L27:N27)</f>
        <v>286</v>
      </c>
      <c r="P27" s="18">
        <v>205</v>
      </c>
      <c r="Q27" s="18">
        <v>67</v>
      </c>
      <c r="R27" s="66">
        <f>SUM(P27:Q27)</f>
        <v>272</v>
      </c>
      <c r="S27" s="18">
        <v>33</v>
      </c>
      <c r="T27" s="66">
        <f>SUM(R27,O27,S27)</f>
        <v>591</v>
      </c>
      <c r="AE27" s="16"/>
      <c r="AF27" s="16"/>
      <c r="AG27" s="16"/>
      <c r="AH27" s="16"/>
      <c r="AI27" s="16"/>
      <c r="AJ27" s="16"/>
      <c r="AK27" s="16"/>
      <c r="AL27" s="16"/>
      <c r="AM27" s="16"/>
      <c r="AN27" s="16"/>
    </row>
    <row r="28" spans="1:40" ht="15">
      <c r="A28" s="30" t="s">
        <v>5</v>
      </c>
      <c r="B28" s="18">
        <v>179</v>
      </c>
      <c r="C28" s="18">
        <v>42</v>
      </c>
      <c r="D28" s="66">
        <f>SUM(B28:C28)</f>
        <v>221</v>
      </c>
      <c r="E28" s="18">
        <v>725</v>
      </c>
      <c r="F28" s="18">
        <v>46</v>
      </c>
      <c r="G28" s="66">
        <f>SUM(E28:F28)</f>
        <v>771</v>
      </c>
      <c r="H28" s="18">
        <v>15</v>
      </c>
      <c r="I28" s="66">
        <f>SUM(G28,D28,H28)</f>
        <v>1007</v>
      </c>
      <c r="J28" s="79"/>
      <c r="K28" s="165" t="s">
        <v>5</v>
      </c>
      <c r="L28" s="17">
        <v>108</v>
      </c>
      <c r="M28" s="18">
        <v>112</v>
      </c>
      <c r="N28" s="18">
        <v>278</v>
      </c>
      <c r="O28" s="66">
        <f>SUM(L28:N28)</f>
        <v>498</v>
      </c>
      <c r="P28" s="18">
        <v>360</v>
      </c>
      <c r="Q28" s="18">
        <v>95</v>
      </c>
      <c r="R28" s="66">
        <f>SUM(P28:Q28)</f>
        <v>455</v>
      </c>
      <c r="S28" s="18">
        <v>54</v>
      </c>
      <c r="T28" s="66">
        <f>SUM(R28,O28,S28)</f>
        <v>1007</v>
      </c>
      <c r="AE28" s="16"/>
      <c r="AF28" s="16"/>
      <c r="AG28" s="16"/>
      <c r="AH28" s="16"/>
      <c r="AI28" s="16"/>
      <c r="AJ28" s="16"/>
      <c r="AK28" s="16"/>
      <c r="AL28" s="16"/>
      <c r="AM28" s="16"/>
      <c r="AN28" s="16"/>
    </row>
    <row r="29" spans="1:40" ht="15">
      <c r="A29" s="30" t="s">
        <v>6</v>
      </c>
      <c r="B29" s="18">
        <v>0</v>
      </c>
      <c r="C29" s="18">
        <v>0</v>
      </c>
      <c r="D29" s="66">
        <f>SUM(B29:C29)</f>
        <v>0</v>
      </c>
      <c r="E29" s="18">
        <v>0</v>
      </c>
      <c r="F29" s="18">
        <v>0</v>
      </c>
      <c r="G29" s="66">
        <f>SUM(E29:F29)</f>
        <v>0</v>
      </c>
      <c r="H29" s="18">
        <v>0</v>
      </c>
      <c r="I29" s="66">
        <f>SUM(G29,D29,H29)</f>
        <v>0</v>
      </c>
      <c r="J29" s="79"/>
      <c r="K29" s="165" t="s">
        <v>6</v>
      </c>
      <c r="L29" s="17">
        <v>0</v>
      </c>
      <c r="M29" s="18">
        <v>0</v>
      </c>
      <c r="N29" s="18">
        <v>0</v>
      </c>
      <c r="O29" s="66">
        <f>SUM(L29:N29)</f>
        <v>0</v>
      </c>
      <c r="P29" s="18">
        <v>0</v>
      </c>
      <c r="Q29" s="18">
        <v>0</v>
      </c>
      <c r="R29" s="66">
        <f>SUM(P29:Q29)</f>
        <v>0</v>
      </c>
      <c r="S29" s="18">
        <v>0</v>
      </c>
      <c r="T29" s="66">
        <f>SUM(R29,O29,S29)</f>
        <v>0</v>
      </c>
      <c r="AE29" s="16"/>
      <c r="AF29" s="16"/>
      <c r="AG29" s="16"/>
      <c r="AH29" s="16"/>
      <c r="AI29" s="16"/>
      <c r="AJ29" s="16"/>
      <c r="AK29" s="16"/>
      <c r="AL29" s="16"/>
      <c r="AM29" s="16"/>
      <c r="AN29" s="16"/>
    </row>
    <row r="30" spans="1:40" ht="15">
      <c r="A30" s="30" t="s">
        <v>7</v>
      </c>
      <c r="B30" s="18">
        <v>0</v>
      </c>
      <c r="C30" s="18">
        <v>0</v>
      </c>
      <c r="D30" s="66">
        <f>SUM(B30:C30)</f>
        <v>0</v>
      </c>
      <c r="E30" s="18">
        <v>0</v>
      </c>
      <c r="F30" s="18">
        <v>0</v>
      </c>
      <c r="G30" s="66">
        <f>SUM(E30:F30)</f>
        <v>0</v>
      </c>
      <c r="H30" s="18">
        <v>0</v>
      </c>
      <c r="I30" s="66">
        <f>SUM(G30,D30,H30)</f>
        <v>0</v>
      </c>
      <c r="J30" s="79"/>
      <c r="K30" s="165" t="s">
        <v>7</v>
      </c>
      <c r="L30" s="17">
        <v>0</v>
      </c>
      <c r="M30" s="18">
        <v>0</v>
      </c>
      <c r="N30" s="18">
        <v>0</v>
      </c>
      <c r="O30" s="66">
        <f>SUM(L30:N30)</f>
        <v>0</v>
      </c>
      <c r="P30" s="18">
        <v>0</v>
      </c>
      <c r="Q30" s="18">
        <v>0</v>
      </c>
      <c r="R30" s="66">
        <f>SUM(P30:Q30)</f>
        <v>0</v>
      </c>
      <c r="S30" s="18">
        <v>0</v>
      </c>
      <c r="T30" s="66">
        <f>SUM(R30,O30,S30)</f>
        <v>0</v>
      </c>
      <c r="AE30" s="16"/>
      <c r="AF30" s="16"/>
      <c r="AG30" s="16"/>
      <c r="AH30" s="16"/>
      <c r="AI30" s="16"/>
      <c r="AJ30" s="16"/>
      <c r="AK30" s="16"/>
      <c r="AL30" s="16"/>
      <c r="AM30" s="16"/>
      <c r="AN30" s="16"/>
    </row>
    <row r="31" spans="1:40" ht="15">
      <c r="A31" s="167" t="s">
        <v>0</v>
      </c>
      <c r="B31" s="22">
        <v>282</v>
      </c>
      <c r="C31" s="22">
        <v>65</v>
      </c>
      <c r="D31" s="22">
        <f>SUM(B31:C31)</f>
        <v>347</v>
      </c>
      <c r="E31" s="22">
        <v>1146</v>
      </c>
      <c r="F31" s="22">
        <v>86</v>
      </c>
      <c r="G31" s="22">
        <f>SUM(E31:F31)</f>
        <v>1232</v>
      </c>
      <c r="H31" s="22">
        <v>19</v>
      </c>
      <c r="I31" s="22">
        <f>SUM(G31,D31,H31)</f>
        <v>1598</v>
      </c>
      <c r="J31" s="79"/>
      <c r="K31" s="168" t="s">
        <v>0</v>
      </c>
      <c r="L31" s="21">
        <v>164</v>
      </c>
      <c r="M31" s="22">
        <v>182</v>
      </c>
      <c r="N31" s="22">
        <v>438</v>
      </c>
      <c r="O31" s="22">
        <f>SUM(L31:N31)</f>
        <v>784</v>
      </c>
      <c r="P31" s="22">
        <v>565</v>
      </c>
      <c r="Q31" s="22">
        <v>162</v>
      </c>
      <c r="R31" s="22">
        <f>SUM(P31:Q31)</f>
        <v>727</v>
      </c>
      <c r="S31" s="22">
        <v>87</v>
      </c>
      <c r="T31" s="22">
        <f>SUM(R31,O31,S31)</f>
        <v>1598</v>
      </c>
      <c r="AE31" s="16"/>
      <c r="AF31" s="16"/>
      <c r="AG31" s="16"/>
      <c r="AH31" s="16"/>
      <c r="AI31" s="16"/>
      <c r="AJ31" s="16"/>
      <c r="AK31" s="16"/>
      <c r="AL31" s="16"/>
      <c r="AM31" s="16"/>
      <c r="AN31" s="16"/>
    </row>
    <row r="32" spans="1:40" ht="15">
      <c r="A32" s="146" t="s">
        <v>11</v>
      </c>
      <c r="B32" s="18"/>
      <c r="C32" s="18"/>
      <c r="D32" s="66"/>
      <c r="E32" s="18"/>
      <c r="F32" s="18"/>
      <c r="G32" s="66"/>
      <c r="H32" s="18"/>
      <c r="I32" s="66"/>
      <c r="J32" s="79"/>
      <c r="K32" s="169" t="s">
        <v>11</v>
      </c>
      <c r="L32" s="17"/>
      <c r="M32" s="18"/>
      <c r="N32" s="18"/>
      <c r="O32" s="66"/>
      <c r="P32" s="18"/>
      <c r="Q32" s="18"/>
      <c r="R32" s="66"/>
      <c r="S32" s="18"/>
      <c r="T32" s="66"/>
      <c r="AE32" s="16"/>
      <c r="AF32" s="16"/>
      <c r="AG32" s="16"/>
      <c r="AH32" s="16"/>
      <c r="AI32" s="16"/>
      <c r="AJ32" s="16"/>
      <c r="AK32" s="16"/>
      <c r="AL32" s="16"/>
      <c r="AM32" s="16"/>
      <c r="AN32" s="16"/>
    </row>
    <row r="33" spans="1:40" ht="15">
      <c r="A33" s="30" t="s">
        <v>4</v>
      </c>
      <c r="B33" s="18">
        <v>181</v>
      </c>
      <c r="C33" s="18">
        <v>82</v>
      </c>
      <c r="D33" s="66">
        <f>SUM(B33:C33)</f>
        <v>263</v>
      </c>
      <c r="E33" s="18">
        <v>478</v>
      </c>
      <c r="F33" s="18">
        <v>65</v>
      </c>
      <c r="G33" s="66">
        <f>SUM(E33:F33)</f>
        <v>543</v>
      </c>
      <c r="H33" s="18">
        <v>8</v>
      </c>
      <c r="I33" s="66">
        <f>SUM(G33,D33,H33)</f>
        <v>814</v>
      </c>
      <c r="J33" s="80"/>
      <c r="K33" s="165" t="s">
        <v>4</v>
      </c>
      <c r="L33" s="17">
        <v>132</v>
      </c>
      <c r="M33" s="18">
        <v>140</v>
      </c>
      <c r="N33" s="18">
        <v>189</v>
      </c>
      <c r="O33" s="66">
        <f>SUM(L33:N33)</f>
        <v>461</v>
      </c>
      <c r="P33" s="18">
        <v>275</v>
      </c>
      <c r="Q33" s="18">
        <v>61</v>
      </c>
      <c r="R33" s="66">
        <f>SUM(P33:Q33)</f>
        <v>336</v>
      </c>
      <c r="S33" s="18">
        <v>17</v>
      </c>
      <c r="T33" s="66">
        <f>SUM(R33,O33,S33)</f>
        <v>814</v>
      </c>
      <c r="AE33" s="16"/>
      <c r="AF33" s="16"/>
      <c r="AG33" s="16"/>
      <c r="AH33" s="16"/>
      <c r="AI33" s="16"/>
      <c r="AJ33" s="16"/>
      <c r="AK33" s="16"/>
      <c r="AL33" s="16"/>
      <c r="AM33" s="16"/>
      <c r="AN33" s="16"/>
    </row>
    <row r="34" spans="1:40" ht="15">
      <c r="A34" s="30" t="s">
        <v>5</v>
      </c>
      <c r="B34" s="18">
        <v>241</v>
      </c>
      <c r="C34" s="18">
        <v>49</v>
      </c>
      <c r="D34" s="66">
        <f>SUM(B34:C34)</f>
        <v>290</v>
      </c>
      <c r="E34" s="18">
        <v>755</v>
      </c>
      <c r="F34" s="18">
        <v>64</v>
      </c>
      <c r="G34" s="66">
        <f>SUM(E34:F34)</f>
        <v>819</v>
      </c>
      <c r="H34" s="18">
        <v>8</v>
      </c>
      <c r="I34" s="66">
        <f>SUM(G34,D34,H34)</f>
        <v>1117</v>
      </c>
      <c r="J34" s="79"/>
      <c r="K34" s="165" t="s">
        <v>5</v>
      </c>
      <c r="L34" s="17">
        <v>122</v>
      </c>
      <c r="M34" s="18">
        <v>196</v>
      </c>
      <c r="N34" s="18">
        <v>330</v>
      </c>
      <c r="O34" s="66">
        <f>SUM(L34:N34)</f>
        <v>648</v>
      </c>
      <c r="P34" s="18">
        <v>346</v>
      </c>
      <c r="Q34" s="18">
        <v>104</v>
      </c>
      <c r="R34" s="66">
        <f>SUM(P34:Q34)</f>
        <v>450</v>
      </c>
      <c r="S34" s="18">
        <v>19</v>
      </c>
      <c r="T34" s="66">
        <f>SUM(R34,O34,S34)</f>
        <v>1117</v>
      </c>
      <c r="AE34" s="16"/>
      <c r="AF34" s="16"/>
      <c r="AG34" s="16"/>
      <c r="AH34" s="16"/>
      <c r="AI34" s="16"/>
      <c r="AJ34" s="16"/>
      <c r="AK34" s="16"/>
      <c r="AL34" s="16"/>
      <c r="AM34" s="16"/>
      <c r="AN34" s="16"/>
    </row>
    <row r="35" spans="1:40" ht="15">
      <c r="A35" s="30" t="s">
        <v>6</v>
      </c>
      <c r="B35" s="18">
        <v>10</v>
      </c>
      <c r="C35" s="18">
        <v>4</v>
      </c>
      <c r="D35" s="66">
        <f>SUM(B35:C35)</f>
        <v>14</v>
      </c>
      <c r="E35" s="18">
        <v>134</v>
      </c>
      <c r="F35" s="18">
        <v>2</v>
      </c>
      <c r="G35" s="66">
        <f>SUM(E35:F35)</f>
        <v>136</v>
      </c>
      <c r="H35" s="18">
        <v>1</v>
      </c>
      <c r="I35" s="66">
        <f>SUM(G35,D35,H35)</f>
        <v>151</v>
      </c>
      <c r="J35" s="79"/>
      <c r="K35" s="165" t="s">
        <v>6</v>
      </c>
      <c r="L35" s="17">
        <v>3</v>
      </c>
      <c r="M35" s="18">
        <v>18</v>
      </c>
      <c r="N35" s="18">
        <v>47</v>
      </c>
      <c r="O35" s="66">
        <f>SUM(L35:N35)</f>
        <v>68</v>
      </c>
      <c r="P35" s="18">
        <v>64</v>
      </c>
      <c r="Q35" s="18">
        <v>18</v>
      </c>
      <c r="R35" s="66">
        <f>SUM(P35:Q35)</f>
        <v>82</v>
      </c>
      <c r="S35" s="18">
        <v>1</v>
      </c>
      <c r="T35" s="66">
        <f>SUM(R35,O35,S35)</f>
        <v>151</v>
      </c>
      <c r="AE35" s="16"/>
      <c r="AF35" s="16"/>
      <c r="AG35" s="16"/>
      <c r="AH35" s="16"/>
      <c r="AI35" s="16"/>
      <c r="AJ35" s="16"/>
      <c r="AK35" s="16"/>
      <c r="AL35" s="16"/>
      <c r="AM35" s="16"/>
      <c r="AN35" s="16"/>
    </row>
    <row r="36" spans="1:40" ht="15">
      <c r="A36" s="30" t="s">
        <v>7</v>
      </c>
      <c r="B36" s="18">
        <v>107</v>
      </c>
      <c r="C36" s="18">
        <v>17</v>
      </c>
      <c r="D36" s="66">
        <f>SUM(B36:C36)</f>
        <v>124</v>
      </c>
      <c r="E36" s="18">
        <v>142</v>
      </c>
      <c r="F36" s="18">
        <v>23</v>
      </c>
      <c r="G36" s="66">
        <f>SUM(E36:F36)</f>
        <v>165</v>
      </c>
      <c r="H36" s="18">
        <v>2</v>
      </c>
      <c r="I36" s="66">
        <f>SUM(G36,D36,H36)</f>
        <v>291</v>
      </c>
      <c r="J36" s="79"/>
      <c r="K36" s="165" t="s">
        <v>7</v>
      </c>
      <c r="L36" s="17">
        <v>38</v>
      </c>
      <c r="M36" s="18">
        <v>79</v>
      </c>
      <c r="N36" s="18">
        <v>88</v>
      </c>
      <c r="O36" s="66">
        <f>SUM(L36:N36)</f>
        <v>205</v>
      </c>
      <c r="P36" s="18">
        <v>65</v>
      </c>
      <c r="Q36" s="18">
        <v>19</v>
      </c>
      <c r="R36" s="66">
        <f>SUM(P36:Q36)</f>
        <v>84</v>
      </c>
      <c r="S36" s="18">
        <v>2</v>
      </c>
      <c r="T36" s="66">
        <f>SUM(R36,O36,S36)</f>
        <v>291</v>
      </c>
      <c r="AE36" s="16"/>
      <c r="AF36" s="16"/>
      <c r="AG36" s="16"/>
      <c r="AH36" s="16"/>
      <c r="AI36" s="16"/>
      <c r="AJ36" s="16"/>
      <c r="AK36" s="16"/>
      <c r="AL36" s="16"/>
      <c r="AM36" s="16"/>
      <c r="AN36" s="16"/>
    </row>
    <row r="37" spans="1:40" ht="15">
      <c r="A37" s="167" t="s">
        <v>0</v>
      </c>
      <c r="B37" s="22">
        <v>539</v>
      </c>
      <c r="C37" s="22">
        <v>152</v>
      </c>
      <c r="D37" s="22">
        <f>SUM(B37:C37)</f>
        <v>691</v>
      </c>
      <c r="E37" s="22">
        <v>1509</v>
      </c>
      <c r="F37" s="22">
        <v>154</v>
      </c>
      <c r="G37" s="22">
        <f>SUM(E37:F37)</f>
        <v>1663</v>
      </c>
      <c r="H37" s="22">
        <v>19</v>
      </c>
      <c r="I37" s="22">
        <f>SUM(G37,D37,H37)</f>
        <v>2373</v>
      </c>
      <c r="J37" s="79"/>
      <c r="K37" s="168" t="s">
        <v>0</v>
      </c>
      <c r="L37" s="21">
        <v>295</v>
      </c>
      <c r="M37" s="22">
        <v>433</v>
      </c>
      <c r="N37" s="22">
        <v>654</v>
      </c>
      <c r="O37" s="22">
        <f>SUM(L37:N37)</f>
        <v>1382</v>
      </c>
      <c r="P37" s="22">
        <v>750</v>
      </c>
      <c r="Q37" s="22">
        <v>202</v>
      </c>
      <c r="R37" s="22">
        <f>SUM(P37:Q37)</f>
        <v>952</v>
      </c>
      <c r="S37" s="22">
        <v>39</v>
      </c>
      <c r="T37" s="22">
        <f>SUM(R37,O37,S37)</f>
        <v>2373</v>
      </c>
      <c r="AE37" s="16"/>
      <c r="AF37" s="16"/>
      <c r="AG37" s="16"/>
      <c r="AH37" s="16"/>
      <c r="AI37" s="16"/>
      <c r="AJ37" s="16"/>
      <c r="AK37" s="16"/>
      <c r="AL37" s="16"/>
      <c r="AM37" s="16"/>
      <c r="AN37" s="16"/>
    </row>
    <row r="38" spans="1:40" ht="15">
      <c r="A38" s="146" t="s">
        <v>12</v>
      </c>
      <c r="B38" s="18"/>
      <c r="C38" s="18"/>
      <c r="D38" s="66"/>
      <c r="E38" s="18"/>
      <c r="F38" s="18"/>
      <c r="G38" s="66"/>
      <c r="H38" s="18"/>
      <c r="I38" s="66"/>
      <c r="J38" s="79"/>
      <c r="K38" s="169" t="s">
        <v>12</v>
      </c>
      <c r="L38" s="17"/>
      <c r="M38" s="18"/>
      <c r="N38" s="18"/>
      <c r="O38" s="66"/>
      <c r="P38" s="18"/>
      <c r="Q38" s="18"/>
      <c r="R38" s="66"/>
      <c r="S38" s="18"/>
      <c r="T38" s="66"/>
      <c r="AE38" s="16"/>
      <c r="AF38" s="16"/>
      <c r="AG38" s="16"/>
      <c r="AH38" s="16"/>
      <c r="AI38" s="16"/>
      <c r="AJ38" s="16"/>
      <c r="AK38" s="16"/>
      <c r="AL38" s="16"/>
      <c r="AM38" s="16"/>
      <c r="AN38" s="16"/>
    </row>
    <row r="39" spans="1:40" ht="15">
      <c r="A39" s="30" t="s">
        <v>4</v>
      </c>
      <c r="B39" s="18">
        <v>45</v>
      </c>
      <c r="C39" s="18">
        <v>14</v>
      </c>
      <c r="D39" s="66">
        <f>SUM(B39:C39)</f>
        <v>59</v>
      </c>
      <c r="E39" s="18">
        <v>99</v>
      </c>
      <c r="F39" s="18">
        <v>14</v>
      </c>
      <c r="G39" s="66">
        <f>SUM(E39:F39)</f>
        <v>113</v>
      </c>
      <c r="H39" s="18">
        <v>6</v>
      </c>
      <c r="I39" s="66">
        <f>SUM(G39,D39,H39)</f>
        <v>178</v>
      </c>
      <c r="J39" s="80"/>
      <c r="K39" s="165" t="s">
        <v>4</v>
      </c>
      <c r="L39" s="17">
        <v>24</v>
      </c>
      <c r="M39" s="18">
        <v>32</v>
      </c>
      <c r="N39" s="18">
        <v>44</v>
      </c>
      <c r="O39" s="66">
        <f>SUM(L39:N39)</f>
        <v>100</v>
      </c>
      <c r="P39" s="18">
        <v>54</v>
      </c>
      <c r="Q39" s="18">
        <v>14</v>
      </c>
      <c r="R39" s="66">
        <f>SUM(P39:Q39)</f>
        <v>68</v>
      </c>
      <c r="S39" s="18">
        <v>10</v>
      </c>
      <c r="T39" s="66">
        <f>SUM(R39,O39,S39)</f>
        <v>178</v>
      </c>
      <c r="AE39" s="16"/>
      <c r="AF39" s="16"/>
      <c r="AG39" s="16"/>
      <c r="AH39" s="16"/>
      <c r="AI39" s="16"/>
      <c r="AJ39" s="16"/>
      <c r="AK39" s="16"/>
      <c r="AL39" s="16"/>
      <c r="AM39" s="16"/>
      <c r="AN39" s="16"/>
    </row>
    <row r="40" spans="1:40" ht="15">
      <c r="A40" s="30" t="s">
        <v>5</v>
      </c>
      <c r="B40" s="18">
        <v>121</v>
      </c>
      <c r="C40" s="18">
        <v>36</v>
      </c>
      <c r="D40" s="66">
        <f>SUM(B40:C40)</f>
        <v>157</v>
      </c>
      <c r="E40" s="18">
        <v>426</v>
      </c>
      <c r="F40" s="18">
        <v>67</v>
      </c>
      <c r="G40" s="66">
        <f>SUM(E40:F40)</f>
        <v>493</v>
      </c>
      <c r="H40" s="18">
        <v>22</v>
      </c>
      <c r="I40" s="66">
        <f>SUM(G40,D40,H40)</f>
        <v>672</v>
      </c>
      <c r="J40" s="79"/>
      <c r="K40" s="165" t="s">
        <v>5</v>
      </c>
      <c r="L40" s="17">
        <v>98</v>
      </c>
      <c r="M40" s="18">
        <v>84</v>
      </c>
      <c r="N40" s="18">
        <v>206</v>
      </c>
      <c r="O40" s="66">
        <f>SUM(L40:N40)</f>
        <v>388</v>
      </c>
      <c r="P40" s="18">
        <v>200</v>
      </c>
      <c r="Q40" s="18">
        <v>56</v>
      </c>
      <c r="R40" s="66">
        <f>SUM(P40:Q40)</f>
        <v>256</v>
      </c>
      <c r="S40" s="18">
        <v>28</v>
      </c>
      <c r="T40" s="66">
        <f>SUM(R40,O40,S40)</f>
        <v>672</v>
      </c>
      <c r="AE40" s="16"/>
      <c r="AF40" s="16"/>
      <c r="AG40" s="16"/>
      <c r="AH40" s="16"/>
      <c r="AI40" s="16"/>
      <c r="AJ40" s="16"/>
      <c r="AK40" s="16"/>
      <c r="AL40" s="16"/>
      <c r="AM40" s="16"/>
      <c r="AN40" s="16"/>
    </row>
    <row r="41" spans="1:40" ht="15">
      <c r="A41" s="30" t="s">
        <v>6</v>
      </c>
      <c r="B41" s="18">
        <v>28</v>
      </c>
      <c r="C41" s="18">
        <v>6</v>
      </c>
      <c r="D41" s="66">
        <f>SUM(B41:C41)</f>
        <v>34</v>
      </c>
      <c r="E41" s="18">
        <v>152</v>
      </c>
      <c r="F41" s="18">
        <v>15</v>
      </c>
      <c r="G41" s="66">
        <f>SUM(E41:F41)</f>
        <v>167</v>
      </c>
      <c r="H41" s="18">
        <v>2</v>
      </c>
      <c r="I41" s="66">
        <f>SUM(G41,D41,H41)</f>
        <v>203</v>
      </c>
      <c r="J41" s="79"/>
      <c r="K41" s="165" t="s">
        <v>6</v>
      </c>
      <c r="L41" s="17">
        <v>18</v>
      </c>
      <c r="M41" s="18">
        <v>27</v>
      </c>
      <c r="N41" s="18">
        <v>56</v>
      </c>
      <c r="O41" s="66">
        <f>SUM(L41:N41)</f>
        <v>101</v>
      </c>
      <c r="P41" s="18">
        <v>79</v>
      </c>
      <c r="Q41" s="18">
        <v>21</v>
      </c>
      <c r="R41" s="66">
        <f>SUM(P41:Q41)</f>
        <v>100</v>
      </c>
      <c r="S41" s="18">
        <v>2</v>
      </c>
      <c r="T41" s="66">
        <f>SUM(R41,O41,S41)</f>
        <v>203</v>
      </c>
      <c r="AE41" s="16"/>
      <c r="AF41" s="16"/>
      <c r="AG41" s="16"/>
      <c r="AH41" s="16"/>
      <c r="AI41" s="16"/>
      <c r="AJ41" s="16"/>
      <c r="AK41" s="16"/>
      <c r="AL41" s="16"/>
      <c r="AM41" s="16"/>
      <c r="AN41" s="16"/>
    </row>
    <row r="42" spans="1:40" ht="15">
      <c r="A42" s="30" t="s">
        <v>7</v>
      </c>
      <c r="B42" s="18">
        <v>0</v>
      </c>
      <c r="C42" s="18">
        <v>0</v>
      </c>
      <c r="D42" s="66">
        <f>SUM(B42:C42)</f>
        <v>0</v>
      </c>
      <c r="E42" s="18">
        <v>0</v>
      </c>
      <c r="F42" s="18">
        <v>0</v>
      </c>
      <c r="G42" s="66">
        <f>SUM(E42:F42)</f>
        <v>0</v>
      </c>
      <c r="H42" s="18">
        <v>0</v>
      </c>
      <c r="I42" s="66">
        <f>SUM(G42,D42,H42)</f>
        <v>0</v>
      </c>
      <c r="J42" s="79"/>
      <c r="K42" s="165" t="s">
        <v>7</v>
      </c>
      <c r="L42" s="17">
        <v>0</v>
      </c>
      <c r="M42" s="18">
        <v>0</v>
      </c>
      <c r="N42" s="18">
        <v>0</v>
      </c>
      <c r="O42" s="66">
        <f>SUM(L42:N42)</f>
        <v>0</v>
      </c>
      <c r="P42" s="18">
        <v>0</v>
      </c>
      <c r="Q42" s="18">
        <v>0</v>
      </c>
      <c r="R42" s="66">
        <f>SUM(P42:Q42)</f>
        <v>0</v>
      </c>
      <c r="S42" s="18">
        <v>0</v>
      </c>
      <c r="T42" s="66">
        <f>SUM(R42,O42,S42)</f>
        <v>0</v>
      </c>
      <c r="AE42" s="16"/>
      <c r="AF42" s="16"/>
      <c r="AG42" s="16"/>
      <c r="AH42" s="16"/>
      <c r="AI42" s="16"/>
      <c r="AJ42" s="16"/>
      <c r="AK42" s="16"/>
      <c r="AL42" s="16"/>
      <c r="AM42" s="16"/>
      <c r="AN42" s="16"/>
    </row>
    <row r="43" spans="1:40" ht="15">
      <c r="A43" s="167" t="s">
        <v>0</v>
      </c>
      <c r="B43" s="22">
        <v>194</v>
      </c>
      <c r="C43" s="22">
        <v>56</v>
      </c>
      <c r="D43" s="22">
        <f>SUM(B43:C43)</f>
        <v>250</v>
      </c>
      <c r="E43" s="22">
        <v>677</v>
      </c>
      <c r="F43" s="22">
        <v>96</v>
      </c>
      <c r="G43" s="22">
        <f>SUM(E43:F43)</f>
        <v>773</v>
      </c>
      <c r="H43" s="22">
        <v>30</v>
      </c>
      <c r="I43" s="22">
        <f>SUM(G43,D43,H43)</f>
        <v>1053</v>
      </c>
      <c r="J43" s="79"/>
      <c r="K43" s="168" t="s">
        <v>0</v>
      </c>
      <c r="L43" s="21">
        <v>140</v>
      </c>
      <c r="M43" s="22">
        <v>143</v>
      </c>
      <c r="N43" s="22">
        <v>306</v>
      </c>
      <c r="O43" s="22">
        <f>SUM(L43:N43)</f>
        <v>589</v>
      </c>
      <c r="P43" s="22">
        <v>333</v>
      </c>
      <c r="Q43" s="22">
        <v>91</v>
      </c>
      <c r="R43" s="22">
        <f>SUM(P43:Q43)</f>
        <v>424</v>
      </c>
      <c r="S43" s="22">
        <v>40</v>
      </c>
      <c r="T43" s="22">
        <f>SUM(R43,O43,S43)</f>
        <v>1053</v>
      </c>
      <c r="AE43" s="16"/>
      <c r="AF43" s="16"/>
      <c r="AG43" s="16"/>
      <c r="AH43" s="16"/>
      <c r="AI43" s="16"/>
      <c r="AJ43" s="16"/>
      <c r="AK43" s="16"/>
      <c r="AL43" s="16"/>
      <c r="AM43" s="16"/>
      <c r="AN43" s="16"/>
    </row>
    <row r="44" spans="1:40" ht="15">
      <c r="A44" s="170" t="s">
        <v>13</v>
      </c>
      <c r="B44" s="26"/>
      <c r="C44" s="26"/>
      <c r="D44" s="67"/>
      <c r="E44" s="26"/>
      <c r="F44" s="26"/>
      <c r="G44" s="67"/>
      <c r="H44" s="26"/>
      <c r="I44" s="67"/>
      <c r="J44" s="79"/>
      <c r="K44" s="161" t="s">
        <v>13</v>
      </c>
      <c r="L44" s="25"/>
      <c r="M44" s="26"/>
      <c r="N44" s="26"/>
      <c r="O44" s="67"/>
      <c r="P44" s="26"/>
      <c r="Q44" s="26"/>
      <c r="R44" s="67"/>
      <c r="S44" s="26"/>
      <c r="T44" s="67"/>
      <c r="AF44" s="16"/>
      <c r="AG44" s="16"/>
      <c r="AH44" s="16"/>
      <c r="AI44" s="16"/>
      <c r="AJ44" s="16"/>
      <c r="AK44" s="16"/>
      <c r="AL44" s="16"/>
      <c r="AM44" s="16"/>
      <c r="AN44" s="16"/>
    </row>
    <row r="45" spans="1:40" ht="15">
      <c r="A45" s="30" t="s">
        <v>4</v>
      </c>
      <c r="B45" s="18">
        <f>SUM(B10,B16,B22,B27,B33,B39)</f>
        <v>681</v>
      </c>
      <c r="C45" s="18">
        <f aca="true" t="shared" si="0" ref="B45:I46">SUM(C10,C16,C22,C27,C33,C39)</f>
        <v>242</v>
      </c>
      <c r="D45" s="66">
        <f t="shared" si="0"/>
        <v>923</v>
      </c>
      <c r="E45" s="18">
        <f t="shared" si="0"/>
        <v>1671</v>
      </c>
      <c r="F45" s="18">
        <f t="shared" si="0"/>
        <v>228</v>
      </c>
      <c r="G45" s="66">
        <f t="shared" si="0"/>
        <v>1899</v>
      </c>
      <c r="H45" s="18">
        <f t="shared" si="0"/>
        <v>37</v>
      </c>
      <c r="I45" s="66">
        <f t="shared" si="0"/>
        <v>2859</v>
      </c>
      <c r="J45" s="80"/>
      <c r="K45" s="165" t="s">
        <v>4</v>
      </c>
      <c r="L45" s="17">
        <f aca="true" t="shared" si="1" ref="L45:S45">SUM(L10,L16,L22,L27,L33,L39)</f>
        <v>431</v>
      </c>
      <c r="M45" s="18">
        <f t="shared" si="1"/>
        <v>423</v>
      </c>
      <c r="N45" s="18">
        <f t="shared" si="1"/>
        <v>718</v>
      </c>
      <c r="O45" s="66">
        <f t="shared" si="1"/>
        <v>1572</v>
      </c>
      <c r="P45" s="18">
        <f t="shared" si="1"/>
        <v>909</v>
      </c>
      <c r="Q45" s="18">
        <f t="shared" si="1"/>
        <v>274</v>
      </c>
      <c r="R45" s="66">
        <f t="shared" si="1"/>
        <v>1183</v>
      </c>
      <c r="S45" s="18">
        <f t="shared" si="1"/>
        <v>104</v>
      </c>
      <c r="T45" s="66">
        <f>SUM(T10,T16,T22,T27,T33,T39)</f>
        <v>2859</v>
      </c>
      <c r="AE45" s="16"/>
      <c r="AF45" s="16"/>
      <c r="AG45" s="16"/>
      <c r="AH45" s="16"/>
      <c r="AI45" s="16"/>
      <c r="AJ45" s="16"/>
      <c r="AK45" s="16"/>
      <c r="AL45" s="16"/>
      <c r="AM45" s="16"/>
      <c r="AN45" s="16"/>
    </row>
    <row r="46" spans="1:40" ht="15">
      <c r="A46" s="30" t="s">
        <v>5</v>
      </c>
      <c r="B46" s="18">
        <f t="shared" si="0"/>
        <v>1049</v>
      </c>
      <c r="C46" s="18">
        <f t="shared" si="0"/>
        <v>276</v>
      </c>
      <c r="D46" s="66">
        <f t="shared" si="0"/>
        <v>1325</v>
      </c>
      <c r="E46" s="18">
        <f t="shared" si="0"/>
        <v>2701</v>
      </c>
      <c r="F46" s="18">
        <f t="shared" si="0"/>
        <v>328</v>
      </c>
      <c r="G46" s="66">
        <f t="shared" si="0"/>
        <v>3029</v>
      </c>
      <c r="H46" s="18">
        <f t="shared" si="0"/>
        <v>165</v>
      </c>
      <c r="I46" s="66">
        <f t="shared" si="0"/>
        <v>4519</v>
      </c>
      <c r="J46" s="79"/>
      <c r="K46" s="165" t="s">
        <v>5</v>
      </c>
      <c r="L46" s="17">
        <f aca="true" t="shared" si="2" ref="L46:S46">SUM(L11,L17,L23,L28,L34,L40)</f>
        <v>718</v>
      </c>
      <c r="M46" s="18">
        <f t="shared" si="2"/>
        <v>655</v>
      </c>
      <c r="N46" s="18">
        <f t="shared" si="2"/>
        <v>1186</v>
      </c>
      <c r="O46" s="66">
        <f t="shared" si="2"/>
        <v>2559</v>
      </c>
      <c r="P46" s="18">
        <f t="shared" si="2"/>
        <v>1343</v>
      </c>
      <c r="Q46" s="18">
        <f t="shared" si="2"/>
        <v>393</v>
      </c>
      <c r="R46" s="66">
        <f t="shared" si="2"/>
        <v>1736</v>
      </c>
      <c r="S46" s="18">
        <f t="shared" si="2"/>
        <v>224</v>
      </c>
      <c r="T46" s="66">
        <f>SUM(T11,T17,T23,T28,T34,T40)</f>
        <v>4519</v>
      </c>
      <c r="AE46" s="16"/>
      <c r="AF46" s="16"/>
      <c r="AG46" s="16"/>
      <c r="AH46" s="16"/>
      <c r="AI46" s="16"/>
      <c r="AJ46" s="16"/>
      <c r="AK46" s="16"/>
      <c r="AL46" s="16"/>
      <c r="AM46" s="16"/>
      <c r="AN46" s="16"/>
    </row>
    <row r="47" spans="1:40" ht="15">
      <c r="A47" s="30" t="s">
        <v>6</v>
      </c>
      <c r="B47" s="18">
        <f>SUM(B12,B18,B29,B35,B41)</f>
        <v>60</v>
      </c>
      <c r="C47" s="18">
        <f aca="true" t="shared" si="3" ref="C47:I47">SUM(C12,C18,C29,C35,C41)</f>
        <v>21</v>
      </c>
      <c r="D47" s="66">
        <f t="shared" si="3"/>
        <v>81</v>
      </c>
      <c r="E47" s="18">
        <f t="shared" si="3"/>
        <v>475</v>
      </c>
      <c r="F47" s="18">
        <f t="shared" si="3"/>
        <v>34</v>
      </c>
      <c r="G47" s="66">
        <f t="shared" si="3"/>
        <v>509</v>
      </c>
      <c r="H47" s="18">
        <f t="shared" si="3"/>
        <v>3</v>
      </c>
      <c r="I47" s="66">
        <f t="shared" si="3"/>
        <v>593</v>
      </c>
      <c r="J47" s="79"/>
      <c r="K47" s="165" t="s">
        <v>6</v>
      </c>
      <c r="L47" s="17">
        <f aca="true" t="shared" si="4" ref="L47:S47">SUM(L12,L18,L29,L35,L41)</f>
        <v>47</v>
      </c>
      <c r="M47" s="18">
        <f t="shared" si="4"/>
        <v>68</v>
      </c>
      <c r="N47" s="18">
        <f t="shared" si="4"/>
        <v>161</v>
      </c>
      <c r="O47" s="66">
        <f t="shared" si="4"/>
        <v>276</v>
      </c>
      <c r="P47" s="18">
        <f t="shared" si="4"/>
        <v>220</v>
      </c>
      <c r="Q47" s="18">
        <f t="shared" si="4"/>
        <v>74</v>
      </c>
      <c r="R47" s="66">
        <f t="shared" si="4"/>
        <v>294</v>
      </c>
      <c r="S47" s="18">
        <f t="shared" si="4"/>
        <v>23</v>
      </c>
      <c r="T47" s="66">
        <f>SUM(T12,T18,T29,T35,T41)</f>
        <v>593</v>
      </c>
      <c r="AE47" s="16"/>
      <c r="AF47" s="16"/>
      <c r="AG47" s="16"/>
      <c r="AH47" s="16"/>
      <c r="AI47" s="16"/>
      <c r="AJ47" s="16"/>
      <c r="AK47" s="16"/>
      <c r="AL47" s="16"/>
      <c r="AM47" s="16"/>
      <c r="AN47" s="16"/>
    </row>
    <row r="48" spans="1:40" ht="15">
      <c r="A48" s="30" t="s">
        <v>7</v>
      </c>
      <c r="B48" s="18">
        <f>SUM(B13,B19,B24,B30,B36,B42)</f>
        <v>349</v>
      </c>
      <c r="C48" s="18">
        <f aca="true" t="shared" si="5" ref="C48:I48">SUM(C13,C19,C24,C30,C36,C42)</f>
        <v>131</v>
      </c>
      <c r="D48" s="66">
        <f t="shared" si="5"/>
        <v>480</v>
      </c>
      <c r="E48" s="18">
        <f t="shared" si="5"/>
        <v>429</v>
      </c>
      <c r="F48" s="18">
        <f t="shared" si="5"/>
        <v>83</v>
      </c>
      <c r="G48" s="66">
        <f t="shared" si="5"/>
        <v>512</v>
      </c>
      <c r="H48" s="18">
        <f t="shared" si="5"/>
        <v>12</v>
      </c>
      <c r="I48" s="66">
        <f t="shared" si="5"/>
        <v>1004</v>
      </c>
      <c r="J48" s="79"/>
      <c r="K48" s="165" t="s">
        <v>7</v>
      </c>
      <c r="L48" s="17">
        <f aca="true" t="shared" si="6" ref="L48:S48">SUM(L13,L19,L24,L30,L36,L42)</f>
        <v>239</v>
      </c>
      <c r="M48" s="18">
        <f t="shared" si="6"/>
        <v>174</v>
      </c>
      <c r="N48" s="18">
        <f t="shared" si="6"/>
        <v>231</v>
      </c>
      <c r="O48" s="66">
        <f t="shared" si="6"/>
        <v>644</v>
      </c>
      <c r="P48" s="18">
        <f t="shared" si="6"/>
        <v>268</v>
      </c>
      <c r="Q48" s="18">
        <f t="shared" si="6"/>
        <v>76</v>
      </c>
      <c r="R48" s="66">
        <f t="shared" si="6"/>
        <v>344</v>
      </c>
      <c r="S48" s="18">
        <f t="shared" si="6"/>
        <v>16</v>
      </c>
      <c r="T48" s="66">
        <f>SUM(T13,T19,T24,T30,T36,T42)</f>
        <v>1004</v>
      </c>
      <c r="AE48" s="16"/>
      <c r="AF48" s="16"/>
      <c r="AG48" s="16"/>
      <c r="AH48" s="16"/>
      <c r="AI48" s="16"/>
      <c r="AJ48" s="16"/>
      <c r="AK48" s="16"/>
      <c r="AL48" s="16"/>
      <c r="AM48" s="16"/>
      <c r="AN48" s="16"/>
    </row>
    <row r="49" spans="1:40" ht="15">
      <c r="A49" s="167" t="s">
        <v>14</v>
      </c>
      <c r="B49" s="22">
        <f aca="true" t="shared" si="7" ref="B49:I49">SUM(B45:B48)</f>
        <v>2139</v>
      </c>
      <c r="C49" s="22">
        <f t="shared" si="7"/>
        <v>670</v>
      </c>
      <c r="D49" s="22">
        <f t="shared" si="7"/>
        <v>2809</v>
      </c>
      <c r="E49" s="22">
        <f t="shared" si="7"/>
        <v>5276</v>
      </c>
      <c r="F49" s="22">
        <f t="shared" si="7"/>
        <v>673</v>
      </c>
      <c r="G49" s="22">
        <f t="shared" si="7"/>
        <v>5949</v>
      </c>
      <c r="H49" s="22">
        <f t="shared" si="7"/>
        <v>217</v>
      </c>
      <c r="I49" s="22">
        <f t="shared" si="7"/>
        <v>8975</v>
      </c>
      <c r="J49" s="79"/>
      <c r="K49" s="168" t="s">
        <v>14</v>
      </c>
      <c r="L49" s="21">
        <f aca="true" t="shared" si="8" ref="L49:T49">SUM(L45:L48)</f>
        <v>1435</v>
      </c>
      <c r="M49" s="22">
        <f t="shared" si="8"/>
        <v>1320</v>
      </c>
      <c r="N49" s="22">
        <f t="shared" si="8"/>
        <v>2296</v>
      </c>
      <c r="O49" s="22">
        <f t="shared" si="8"/>
        <v>5051</v>
      </c>
      <c r="P49" s="22">
        <f t="shared" si="8"/>
        <v>2740</v>
      </c>
      <c r="Q49" s="22">
        <f t="shared" si="8"/>
        <v>817</v>
      </c>
      <c r="R49" s="22">
        <f t="shared" si="8"/>
        <v>3557</v>
      </c>
      <c r="S49" s="22">
        <f t="shared" si="8"/>
        <v>367</v>
      </c>
      <c r="T49" s="22">
        <f t="shared" si="8"/>
        <v>8975</v>
      </c>
      <c r="AE49" s="16"/>
      <c r="AF49" s="16"/>
      <c r="AG49" s="16"/>
      <c r="AH49" s="16"/>
      <c r="AI49" s="16"/>
      <c r="AJ49" s="16"/>
      <c r="AK49" s="16"/>
      <c r="AL49" s="16"/>
      <c r="AM49" s="16"/>
      <c r="AN49" s="16"/>
    </row>
    <row r="50" spans="1:31" ht="15">
      <c r="A50" s="30"/>
      <c r="J50" s="79"/>
      <c r="AE50" s="16"/>
    </row>
    <row r="51" spans="1:31" ht="15">
      <c r="A51" s="92" t="s">
        <v>62</v>
      </c>
      <c r="J51" s="80"/>
      <c r="AE51" s="16"/>
    </row>
    <row r="52" spans="1:31" ht="15">
      <c r="A52" s="92" t="s">
        <v>63</v>
      </c>
      <c r="AE52" s="16"/>
    </row>
    <row r="53" spans="1:31" ht="15">
      <c r="A53" s="28"/>
      <c r="AE53" s="16"/>
    </row>
    <row r="54" spans="1:31" ht="15">
      <c r="A54" s="28"/>
      <c r="AE54" s="16"/>
    </row>
    <row r="55" spans="1:31" ht="15">
      <c r="A55" s="28"/>
      <c r="AE55" s="16"/>
    </row>
    <row r="56" ht="15">
      <c r="AE56" s="16"/>
    </row>
    <row r="57" ht="15">
      <c r="AE57" s="16"/>
    </row>
    <row r="58" ht="15">
      <c r="AE58" s="16"/>
    </row>
    <row r="59" ht="15">
      <c r="AE59" s="16"/>
    </row>
  </sheetData>
  <sheetProtection/>
  <mergeCells count="12">
    <mergeCell ref="E7:G7"/>
    <mergeCell ref="P7:R7"/>
    <mergeCell ref="B7:D7"/>
    <mergeCell ref="L7:O7"/>
    <mergeCell ref="A6:I6"/>
    <mergeCell ref="L6:T6"/>
    <mergeCell ref="A2:I2"/>
    <mergeCell ref="A3:I3"/>
    <mergeCell ref="K3:T3"/>
    <mergeCell ref="A5:I5"/>
    <mergeCell ref="K5:T5"/>
    <mergeCell ref="K2:T2"/>
  </mergeCells>
  <printOptions/>
  <pageMargins left="0.11811023622047245" right="0.11811023622047245" top="0.35433070866141736" bottom="0.15748031496062992" header="0.31496062992125984" footer="0.31496062992125984"/>
  <pageSetup horizontalDpi="600" verticalDpi="600" orientation="portrait" paperSize="9" scale="85" r:id="rId1"/>
  <headerFooter>
    <oddFooter>&amp;R&amp;A</oddFooter>
  </headerFooter>
</worksheet>
</file>

<file path=xl/worksheets/sheet8.xml><?xml version="1.0" encoding="utf-8"?>
<worksheet xmlns="http://schemas.openxmlformats.org/spreadsheetml/2006/main" xmlns:r="http://schemas.openxmlformats.org/officeDocument/2006/relationships">
  <dimension ref="A1:AO40"/>
  <sheetViews>
    <sheetView zoomScalePageLayoutView="0" workbookViewId="0" topLeftCell="A1">
      <selection activeCell="A45" sqref="A45"/>
    </sheetView>
  </sheetViews>
  <sheetFormatPr defaultColWidth="9.140625" defaultRowHeight="15"/>
  <cols>
    <col min="1" max="1" width="12.421875" style="2" customWidth="1"/>
    <col min="2" max="2" width="16.00390625" style="0" customWidth="1"/>
    <col min="3" max="3" width="15.57421875" style="0" customWidth="1"/>
    <col min="4" max="5" width="10.421875" style="0" customWidth="1"/>
    <col min="6" max="6" width="10.140625" style="0" customWidth="1"/>
    <col min="8" max="10" width="10.7109375" style="0" customWidth="1"/>
    <col min="11" max="12" width="10.140625" style="0" customWidth="1"/>
    <col min="13" max="13" width="11.140625" style="0" customWidth="1"/>
    <col min="14" max="14" width="10.421875" style="0" customWidth="1"/>
    <col min="18" max="19" width="11.00390625" style="0" customWidth="1"/>
    <col min="20" max="20" width="11.140625" style="0" customWidth="1"/>
    <col min="24" max="24" width="9.140625" style="2" customWidth="1"/>
  </cols>
  <sheetData>
    <row r="1" spans="1:10" ht="15">
      <c r="A1" s="1"/>
      <c r="J1" s="2"/>
    </row>
    <row r="2" spans="1:24" ht="15">
      <c r="A2" s="203" t="s">
        <v>24</v>
      </c>
      <c r="B2" s="203"/>
      <c r="C2" s="203"/>
      <c r="D2" s="203"/>
      <c r="E2" s="203"/>
      <c r="F2" s="203"/>
      <c r="G2" s="203"/>
      <c r="H2" s="203"/>
      <c r="I2" s="203"/>
      <c r="J2" s="203"/>
      <c r="K2" s="203"/>
      <c r="L2" s="203"/>
      <c r="M2" s="203"/>
      <c r="N2" s="203"/>
      <c r="O2" s="203"/>
      <c r="P2" s="203"/>
      <c r="Q2" s="203"/>
      <c r="R2" s="203"/>
      <c r="S2" s="203"/>
      <c r="T2" s="203"/>
      <c r="U2" s="203"/>
      <c r="V2" s="203"/>
      <c r="W2" s="203"/>
      <c r="X2" s="203"/>
    </row>
    <row r="3" spans="1:24" s="192" customFormat="1" ht="15">
      <c r="A3" s="207" t="s">
        <v>94</v>
      </c>
      <c r="B3" s="207"/>
      <c r="C3" s="207"/>
      <c r="D3" s="207"/>
      <c r="E3" s="207"/>
      <c r="F3" s="207"/>
      <c r="G3" s="207"/>
      <c r="H3" s="207"/>
      <c r="I3" s="207"/>
      <c r="J3" s="207"/>
      <c r="K3" s="207"/>
      <c r="L3" s="207"/>
      <c r="M3" s="207"/>
      <c r="N3" s="207"/>
      <c r="O3" s="207"/>
      <c r="P3" s="207"/>
      <c r="Q3" s="207"/>
      <c r="R3" s="207"/>
      <c r="S3" s="207"/>
      <c r="T3" s="207"/>
      <c r="U3" s="207"/>
      <c r="V3" s="207"/>
      <c r="W3" s="207"/>
      <c r="X3" s="207"/>
    </row>
    <row r="4" spans="1:24" ht="6.75" customHeight="1">
      <c r="A4" s="31"/>
      <c r="B4" s="31"/>
      <c r="C4" s="31"/>
      <c r="D4" s="31"/>
      <c r="E4" s="31"/>
      <c r="F4" s="31"/>
      <c r="G4" s="31"/>
      <c r="H4" s="31"/>
      <c r="I4" s="31"/>
      <c r="J4" s="31"/>
      <c r="K4" s="31"/>
      <c r="L4" s="31"/>
      <c r="M4" s="31"/>
      <c r="N4" s="31"/>
      <c r="O4" s="31"/>
      <c r="P4" s="31"/>
      <c r="Q4" s="31"/>
      <c r="R4" s="31"/>
      <c r="S4" s="31"/>
      <c r="T4" s="31"/>
      <c r="U4" s="31"/>
      <c r="V4" s="31"/>
      <c r="W4" s="31"/>
      <c r="X4" s="31"/>
    </row>
    <row r="5" spans="1:24" ht="15">
      <c r="A5" s="225" t="s">
        <v>83</v>
      </c>
      <c r="B5" s="225"/>
      <c r="C5" s="225"/>
      <c r="D5" s="225"/>
      <c r="E5" s="225"/>
      <c r="F5" s="225"/>
      <c r="G5" s="225"/>
      <c r="H5" s="225"/>
      <c r="I5" s="225"/>
      <c r="J5" s="225"/>
      <c r="K5" s="225"/>
      <c r="L5" s="225"/>
      <c r="M5" s="225"/>
      <c r="N5" s="225"/>
      <c r="O5" s="225"/>
      <c r="P5" s="225"/>
      <c r="Q5" s="225"/>
      <c r="R5" s="225"/>
      <c r="S5" s="225"/>
      <c r="T5" s="225"/>
      <c r="U5" s="225"/>
      <c r="V5" s="225"/>
      <c r="W5" s="225"/>
      <c r="X5" s="225"/>
    </row>
    <row r="6" ht="6.75" customHeight="1" thickBot="1"/>
    <row r="7" spans="1:24" s="33" customFormat="1" ht="15.75" thickTop="1">
      <c r="A7" s="218" t="s">
        <v>47</v>
      </c>
      <c r="B7" s="218"/>
      <c r="C7" s="222"/>
      <c r="D7" s="221" t="s">
        <v>1</v>
      </c>
      <c r="E7" s="218"/>
      <c r="F7" s="218"/>
      <c r="G7" s="218"/>
      <c r="H7" s="218"/>
      <c r="I7" s="218"/>
      <c r="J7" s="222"/>
      <c r="K7" s="221" t="s">
        <v>2</v>
      </c>
      <c r="L7" s="218"/>
      <c r="M7" s="218"/>
      <c r="N7" s="218"/>
      <c r="O7" s="218"/>
      <c r="P7" s="218"/>
      <c r="Q7" s="222"/>
      <c r="R7" s="218" t="s">
        <v>0</v>
      </c>
      <c r="S7" s="218"/>
      <c r="T7" s="218"/>
      <c r="U7" s="218"/>
      <c r="V7" s="218"/>
      <c r="W7" s="218"/>
      <c r="X7" s="218"/>
    </row>
    <row r="8" spans="1:24" ht="44.25" customHeight="1">
      <c r="A8" s="101" t="s">
        <v>38</v>
      </c>
      <c r="B8" s="60" t="s">
        <v>65</v>
      </c>
      <c r="C8" s="105" t="s">
        <v>99</v>
      </c>
      <c r="D8" s="223" t="s">
        <v>44</v>
      </c>
      <c r="E8" s="220"/>
      <c r="F8" s="91" t="s">
        <v>43</v>
      </c>
      <c r="G8" s="224" t="s">
        <v>42</v>
      </c>
      <c r="H8" s="219"/>
      <c r="I8" s="220"/>
      <c r="J8" s="124" t="s">
        <v>0</v>
      </c>
      <c r="K8" s="223" t="s">
        <v>44</v>
      </c>
      <c r="L8" s="220"/>
      <c r="M8" s="91" t="s">
        <v>43</v>
      </c>
      <c r="N8" s="224" t="s">
        <v>42</v>
      </c>
      <c r="O8" s="219"/>
      <c r="P8" s="220"/>
      <c r="Q8" s="124" t="s">
        <v>0</v>
      </c>
      <c r="R8" s="219" t="s">
        <v>44</v>
      </c>
      <c r="S8" s="220"/>
      <c r="T8" s="62" t="s">
        <v>43</v>
      </c>
      <c r="U8" s="224" t="s">
        <v>42</v>
      </c>
      <c r="V8" s="219"/>
      <c r="W8" s="220"/>
      <c r="X8" s="118" t="s">
        <v>0</v>
      </c>
    </row>
    <row r="9" spans="1:24" ht="15">
      <c r="A9" s="113"/>
      <c r="B9" s="59"/>
      <c r="C9" s="112" t="s">
        <v>48</v>
      </c>
      <c r="D9" s="123" t="s">
        <v>102</v>
      </c>
      <c r="E9" s="61">
        <v>1</v>
      </c>
      <c r="F9" s="61">
        <v>0</v>
      </c>
      <c r="G9" s="61">
        <v>1</v>
      </c>
      <c r="H9" s="61">
        <v>2</v>
      </c>
      <c r="I9" s="61" t="s">
        <v>16</v>
      </c>
      <c r="J9" s="124"/>
      <c r="K9" s="123" t="s">
        <v>102</v>
      </c>
      <c r="L9" s="61">
        <v>1</v>
      </c>
      <c r="M9" s="61">
        <v>0</v>
      </c>
      <c r="N9" s="61">
        <v>1</v>
      </c>
      <c r="O9" s="61">
        <v>2</v>
      </c>
      <c r="P9" s="61" t="s">
        <v>16</v>
      </c>
      <c r="Q9" s="124"/>
      <c r="R9" s="115" t="s">
        <v>102</v>
      </c>
      <c r="S9" s="61">
        <v>1</v>
      </c>
      <c r="T9" s="61">
        <v>0</v>
      </c>
      <c r="U9" s="61">
        <v>1</v>
      </c>
      <c r="V9" s="61">
        <v>2</v>
      </c>
      <c r="W9" s="61" t="s">
        <v>16</v>
      </c>
      <c r="X9" s="119"/>
    </row>
    <row r="10" spans="1:41" ht="15">
      <c r="A10" s="102" t="s">
        <v>67</v>
      </c>
      <c r="B10" s="98" t="s">
        <v>67</v>
      </c>
      <c r="C10" s="103" t="s">
        <v>67</v>
      </c>
      <c r="D10" s="125">
        <v>5</v>
      </c>
      <c r="E10" s="116">
        <v>33</v>
      </c>
      <c r="F10" s="116">
        <v>5969</v>
      </c>
      <c r="G10" s="116">
        <v>6529</v>
      </c>
      <c r="H10" s="116">
        <v>2165</v>
      </c>
      <c r="I10" s="116">
        <v>534</v>
      </c>
      <c r="J10" s="126">
        <v>15235</v>
      </c>
      <c r="K10" s="125">
        <v>1</v>
      </c>
      <c r="L10" s="116">
        <v>29</v>
      </c>
      <c r="M10" s="116">
        <v>7251</v>
      </c>
      <c r="N10" s="116">
        <v>6031</v>
      </c>
      <c r="O10" s="116">
        <v>1717</v>
      </c>
      <c r="P10" s="116">
        <v>354</v>
      </c>
      <c r="Q10" s="126">
        <v>15383</v>
      </c>
      <c r="R10" s="121">
        <f>SUM(D10,K10)</f>
        <v>6</v>
      </c>
      <c r="S10" s="121">
        <f aca="true" t="shared" si="0" ref="S10:X10">SUM(E10,L10)</f>
        <v>62</v>
      </c>
      <c r="T10" s="121">
        <f t="shared" si="0"/>
        <v>13220</v>
      </c>
      <c r="U10" s="121">
        <f t="shared" si="0"/>
        <v>12560</v>
      </c>
      <c r="V10" s="121">
        <f t="shared" si="0"/>
        <v>3882</v>
      </c>
      <c r="W10" s="121">
        <f t="shared" si="0"/>
        <v>888</v>
      </c>
      <c r="X10" s="119">
        <f t="shared" si="0"/>
        <v>30618</v>
      </c>
      <c r="Y10" s="15"/>
      <c r="AI10" s="15"/>
      <c r="AJ10" s="15"/>
      <c r="AK10" s="15"/>
      <c r="AL10" s="15"/>
      <c r="AM10" s="15"/>
      <c r="AN10" s="15"/>
      <c r="AO10" s="15"/>
    </row>
    <row r="11" spans="1:41" ht="15">
      <c r="A11" s="102" t="s">
        <v>67</v>
      </c>
      <c r="B11" s="98" t="s">
        <v>67</v>
      </c>
      <c r="C11" s="103" t="s">
        <v>66</v>
      </c>
      <c r="D11" s="125">
        <v>0</v>
      </c>
      <c r="E11" s="116">
        <v>5</v>
      </c>
      <c r="F11" s="116">
        <v>1442</v>
      </c>
      <c r="G11" s="116">
        <v>1457</v>
      </c>
      <c r="H11" s="116">
        <v>499</v>
      </c>
      <c r="I11" s="116">
        <v>148</v>
      </c>
      <c r="J11" s="126">
        <v>3551</v>
      </c>
      <c r="K11" s="125">
        <v>0</v>
      </c>
      <c r="L11" s="116">
        <v>8</v>
      </c>
      <c r="M11" s="116">
        <v>1737</v>
      </c>
      <c r="N11" s="116">
        <v>1347</v>
      </c>
      <c r="O11" s="116">
        <v>387</v>
      </c>
      <c r="P11" s="116">
        <v>114</v>
      </c>
      <c r="Q11" s="126">
        <v>3593</v>
      </c>
      <c r="R11" s="121">
        <f aca="true" t="shared" si="1" ref="R11:R18">SUM(D11,K11)</f>
        <v>0</v>
      </c>
      <c r="S11" s="121">
        <f aca="true" t="shared" si="2" ref="S11:S18">SUM(E11,L11)</f>
        <v>13</v>
      </c>
      <c r="T11" s="121">
        <f aca="true" t="shared" si="3" ref="T11:T18">SUM(F11,M11)</f>
        <v>3179</v>
      </c>
      <c r="U11" s="121">
        <f aca="true" t="shared" si="4" ref="U11:U18">SUM(G11,N11)</f>
        <v>2804</v>
      </c>
      <c r="V11" s="121">
        <f aca="true" t="shared" si="5" ref="V11:V18">SUM(H11,O11)</f>
        <v>886</v>
      </c>
      <c r="W11" s="121">
        <f aca="true" t="shared" si="6" ref="W11:W18">SUM(I11,P11)</f>
        <v>262</v>
      </c>
      <c r="X11" s="119">
        <f aca="true" t="shared" si="7" ref="X11:X18">SUM(J11,Q11)</f>
        <v>7144</v>
      </c>
      <c r="Y11" s="15"/>
      <c r="AI11" s="15"/>
      <c r="AJ11" s="15"/>
      <c r="AK11" s="15"/>
      <c r="AL11" s="15"/>
      <c r="AM11" s="15"/>
      <c r="AN11" s="15"/>
      <c r="AO11" s="15"/>
    </row>
    <row r="12" spans="1:41" ht="15">
      <c r="A12" s="102" t="s">
        <v>67</v>
      </c>
      <c r="B12" s="98" t="s">
        <v>66</v>
      </c>
      <c r="C12" s="103" t="s">
        <v>67</v>
      </c>
      <c r="D12" s="125">
        <v>0</v>
      </c>
      <c r="E12" s="116">
        <v>61</v>
      </c>
      <c r="F12" s="116">
        <v>4587</v>
      </c>
      <c r="G12" s="116">
        <v>3543</v>
      </c>
      <c r="H12" s="116">
        <v>1159</v>
      </c>
      <c r="I12" s="116">
        <v>280</v>
      </c>
      <c r="J12" s="126">
        <v>9630</v>
      </c>
      <c r="K12" s="125">
        <v>0</v>
      </c>
      <c r="L12" s="116">
        <v>45</v>
      </c>
      <c r="M12" s="116">
        <v>5314</v>
      </c>
      <c r="N12" s="116">
        <v>3237</v>
      </c>
      <c r="O12" s="116">
        <v>892</v>
      </c>
      <c r="P12" s="116">
        <v>132</v>
      </c>
      <c r="Q12" s="126">
        <v>9620</v>
      </c>
      <c r="R12" s="121">
        <f t="shared" si="1"/>
        <v>0</v>
      </c>
      <c r="S12" s="121">
        <f t="shared" si="2"/>
        <v>106</v>
      </c>
      <c r="T12" s="121">
        <f t="shared" si="3"/>
        <v>9901</v>
      </c>
      <c r="U12" s="121">
        <f t="shared" si="4"/>
        <v>6780</v>
      </c>
      <c r="V12" s="121">
        <f t="shared" si="5"/>
        <v>2051</v>
      </c>
      <c r="W12" s="121">
        <f t="shared" si="6"/>
        <v>412</v>
      </c>
      <c r="X12" s="119">
        <f t="shared" si="7"/>
        <v>19250</v>
      </c>
      <c r="Y12" s="15"/>
      <c r="AI12" s="15"/>
      <c r="AJ12" s="15"/>
      <c r="AK12" s="15"/>
      <c r="AL12" s="15"/>
      <c r="AM12" s="15"/>
      <c r="AN12" s="15"/>
      <c r="AO12" s="15"/>
    </row>
    <row r="13" spans="1:41" ht="15">
      <c r="A13" s="102" t="s">
        <v>66</v>
      </c>
      <c r="B13" s="98" t="s">
        <v>67</v>
      </c>
      <c r="C13" s="103" t="s">
        <v>67</v>
      </c>
      <c r="D13" s="125">
        <v>1</v>
      </c>
      <c r="E13" s="116">
        <v>47</v>
      </c>
      <c r="F13" s="116">
        <v>8306</v>
      </c>
      <c r="G13" s="116">
        <v>6017</v>
      </c>
      <c r="H13" s="116">
        <v>1325</v>
      </c>
      <c r="I13" s="116">
        <v>242</v>
      </c>
      <c r="J13" s="126">
        <v>15938</v>
      </c>
      <c r="K13" s="125">
        <v>2</v>
      </c>
      <c r="L13" s="116">
        <v>43</v>
      </c>
      <c r="M13" s="116">
        <v>9793</v>
      </c>
      <c r="N13" s="116">
        <v>5925</v>
      </c>
      <c r="O13" s="116">
        <v>988</v>
      </c>
      <c r="P13" s="116">
        <v>166</v>
      </c>
      <c r="Q13" s="126">
        <v>16917</v>
      </c>
      <c r="R13" s="121">
        <f t="shared" si="1"/>
        <v>3</v>
      </c>
      <c r="S13" s="121">
        <f t="shared" si="2"/>
        <v>90</v>
      </c>
      <c r="T13" s="121">
        <f t="shared" si="3"/>
        <v>18099</v>
      </c>
      <c r="U13" s="121">
        <f t="shared" si="4"/>
        <v>11942</v>
      </c>
      <c r="V13" s="121">
        <f t="shared" si="5"/>
        <v>2313</v>
      </c>
      <c r="W13" s="121">
        <f t="shared" si="6"/>
        <v>408</v>
      </c>
      <c r="X13" s="119">
        <f t="shared" si="7"/>
        <v>32855</v>
      </c>
      <c r="AI13" s="15"/>
      <c r="AJ13" s="15"/>
      <c r="AK13" s="15"/>
      <c r="AL13" s="15"/>
      <c r="AM13" s="15"/>
      <c r="AN13" s="15"/>
      <c r="AO13" s="15"/>
    </row>
    <row r="14" spans="1:41" ht="15">
      <c r="A14" s="102" t="s">
        <v>67</v>
      </c>
      <c r="B14" s="98" t="s">
        <v>66</v>
      </c>
      <c r="C14" s="103" t="s">
        <v>66</v>
      </c>
      <c r="D14" s="125">
        <v>4</v>
      </c>
      <c r="E14" s="116">
        <v>124</v>
      </c>
      <c r="F14" s="116">
        <v>5210</v>
      </c>
      <c r="G14" s="116">
        <v>2062</v>
      </c>
      <c r="H14" s="116">
        <v>559</v>
      </c>
      <c r="I14" s="116">
        <v>105</v>
      </c>
      <c r="J14" s="126">
        <v>8064</v>
      </c>
      <c r="K14" s="125">
        <v>4</v>
      </c>
      <c r="L14" s="116">
        <v>109</v>
      </c>
      <c r="M14" s="116">
        <v>5383</v>
      </c>
      <c r="N14" s="116">
        <v>1599</v>
      </c>
      <c r="O14" s="116">
        <v>419</v>
      </c>
      <c r="P14" s="116">
        <v>86</v>
      </c>
      <c r="Q14" s="126">
        <v>7600</v>
      </c>
      <c r="R14" s="121">
        <f t="shared" si="1"/>
        <v>8</v>
      </c>
      <c r="S14" s="121">
        <f t="shared" si="2"/>
        <v>233</v>
      </c>
      <c r="T14" s="121">
        <f t="shared" si="3"/>
        <v>10593</v>
      </c>
      <c r="U14" s="121">
        <f t="shared" si="4"/>
        <v>3661</v>
      </c>
      <c r="V14" s="121">
        <f t="shared" si="5"/>
        <v>978</v>
      </c>
      <c r="W14" s="121">
        <f t="shared" si="6"/>
        <v>191</v>
      </c>
      <c r="X14" s="119">
        <f t="shared" si="7"/>
        <v>15664</v>
      </c>
      <c r="AI14" s="15"/>
      <c r="AJ14" s="15"/>
      <c r="AK14" s="15"/>
      <c r="AL14" s="15"/>
      <c r="AM14" s="15"/>
      <c r="AN14" s="15"/>
      <c r="AO14" s="15"/>
    </row>
    <row r="15" spans="1:41" ht="15">
      <c r="A15" s="102" t="s">
        <v>66</v>
      </c>
      <c r="B15" s="98" t="s">
        <v>67</v>
      </c>
      <c r="C15" s="103" t="s">
        <v>66</v>
      </c>
      <c r="D15" s="125">
        <v>0</v>
      </c>
      <c r="E15" s="116">
        <v>34</v>
      </c>
      <c r="F15" s="116">
        <v>5436</v>
      </c>
      <c r="G15" s="116">
        <v>2696</v>
      </c>
      <c r="H15" s="116">
        <v>486</v>
      </c>
      <c r="I15" s="116">
        <v>92</v>
      </c>
      <c r="J15" s="126">
        <v>8744</v>
      </c>
      <c r="K15" s="125">
        <v>0</v>
      </c>
      <c r="L15" s="116">
        <v>33</v>
      </c>
      <c r="M15" s="116">
        <v>5952</v>
      </c>
      <c r="N15" s="116">
        <v>2229</v>
      </c>
      <c r="O15" s="116">
        <v>308</v>
      </c>
      <c r="P15" s="116">
        <v>61</v>
      </c>
      <c r="Q15" s="126">
        <v>8583</v>
      </c>
      <c r="R15" s="121">
        <f t="shared" si="1"/>
        <v>0</v>
      </c>
      <c r="S15" s="121">
        <f t="shared" si="2"/>
        <v>67</v>
      </c>
      <c r="T15" s="121">
        <f t="shared" si="3"/>
        <v>11388</v>
      </c>
      <c r="U15" s="121">
        <f t="shared" si="4"/>
        <v>4925</v>
      </c>
      <c r="V15" s="121">
        <f t="shared" si="5"/>
        <v>794</v>
      </c>
      <c r="W15" s="121">
        <f t="shared" si="6"/>
        <v>153</v>
      </c>
      <c r="X15" s="119">
        <f t="shared" si="7"/>
        <v>17327</v>
      </c>
      <c r="AI15" s="15"/>
      <c r="AJ15" s="15"/>
      <c r="AK15" s="15"/>
      <c r="AL15" s="15"/>
      <c r="AM15" s="15"/>
      <c r="AN15" s="15"/>
      <c r="AO15" s="15"/>
    </row>
    <row r="16" spans="1:41" ht="15">
      <c r="A16" s="102" t="s">
        <v>66</v>
      </c>
      <c r="B16" s="98" t="s">
        <v>66</v>
      </c>
      <c r="C16" s="103" t="s">
        <v>67</v>
      </c>
      <c r="D16" s="125">
        <v>17</v>
      </c>
      <c r="E16" s="116">
        <v>472</v>
      </c>
      <c r="F16" s="116">
        <v>27550</v>
      </c>
      <c r="G16" s="116">
        <v>9716</v>
      </c>
      <c r="H16" s="116">
        <v>1614</v>
      </c>
      <c r="I16" s="116">
        <v>230</v>
      </c>
      <c r="J16" s="126">
        <v>39599</v>
      </c>
      <c r="K16" s="125">
        <v>14</v>
      </c>
      <c r="L16" s="116">
        <v>457</v>
      </c>
      <c r="M16" s="116">
        <v>29437</v>
      </c>
      <c r="N16" s="116">
        <v>7798</v>
      </c>
      <c r="O16" s="116">
        <v>920</v>
      </c>
      <c r="P16" s="116">
        <v>167</v>
      </c>
      <c r="Q16" s="126">
        <v>38793</v>
      </c>
      <c r="R16" s="121">
        <f t="shared" si="1"/>
        <v>31</v>
      </c>
      <c r="S16" s="121">
        <f t="shared" si="2"/>
        <v>929</v>
      </c>
      <c r="T16" s="121">
        <f t="shared" si="3"/>
        <v>56987</v>
      </c>
      <c r="U16" s="121">
        <f t="shared" si="4"/>
        <v>17514</v>
      </c>
      <c r="V16" s="121">
        <f t="shared" si="5"/>
        <v>2534</v>
      </c>
      <c r="W16" s="121">
        <f t="shared" si="6"/>
        <v>397</v>
      </c>
      <c r="X16" s="119">
        <f t="shared" si="7"/>
        <v>78392</v>
      </c>
      <c r="AI16" s="15"/>
      <c r="AJ16" s="15"/>
      <c r="AK16" s="15"/>
      <c r="AL16" s="15"/>
      <c r="AM16" s="15"/>
      <c r="AN16" s="15"/>
      <c r="AO16" s="15"/>
    </row>
    <row r="17" spans="1:41" ht="15">
      <c r="A17" s="102" t="s">
        <v>66</v>
      </c>
      <c r="B17" s="98" t="s">
        <v>66</v>
      </c>
      <c r="C17" s="103" t="s">
        <v>66</v>
      </c>
      <c r="D17" s="125">
        <v>44</v>
      </c>
      <c r="E17" s="116">
        <v>2378</v>
      </c>
      <c r="F17" s="116">
        <v>89688</v>
      </c>
      <c r="G17" s="116">
        <v>15111</v>
      </c>
      <c r="H17" s="116">
        <v>1790</v>
      </c>
      <c r="I17" s="116">
        <v>215</v>
      </c>
      <c r="J17" s="126">
        <v>109226</v>
      </c>
      <c r="K17" s="125">
        <v>31</v>
      </c>
      <c r="L17" s="116">
        <v>2012</v>
      </c>
      <c r="M17" s="116">
        <v>92014</v>
      </c>
      <c r="N17" s="116">
        <v>9524</v>
      </c>
      <c r="O17" s="116">
        <v>799</v>
      </c>
      <c r="P17" s="116">
        <v>130</v>
      </c>
      <c r="Q17" s="126">
        <v>104510</v>
      </c>
      <c r="R17" s="121">
        <f t="shared" si="1"/>
        <v>75</v>
      </c>
      <c r="S17" s="121">
        <f t="shared" si="2"/>
        <v>4390</v>
      </c>
      <c r="T17" s="121">
        <f t="shared" si="3"/>
        <v>181702</v>
      </c>
      <c r="U17" s="121">
        <f t="shared" si="4"/>
        <v>24635</v>
      </c>
      <c r="V17" s="121">
        <f t="shared" si="5"/>
        <v>2589</v>
      </c>
      <c r="W17" s="121">
        <f t="shared" si="6"/>
        <v>345</v>
      </c>
      <c r="X17" s="119">
        <f>SUM(J17,Q17)</f>
        <v>213736</v>
      </c>
      <c r="AI17" s="15"/>
      <c r="AJ17" s="15"/>
      <c r="AK17" s="15"/>
      <c r="AL17" s="15"/>
      <c r="AM17" s="15"/>
      <c r="AN17" s="15"/>
      <c r="AO17" s="15"/>
    </row>
    <row r="18" spans="1:24" s="34" customFormat="1" ht="15">
      <c r="A18" s="99"/>
      <c r="B18" s="99"/>
      <c r="C18" s="104" t="s">
        <v>0</v>
      </c>
      <c r="D18" s="127">
        <f>SUM(D10:D17)</f>
        <v>71</v>
      </c>
      <c r="E18" s="117">
        <f aca="true" t="shared" si="8" ref="E18:Q18">SUM(E10:E17)</f>
        <v>3154</v>
      </c>
      <c r="F18" s="117">
        <f t="shared" si="8"/>
        <v>148188</v>
      </c>
      <c r="G18" s="117">
        <f t="shared" si="8"/>
        <v>47131</v>
      </c>
      <c r="H18" s="117">
        <f t="shared" si="8"/>
        <v>9597</v>
      </c>
      <c r="I18" s="117">
        <f t="shared" si="8"/>
        <v>1846</v>
      </c>
      <c r="J18" s="176">
        <f t="shared" si="8"/>
        <v>209987</v>
      </c>
      <c r="K18" s="127">
        <f t="shared" si="8"/>
        <v>52</v>
      </c>
      <c r="L18" s="117">
        <f t="shared" si="8"/>
        <v>2736</v>
      </c>
      <c r="M18" s="177">
        <f t="shared" si="8"/>
        <v>156881</v>
      </c>
      <c r="N18" s="177">
        <f t="shared" si="8"/>
        <v>37690</v>
      </c>
      <c r="O18" s="177">
        <f t="shared" si="8"/>
        <v>6430</v>
      </c>
      <c r="P18" s="177">
        <f t="shared" si="8"/>
        <v>1210</v>
      </c>
      <c r="Q18" s="178">
        <f t="shared" si="8"/>
        <v>204999</v>
      </c>
      <c r="R18" s="179">
        <f t="shared" si="1"/>
        <v>123</v>
      </c>
      <c r="S18" s="180">
        <f t="shared" si="2"/>
        <v>5890</v>
      </c>
      <c r="T18" s="180">
        <f t="shared" si="3"/>
        <v>305069</v>
      </c>
      <c r="U18" s="180">
        <f t="shared" si="4"/>
        <v>84821</v>
      </c>
      <c r="V18" s="180">
        <f t="shared" si="5"/>
        <v>16027</v>
      </c>
      <c r="W18" s="122">
        <f t="shared" si="6"/>
        <v>3056</v>
      </c>
      <c r="X18" s="120">
        <f t="shared" si="7"/>
        <v>414986</v>
      </c>
    </row>
    <row r="19" s="2" customFormat="1" ht="15">
      <c r="C19" s="64"/>
    </row>
    <row r="21" spans="1:24" ht="15">
      <c r="A21" s="203" t="s">
        <v>24</v>
      </c>
      <c r="B21" s="203"/>
      <c r="C21" s="203"/>
      <c r="D21" s="203"/>
      <c r="E21" s="203"/>
      <c r="F21" s="203"/>
      <c r="G21" s="203"/>
      <c r="H21" s="203"/>
      <c r="I21" s="203"/>
      <c r="J21" s="203"/>
      <c r="K21" s="203"/>
      <c r="L21" s="203"/>
      <c r="M21" s="203"/>
      <c r="N21" s="203"/>
      <c r="O21" s="203"/>
      <c r="P21" s="203"/>
      <c r="Q21" s="203"/>
      <c r="R21" s="203"/>
      <c r="S21" s="203"/>
      <c r="T21" s="203"/>
      <c r="U21" s="203"/>
      <c r="V21" s="203"/>
      <c r="W21" s="203"/>
      <c r="X21" s="203"/>
    </row>
    <row r="22" spans="1:24" s="192" customFormat="1" ht="15">
      <c r="A22" s="207" t="s">
        <v>94</v>
      </c>
      <c r="B22" s="207"/>
      <c r="C22" s="207"/>
      <c r="D22" s="207"/>
      <c r="E22" s="207"/>
      <c r="F22" s="207"/>
      <c r="G22" s="207"/>
      <c r="H22" s="207"/>
      <c r="I22" s="207"/>
      <c r="J22" s="207"/>
      <c r="K22" s="207"/>
      <c r="L22" s="207"/>
      <c r="M22" s="207"/>
      <c r="N22" s="207"/>
      <c r="O22" s="207"/>
      <c r="P22" s="207"/>
      <c r="Q22" s="207"/>
      <c r="R22" s="207"/>
      <c r="S22" s="207"/>
      <c r="T22" s="207"/>
      <c r="U22" s="207"/>
      <c r="V22" s="207"/>
      <c r="W22" s="207"/>
      <c r="X22" s="207"/>
    </row>
    <row r="23" spans="1:24" ht="6.75" customHeight="1">
      <c r="A23" s="31"/>
      <c r="B23" s="31"/>
      <c r="C23" s="31"/>
      <c r="D23" s="31"/>
      <c r="E23" s="31"/>
      <c r="F23" s="31"/>
      <c r="G23" s="31"/>
      <c r="H23" s="31"/>
      <c r="I23" s="31"/>
      <c r="J23" s="31"/>
      <c r="K23" s="31"/>
      <c r="L23" s="31"/>
      <c r="M23" s="31"/>
      <c r="N23" s="31"/>
      <c r="O23" s="31"/>
      <c r="P23" s="31"/>
      <c r="Q23" s="31"/>
      <c r="R23" s="31"/>
      <c r="S23" s="31"/>
      <c r="T23" s="31"/>
      <c r="U23" s="31"/>
      <c r="V23" s="31"/>
      <c r="W23" s="31"/>
      <c r="X23" s="31"/>
    </row>
    <row r="24" spans="1:24" ht="15">
      <c r="A24" s="225" t="s">
        <v>84</v>
      </c>
      <c r="B24" s="225"/>
      <c r="C24" s="225"/>
      <c r="D24" s="225"/>
      <c r="E24" s="225"/>
      <c r="F24" s="225"/>
      <c r="G24" s="225"/>
      <c r="H24" s="225"/>
      <c r="I24" s="225"/>
      <c r="J24" s="225"/>
      <c r="K24" s="225"/>
      <c r="L24" s="225"/>
      <c r="M24" s="225"/>
      <c r="N24" s="225"/>
      <c r="O24" s="225"/>
      <c r="P24" s="225"/>
      <c r="Q24" s="225"/>
      <c r="R24" s="225"/>
      <c r="S24" s="225"/>
      <c r="T24" s="225"/>
      <c r="U24" s="225"/>
      <c r="V24" s="225"/>
      <c r="W24" s="225"/>
      <c r="X24" s="225"/>
    </row>
    <row r="25" ht="6.75" customHeight="1" thickBot="1"/>
    <row r="26" spans="1:24" ht="15.75" thickTop="1">
      <c r="A26" s="218" t="s">
        <v>47</v>
      </c>
      <c r="B26" s="218"/>
      <c r="C26" s="222"/>
      <c r="D26" s="221" t="s">
        <v>1</v>
      </c>
      <c r="E26" s="218"/>
      <c r="F26" s="218"/>
      <c r="G26" s="218"/>
      <c r="H26" s="218"/>
      <c r="I26" s="218"/>
      <c r="J26" s="222"/>
      <c r="K26" s="221" t="s">
        <v>2</v>
      </c>
      <c r="L26" s="218"/>
      <c r="M26" s="218"/>
      <c r="N26" s="218"/>
      <c r="O26" s="218"/>
      <c r="P26" s="218"/>
      <c r="Q26" s="222"/>
      <c r="R26" s="218" t="s">
        <v>0</v>
      </c>
      <c r="S26" s="218"/>
      <c r="T26" s="218"/>
      <c r="U26" s="218"/>
      <c r="V26" s="218"/>
      <c r="W26" s="218"/>
      <c r="X26" s="218"/>
    </row>
    <row r="27" spans="1:24" ht="45">
      <c r="A27" s="101" t="s">
        <v>38</v>
      </c>
      <c r="B27" s="60" t="s">
        <v>65</v>
      </c>
      <c r="C27" s="105" t="s">
        <v>99</v>
      </c>
      <c r="D27" s="223" t="s">
        <v>44</v>
      </c>
      <c r="E27" s="220"/>
      <c r="F27" s="91" t="s">
        <v>43</v>
      </c>
      <c r="G27" s="224" t="s">
        <v>42</v>
      </c>
      <c r="H27" s="219"/>
      <c r="I27" s="220"/>
      <c r="J27" s="124" t="s">
        <v>0</v>
      </c>
      <c r="K27" s="223" t="s">
        <v>44</v>
      </c>
      <c r="L27" s="220"/>
      <c r="M27" s="91" t="s">
        <v>43</v>
      </c>
      <c r="N27" s="224" t="s">
        <v>42</v>
      </c>
      <c r="O27" s="219"/>
      <c r="P27" s="220"/>
      <c r="Q27" s="124" t="s">
        <v>0</v>
      </c>
      <c r="R27" s="219" t="s">
        <v>44</v>
      </c>
      <c r="S27" s="220"/>
      <c r="T27" s="62" t="s">
        <v>43</v>
      </c>
      <c r="U27" s="224" t="s">
        <v>42</v>
      </c>
      <c r="V27" s="219"/>
      <c r="W27" s="220"/>
      <c r="X27" s="118" t="s">
        <v>0</v>
      </c>
    </row>
    <row r="28" spans="1:24" ht="15">
      <c r="A28" s="113"/>
      <c r="B28" s="59"/>
      <c r="C28" s="112" t="s">
        <v>48</v>
      </c>
      <c r="D28" s="123" t="s">
        <v>102</v>
      </c>
      <c r="E28" s="61">
        <v>1</v>
      </c>
      <c r="F28" s="61">
        <v>0</v>
      </c>
      <c r="G28" s="61">
        <v>1</v>
      </c>
      <c r="H28" s="61">
        <v>2</v>
      </c>
      <c r="I28" s="61" t="s">
        <v>16</v>
      </c>
      <c r="J28" s="124"/>
      <c r="K28" s="123" t="s">
        <v>102</v>
      </c>
      <c r="L28" s="61">
        <v>1</v>
      </c>
      <c r="M28" s="61">
        <v>0</v>
      </c>
      <c r="N28" s="61">
        <v>1</v>
      </c>
      <c r="O28" s="61">
        <v>2</v>
      </c>
      <c r="P28" s="61" t="s">
        <v>16</v>
      </c>
      <c r="Q28" s="124"/>
      <c r="R28" s="115" t="s">
        <v>102</v>
      </c>
      <c r="S28" s="61">
        <v>1</v>
      </c>
      <c r="T28" s="61">
        <v>0</v>
      </c>
      <c r="U28" s="61">
        <v>1</v>
      </c>
      <c r="V28" s="61">
        <v>2</v>
      </c>
      <c r="W28" s="61" t="s">
        <v>16</v>
      </c>
      <c r="X28" s="90"/>
    </row>
    <row r="29" spans="1:24" ht="15">
      <c r="A29" s="102" t="s">
        <v>67</v>
      </c>
      <c r="B29" s="98" t="s">
        <v>67</v>
      </c>
      <c r="C29" s="103" t="s">
        <v>67</v>
      </c>
      <c r="D29" s="132">
        <f aca="true" t="shared" si="9" ref="D29:J29">D10/$J10*100</f>
        <v>0.03281916639317361</v>
      </c>
      <c r="E29" s="133">
        <f t="shared" si="9"/>
        <v>0.21660649819494585</v>
      </c>
      <c r="F29" s="133">
        <f t="shared" si="9"/>
        <v>39.17952084017066</v>
      </c>
      <c r="G29" s="133">
        <f t="shared" si="9"/>
        <v>42.8552674762061</v>
      </c>
      <c r="H29" s="133">
        <f t="shared" si="9"/>
        <v>14.210699048244175</v>
      </c>
      <c r="I29" s="133">
        <f t="shared" si="9"/>
        <v>3.505086970790942</v>
      </c>
      <c r="J29" s="134">
        <f t="shared" si="9"/>
        <v>100</v>
      </c>
      <c r="K29" s="132">
        <f aca="true" t="shared" si="10" ref="K29:Q29">K10/$Q10*100</f>
        <v>0.0065006825716700245</v>
      </c>
      <c r="L29" s="133">
        <f t="shared" si="10"/>
        <v>0.18851979457843074</v>
      </c>
      <c r="M29" s="133">
        <f t="shared" si="10"/>
        <v>47.13644932717935</v>
      </c>
      <c r="N29" s="133">
        <f t="shared" si="10"/>
        <v>39.20561658974192</v>
      </c>
      <c r="O29" s="133">
        <f t="shared" si="10"/>
        <v>11.161671975557432</v>
      </c>
      <c r="P29" s="133">
        <f t="shared" si="10"/>
        <v>2.301241630371189</v>
      </c>
      <c r="Q29" s="134">
        <f t="shared" si="10"/>
        <v>100</v>
      </c>
      <c r="R29" s="135">
        <f aca="true" t="shared" si="11" ref="R29:X29">R10/$X10*100</f>
        <v>0.01959631589261219</v>
      </c>
      <c r="S29" s="133">
        <f t="shared" si="11"/>
        <v>0.2024952642236593</v>
      </c>
      <c r="T29" s="133">
        <f t="shared" si="11"/>
        <v>43.17721601672219</v>
      </c>
      <c r="U29" s="133">
        <f t="shared" si="11"/>
        <v>41.021621268534844</v>
      </c>
      <c r="V29" s="133">
        <f t="shared" si="11"/>
        <v>12.678816382520086</v>
      </c>
      <c r="W29" s="133">
        <f t="shared" si="11"/>
        <v>2.900254752106604</v>
      </c>
      <c r="X29" s="136">
        <f t="shared" si="11"/>
        <v>100</v>
      </c>
    </row>
    <row r="30" spans="1:24" ht="15">
      <c r="A30" s="102" t="s">
        <v>67</v>
      </c>
      <c r="B30" s="98" t="s">
        <v>67</v>
      </c>
      <c r="C30" s="103" t="s">
        <v>66</v>
      </c>
      <c r="D30" s="132">
        <f aca="true" t="shared" si="12" ref="D30:J30">D11/$J11*100</f>
        <v>0</v>
      </c>
      <c r="E30" s="133">
        <f t="shared" si="12"/>
        <v>0.14080540692762603</v>
      </c>
      <c r="F30" s="133">
        <f t="shared" si="12"/>
        <v>40.608279357927344</v>
      </c>
      <c r="G30" s="133">
        <f t="shared" si="12"/>
        <v>41.03069557871022</v>
      </c>
      <c r="H30" s="133">
        <f t="shared" si="12"/>
        <v>14.052379611377077</v>
      </c>
      <c r="I30" s="133">
        <f t="shared" si="12"/>
        <v>4.16784004505773</v>
      </c>
      <c r="J30" s="134">
        <f t="shared" si="12"/>
        <v>100</v>
      </c>
      <c r="K30" s="132">
        <f aca="true" t="shared" si="13" ref="K30:Q30">K11/$Q11*100</f>
        <v>0</v>
      </c>
      <c r="L30" s="133">
        <f t="shared" si="13"/>
        <v>0.22265516281658781</v>
      </c>
      <c r="M30" s="133">
        <f t="shared" si="13"/>
        <v>48.34400222655163</v>
      </c>
      <c r="N30" s="133">
        <f t="shared" si="13"/>
        <v>37.489563039242974</v>
      </c>
      <c r="O30" s="133">
        <f t="shared" si="13"/>
        <v>10.770943501252434</v>
      </c>
      <c r="P30" s="133">
        <f t="shared" si="13"/>
        <v>3.1728360701363765</v>
      </c>
      <c r="Q30" s="134">
        <f t="shared" si="13"/>
        <v>100</v>
      </c>
      <c r="R30" s="135">
        <f aca="true" t="shared" si="14" ref="R30:X30">R11/$X11*100</f>
        <v>0</v>
      </c>
      <c r="S30" s="133">
        <f t="shared" si="14"/>
        <v>0.18197088465845465</v>
      </c>
      <c r="T30" s="133">
        <f t="shared" si="14"/>
        <v>44.49888017917134</v>
      </c>
      <c r="U30" s="133">
        <f t="shared" si="14"/>
        <v>39.24972004479284</v>
      </c>
      <c r="V30" s="133">
        <f t="shared" si="14"/>
        <v>12.402015677491601</v>
      </c>
      <c r="W30" s="133">
        <f t="shared" si="14"/>
        <v>3.6674132138857782</v>
      </c>
      <c r="X30" s="136">
        <f t="shared" si="14"/>
        <v>100</v>
      </c>
    </row>
    <row r="31" spans="1:24" ht="15">
      <c r="A31" s="102" t="s">
        <v>67</v>
      </c>
      <c r="B31" s="98" t="s">
        <v>66</v>
      </c>
      <c r="C31" s="103" t="s">
        <v>67</v>
      </c>
      <c r="D31" s="132">
        <f aca="true" t="shared" si="15" ref="D31:J31">D12/$J12*100</f>
        <v>0</v>
      </c>
      <c r="E31" s="133">
        <f t="shared" si="15"/>
        <v>0.6334371754932503</v>
      </c>
      <c r="F31" s="133">
        <f t="shared" si="15"/>
        <v>47.63239875389408</v>
      </c>
      <c r="G31" s="133">
        <f t="shared" si="15"/>
        <v>36.79127725856698</v>
      </c>
      <c r="H31" s="133">
        <f t="shared" si="15"/>
        <v>12.035306334371755</v>
      </c>
      <c r="I31" s="133">
        <f t="shared" si="15"/>
        <v>2.907580477673936</v>
      </c>
      <c r="J31" s="134">
        <f t="shared" si="15"/>
        <v>100</v>
      </c>
      <c r="K31" s="132">
        <f aca="true" t="shared" si="16" ref="K31:Q31">K12/$Q12*100</f>
        <v>0</v>
      </c>
      <c r="L31" s="133">
        <f t="shared" si="16"/>
        <v>0.4677754677754678</v>
      </c>
      <c r="M31" s="133">
        <f t="shared" si="16"/>
        <v>55.23908523908524</v>
      </c>
      <c r="N31" s="133">
        <f t="shared" si="16"/>
        <v>33.648648648648646</v>
      </c>
      <c r="O31" s="133">
        <f t="shared" si="16"/>
        <v>9.272349272349272</v>
      </c>
      <c r="P31" s="133">
        <f t="shared" si="16"/>
        <v>1.3721413721413722</v>
      </c>
      <c r="Q31" s="134">
        <f t="shared" si="16"/>
        <v>100</v>
      </c>
      <c r="R31" s="135">
        <f aca="true" t="shared" si="17" ref="R31:X31">R12/$X12*100</f>
        <v>0</v>
      </c>
      <c r="S31" s="133">
        <f t="shared" si="17"/>
        <v>0.5506493506493506</v>
      </c>
      <c r="T31" s="133">
        <f t="shared" si="17"/>
        <v>51.433766233766235</v>
      </c>
      <c r="U31" s="133">
        <f t="shared" si="17"/>
        <v>35.22077922077922</v>
      </c>
      <c r="V31" s="133">
        <f t="shared" si="17"/>
        <v>10.654545454545454</v>
      </c>
      <c r="W31" s="133">
        <f t="shared" si="17"/>
        <v>2.14025974025974</v>
      </c>
      <c r="X31" s="136">
        <f t="shared" si="17"/>
        <v>100</v>
      </c>
    </row>
    <row r="32" spans="1:24" ht="15">
      <c r="A32" s="102" t="s">
        <v>66</v>
      </c>
      <c r="B32" s="98" t="s">
        <v>67</v>
      </c>
      <c r="C32" s="103" t="s">
        <v>67</v>
      </c>
      <c r="D32" s="132">
        <f aca="true" t="shared" si="18" ref="D32:J32">D13/$J13*100</f>
        <v>0.006274312962730582</v>
      </c>
      <c r="E32" s="133">
        <f t="shared" si="18"/>
        <v>0.2948927092483373</v>
      </c>
      <c r="F32" s="133">
        <f t="shared" si="18"/>
        <v>52.11444346844021</v>
      </c>
      <c r="G32" s="133">
        <f t="shared" si="18"/>
        <v>37.75254109674991</v>
      </c>
      <c r="H32" s="133">
        <f t="shared" si="18"/>
        <v>8.31346467561802</v>
      </c>
      <c r="I32" s="133">
        <f t="shared" si="18"/>
        <v>1.5183837369808006</v>
      </c>
      <c r="J32" s="134">
        <f t="shared" si="18"/>
        <v>100</v>
      </c>
      <c r="K32" s="132">
        <f aca="true" t="shared" si="19" ref="K32:Q32">K13/$Q13*100</f>
        <v>0.011822427144292724</v>
      </c>
      <c r="L32" s="133">
        <f t="shared" si="19"/>
        <v>0.25418218360229355</v>
      </c>
      <c r="M32" s="133">
        <f t="shared" si="19"/>
        <v>57.88851451202932</v>
      </c>
      <c r="N32" s="133">
        <f t="shared" si="19"/>
        <v>35.02394041496719</v>
      </c>
      <c r="O32" s="133">
        <f t="shared" si="19"/>
        <v>5.840279009280605</v>
      </c>
      <c r="P32" s="133">
        <f t="shared" si="19"/>
        <v>0.981261452976296</v>
      </c>
      <c r="Q32" s="134">
        <f t="shared" si="19"/>
        <v>100</v>
      </c>
      <c r="R32" s="135">
        <f aca="true" t="shared" si="20" ref="R32:X32">R13/$X13*100</f>
        <v>0.009131030284583777</v>
      </c>
      <c r="S32" s="133">
        <f t="shared" si="20"/>
        <v>0.27393090853751334</v>
      </c>
      <c r="T32" s="133">
        <f t="shared" si="20"/>
        <v>55.08750570689392</v>
      </c>
      <c r="U32" s="133">
        <f t="shared" si="20"/>
        <v>36.34758788616649</v>
      </c>
      <c r="V32" s="133">
        <f t="shared" si="20"/>
        <v>7.040024349414092</v>
      </c>
      <c r="W32" s="133">
        <f t="shared" si="20"/>
        <v>1.2418201187033937</v>
      </c>
      <c r="X32" s="136">
        <f t="shared" si="20"/>
        <v>100</v>
      </c>
    </row>
    <row r="33" spans="1:24" ht="15">
      <c r="A33" s="102" t="s">
        <v>67</v>
      </c>
      <c r="B33" s="98" t="s">
        <v>66</v>
      </c>
      <c r="C33" s="103" t="s">
        <v>66</v>
      </c>
      <c r="D33" s="132">
        <f aca="true" t="shared" si="21" ref="D33:J33">D14/$J14*100</f>
        <v>0.0496031746031746</v>
      </c>
      <c r="E33" s="133">
        <f t="shared" si="21"/>
        <v>1.5376984126984126</v>
      </c>
      <c r="F33" s="133">
        <f t="shared" si="21"/>
        <v>64.60813492063492</v>
      </c>
      <c r="G33" s="133">
        <f t="shared" si="21"/>
        <v>25.570436507936506</v>
      </c>
      <c r="H33" s="133">
        <f t="shared" si="21"/>
        <v>6.932043650793651</v>
      </c>
      <c r="I33" s="133">
        <f t="shared" si="21"/>
        <v>1.3020833333333335</v>
      </c>
      <c r="J33" s="134">
        <f t="shared" si="21"/>
        <v>100</v>
      </c>
      <c r="K33" s="132">
        <f aca="true" t="shared" si="22" ref="K33:Q33">K14/$Q14*100</f>
        <v>0.05263157894736842</v>
      </c>
      <c r="L33" s="133">
        <f t="shared" si="22"/>
        <v>1.4342105263157894</v>
      </c>
      <c r="M33" s="133">
        <f t="shared" si="22"/>
        <v>70.82894736842105</v>
      </c>
      <c r="N33" s="133">
        <f t="shared" si="22"/>
        <v>21.039473684210527</v>
      </c>
      <c r="O33" s="133">
        <f t="shared" si="22"/>
        <v>5.5131578947368425</v>
      </c>
      <c r="P33" s="133">
        <f t="shared" si="22"/>
        <v>1.1315789473684212</v>
      </c>
      <c r="Q33" s="134">
        <f t="shared" si="22"/>
        <v>100</v>
      </c>
      <c r="R33" s="135">
        <f aca="true" t="shared" si="23" ref="R33:X33">R14/$X14*100</f>
        <v>0.05107252298263534</v>
      </c>
      <c r="S33" s="133">
        <f t="shared" si="23"/>
        <v>1.4874872318692545</v>
      </c>
      <c r="T33" s="133">
        <f t="shared" si="23"/>
        <v>67.62640449438202</v>
      </c>
      <c r="U33" s="133">
        <f t="shared" si="23"/>
        <v>23.3720633299285</v>
      </c>
      <c r="V33" s="133">
        <f t="shared" si="23"/>
        <v>6.2436159346271705</v>
      </c>
      <c r="W33" s="133">
        <f t="shared" si="23"/>
        <v>1.2193564862104187</v>
      </c>
      <c r="X33" s="136">
        <f t="shared" si="23"/>
        <v>100</v>
      </c>
    </row>
    <row r="34" spans="1:24" ht="15">
      <c r="A34" s="102" t="s">
        <v>66</v>
      </c>
      <c r="B34" s="98" t="s">
        <v>67</v>
      </c>
      <c r="C34" s="103" t="s">
        <v>66</v>
      </c>
      <c r="D34" s="132">
        <f aca="true" t="shared" si="24" ref="D34:J34">D15/$J15*100</f>
        <v>0</v>
      </c>
      <c r="E34" s="133">
        <f t="shared" si="24"/>
        <v>0.3888380603842635</v>
      </c>
      <c r="F34" s="133">
        <f t="shared" si="24"/>
        <v>62.16834400731931</v>
      </c>
      <c r="G34" s="133">
        <f t="shared" si="24"/>
        <v>30.83257090576395</v>
      </c>
      <c r="H34" s="133">
        <f t="shared" si="24"/>
        <v>5.558096980786825</v>
      </c>
      <c r="I34" s="133">
        <f t="shared" si="24"/>
        <v>1.052150045745654</v>
      </c>
      <c r="J34" s="134">
        <f t="shared" si="24"/>
        <v>100</v>
      </c>
      <c r="K34" s="132">
        <f aca="true" t="shared" si="25" ref="K34:Q34">K15/$Q15*100</f>
        <v>0</v>
      </c>
      <c r="L34" s="133">
        <f t="shared" si="25"/>
        <v>0.3844809507165327</v>
      </c>
      <c r="M34" s="133">
        <f t="shared" si="25"/>
        <v>69.34638238378189</v>
      </c>
      <c r="N34" s="133">
        <f t="shared" si="25"/>
        <v>25.969940580216704</v>
      </c>
      <c r="O34" s="133">
        <f t="shared" si="25"/>
        <v>3.5884888733543048</v>
      </c>
      <c r="P34" s="133">
        <f t="shared" si="25"/>
        <v>0.7107072119305604</v>
      </c>
      <c r="Q34" s="134">
        <f t="shared" si="25"/>
        <v>100</v>
      </c>
      <c r="R34" s="135">
        <f aca="true" t="shared" si="26" ref="R34:X34">R15/$X15*100</f>
        <v>0</v>
      </c>
      <c r="S34" s="133">
        <f t="shared" si="26"/>
        <v>0.3866797483695966</v>
      </c>
      <c r="T34" s="133">
        <f t="shared" si="26"/>
        <v>65.72401454377561</v>
      </c>
      <c r="U34" s="133">
        <f t="shared" si="26"/>
        <v>28.4238471749293</v>
      </c>
      <c r="V34" s="133">
        <f t="shared" si="26"/>
        <v>4.582443585156114</v>
      </c>
      <c r="W34" s="133">
        <f t="shared" si="26"/>
        <v>0.8830149477693773</v>
      </c>
      <c r="X34" s="136">
        <f t="shared" si="26"/>
        <v>100</v>
      </c>
    </row>
    <row r="35" spans="1:24" ht="15">
      <c r="A35" s="102" t="s">
        <v>66</v>
      </c>
      <c r="B35" s="98" t="s">
        <v>66</v>
      </c>
      <c r="C35" s="103" t="s">
        <v>67</v>
      </c>
      <c r="D35" s="132">
        <f aca="true" t="shared" si="27" ref="D35:J35">D16/$J16*100</f>
        <v>0.04293037702972297</v>
      </c>
      <c r="E35" s="133">
        <f t="shared" si="27"/>
        <v>1.191949291648779</v>
      </c>
      <c r="F35" s="133">
        <f t="shared" si="27"/>
        <v>69.57246395110988</v>
      </c>
      <c r="G35" s="133">
        <f t="shared" si="27"/>
        <v>24.535973130634613</v>
      </c>
      <c r="H35" s="133">
        <f t="shared" si="27"/>
        <v>4.075860501527816</v>
      </c>
      <c r="I35" s="133">
        <f t="shared" si="27"/>
        <v>0.5808227480491932</v>
      </c>
      <c r="J35" s="134">
        <f t="shared" si="27"/>
        <v>100</v>
      </c>
      <c r="K35" s="132">
        <f aca="true" t="shared" si="28" ref="K35:Q35">K16/$Q16*100</f>
        <v>0.03608898512618256</v>
      </c>
      <c r="L35" s="133">
        <f t="shared" si="28"/>
        <v>1.1780475859046735</v>
      </c>
      <c r="M35" s="133">
        <f t="shared" si="28"/>
        <v>75.88224679710257</v>
      </c>
      <c r="N35" s="133">
        <f t="shared" si="28"/>
        <v>20.101564715283686</v>
      </c>
      <c r="O35" s="133">
        <f t="shared" si="28"/>
        <v>2.371561879720568</v>
      </c>
      <c r="P35" s="133">
        <f t="shared" si="28"/>
        <v>0.4304900368623205</v>
      </c>
      <c r="Q35" s="134">
        <f t="shared" si="28"/>
        <v>100</v>
      </c>
      <c r="R35" s="135">
        <f aca="true" t="shared" si="29" ref="R35:X35">R16/$X16*100</f>
        <v>0.03954485151546076</v>
      </c>
      <c r="S35" s="133">
        <f t="shared" si="29"/>
        <v>1.1850699050923563</v>
      </c>
      <c r="T35" s="133">
        <f t="shared" si="29"/>
        <v>72.69491784876007</v>
      </c>
      <c r="U35" s="133">
        <f t="shared" si="29"/>
        <v>22.341565465863862</v>
      </c>
      <c r="V35" s="133">
        <f t="shared" si="29"/>
        <v>3.2324727012960506</v>
      </c>
      <c r="W35" s="133">
        <f t="shared" si="29"/>
        <v>0.5064292274721911</v>
      </c>
      <c r="X35" s="136">
        <f t="shared" si="29"/>
        <v>100</v>
      </c>
    </row>
    <row r="36" spans="1:24" ht="15">
      <c r="A36" s="102" t="s">
        <v>66</v>
      </c>
      <c r="B36" s="98" t="s">
        <v>66</v>
      </c>
      <c r="C36" s="103" t="s">
        <v>66</v>
      </c>
      <c r="D36" s="132">
        <f aca="true" t="shared" si="30" ref="D36:J36">D17/$J17*100</f>
        <v>0.04028344899566037</v>
      </c>
      <c r="E36" s="133">
        <f t="shared" si="30"/>
        <v>2.1771373116290995</v>
      </c>
      <c r="F36" s="133">
        <f t="shared" si="30"/>
        <v>82.11231758006335</v>
      </c>
      <c r="G36" s="133">
        <f t="shared" si="30"/>
        <v>13.83461813121418</v>
      </c>
      <c r="H36" s="133">
        <f t="shared" si="30"/>
        <v>1.6388039477780016</v>
      </c>
      <c r="I36" s="133">
        <f t="shared" si="30"/>
        <v>0.19683958031970408</v>
      </c>
      <c r="J36" s="134">
        <f t="shared" si="30"/>
        <v>100</v>
      </c>
      <c r="K36" s="132">
        <f aca="true" t="shared" si="31" ref="K36:Q36">K17/$Q17*100</f>
        <v>0.02966223327911205</v>
      </c>
      <c r="L36" s="133">
        <f t="shared" si="31"/>
        <v>1.9251746244378527</v>
      </c>
      <c r="M36" s="133">
        <f t="shared" si="31"/>
        <v>88.04324944981342</v>
      </c>
      <c r="N36" s="133">
        <f t="shared" si="31"/>
        <v>9.11300354033107</v>
      </c>
      <c r="O36" s="133">
        <f t="shared" si="31"/>
        <v>0.7645201416132428</v>
      </c>
      <c r="P36" s="133">
        <f t="shared" si="31"/>
        <v>0.12439001052530858</v>
      </c>
      <c r="Q36" s="134">
        <f t="shared" si="31"/>
        <v>100</v>
      </c>
      <c r="R36" s="135">
        <f aca="true" t="shared" si="32" ref="R36:X36">R17/$X17*100</f>
        <v>0.03509001759179549</v>
      </c>
      <c r="S36" s="133">
        <f t="shared" si="32"/>
        <v>2.0539356963730957</v>
      </c>
      <c r="T36" s="133">
        <f t="shared" si="32"/>
        <v>85.01235168619232</v>
      </c>
      <c r="U36" s="133">
        <f t="shared" si="32"/>
        <v>11.525901111651757</v>
      </c>
      <c r="V36" s="133">
        <f t="shared" si="32"/>
        <v>1.2113074072687802</v>
      </c>
      <c r="W36" s="133">
        <f t="shared" si="32"/>
        <v>0.16141408092225923</v>
      </c>
      <c r="X36" s="136">
        <f t="shared" si="32"/>
        <v>100</v>
      </c>
    </row>
    <row r="37" spans="1:24" s="2" customFormat="1" ht="15">
      <c r="A37" s="99"/>
      <c r="B37" s="99"/>
      <c r="C37" s="104" t="s">
        <v>0</v>
      </c>
      <c r="D37" s="137">
        <f aca="true" t="shared" si="33" ref="D37:J37">D18/$J18*100</f>
        <v>0.03381161690961822</v>
      </c>
      <c r="E37" s="138">
        <f t="shared" si="33"/>
        <v>1.5019977427174065</v>
      </c>
      <c r="F37" s="138">
        <f t="shared" si="33"/>
        <v>70.57008290989442</v>
      </c>
      <c r="G37" s="138">
        <f t="shared" si="33"/>
        <v>22.44472276855234</v>
      </c>
      <c r="H37" s="138">
        <f t="shared" si="33"/>
        <v>4.5702829222761405</v>
      </c>
      <c r="I37" s="138">
        <f t="shared" si="33"/>
        <v>0.8791020396500735</v>
      </c>
      <c r="J37" s="139">
        <f t="shared" si="33"/>
        <v>100</v>
      </c>
      <c r="K37" s="137">
        <f aca="true" t="shared" si="34" ref="K37:Q37">K18/$Q18*100</f>
        <v>0.02536597739501168</v>
      </c>
      <c r="L37" s="138">
        <f t="shared" si="34"/>
        <v>1.3346406567836917</v>
      </c>
      <c r="M37" s="138">
        <f t="shared" si="34"/>
        <v>76.52769037897745</v>
      </c>
      <c r="N37" s="138">
        <f t="shared" si="34"/>
        <v>18.38545553880751</v>
      </c>
      <c r="O37" s="138">
        <f t="shared" si="34"/>
        <v>3.136600666344714</v>
      </c>
      <c r="P37" s="138">
        <f t="shared" si="34"/>
        <v>0.590246781691618</v>
      </c>
      <c r="Q37" s="139">
        <f t="shared" si="34"/>
        <v>100</v>
      </c>
      <c r="R37" s="140">
        <f aca="true" t="shared" si="35" ref="R37:X37">R18/$X18*100</f>
        <v>0.0296395541054397</v>
      </c>
      <c r="S37" s="138">
        <f t="shared" si="35"/>
        <v>1.4193249892767468</v>
      </c>
      <c r="T37" s="138">
        <f t="shared" si="35"/>
        <v>73.51308236904377</v>
      </c>
      <c r="U37" s="138">
        <f t="shared" si="35"/>
        <v>20.439484705508136</v>
      </c>
      <c r="V37" s="138">
        <f t="shared" si="35"/>
        <v>3.862057997137253</v>
      </c>
      <c r="W37" s="138">
        <f t="shared" si="35"/>
        <v>0.7364103849286482</v>
      </c>
      <c r="X37" s="141">
        <f t="shared" si="35"/>
        <v>100</v>
      </c>
    </row>
    <row r="40" ht="15">
      <c r="X40"/>
    </row>
  </sheetData>
  <sheetProtection/>
  <mergeCells count="26">
    <mergeCell ref="A3:X3"/>
    <mergeCell ref="A22:X22"/>
    <mergeCell ref="A26:C26"/>
    <mergeCell ref="A2:X2"/>
    <mergeCell ref="A5:X5"/>
    <mergeCell ref="A21:X21"/>
    <mergeCell ref="A24:X24"/>
    <mergeCell ref="A7:C7"/>
    <mergeCell ref="G8:I8"/>
    <mergeCell ref="R7:X7"/>
    <mergeCell ref="R8:S8"/>
    <mergeCell ref="U8:W8"/>
    <mergeCell ref="D8:E8"/>
    <mergeCell ref="D7:J7"/>
    <mergeCell ref="K8:L8"/>
    <mergeCell ref="K7:Q7"/>
    <mergeCell ref="N8:P8"/>
    <mergeCell ref="R26:X26"/>
    <mergeCell ref="R27:S27"/>
    <mergeCell ref="D26:J26"/>
    <mergeCell ref="D27:E27"/>
    <mergeCell ref="G27:I27"/>
    <mergeCell ref="U27:W27"/>
    <mergeCell ref="K26:Q26"/>
    <mergeCell ref="K27:L27"/>
    <mergeCell ref="N27:P27"/>
  </mergeCells>
  <printOptions/>
  <pageMargins left="0.11811023622047245" right="0.11811023622047245" top="0.15748031496062992" bottom="0.15748031496062992" header="0.31496062992125984" footer="0.31496062992125984"/>
  <pageSetup horizontalDpi="600" verticalDpi="600" orientation="landscape" paperSize="9" scale="95" r:id="rId1"/>
  <headerFooter>
    <oddFooter>&amp;R&amp;A</oddFooter>
  </headerFooter>
</worksheet>
</file>

<file path=xl/worksheets/sheet9.xml><?xml version="1.0" encoding="utf-8"?>
<worksheet xmlns="http://schemas.openxmlformats.org/spreadsheetml/2006/main" xmlns:r="http://schemas.openxmlformats.org/officeDocument/2006/relationships">
  <dimension ref="A1:AP39"/>
  <sheetViews>
    <sheetView zoomScalePageLayoutView="0" workbookViewId="0" topLeftCell="A1">
      <selection activeCell="A44" sqref="A44"/>
    </sheetView>
  </sheetViews>
  <sheetFormatPr defaultColWidth="9.140625" defaultRowHeight="15"/>
  <cols>
    <col min="1" max="1" width="13.7109375" style="2" customWidth="1"/>
    <col min="2" max="2" width="14.7109375" style="0" customWidth="1"/>
    <col min="3" max="3" width="15.57421875" style="0" customWidth="1"/>
    <col min="4" max="6" width="11.57421875" style="0" customWidth="1"/>
    <col min="8" max="8" width="11.421875" style="0" customWidth="1"/>
    <col min="9" max="9" width="8.8515625" style="0" customWidth="1"/>
    <col min="10" max="10" width="11.421875" style="0" customWidth="1"/>
    <col min="11" max="11" width="9.7109375" style="0" customWidth="1"/>
    <col min="12" max="12" width="11.28125" style="0" customWidth="1"/>
    <col min="13" max="13" width="10.7109375" style="0" customWidth="1"/>
    <col min="14" max="14" width="12.28125" style="0" customWidth="1"/>
    <col min="15" max="15" width="10.140625" style="0" customWidth="1"/>
    <col min="18" max="19" width="10.57421875" style="0" customWidth="1"/>
    <col min="20" max="20" width="11.57421875" style="0" customWidth="1"/>
    <col min="21" max="23" width="10.57421875" style="0" customWidth="1"/>
    <col min="24" max="24" width="9.140625" style="2" customWidth="1"/>
  </cols>
  <sheetData>
    <row r="1" spans="1:10" ht="15">
      <c r="A1" s="1"/>
      <c r="J1" s="2"/>
    </row>
    <row r="2" spans="1:24" ht="15">
      <c r="A2" s="203" t="s">
        <v>24</v>
      </c>
      <c r="B2" s="203"/>
      <c r="C2" s="203"/>
      <c r="D2" s="203"/>
      <c r="E2" s="203"/>
      <c r="F2" s="203"/>
      <c r="G2" s="203"/>
      <c r="H2" s="203"/>
      <c r="I2" s="203"/>
      <c r="J2" s="203"/>
      <c r="K2" s="203"/>
      <c r="L2" s="203"/>
      <c r="M2" s="203"/>
      <c r="N2" s="203"/>
      <c r="O2" s="203"/>
      <c r="P2" s="203"/>
      <c r="Q2" s="203"/>
      <c r="R2" s="203"/>
      <c r="S2" s="203"/>
      <c r="T2" s="203"/>
      <c r="U2" s="203"/>
      <c r="V2" s="203"/>
      <c r="W2" s="203"/>
      <c r="X2" s="203"/>
    </row>
    <row r="3" spans="1:24" s="192" customFormat="1" ht="15">
      <c r="A3" s="207" t="s">
        <v>94</v>
      </c>
      <c r="B3" s="207"/>
      <c r="C3" s="207"/>
      <c r="D3" s="207"/>
      <c r="E3" s="207"/>
      <c r="F3" s="207"/>
      <c r="G3" s="207"/>
      <c r="H3" s="207"/>
      <c r="I3" s="207"/>
      <c r="J3" s="207"/>
      <c r="K3" s="207"/>
      <c r="L3" s="207"/>
      <c r="M3" s="207"/>
      <c r="N3" s="207"/>
      <c r="O3" s="207"/>
      <c r="P3" s="207"/>
      <c r="Q3" s="207"/>
      <c r="R3" s="207"/>
      <c r="S3" s="207"/>
      <c r="T3" s="207"/>
      <c r="U3" s="207"/>
      <c r="V3" s="207"/>
      <c r="W3" s="207"/>
      <c r="X3" s="207"/>
    </row>
    <row r="4" spans="1:24" ht="6.75" customHeight="1">
      <c r="A4" s="31"/>
      <c r="B4" s="31"/>
      <c r="C4" s="31"/>
      <c r="D4" s="31"/>
      <c r="E4" s="31"/>
      <c r="F4" s="31"/>
      <c r="G4" s="31"/>
      <c r="H4" s="31"/>
      <c r="I4" s="31"/>
      <c r="J4" s="31"/>
      <c r="K4" s="31"/>
      <c r="L4" s="31"/>
      <c r="M4" s="31"/>
      <c r="N4" s="31"/>
      <c r="O4" s="31"/>
      <c r="P4" s="31"/>
      <c r="Q4" s="31"/>
      <c r="R4" s="31"/>
      <c r="S4" s="31"/>
      <c r="T4" s="31"/>
      <c r="U4" s="31"/>
      <c r="V4" s="31"/>
      <c r="W4" s="31"/>
      <c r="X4" s="31"/>
    </row>
    <row r="5" spans="1:24" ht="15">
      <c r="A5" s="225" t="s">
        <v>85</v>
      </c>
      <c r="B5" s="225"/>
      <c r="C5" s="225"/>
      <c r="D5" s="225"/>
      <c r="E5" s="225"/>
      <c r="F5" s="225"/>
      <c r="G5" s="225"/>
      <c r="H5" s="225"/>
      <c r="I5" s="225"/>
      <c r="J5" s="225"/>
      <c r="K5" s="225"/>
      <c r="L5" s="225"/>
      <c r="M5" s="225"/>
      <c r="N5" s="225"/>
      <c r="O5" s="225"/>
      <c r="P5" s="225"/>
      <c r="Q5" s="225"/>
      <c r="R5" s="225"/>
      <c r="S5" s="225"/>
      <c r="T5" s="225"/>
      <c r="U5" s="225"/>
      <c r="V5" s="225"/>
      <c r="W5" s="225"/>
      <c r="X5" s="225"/>
    </row>
    <row r="6" ht="6.75" customHeight="1" thickBot="1"/>
    <row r="7" spans="1:24" s="33" customFormat="1" ht="15.75" thickTop="1">
      <c r="A7" s="218" t="s">
        <v>47</v>
      </c>
      <c r="B7" s="218"/>
      <c r="C7" s="222"/>
      <c r="D7" s="226" t="s">
        <v>41</v>
      </c>
      <c r="E7" s="227"/>
      <c r="F7" s="227"/>
      <c r="G7" s="227"/>
      <c r="H7" s="227"/>
      <c r="I7" s="227"/>
      <c r="J7" s="228"/>
      <c r="K7" s="226" t="s">
        <v>40</v>
      </c>
      <c r="L7" s="227"/>
      <c r="M7" s="227"/>
      <c r="N7" s="227"/>
      <c r="O7" s="227"/>
      <c r="P7" s="227"/>
      <c r="Q7" s="228"/>
      <c r="R7" s="227" t="s">
        <v>0</v>
      </c>
      <c r="S7" s="227"/>
      <c r="T7" s="227"/>
      <c r="U7" s="227"/>
      <c r="V7" s="227"/>
      <c r="W7" s="227"/>
      <c r="X7" s="227"/>
    </row>
    <row r="8" spans="1:24" ht="42" customHeight="1">
      <c r="A8" s="101" t="s">
        <v>38</v>
      </c>
      <c r="B8" s="60" t="s">
        <v>65</v>
      </c>
      <c r="C8" s="107" t="s">
        <v>99</v>
      </c>
      <c r="D8" s="223" t="s">
        <v>44</v>
      </c>
      <c r="E8" s="220"/>
      <c r="F8" s="91" t="s">
        <v>43</v>
      </c>
      <c r="G8" s="224" t="s">
        <v>42</v>
      </c>
      <c r="H8" s="219"/>
      <c r="I8" s="220"/>
      <c r="J8" s="124" t="s">
        <v>0</v>
      </c>
      <c r="K8" s="223" t="s">
        <v>44</v>
      </c>
      <c r="L8" s="220"/>
      <c r="M8" s="91" t="s">
        <v>43</v>
      </c>
      <c r="N8" s="224" t="s">
        <v>42</v>
      </c>
      <c r="O8" s="219"/>
      <c r="P8" s="220"/>
      <c r="Q8" s="124" t="s">
        <v>0</v>
      </c>
      <c r="R8" s="219" t="s">
        <v>44</v>
      </c>
      <c r="S8" s="220"/>
      <c r="T8" s="62" t="s">
        <v>43</v>
      </c>
      <c r="U8" s="224" t="s">
        <v>42</v>
      </c>
      <c r="V8" s="219"/>
      <c r="W8" s="220"/>
      <c r="X8" s="118" t="s">
        <v>0</v>
      </c>
    </row>
    <row r="9" spans="1:24" s="37" customFormat="1" ht="15">
      <c r="A9" s="112"/>
      <c r="B9" s="77"/>
      <c r="C9" s="129" t="s">
        <v>48</v>
      </c>
      <c r="D9" s="123" t="s">
        <v>102</v>
      </c>
      <c r="E9" s="61">
        <v>1</v>
      </c>
      <c r="F9" s="61">
        <v>0</v>
      </c>
      <c r="G9" s="61">
        <v>1</v>
      </c>
      <c r="H9" s="61">
        <v>2</v>
      </c>
      <c r="I9" s="61" t="s">
        <v>16</v>
      </c>
      <c r="J9" s="124"/>
      <c r="K9" s="123" t="s">
        <v>102</v>
      </c>
      <c r="L9" s="61">
        <v>1</v>
      </c>
      <c r="M9" s="61">
        <v>0</v>
      </c>
      <c r="N9" s="61">
        <v>1</v>
      </c>
      <c r="O9" s="61">
        <v>2</v>
      </c>
      <c r="P9" s="61" t="s">
        <v>16</v>
      </c>
      <c r="Q9" s="124"/>
      <c r="R9" s="115" t="s">
        <v>102</v>
      </c>
      <c r="S9" s="61">
        <v>1</v>
      </c>
      <c r="T9" s="61">
        <v>0</v>
      </c>
      <c r="U9" s="61">
        <v>1</v>
      </c>
      <c r="V9" s="61">
        <v>2</v>
      </c>
      <c r="W9" s="61" t="s">
        <v>16</v>
      </c>
      <c r="X9" s="118"/>
    </row>
    <row r="10" spans="1:42" ht="15">
      <c r="A10" s="102" t="s">
        <v>67</v>
      </c>
      <c r="B10" s="98" t="s">
        <v>67</v>
      </c>
      <c r="C10" s="130" t="s">
        <v>67</v>
      </c>
      <c r="D10" s="125">
        <v>4</v>
      </c>
      <c r="E10" s="116">
        <v>47</v>
      </c>
      <c r="F10" s="116">
        <v>10465</v>
      </c>
      <c r="G10" s="116">
        <v>8246</v>
      </c>
      <c r="H10" s="116">
        <v>2145</v>
      </c>
      <c r="I10" s="116">
        <v>362</v>
      </c>
      <c r="J10" s="126">
        <v>21269</v>
      </c>
      <c r="K10" s="125">
        <v>2</v>
      </c>
      <c r="L10" s="116">
        <v>15</v>
      </c>
      <c r="M10" s="116">
        <v>2755</v>
      </c>
      <c r="N10" s="116">
        <v>4314</v>
      </c>
      <c r="O10" s="116">
        <v>1737</v>
      </c>
      <c r="P10" s="116">
        <v>526</v>
      </c>
      <c r="Q10" s="126">
        <v>9349</v>
      </c>
      <c r="R10" s="121">
        <f>SUM(K10,D10)</f>
        <v>6</v>
      </c>
      <c r="S10" s="121">
        <f aca="true" t="shared" si="0" ref="S10:X10">SUM(L10,E10)</f>
        <v>62</v>
      </c>
      <c r="T10" s="121">
        <f t="shared" si="0"/>
        <v>13220</v>
      </c>
      <c r="U10" s="121">
        <f t="shared" si="0"/>
        <v>12560</v>
      </c>
      <c r="V10" s="121">
        <f t="shared" si="0"/>
        <v>3882</v>
      </c>
      <c r="W10" s="121">
        <f t="shared" si="0"/>
        <v>888</v>
      </c>
      <c r="X10" s="119">
        <f t="shared" si="0"/>
        <v>30618</v>
      </c>
      <c r="AI10" s="15"/>
      <c r="AJ10" s="15"/>
      <c r="AK10" s="15"/>
      <c r="AL10" s="15"/>
      <c r="AM10" s="15"/>
      <c r="AN10" s="15"/>
      <c r="AO10" s="15"/>
      <c r="AP10" s="15"/>
    </row>
    <row r="11" spans="1:41" ht="15">
      <c r="A11" s="102" t="s">
        <v>67</v>
      </c>
      <c r="B11" s="98" t="s">
        <v>67</v>
      </c>
      <c r="C11" s="130" t="s">
        <v>66</v>
      </c>
      <c r="D11" s="125">
        <v>0</v>
      </c>
      <c r="E11" s="116">
        <v>9</v>
      </c>
      <c r="F11" s="116">
        <v>2454</v>
      </c>
      <c r="G11" s="116">
        <v>1677</v>
      </c>
      <c r="H11" s="116">
        <v>454</v>
      </c>
      <c r="I11" s="116">
        <v>111</v>
      </c>
      <c r="J11" s="126">
        <v>4705</v>
      </c>
      <c r="K11" s="125">
        <v>0</v>
      </c>
      <c r="L11" s="116">
        <v>4</v>
      </c>
      <c r="M11" s="116">
        <v>725</v>
      </c>
      <c r="N11" s="116">
        <v>1127</v>
      </c>
      <c r="O11" s="116">
        <v>432</v>
      </c>
      <c r="P11" s="116">
        <v>151</v>
      </c>
      <c r="Q11" s="126">
        <v>2439</v>
      </c>
      <c r="R11" s="121">
        <f aca="true" t="shared" si="1" ref="R11:R18">SUM(K11,D11)</f>
        <v>0</v>
      </c>
      <c r="S11" s="121">
        <f aca="true" t="shared" si="2" ref="S11:S18">SUM(L11,E11)</f>
        <v>13</v>
      </c>
      <c r="T11" s="121">
        <f aca="true" t="shared" si="3" ref="T11:T18">SUM(M11,F11)</f>
        <v>3179</v>
      </c>
      <c r="U11" s="121">
        <f aca="true" t="shared" si="4" ref="U11:U18">SUM(N11,G11)</f>
        <v>2804</v>
      </c>
      <c r="V11" s="121">
        <f aca="true" t="shared" si="5" ref="V11:V18">SUM(O11,H11)</f>
        <v>886</v>
      </c>
      <c r="W11" s="121">
        <f aca="true" t="shared" si="6" ref="W11:W18">SUM(P11,I11)</f>
        <v>262</v>
      </c>
      <c r="X11" s="119">
        <f aca="true" t="shared" si="7" ref="X11:X18">SUM(Q11,J11)</f>
        <v>7144</v>
      </c>
      <c r="AI11" s="15"/>
      <c r="AJ11" s="15"/>
      <c r="AK11" s="15"/>
      <c r="AL11" s="15"/>
      <c r="AM11" s="15"/>
      <c r="AN11" s="15"/>
      <c r="AO11" s="15"/>
    </row>
    <row r="12" spans="1:41" ht="15">
      <c r="A12" s="102" t="s">
        <v>67</v>
      </c>
      <c r="B12" s="98" t="s">
        <v>66</v>
      </c>
      <c r="C12" s="130" t="s">
        <v>67</v>
      </c>
      <c r="D12" s="125">
        <v>0</v>
      </c>
      <c r="E12" s="116">
        <v>83</v>
      </c>
      <c r="F12" s="116">
        <v>8258</v>
      </c>
      <c r="G12" s="116">
        <v>4589</v>
      </c>
      <c r="H12" s="116">
        <v>1162</v>
      </c>
      <c r="I12" s="116">
        <v>174</v>
      </c>
      <c r="J12" s="126">
        <v>14266</v>
      </c>
      <c r="K12" s="125">
        <v>0</v>
      </c>
      <c r="L12" s="116">
        <v>23</v>
      </c>
      <c r="M12" s="116">
        <v>1643</v>
      </c>
      <c r="N12" s="116">
        <v>2191</v>
      </c>
      <c r="O12" s="116">
        <v>889</v>
      </c>
      <c r="P12" s="116">
        <v>238</v>
      </c>
      <c r="Q12" s="126">
        <v>4984</v>
      </c>
      <c r="R12" s="121">
        <f t="shared" si="1"/>
        <v>0</v>
      </c>
      <c r="S12" s="121">
        <f t="shared" si="2"/>
        <v>106</v>
      </c>
      <c r="T12" s="121">
        <f t="shared" si="3"/>
        <v>9901</v>
      </c>
      <c r="U12" s="121">
        <f t="shared" si="4"/>
        <v>6780</v>
      </c>
      <c r="V12" s="121">
        <f t="shared" si="5"/>
        <v>2051</v>
      </c>
      <c r="W12" s="121">
        <f t="shared" si="6"/>
        <v>412</v>
      </c>
      <c r="X12" s="119">
        <f t="shared" si="7"/>
        <v>19250</v>
      </c>
      <c r="AI12" s="15"/>
      <c r="AJ12" s="15"/>
      <c r="AK12" s="15"/>
      <c r="AL12" s="15"/>
      <c r="AM12" s="15"/>
      <c r="AN12" s="15"/>
      <c r="AO12" s="15"/>
    </row>
    <row r="13" spans="1:41" ht="15">
      <c r="A13" s="102" t="s">
        <v>66</v>
      </c>
      <c r="B13" s="98" t="s">
        <v>67</v>
      </c>
      <c r="C13" s="130" t="s">
        <v>67</v>
      </c>
      <c r="D13" s="125">
        <v>3</v>
      </c>
      <c r="E13" s="116">
        <v>77</v>
      </c>
      <c r="F13" s="116">
        <v>16873</v>
      </c>
      <c r="G13" s="116">
        <v>10877</v>
      </c>
      <c r="H13" s="116">
        <v>1965</v>
      </c>
      <c r="I13" s="116">
        <v>320</v>
      </c>
      <c r="J13" s="126">
        <v>30115</v>
      </c>
      <c r="K13" s="125">
        <v>0</v>
      </c>
      <c r="L13" s="116">
        <v>13</v>
      </c>
      <c r="M13" s="116">
        <v>1226</v>
      </c>
      <c r="N13" s="116">
        <v>1065</v>
      </c>
      <c r="O13" s="116">
        <v>348</v>
      </c>
      <c r="P13" s="116">
        <v>88</v>
      </c>
      <c r="Q13" s="126">
        <v>2740</v>
      </c>
      <c r="R13" s="121">
        <f t="shared" si="1"/>
        <v>3</v>
      </c>
      <c r="S13" s="121">
        <f t="shared" si="2"/>
        <v>90</v>
      </c>
      <c r="T13" s="121">
        <f t="shared" si="3"/>
        <v>18099</v>
      </c>
      <c r="U13" s="121">
        <f t="shared" si="4"/>
        <v>11942</v>
      </c>
      <c r="V13" s="121">
        <f t="shared" si="5"/>
        <v>2313</v>
      </c>
      <c r="W13" s="121">
        <f t="shared" si="6"/>
        <v>408</v>
      </c>
      <c r="X13" s="119">
        <f t="shared" si="7"/>
        <v>32855</v>
      </c>
      <c r="AI13" s="15"/>
      <c r="AJ13" s="15"/>
      <c r="AK13" s="15"/>
      <c r="AL13" s="15"/>
      <c r="AM13" s="15"/>
      <c r="AN13" s="15"/>
      <c r="AO13" s="15"/>
    </row>
    <row r="14" spans="1:41" ht="15">
      <c r="A14" s="102" t="s">
        <v>67</v>
      </c>
      <c r="B14" s="98" t="s">
        <v>66</v>
      </c>
      <c r="C14" s="130" t="s">
        <v>66</v>
      </c>
      <c r="D14" s="125">
        <v>4</v>
      </c>
      <c r="E14" s="116">
        <v>219</v>
      </c>
      <c r="F14" s="116">
        <v>9409</v>
      </c>
      <c r="G14" s="116">
        <v>2526</v>
      </c>
      <c r="H14" s="116">
        <v>537</v>
      </c>
      <c r="I14" s="116">
        <v>75</v>
      </c>
      <c r="J14" s="126">
        <v>12770</v>
      </c>
      <c r="K14" s="125">
        <v>4</v>
      </c>
      <c r="L14" s="116">
        <v>14</v>
      </c>
      <c r="M14" s="116">
        <v>1184</v>
      </c>
      <c r="N14" s="116">
        <v>1135</v>
      </c>
      <c r="O14" s="116">
        <v>441</v>
      </c>
      <c r="P14" s="116">
        <v>116</v>
      </c>
      <c r="Q14" s="126">
        <v>2894</v>
      </c>
      <c r="R14" s="121">
        <f t="shared" si="1"/>
        <v>8</v>
      </c>
      <c r="S14" s="121">
        <f t="shared" si="2"/>
        <v>233</v>
      </c>
      <c r="T14" s="121">
        <f t="shared" si="3"/>
        <v>10593</v>
      </c>
      <c r="U14" s="121">
        <f t="shared" si="4"/>
        <v>3661</v>
      </c>
      <c r="V14" s="121">
        <f t="shared" si="5"/>
        <v>978</v>
      </c>
      <c r="W14" s="121">
        <f t="shared" si="6"/>
        <v>191</v>
      </c>
      <c r="X14" s="119">
        <f t="shared" si="7"/>
        <v>15664</v>
      </c>
      <c r="AI14" s="15"/>
      <c r="AJ14" s="15"/>
      <c r="AK14" s="15"/>
      <c r="AL14" s="15"/>
      <c r="AM14" s="15"/>
      <c r="AN14" s="15"/>
      <c r="AO14" s="15"/>
    </row>
    <row r="15" spans="1:41" ht="15">
      <c r="A15" s="102" t="s">
        <v>66</v>
      </c>
      <c r="B15" s="98" t="s">
        <v>67</v>
      </c>
      <c r="C15" s="130" t="s">
        <v>66</v>
      </c>
      <c r="D15" s="125">
        <v>0</v>
      </c>
      <c r="E15" s="116">
        <v>64</v>
      </c>
      <c r="F15" s="116">
        <v>10666</v>
      </c>
      <c r="G15" s="116">
        <v>4348</v>
      </c>
      <c r="H15" s="116">
        <v>637</v>
      </c>
      <c r="I15" s="116">
        <v>108</v>
      </c>
      <c r="J15" s="126">
        <v>15823</v>
      </c>
      <c r="K15" s="125">
        <v>0</v>
      </c>
      <c r="L15" s="116">
        <v>3</v>
      </c>
      <c r="M15" s="116">
        <v>722</v>
      </c>
      <c r="N15" s="116">
        <v>577</v>
      </c>
      <c r="O15" s="116">
        <v>157</v>
      </c>
      <c r="P15" s="116">
        <v>45</v>
      </c>
      <c r="Q15" s="126">
        <v>1504</v>
      </c>
      <c r="R15" s="121">
        <f t="shared" si="1"/>
        <v>0</v>
      </c>
      <c r="S15" s="121">
        <f t="shared" si="2"/>
        <v>67</v>
      </c>
      <c r="T15" s="121">
        <f t="shared" si="3"/>
        <v>11388</v>
      </c>
      <c r="U15" s="121">
        <f t="shared" si="4"/>
        <v>4925</v>
      </c>
      <c r="V15" s="121">
        <f t="shared" si="5"/>
        <v>794</v>
      </c>
      <c r="W15" s="121">
        <f t="shared" si="6"/>
        <v>153</v>
      </c>
      <c r="X15" s="119">
        <f t="shared" si="7"/>
        <v>17327</v>
      </c>
      <c r="AI15" s="15"/>
      <c r="AJ15" s="15"/>
      <c r="AK15" s="15"/>
      <c r="AL15" s="15"/>
      <c r="AM15" s="15"/>
      <c r="AN15" s="15"/>
      <c r="AO15" s="15"/>
    </row>
    <row r="16" spans="1:41" ht="15">
      <c r="A16" s="102" t="s">
        <v>66</v>
      </c>
      <c r="B16" s="98" t="s">
        <v>66</v>
      </c>
      <c r="C16" s="130" t="s">
        <v>67</v>
      </c>
      <c r="D16" s="125">
        <v>31</v>
      </c>
      <c r="E16" s="116">
        <v>897</v>
      </c>
      <c r="F16" s="116">
        <v>55145</v>
      </c>
      <c r="G16" s="116">
        <v>16340</v>
      </c>
      <c r="H16" s="116">
        <v>2254</v>
      </c>
      <c r="I16" s="116">
        <v>335</v>
      </c>
      <c r="J16" s="126">
        <v>75002</v>
      </c>
      <c r="K16" s="125">
        <v>0</v>
      </c>
      <c r="L16" s="116">
        <v>32</v>
      </c>
      <c r="M16" s="116">
        <v>1842</v>
      </c>
      <c r="N16" s="116">
        <v>1174</v>
      </c>
      <c r="O16" s="116">
        <v>280</v>
      </c>
      <c r="P16" s="116">
        <v>62</v>
      </c>
      <c r="Q16" s="126">
        <v>3390</v>
      </c>
      <c r="R16" s="121">
        <f t="shared" si="1"/>
        <v>31</v>
      </c>
      <c r="S16" s="121">
        <f t="shared" si="2"/>
        <v>929</v>
      </c>
      <c r="T16" s="121">
        <f t="shared" si="3"/>
        <v>56987</v>
      </c>
      <c r="U16" s="121">
        <f t="shared" si="4"/>
        <v>17514</v>
      </c>
      <c r="V16" s="121">
        <f t="shared" si="5"/>
        <v>2534</v>
      </c>
      <c r="W16" s="121">
        <f t="shared" si="6"/>
        <v>397</v>
      </c>
      <c r="X16" s="119">
        <f t="shared" si="7"/>
        <v>78392</v>
      </c>
      <c r="AI16" s="15"/>
      <c r="AJ16" s="15"/>
      <c r="AK16" s="15"/>
      <c r="AL16" s="15"/>
      <c r="AM16" s="15"/>
      <c r="AN16" s="15"/>
      <c r="AO16" s="15"/>
    </row>
    <row r="17" spans="1:41" ht="15">
      <c r="A17" s="102" t="s">
        <v>66</v>
      </c>
      <c r="B17" s="98" t="s">
        <v>66</v>
      </c>
      <c r="C17" s="130" t="s">
        <v>66</v>
      </c>
      <c r="D17" s="125">
        <v>73</v>
      </c>
      <c r="E17" s="116">
        <v>4315</v>
      </c>
      <c r="F17" s="116">
        <v>178455</v>
      </c>
      <c r="G17" s="116">
        <v>23030</v>
      </c>
      <c r="H17" s="116">
        <v>2208</v>
      </c>
      <c r="I17" s="116">
        <v>261</v>
      </c>
      <c r="J17" s="126">
        <v>208342</v>
      </c>
      <c r="K17" s="125">
        <v>2</v>
      </c>
      <c r="L17" s="116">
        <v>75</v>
      </c>
      <c r="M17" s="116">
        <v>3247</v>
      </c>
      <c r="N17" s="116">
        <v>1605</v>
      </c>
      <c r="O17" s="116">
        <v>381</v>
      </c>
      <c r="P17" s="116">
        <v>84</v>
      </c>
      <c r="Q17" s="126">
        <v>5394</v>
      </c>
      <c r="R17" s="121">
        <f t="shared" si="1"/>
        <v>75</v>
      </c>
      <c r="S17" s="121">
        <f t="shared" si="2"/>
        <v>4390</v>
      </c>
      <c r="T17" s="121">
        <f t="shared" si="3"/>
        <v>181702</v>
      </c>
      <c r="U17" s="121">
        <f t="shared" si="4"/>
        <v>24635</v>
      </c>
      <c r="V17" s="121">
        <f t="shared" si="5"/>
        <v>2589</v>
      </c>
      <c r="W17" s="121">
        <f t="shared" si="6"/>
        <v>345</v>
      </c>
      <c r="X17" s="119">
        <f t="shared" si="7"/>
        <v>213736</v>
      </c>
      <c r="AI17" s="15"/>
      <c r="AJ17" s="15"/>
      <c r="AK17" s="15"/>
      <c r="AL17" s="15"/>
      <c r="AM17" s="15"/>
      <c r="AN17" s="15"/>
      <c r="AO17" s="15"/>
    </row>
    <row r="18" spans="1:24" s="34" customFormat="1" ht="15">
      <c r="A18" s="99"/>
      <c r="B18" s="99"/>
      <c r="C18" s="131" t="s">
        <v>0</v>
      </c>
      <c r="D18" s="127">
        <f>SUM(D10:D17)</f>
        <v>115</v>
      </c>
      <c r="E18" s="117">
        <f aca="true" t="shared" si="8" ref="E18:J18">SUM(E10:E17)</f>
        <v>5711</v>
      </c>
      <c r="F18" s="117">
        <f t="shared" si="8"/>
        <v>291725</v>
      </c>
      <c r="G18" s="117">
        <f t="shared" si="8"/>
        <v>71633</v>
      </c>
      <c r="H18" s="117">
        <f t="shared" si="8"/>
        <v>11362</v>
      </c>
      <c r="I18" s="117">
        <f t="shared" si="8"/>
        <v>1746</v>
      </c>
      <c r="J18" s="128">
        <f t="shared" si="8"/>
        <v>382292</v>
      </c>
      <c r="K18" s="127">
        <f>SUM(K10:K17)</f>
        <v>8</v>
      </c>
      <c r="L18" s="117">
        <f aca="true" t="shared" si="9" ref="L18:Q18">SUM(L10:L17)</f>
        <v>179</v>
      </c>
      <c r="M18" s="117">
        <f t="shared" si="9"/>
        <v>13344</v>
      </c>
      <c r="N18" s="117">
        <f t="shared" si="9"/>
        <v>13188</v>
      </c>
      <c r="O18" s="117">
        <f t="shared" si="9"/>
        <v>4665</v>
      </c>
      <c r="P18" s="117">
        <f t="shared" si="9"/>
        <v>1310</v>
      </c>
      <c r="Q18" s="128">
        <f t="shared" si="9"/>
        <v>32694</v>
      </c>
      <c r="R18" s="122">
        <f t="shared" si="1"/>
        <v>123</v>
      </c>
      <c r="S18" s="122">
        <f t="shared" si="2"/>
        <v>5890</v>
      </c>
      <c r="T18" s="122">
        <f t="shared" si="3"/>
        <v>305069</v>
      </c>
      <c r="U18" s="122">
        <f t="shared" si="4"/>
        <v>84821</v>
      </c>
      <c r="V18" s="122">
        <f t="shared" si="5"/>
        <v>16027</v>
      </c>
      <c r="W18" s="122">
        <f t="shared" si="6"/>
        <v>3056</v>
      </c>
      <c r="X18" s="120">
        <f t="shared" si="7"/>
        <v>414986</v>
      </c>
    </row>
    <row r="19" spans="2:24" ht="15">
      <c r="B19" s="2"/>
      <c r="C19" s="2"/>
      <c r="D19" s="51"/>
      <c r="E19" s="51"/>
      <c r="F19" s="51"/>
      <c r="G19" s="2"/>
      <c r="H19" s="51"/>
      <c r="I19" s="51"/>
      <c r="J19" s="2"/>
      <c r="L19" s="2"/>
      <c r="M19" s="51"/>
      <c r="N19" s="51"/>
      <c r="O19" s="2"/>
      <c r="P19" s="51"/>
      <c r="Q19" s="51"/>
      <c r="R19" s="2"/>
      <c r="S19" s="2"/>
      <c r="T19" s="2"/>
      <c r="U19" s="51"/>
      <c r="V19" s="51"/>
      <c r="W19" s="51"/>
      <c r="X19" s="51"/>
    </row>
    <row r="20" spans="2:23" ht="15">
      <c r="B20" s="2"/>
      <c r="C20" s="51"/>
      <c r="D20" s="51"/>
      <c r="E20" s="51"/>
      <c r="F20" s="51"/>
      <c r="G20" s="51"/>
      <c r="H20" s="51"/>
      <c r="I20" s="2"/>
      <c r="J20" s="2"/>
      <c r="K20" s="2"/>
      <c r="L20" s="51"/>
      <c r="M20" s="51"/>
      <c r="N20" s="2"/>
      <c r="O20" s="51"/>
      <c r="P20" s="51"/>
      <c r="Q20" s="2"/>
      <c r="R20" s="2"/>
      <c r="S20" s="2"/>
      <c r="T20" s="51"/>
      <c r="U20" s="51"/>
      <c r="V20" s="51"/>
      <c r="W20" s="51"/>
    </row>
    <row r="21" spans="1:24" ht="15">
      <c r="A21" s="203" t="s">
        <v>24</v>
      </c>
      <c r="B21" s="203"/>
      <c r="C21" s="203"/>
      <c r="D21" s="203"/>
      <c r="E21" s="203"/>
      <c r="F21" s="203"/>
      <c r="G21" s="203"/>
      <c r="H21" s="203"/>
      <c r="I21" s="203"/>
      <c r="J21" s="203"/>
      <c r="K21" s="203"/>
      <c r="L21" s="203"/>
      <c r="M21" s="203"/>
      <c r="N21" s="203"/>
      <c r="O21" s="203"/>
      <c r="P21" s="203"/>
      <c r="Q21" s="203"/>
      <c r="R21" s="203"/>
      <c r="S21" s="203"/>
      <c r="T21" s="203"/>
      <c r="U21" s="203"/>
      <c r="V21" s="203"/>
      <c r="W21" s="203"/>
      <c r="X21" s="203"/>
    </row>
    <row r="22" spans="1:24" s="192" customFormat="1" ht="15">
      <c r="A22" s="207" t="s">
        <v>94</v>
      </c>
      <c r="B22" s="207"/>
      <c r="C22" s="207"/>
      <c r="D22" s="207"/>
      <c r="E22" s="207"/>
      <c r="F22" s="207"/>
      <c r="G22" s="207"/>
      <c r="H22" s="207"/>
      <c r="I22" s="207"/>
      <c r="J22" s="207"/>
      <c r="K22" s="207"/>
      <c r="L22" s="207"/>
      <c r="M22" s="207"/>
      <c r="N22" s="207"/>
      <c r="O22" s="207"/>
      <c r="P22" s="207"/>
      <c r="Q22" s="207"/>
      <c r="R22" s="207"/>
      <c r="S22" s="207"/>
      <c r="T22" s="207"/>
      <c r="U22" s="207"/>
      <c r="V22" s="207"/>
      <c r="W22" s="207"/>
      <c r="X22" s="207"/>
    </row>
    <row r="23" spans="1:24" ht="6.75" customHeight="1">
      <c r="A23" s="31"/>
      <c r="B23" s="31"/>
      <c r="C23" s="31"/>
      <c r="D23" s="31"/>
      <c r="E23" s="31"/>
      <c r="F23" s="31"/>
      <c r="G23" s="31"/>
      <c r="H23" s="31"/>
      <c r="I23" s="31"/>
      <c r="J23" s="31"/>
      <c r="K23" s="31"/>
      <c r="L23" s="31"/>
      <c r="M23" s="31"/>
      <c r="N23" s="31"/>
      <c r="O23" s="31"/>
      <c r="P23" s="31"/>
      <c r="Q23" s="31"/>
      <c r="R23" s="31"/>
      <c r="S23" s="31"/>
      <c r="T23" s="31"/>
      <c r="U23" s="31"/>
      <c r="V23" s="31"/>
      <c r="W23" s="31"/>
      <c r="X23" s="31"/>
    </row>
    <row r="24" spans="1:24" ht="15">
      <c r="A24" s="225" t="s">
        <v>86</v>
      </c>
      <c r="B24" s="225"/>
      <c r="C24" s="225"/>
      <c r="D24" s="225"/>
      <c r="E24" s="225"/>
      <c r="F24" s="225"/>
      <c r="G24" s="225"/>
      <c r="H24" s="225"/>
      <c r="I24" s="225"/>
      <c r="J24" s="225"/>
      <c r="K24" s="225"/>
      <c r="L24" s="225"/>
      <c r="M24" s="225"/>
      <c r="N24" s="225"/>
      <c r="O24" s="225"/>
      <c r="P24" s="225"/>
      <c r="Q24" s="225"/>
      <c r="R24" s="225"/>
      <c r="S24" s="225"/>
      <c r="T24" s="225"/>
      <c r="U24" s="225"/>
      <c r="V24" s="225"/>
      <c r="W24" s="225"/>
      <c r="X24" s="225"/>
    </row>
    <row r="25" ht="6.75" customHeight="1" thickBot="1"/>
    <row r="26" spans="1:24" ht="15.75" thickTop="1">
      <c r="A26" s="218" t="s">
        <v>47</v>
      </c>
      <c r="B26" s="218"/>
      <c r="C26" s="222"/>
      <c r="D26" s="226" t="s">
        <v>41</v>
      </c>
      <c r="E26" s="227"/>
      <c r="F26" s="227"/>
      <c r="G26" s="227"/>
      <c r="H26" s="227"/>
      <c r="I26" s="227"/>
      <c r="J26" s="228"/>
      <c r="K26" s="226" t="s">
        <v>40</v>
      </c>
      <c r="L26" s="227"/>
      <c r="M26" s="227"/>
      <c r="N26" s="227"/>
      <c r="O26" s="227"/>
      <c r="P26" s="227"/>
      <c r="Q26" s="228"/>
      <c r="R26" s="227" t="s">
        <v>0</v>
      </c>
      <c r="S26" s="227"/>
      <c r="T26" s="227"/>
      <c r="U26" s="227"/>
      <c r="V26" s="227"/>
      <c r="W26" s="227"/>
      <c r="X26" s="227"/>
    </row>
    <row r="27" spans="1:24" ht="45">
      <c r="A27" s="101" t="s">
        <v>38</v>
      </c>
      <c r="B27" s="60" t="s">
        <v>65</v>
      </c>
      <c r="C27" s="107" t="s">
        <v>99</v>
      </c>
      <c r="D27" s="223" t="s">
        <v>44</v>
      </c>
      <c r="E27" s="220"/>
      <c r="F27" s="91" t="s">
        <v>43</v>
      </c>
      <c r="G27" s="224" t="s">
        <v>42</v>
      </c>
      <c r="H27" s="219"/>
      <c r="I27" s="220"/>
      <c r="J27" s="124" t="s">
        <v>0</v>
      </c>
      <c r="K27" s="223" t="s">
        <v>44</v>
      </c>
      <c r="L27" s="220"/>
      <c r="M27" s="91" t="s">
        <v>43</v>
      </c>
      <c r="N27" s="224" t="s">
        <v>42</v>
      </c>
      <c r="O27" s="219"/>
      <c r="P27" s="220"/>
      <c r="Q27" s="124" t="s">
        <v>0</v>
      </c>
      <c r="R27" s="219" t="s">
        <v>44</v>
      </c>
      <c r="S27" s="220"/>
      <c r="T27" s="62" t="s">
        <v>43</v>
      </c>
      <c r="U27" s="224" t="s">
        <v>42</v>
      </c>
      <c r="V27" s="219"/>
      <c r="W27" s="220"/>
      <c r="X27" s="118" t="s">
        <v>0</v>
      </c>
    </row>
    <row r="28" spans="1:24" ht="15">
      <c r="A28" s="114"/>
      <c r="B28" s="77"/>
      <c r="C28" s="129" t="s">
        <v>48</v>
      </c>
      <c r="D28" s="123" t="s">
        <v>102</v>
      </c>
      <c r="E28" s="61">
        <v>1</v>
      </c>
      <c r="F28" s="61">
        <v>0</v>
      </c>
      <c r="G28" s="61">
        <v>1</v>
      </c>
      <c r="H28" s="61">
        <v>2</v>
      </c>
      <c r="I28" s="61" t="s">
        <v>16</v>
      </c>
      <c r="J28" s="124"/>
      <c r="K28" s="123" t="s">
        <v>102</v>
      </c>
      <c r="L28" s="61">
        <v>1</v>
      </c>
      <c r="M28" s="61">
        <v>0</v>
      </c>
      <c r="N28" s="61">
        <v>1</v>
      </c>
      <c r="O28" s="61">
        <v>2</v>
      </c>
      <c r="P28" s="61" t="s">
        <v>16</v>
      </c>
      <c r="Q28" s="124"/>
      <c r="R28" s="115" t="s">
        <v>102</v>
      </c>
      <c r="S28" s="61">
        <v>1</v>
      </c>
      <c r="T28" s="61">
        <v>0</v>
      </c>
      <c r="U28" s="61">
        <v>1</v>
      </c>
      <c r="V28" s="61">
        <v>2</v>
      </c>
      <c r="W28" s="61" t="s">
        <v>16</v>
      </c>
      <c r="X28" s="118"/>
    </row>
    <row r="29" spans="1:24" ht="15">
      <c r="A29" s="102" t="s">
        <v>67</v>
      </c>
      <c r="B29" s="98" t="s">
        <v>67</v>
      </c>
      <c r="C29" s="130" t="s">
        <v>67</v>
      </c>
      <c r="D29" s="132">
        <f aca="true" t="shared" si="10" ref="D29:J29">D10/$J10*100</f>
        <v>0.01880671399689689</v>
      </c>
      <c r="E29" s="133">
        <f t="shared" si="10"/>
        <v>0.22097888946353847</v>
      </c>
      <c r="F29" s="133">
        <f t="shared" si="10"/>
        <v>49.20306549438149</v>
      </c>
      <c r="G29" s="133">
        <f t="shared" si="10"/>
        <v>38.77004090460294</v>
      </c>
      <c r="H29" s="133">
        <f t="shared" si="10"/>
        <v>10.085100380835959</v>
      </c>
      <c r="I29" s="133">
        <f t="shared" si="10"/>
        <v>1.7020076167191687</v>
      </c>
      <c r="J29" s="134">
        <f t="shared" si="10"/>
        <v>100</v>
      </c>
      <c r="K29" s="132">
        <f aca="true" t="shared" si="11" ref="K29:Q29">K10/$Q10*100</f>
        <v>0.02139266231682533</v>
      </c>
      <c r="L29" s="133">
        <f t="shared" si="11"/>
        <v>0.16044496737619</v>
      </c>
      <c r="M29" s="133">
        <f t="shared" si="11"/>
        <v>29.468392341426892</v>
      </c>
      <c r="N29" s="133">
        <f t="shared" si="11"/>
        <v>46.14397261739224</v>
      </c>
      <c r="O29" s="133">
        <f t="shared" si="11"/>
        <v>18.5795272221628</v>
      </c>
      <c r="P29" s="133">
        <f t="shared" si="11"/>
        <v>5.626270189325062</v>
      </c>
      <c r="Q29" s="134">
        <f t="shared" si="11"/>
        <v>100</v>
      </c>
      <c r="R29" s="135">
        <f aca="true" t="shared" si="12" ref="R29:X29">R10/$X10*100</f>
        <v>0.01959631589261219</v>
      </c>
      <c r="S29" s="133">
        <f t="shared" si="12"/>
        <v>0.2024952642236593</v>
      </c>
      <c r="T29" s="133">
        <f t="shared" si="12"/>
        <v>43.17721601672219</v>
      </c>
      <c r="U29" s="133">
        <f t="shared" si="12"/>
        <v>41.021621268534844</v>
      </c>
      <c r="V29" s="133">
        <f t="shared" si="12"/>
        <v>12.678816382520086</v>
      </c>
      <c r="W29" s="133">
        <f t="shared" si="12"/>
        <v>2.900254752106604</v>
      </c>
      <c r="X29" s="136">
        <f t="shared" si="12"/>
        <v>100</v>
      </c>
    </row>
    <row r="30" spans="1:24" ht="15">
      <c r="A30" s="102" t="s">
        <v>67</v>
      </c>
      <c r="B30" s="98" t="s">
        <v>67</v>
      </c>
      <c r="C30" s="130" t="s">
        <v>66</v>
      </c>
      <c r="D30" s="132">
        <f aca="true" t="shared" si="13" ref="D30:J30">D11/$J11*100</f>
        <v>0</v>
      </c>
      <c r="E30" s="133">
        <f t="shared" si="13"/>
        <v>0.19128586609989373</v>
      </c>
      <c r="F30" s="133">
        <f t="shared" si="13"/>
        <v>52.15727948990436</v>
      </c>
      <c r="G30" s="133">
        <f t="shared" si="13"/>
        <v>35.64293304994687</v>
      </c>
      <c r="H30" s="133">
        <f t="shared" si="13"/>
        <v>9.64930924548353</v>
      </c>
      <c r="I30" s="133">
        <f t="shared" si="13"/>
        <v>2.359192348565356</v>
      </c>
      <c r="J30" s="134">
        <f t="shared" si="13"/>
        <v>100</v>
      </c>
      <c r="K30" s="132">
        <f aca="true" t="shared" si="14" ref="K30:Q30">K11/$Q11*100</f>
        <v>0</v>
      </c>
      <c r="L30" s="133">
        <f t="shared" si="14"/>
        <v>0.16400164001640016</v>
      </c>
      <c r="M30" s="133">
        <f t="shared" si="14"/>
        <v>29.72529725297253</v>
      </c>
      <c r="N30" s="133">
        <f t="shared" si="14"/>
        <v>46.20746207462075</v>
      </c>
      <c r="O30" s="133">
        <f t="shared" si="14"/>
        <v>17.712177121771216</v>
      </c>
      <c r="P30" s="133">
        <f t="shared" si="14"/>
        <v>6.191061910619107</v>
      </c>
      <c r="Q30" s="134">
        <f t="shared" si="14"/>
        <v>100</v>
      </c>
      <c r="R30" s="135">
        <f aca="true" t="shared" si="15" ref="R30:X30">R11/$X11*100</f>
        <v>0</v>
      </c>
      <c r="S30" s="133">
        <f t="shared" si="15"/>
        <v>0.18197088465845465</v>
      </c>
      <c r="T30" s="133">
        <f t="shared" si="15"/>
        <v>44.49888017917134</v>
      </c>
      <c r="U30" s="133">
        <f t="shared" si="15"/>
        <v>39.24972004479284</v>
      </c>
      <c r="V30" s="133">
        <f t="shared" si="15"/>
        <v>12.402015677491601</v>
      </c>
      <c r="W30" s="133">
        <f t="shared" si="15"/>
        <v>3.6674132138857782</v>
      </c>
      <c r="X30" s="136">
        <f t="shared" si="15"/>
        <v>100</v>
      </c>
    </row>
    <row r="31" spans="1:24" ht="15">
      <c r="A31" s="102" t="s">
        <v>67</v>
      </c>
      <c r="B31" s="98" t="s">
        <v>66</v>
      </c>
      <c r="C31" s="130" t="s">
        <v>67</v>
      </c>
      <c r="D31" s="132">
        <f aca="true" t="shared" si="16" ref="D31:J31">D12/$J12*100</f>
        <v>0</v>
      </c>
      <c r="E31" s="133">
        <f t="shared" si="16"/>
        <v>0.5818028879854198</v>
      </c>
      <c r="F31" s="133">
        <f t="shared" si="16"/>
        <v>57.88588251787466</v>
      </c>
      <c r="G31" s="133">
        <f t="shared" si="16"/>
        <v>32.16739099957942</v>
      </c>
      <c r="H31" s="133">
        <f t="shared" si="16"/>
        <v>8.145240431795878</v>
      </c>
      <c r="I31" s="133">
        <f t="shared" si="16"/>
        <v>1.2196831627646152</v>
      </c>
      <c r="J31" s="134">
        <f t="shared" si="16"/>
        <v>100</v>
      </c>
      <c r="K31" s="132">
        <f aca="true" t="shared" si="17" ref="K31:Q31">K12/$Q12*100</f>
        <v>0</v>
      </c>
      <c r="L31" s="133">
        <f t="shared" si="17"/>
        <v>0.4614767255216694</v>
      </c>
      <c r="M31" s="133">
        <f t="shared" si="17"/>
        <v>32.96548956661316</v>
      </c>
      <c r="N31" s="133">
        <f t="shared" si="17"/>
        <v>43.96067415730337</v>
      </c>
      <c r="O31" s="133">
        <f t="shared" si="17"/>
        <v>17.837078651685392</v>
      </c>
      <c r="P31" s="133">
        <f t="shared" si="17"/>
        <v>4.775280898876404</v>
      </c>
      <c r="Q31" s="134">
        <f t="shared" si="17"/>
        <v>100</v>
      </c>
      <c r="R31" s="135">
        <f aca="true" t="shared" si="18" ref="R31:X31">R12/$X12*100</f>
        <v>0</v>
      </c>
      <c r="S31" s="133">
        <f t="shared" si="18"/>
        <v>0.5506493506493506</v>
      </c>
      <c r="T31" s="133">
        <f t="shared" si="18"/>
        <v>51.433766233766235</v>
      </c>
      <c r="U31" s="133">
        <f t="shared" si="18"/>
        <v>35.22077922077922</v>
      </c>
      <c r="V31" s="133">
        <f t="shared" si="18"/>
        <v>10.654545454545454</v>
      </c>
      <c r="W31" s="133">
        <f t="shared" si="18"/>
        <v>2.14025974025974</v>
      </c>
      <c r="X31" s="136">
        <f t="shared" si="18"/>
        <v>100</v>
      </c>
    </row>
    <row r="32" spans="1:24" ht="15">
      <c r="A32" s="102" t="s">
        <v>66</v>
      </c>
      <c r="B32" s="98" t="s">
        <v>67</v>
      </c>
      <c r="C32" s="130" t="s">
        <v>67</v>
      </c>
      <c r="D32" s="132">
        <f aca="true" t="shared" si="19" ref="D32:J32">D13/$J13*100</f>
        <v>0.009961813049975095</v>
      </c>
      <c r="E32" s="133">
        <f>E13/$J13*100</f>
        <v>0.2556865349493608</v>
      </c>
      <c r="F32" s="133">
        <f t="shared" si="19"/>
        <v>56.02855719740993</v>
      </c>
      <c r="G32" s="133">
        <f t="shared" si="19"/>
        <v>36.118213514859704</v>
      </c>
      <c r="H32" s="133">
        <f t="shared" si="19"/>
        <v>6.524987547733688</v>
      </c>
      <c r="I32" s="133">
        <f t="shared" si="19"/>
        <v>1.0625933919973436</v>
      </c>
      <c r="J32" s="134">
        <f t="shared" si="19"/>
        <v>100</v>
      </c>
      <c r="K32" s="132">
        <f aca="true" t="shared" si="20" ref="K32:Q32">K13/$Q13*100</f>
        <v>0</v>
      </c>
      <c r="L32" s="133">
        <f t="shared" si="20"/>
        <v>0.4744525547445255</v>
      </c>
      <c r="M32" s="133">
        <f t="shared" si="20"/>
        <v>44.74452554744526</v>
      </c>
      <c r="N32" s="133">
        <f t="shared" si="20"/>
        <v>38.86861313868613</v>
      </c>
      <c r="O32" s="133">
        <f t="shared" si="20"/>
        <v>12.700729927007298</v>
      </c>
      <c r="P32" s="133">
        <f t="shared" si="20"/>
        <v>3.2116788321167884</v>
      </c>
      <c r="Q32" s="134">
        <f t="shared" si="20"/>
        <v>100</v>
      </c>
      <c r="R32" s="135">
        <f aca="true" t="shared" si="21" ref="R32:X32">R13/$X13*100</f>
        <v>0.009131030284583777</v>
      </c>
      <c r="S32" s="133">
        <f t="shared" si="21"/>
        <v>0.27393090853751334</v>
      </c>
      <c r="T32" s="133">
        <f t="shared" si="21"/>
        <v>55.08750570689392</v>
      </c>
      <c r="U32" s="133">
        <f t="shared" si="21"/>
        <v>36.34758788616649</v>
      </c>
      <c r="V32" s="133">
        <f t="shared" si="21"/>
        <v>7.040024349414092</v>
      </c>
      <c r="W32" s="133">
        <f t="shared" si="21"/>
        <v>1.2418201187033937</v>
      </c>
      <c r="X32" s="136">
        <f t="shared" si="21"/>
        <v>100</v>
      </c>
    </row>
    <row r="33" spans="1:24" ht="15">
      <c r="A33" s="102" t="s">
        <v>67</v>
      </c>
      <c r="B33" s="98" t="s">
        <v>66</v>
      </c>
      <c r="C33" s="130" t="s">
        <v>66</v>
      </c>
      <c r="D33" s="132">
        <f aca="true" t="shared" si="22" ref="D33:J33">D14/$J14*100</f>
        <v>0.031323414252153486</v>
      </c>
      <c r="E33" s="133">
        <f t="shared" si="22"/>
        <v>1.7149569303054033</v>
      </c>
      <c r="F33" s="133">
        <f t="shared" si="22"/>
        <v>73.68050117462803</v>
      </c>
      <c r="G33" s="133">
        <f t="shared" si="22"/>
        <v>19.780736100234925</v>
      </c>
      <c r="H33" s="133">
        <f t="shared" si="22"/>
        <v>4.205168363351605</v>
      </c>
      <c r="I33" s="133">
        <f t="shared" si="22"/>
        <v>0.5873140172278779</v>
      </c>
      <c r="J33" s="134">
        <f t="shared" si="22"/>
        <v>100</v>
      </c>
      <c r="K33" s="132">
        <f aca="true" t="shared" si="23" ref="K33:Q33">K14/$Q14*100</f>
        <v>0.138217000691085</v>
      </c>
      <c r="L33" s="133">
        <f t="shared" si="23"/>
        <v>0.48375950241879756</v>
      </c>
      <c r="M33" s="133">
        <f t="shared" si="23"/>
        <v>40.912232204561164</v>
      </c>
      <c r="N33" s="133">
        <f t="shared" si="23"/>
        <v>39.21907394609537</v>
      </c>
      <c r="O33" s="133">
        <f t="shared" si="23"/>
        <v>15.23842432619212</v>
      </c>
      <c r="P33" s="133">
        <f t="shared" si="23"/>
        <v>4.0082930200414655</v>
      </c>
      <c r="Q33" s="134">
        <f t="shared" si="23"/>
        <v>100</v>
      </c>
      <c r="R33" s="135">
        <f aca="true" t="shared" si="24" ref="R33:X33">R14/$X14*100</f>
        <v>0.05107252298263534</v>
      </c>
      <c r="S33" s="133">
        <f t="shared" si="24"/>
        <v>1.4874872318692545</v>
      </c>
      <c r="T33" s="133">
        <f t="shared" si="24"/>
        <v>67.62640449438202</v>
      </c>
      <c r="U33" s="133">
        <f t="shared" si="24"/>
        <v>23.3720633299285</v>
      </c>
      <c r="V33" s="133">
        <f t="shared" si="24"/>
        <v>6.2436159346271705</v>
      </c>
      <c r="W33" s="133">
        <f t="shared" si="24"/>
        <v>1.2193564862104187</v>
      </c>
      <c r="X33" s="136">
        <f t="shared" si="24"/>
        <v>100</v>
      </c>
    </row>
    <row r="34" spans="1:24" ht="15">
      <c r="A34" s="102" t="s">
        <v>66</v>
      </c>
      <c r="B34" s="98" t="s">
        <v>67</v>
      </c>
      <c r="C34" s="130" t="s">
        <v>66</v>
      </c>
      <c r="D34" s="132">
        <f aca="true" t="shared" si="25" ref="D34:J34">D15/$J15*100</f>
        <v>0</v>
      </c>
      <c r="E34" s="133">
        <f t="shared" si="25"/>
        <v>0.4044744991468116</v>
      </c>
      <c r="F34" s="133">
        <f t="shared" si="25"/>
        <v>67.40820324843581</v>
      </c>
      <c r="G34" s="133">
        <f t="shared" si="25"/>
        <v>27.47898628578651</v>
      </c>
      <c r="H34" s="133">
        <f t="shared" si="25"/>
        <v>4.025785249320609</v>
      </c>
      <c r="I34" s="133">
        <f t="shared" si="25"/>
        <v>0.6825507173102446</v>
      </c>
      <c r="J34" s="134">
        <f t="shared" si="25"/>
        <v>100</v>
      </c>
      <c r="K34" s="132">
        <f aca="true" t="shared" si="26" ref="K34:Q34">K15/$Q15*100</f>
        <v>0</v>
      </c>
      <c r="L34" s="133">
        <f t="shared" si="26"/>
        <v>0.19946808510638298</v>
      </c>
      <c r="M34" s="133">
        <f t="shared" si="26"/>
        <v>48.005319148936174</v>
      </c>
      <c r="N34" s="133">
        <f t="shared" si="26"/>
        <v>38.36436170212766</v>
      </c>
      <c r="O34" s="133">
        <f t="shared" si="26"/>
        <v>10.438829787234043</v>
      </c>
      <c r="P34" s="133">
        <f t="shared" si="26"/>
        <v>2.992021276595745</v>
      </c>
      <c r="Q34" s="134">
        <f t="shared" si="26"/>
        <v>100</v>
      </c>
      <c r="R34" s="135">
        <f aca="true" t="shared" si="27" ref="R34:X34">R15/$X15*100</f>
        <v>0</v>
      </c>
      <c r="S34" s="133">
        <f t="shared" si="27"/>
        <v>0.3866797483695966</v>
      </c>
      <c r="T34" s="133">
        <f t="shared" si="27"/>
        <v>65.72401454377561</v>
      </c>
      <c r="U34" s="133">
        <f t="shared" si="27"/>
        <v>28.4238471749293</v>
      </c>
      <c r="V34" s="133">
        <f t="shared" si="27"/>
        <v>4.582443585156114</v>
      </c>
      <c r="W34" s="133">
        <f t="shared" si="27"/>
        <v>0.8830149477693773</v>
      </c>
      <c r="X34" s="136">
        <f t="shared" si="27"/>
        <v>100</v>
      </c>
    </row>
    <row r="35" spans="1:24" ht="15">
      <c r="A35" s="102" t="s">
        <v>66</v>
      </c>
      <c r="B35" s="98" t="s">
        <v>66</v>
      </c>
      <c r="C35" s="130" t="s">
        <v>67</v>
      </c>
      <c r="D35" s="132">
        <f aca="true" t="shared" si="28" ref="D35:J35">D16/$J16*100</f>
        <v>0.04133223114050292</v>
      </c>
      <c r="E35" s="133">
        <f t="shared" si="28"/>
        <v>1.195968107517133</v>
      </c>
      <c r="F35" s="133">
        <f t="shared" si="28"/>
        <v>73.5247060078398</v>
      </c>
      <c r="G35" s="133">
        <f t="shared" si="28"/>
        <v>21.786085704381218</v>
      </c>
      <c r="H35" s="133">
        <f t="shared" si="28"/>
        <v>3.00525319324818</v>
      </c>
      <c r="I35" s="133">
        <f t="shared" si="28"/>
        <v>0.4466547558731767</v>
      </c>
      <c r="J35" s="134">
        <f t="shared" si="28"/>
        <v>100</v>
      </c>
      <c r="K35" s="132">
        <f aca="true" t="shared" si="29" ref="K35:Q35">K16/$Q16*100</f>
        <v>0</v>
      </c>
      <c r="L35" s="133">
        <f t="shared" si="29"/>
        <v>0.943952802359882</v>
      </c>
      <c r="M35" s="133">
        <f t="shared" si="29"/>
        <v>54.336283185840706</v>
      </c>
      <c r="N35" s="133">
        <f t="shared" si="29"/>
        <v>34.631268436578175</v>
      </c>
      <c r="O35" s="133">
        <f t="shared" si="29"/>
        <v>8.259587020648967</v>
      </c>
      <c r="P35" s="133">
        <f t="shared" si="29"/>
        <v>1.8289085545722714</v>
      </c>
      <c r="Q35" s="134">
        <f t="shared" si="29"/>
        <v>100</v>
      </c>
      <c r="R35" s="135">
        <f aca="true" t="shared" si="30" ref="R35:X35">R16/$X16*100</f>
        <v>0.03954485151546076</v>
      </c>
      <c r="S35" s="133">
        <f t="shared" si="30"/>
        <v>1.1850699050923563</v>
      </c>
      <c r="T35" s="133">
        <f t="shared" si="30"/>
        <v>72.69491784876007</v>
      </c>
      <c r="U35" s="133">
        <f t="shared" si="30"/>
        <v>22.341565465863862</v>
      </c>
      <c r="V35" s="133">
        <f t="shared" si="30"/>
        <v>3.2324727012960506</v>
      </c>
      <c r="W35" s="133">
        <f t="shared" si="30"/>
        <v>0.5064292274721911</v>
      </c>
      <c r="X35" s="136">
        <f t="shared" si="30"/>
        <v>100</v>
      </c>
    </row>
    <row r="36" spans="1:24" ht="15">
      <c r="A36" s="102" t="s">
        <v>66</v>
      </c>
      <c r="B36" s="98" t="s">
        <v>66</v>
      </c>
      <c r="C36" s="130" t="s">
        <v>66</v>
      </c>
      <c r="D36" s="132">
        <f aca="true" t="shared" si="31" ref="D36:J36">D17/$J17*100</f>
        <v>0.0350385423966363</v>
      </c>
      <c r="E36" s="133">
        <f t="shared" si="31"/>
        <v>2.0711138416641868</v>
      </c>
      <c r="F36" s="133">
        <f t="shared" si="31"/>
        <v>85.65483675879084</v>
      </c>
      <c r="G36" s="133">
        <f t="shared" si="31"/>
        <v>11.053940156089507</v>
      </c>
      <c r="H36" s="133">
        <f t="shared" si="31"/>
        <v>1.0597959124900405</v>
      </c>
      <c r="I36" s="133">
        <f t="shared" si="31"/>
        <v>0.12527478856879554</v>
      </c>
      <c r="J36" s="134">
        <f t="shared" si="31"/>
        <v>100</v>
      </c>
      <c r="K36" s="132">
        <f aca="true" t="shared" si="32" ref="K36:Q36">K17/$Q17*100</f>
        <v>0.03707823507601038</v>
      </c>
      <c r="L36" s="133">
        <f t="shared" si="32"/>
        <v>1.3904338153503892</v>
      </c>
      <c r="M36" s="133">
        <f t="shared" si="32"/>
        <v>60.19651464590285</v>
      </c>
      <c r="N36" s="133">
        <f t="shared" si="32"/>
        <v>29.75528364849833</v>
      </c>
      <c r="O36" s="133">
        <f t="shared" si="32"/>
        <v>7.063403781979978</v>
      </c>
      <c r="P36" s="133">
        <f t="shared" si="32"/>
        <v>1.557285873192436</v>
      </c>
      <c r="Q36" s="134">
        <f t="shared" si="32"/>
        <v>100</v>
      </c>
      <c r="R36" s="135">
        <f aca="true" t="shared" si="33" ref="R36:X36">R17/$X17*100</f>
        <v>0.03509001759179549</v>
      </c>
      <c r="S36" s="133">
        <f t="shared" si="33"/>
        <v>2.0539356963730957</v>
      </c>
      <c r="T36" s="133">
        <f t="shared" si="33"/>
        <v>85.01235168619232</v>
      </c>
      <c r="U36" s="133">
        <f t="shared" si="33"/>
        <v>11.525901111651757</v>
      </c>
      <c r="V36" s="133">
        <f t="shared" si="33"/>
        <v>1.2113074072687802</v>
      </c>
      <c r="W36" s="133">
        <f t="shared" si="33"/>
        <v>0.16141408092225923</v>
      </c>
      <c r="X36" s="136">
        <f t="shared" si="33"/>
        <v>100</v>
      </c>
    </row>
    <row r="37" spans="1:24" s="2" customFormat="1" ht="15">
      <c r="A37" s="99"/>
      <c r="B37" s="99"/>
      <c r="C37" s="131" t="s">
        <v>0</v>
      </c>
      <c r="D37" s="137">
        <f aca="true" t="shared" si="34" ref="D37:J37">D18/$J18*100</f>
        <v>0.030081717639919223</v>
      </c>
      <c r="E37" s="138">
        <f t="shared" si="34"/>
        <v>1.4938842560137278</v>
      </c>
      <c r="F37" s="138">
        <f t="shared" si="34"/>
        <v>76.30947024787335</v>
      </c>
      <c r="G37" s="138">
        <f t="shared" si="34"/>
        <v>18.73777112782899</v>
      </c>
      <c r="H37" s="138">
        <f t="shared" si="34"/>
        <v>2.9720737028240194</v>
      </c>
      <c r="I37" s="138">
        <f t="shared" si="34"/>
        <v>0.45671894781999106</v>
      </c>
      <c r="J37" s="139">
        <f t="shared" si="34"/>
        <v>100</v>
      </c>
      <c r="K37" s="137">
        <f aca="true" t="shared" si="35" ref="K37:Q37">K18/$Q18*100</f>
        <v>0.024469321588058972</v>
      </c>
      <c r="L37" s="138">
        <f t="shared" si="35"/>
        <v>0.5475010705328195</v>
      </c>
      <c r="M37" s="138">
        <f t="shared" si="35"/>
        <v>40.81482840888236</v>
      </c>
      <c r="N37" s="138">
        <f t="shared" si="35"/>
        <v>40.337676637915216</v>
      </c>
      <c r="O37" s="138">
        <f t="shared" si="35"/>
        <v>14.268673151036888</v>
      </c>
      <c r="P37" s="138">
        <f t="shared" si="35"/>
        <v>4.006851410044657</v>
      </c>
      <c r="Q37" s="139">
        <f t="shared" si="35"/>
        <v>100</v>
      </c>
      <c r="R37" s="140">
        <f aca="true" t="shared" si="36" ref="R37:X37">R18/$X18*100</f>
        <v>0.0296395541054397</v>
      </c>
      <c r="S37" s="138">
        <f t="shared" si="36"/>
        <v>1.4193249892767468</v>
      </c>
      <c r="T37" s="138">
        <f t="shared" si="36"/>
        <v>73.51308236904377</v>
      </c>
      <c r="U37" s="138">
        <f t="shared" si="36"/>
        <v>20.439484705508136</v>
      </c>
      <c r="V37" s="138">
        <f t="shared" si="36"/>
        <v>3.862057997137253</v>
      </c>
      <c r="W37" s="138">
        <f t="shared" si="36"/>
        <v>0.7364103849286482</v>
      </c>
      <c r="X37" s="141">
        <f t="shared" si="36"/>
        <v>100</v>
      </c>
    </row>
    <row r="39" ht="15">
      <c r="A39" s="173"/>
    </row>
  </sheetData>
  <sheetProtection/>
  <mergeCells count="26">
    <mergeCell ref="A3:X3"/>
    <mergeCell ref="A22:X22"/>
    <mergeCell ref="D27:E27"/>
    <mergeCell ref="G27:I27"/>
    <mergeCell ref="K27:L27"/>
    <mergeCell ref="N27:P27"/>
    <mergeCell ref="R27:S27"/>
    <mergeCell ref="U27:W27"/>
    <mergeCell ref="A5:X5"/>
    <mergeCell ref="R8:S8"/>
    <mergeCell ref="A2:X2"/>
    <mergeCell ref="A26:C26"/>
    <mergeCell ref="A21:X21"/>
    <mergeCell ref="A24:X24"/>
    <mergeCell ref="A7:C7"/>
    <mergeCell ref="D7:J7"/>
    <mergeCell ref="N8:P8"/>
    <mergeCell ref="K8:L8"/>
    <mergeCell ref="K7:Q7"/>
    <mergeCell ref="R7:X7"/>
    <mergeCell ref="U8:W8"/>
    <mergeCell ref="D8:E8"/>
    <mergeCell ref="G8:I8"/>
    <mergeCell ref="D26:J26"/>
    <mergeCell ref="K26:Q26"/>
    <mergeCell ref="R26:X26"/>
  </mergeCells>
  <printOptions/>
  <pageMargins left="0.31496062992125984" right="0.31496062992125984" top="0.15748031496062992" bottom="0.15748031496062992" header="0.31496062992125984" footer="0.31496062992125984"/>
  <pageSetup horizontalDpi="600" verticalDpi="600" orientation="landscape" paperSize="9" scale="90"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Vlaamse Overheid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Vermeulen, Geert</cp:lastModifiedBy>
  <cp:lastPrinted>2020-02-11T08:29:30Z</cp:lastPrinted>
  <dcterms:created xsi:type="dcterms:W3CDTF">2012-06-27T12:37:12Z</dcterms:created>
  <dcterms:modified xsi:type="dcterms:W3CDTF">2021-01-10T22:04:52Z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