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48" tabRatio="762" activeTab="0"/>
  </bookViews>
  <sheets>
    <sheet name="INHOUD" sheetId="1" r:id="rId1"/>
    <sheet name="19ALG01" sheetId="2" r:id="rId2"/>
    <sheet name="19ALG02" sheetId="3" r:id="rId3"/>
    <sheet name="19ALG03" sheetId="4" r:id="rId4"/>
    <sheet name="19ALG04" sheetId="5" r:id="rId5"/>
    <sheet name="19ALG05" sheetId="6" r:id="rId6"/>
    <sheet name="19ALG06" sheetId="7" r:id="rId7"/>
    <sheet name="19ALG07" sheetId="8" r:id="rId8"/>
    <sheet name="19ALG08" sheetId="9" r:id="rId9"/>
    <sheet name="19ALG09" sheetId="10" r:id="rId10"/>
    <sheet name="19ALG10" sheetId="11" r:id="rId11"/>
  </sheets>
  <externalReferences>
    <externalReference r:id="rId14"/>
  </externalReferences>
  <definedNames>
    <definedName name="_xlnm.Print_Area" localSheetId="3">'19ALG03'!$A$1:$Q$24</definedName>
  </definedNames>
  <calcPr fullCalcOnLoad="1"/>
</workbook>
</file>

<file path=xl/sharedStrings.xml><?xml version="1.0" encoding="utf-8"?>
<sst xmlns="http://schemas.openxmlformats.org/spreadsheetml/2006/main" count="725" uniqueCount="313">
  <si>
    <t>Gemeen-</t>
  </si>
  <si>
    <t>Privaat-</t>
  </si>
  <si>
    <t>Provincie</t>
  </si>
  <si>
    <t>Gemeente</t>
  </si>
  <si>
    <t>Vlaamse</t>
  </si>
  <si>
    <t>Jongens</t>
  </si>
  <si>
    <t>Meisjes</t>
  </si>
  <si>
    <t>Totaal</t>
  </si>
  <si>
    <t>schaps-</t>
  </si>
  <si>
    <t>rechtelijk</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</si>
  <si>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</si>
  <si>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</si>
  <si>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</si>
  <si>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</si>
  <si>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</si>
  <si>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</si>
  <si>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</si>
  <si>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</si>
  <si>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</si>
  <si>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</si>
  <si>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</si>
  <si>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</si>
  <si>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</si>
  <si>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</si>
  <si>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</si>
  <si>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</si>
  <si>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</si>
  <si>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</si>
  <si>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</si>
  <si>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</si>
  <si>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</si>
  <si>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</si>
  <si>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</si>
  <si>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</si>
  <si>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</si>
  <si>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</si>
  <si>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</si>
  <si>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</si>
  <si>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</si>
  <si>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</si>
  <si>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</si>
  <si>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</si>
  <si>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</si>
  <si>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</si>
  <si>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</si>
  <si>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</si>
  <si>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</si>
  <si>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</si>
  <si>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</si>
  <si>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</si>
  <si>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</si>
  <si>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</si>
  <si>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</si>
  <si>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</si>
  <si>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</si>
  <si>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</si>
  <si>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</si>
  <si>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</si>
  <si>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</si>
  <si>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</si>
  <si>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</si>
  <si>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</si>
  <si>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</si>
  <si>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</si>
  <si>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</si>
  <si>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</si>
  <si>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</si>
  <si>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</si>
  <si>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</si>
  <si>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</si>
  <si>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</si>
  <si>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</si>
  <si>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</si>
  <si>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</si>
  <si>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</si>
  <si>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</si>
  <si>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</si>
  <si>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</si>
  <si>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</si>
  <si>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</si>
  <si>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</si>
  <si>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</si>
  <si>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</si>
  <si>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</si>
  <si>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</si>
  <si>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</si>
  <si>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</si>
  <si>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</si>
  <si>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</si>
  <si>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</si>
  <si>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</si>
  <si>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</si>
  <si>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</si>
  <si>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</si>
  <si>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</si>
  <si>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</si>
  <si>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</si>
  <si>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</si>
  <si>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</si>
  <si>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</si>
  <si>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</si>
  <si>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</si>
  <si>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</si>
  <si>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</si>
  <si>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 xml:space="preserve"> </t>
  </si>
  <si>
    <t>Gemeenschaps-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</si>
  <si>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</si>
  <si>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</si>
  <si>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</si>
  <si>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</si>
  <si>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</si>
  <si>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</si>
  <si>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</si>
  <si>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</si>
  <si>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</si>
  <si>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</si>
  <si>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</si>
  <si>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</si>
  <si>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</si>
  <si>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SCHOOLBEVOLKING IN HET DEELTIJDS SECUNDAIR ONDERWIJS</t>
  </si>
  <si>
    <t>Totaal DBSO</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</si>
  <si>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</si>
  <si>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</si>
  <si>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</si>
  <si>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</si>
  <si>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</si>
  <si>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</si>
  <si>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SCHOOLBEVOLKING: OVERZICHTSTABELLEN</t>
  </si>
  <si>
    <t>Gewoon secundair onderwijs</t>
  </si>
  <si>
    <t>-</t>
  </si>
  <si>
    <t>HBO5 verpleegkunde (1)</t>
  </si>
  <si>
    <t>Basis- en secundair onderwijs naar soort schoolbestuur</t>
  </si>
  <si>
    <t>SCHOOLBEVOLKING IN HET VOLTIJDS ONDERWIJS NAAR SOORT SCHOOLBESTUUR EN GESLACHT</t>
  </si>
  <si>
    <t>SCHOOLBEVOLKING IN HET VOLTIJDS BASIS- EN SECUNDAIR ONDERWIJS NAAR ONDERWIJSNIVEAU EN SOORT SCHOOLBESTUUR</t>
  </si>
  <si>
    <t>rechtspersoon</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</si>
  <si>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</si>
  <si>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</si>
  <si>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</si>
  <si>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</si>
  <si>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</si>
  <si>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</si>
  <si>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</si>
  <si>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</si>
  <si>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in Franstalige scholen onder de bevoegdheid van het Vlaams Ministerie van Onderwijs en Vorming (1)(2)</t>
  </si>
  <si>
    <t>Aantal leerlingen in Franstalige scholen en Franstalige afdelingen van Nederlandstalige scholen</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</si>
  <si>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</si>
  <si>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</si>
  <si>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</si>
  <si>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</si>
  <si>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</si>
  <si>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</si>
  <si>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</si>
  <si>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</si>
  <si>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</si>
  <si>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</si>
  <si>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</si>
  <si>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</si>
  <si>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</si>
  <si>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</si>
  <si>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</si>
  <si>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</si>
  <si>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</si>
  <si>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</si>
  <si>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</si>
  <si>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</si>
  <si>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</si>
  <si>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</si>
  <si>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</si>
  <si>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</si>
  <si>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</si>
  <si>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</si>
  <si>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</si>
  <si>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</si>
  <si>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</si>
  <si>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</si>
  <si>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</si>
  <si>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</si>
  <si>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</si>
  <si>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</si>
  <si>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</si>
  <si>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</si>
  <si>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</si>
  <si>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</si>
  <si>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</si>
  <si>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</si>
  <si>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</si>
  <si>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</si>
  <si>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</si>
  <si>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</si>
  <si>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</si>
  <si>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</si>
  <si>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</si>
  <si>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</si>
  <si>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</si>
  <si>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</si>
  <si>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</si>
  <si>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</si>
  <si>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</si>
  <si>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</si>
  <si>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</si>
  <si>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1959</t>
  </si>
  <si>
    <t>1958</t>
  </si>
  <si>
    <t>1955</t>
  </si>
  <si>
    <t>1954</t>
  </si>
  <si>
    <t>1953</t>
  </si>
  <si>
    <t>1956</t>
  </si>
  <si>
    <t>1946</t>
  </si>
  <si>
    <t>2016</t>
  </si>
  <si>
    <t>1957</t>
  </si>
  <si>
    <t>(1) De gegevens van het hoger beroepsonderwijs van het volwassenenonderwijs vindt u in Deel I, Hoofdsuk 6 -Volwassenenonderwijs.</t>
  </si>
  <si>
    <t>School- en academiejaar 2019-2020</t>
  </si>
  <si>
    <t>19ALG01</t>
  </si>
  <si>
    <t>19ALG02</t>
  </si>
  <si>
    <t>19ALG03</t>
  </si>
  <si>
    <t>19ALG04</t>
  </si>
  <si>
    <t>19ALG05</t>
  </si>
  <si>
    <t>19ALG07</t>
  </si>
  <si>
    <t>19ALG10</t>
  </si>
  <si>
    <t>Schooljaar 2019-2020</t>
  </si>
  <si>
    <t>2017</t>
  </si>
  <si>
    <t>1942</t>
  </si>
  <si>
    <r>
      <t>Op 1 februari 2020 telden het Franstalig buitengewoon kleuteronderwijs en het Franstalig buitengewoon lager onderwijs van het gemeenschapsonderwijs respetievelijk</t>
    </r>
    <r>
      <rPr>
        <sz val="10"/>
        <rFont val="Arial"/>
        <family val="2"/>
      </rPr>
      <t xml:space="preserve"> 0</t>
    </r>
    <r>
      <rPr>
        <sz val="9"/>
        <rFont val="Arial"/>
        <family val="2"/>
      </rPr>
      <t xml:space="preserve"> en 3 leerlingen in het type 5.</t>
    </r>
  </si>
  <si>
    <r>
      <t>Op 1 februari 2020 telde het Franstalig buitengewoon secundair onderwijs van de gemeenschap 23</t>
    </r>
    <r>
      <rPr>
        <b/>
        <sz val="11"/>
        <rFont val="Arial"/>
        <family val="2"/>
      </rPr>
      <t xml:space="preserve"> </t>
    </r>
    <r>
      <rPr>
        <sz val="9"/>
        <rFont val="Arial"/>
        <family val="2"/>
      </rPr>
      <t>leerlingen in het type 5.</t>
    </r>
  </si>
  <si>
    <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_x000B_Huisonderwijs kan georganiseerd worden in individueel verband, maar ook bv. privéscholen vallen vanaf 2013-2014 onder het stelsel van huisonderwijs. Ouders die voor hun kinderen kiezen voor huisonderwijs moeten tijdig een verklaring van huisonderwijs indienen. Bovenstaande cijfers hebben betrekking op het aantal verklaringen van huisonderwijs dat het Agentschap voor Onderwijsdiensten (AgODi) gedurende het voorbije schooljaar ontvangen heeft.</t>
  </si>
  <si>
    <t xml:space="preserve">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t>
  </si>
  <si>
    <t>17 jaar</t>
  </si>
  <si>
    <t>16 jaar</t>
  </si>
  <si>
    <t>15 jaar</t>
  </si>
  <si>
    <t>14 jaar</t>
  </si>
  <si>
    <t>13 jaar</t>
  </si>
  <si>
    <t>12 jaar</t>
  </si>
  <si>
    <t>2019-2020</t>
  </si>
  <si>
    <t>2018-2019</t>
  </si>
  <si>
    <t>2017-2018</t>
  </si>
  <si>
    <t>2016-2017</t>
  </si>
  <si>
    <t>2015-2016</t>
  </si>
  <si>
    <t>2014-2015</t>
  </si>
  <si>
    <t>2013-2014</t>
  </si>
  <si>
    <t>2012-2013</t>
  </si>
  <si>
    <t>2011-2012</t>
  </si>
  <si>
    <t xml:space="preserve">Huisonderwijs binnen het secundair onderwijs </t>
  </si>
  <si>
    <t>11 jaar</t>
  </si>
  <si>
    <t>10 jaar</t>
  </si>
  <si>
    <t>9 jaar</t>
  </si>
  <si>
    <t>8 jaar</t>
  </si>
  <si>
    <t>7 jaar</t>
  </si>
  <si>
    <t>6 jaar</t>
  </si>
  <si>
    <t>5 jaar</t>
  </si>
  <si>
    <t>4 jaar</t>
  </si>
  <si>
    <t>3 jaar</t>
  </si>
  <si>
    <t xml:space="preserve">Huisonderwijs binnen het basisonderwijs </t>
  </si>
  <si>
    <t>HUISONDERWIJS</t>
  </si>
  <si>
    <t>Huisonderwijs</t>
  </si>
  <si>
    <t>19ALG09</t>
  </si>
  <si>
    <t>AANTAL INSCHRIJVINGEN IN HET HOGER ONDERWIJS</t>
  </si>
  <si>
    <t>Mannen</t>
  </si>
  <si>
    <t>Vrouwen</t>
  </si>
  <si>
    <t>HOGER ONDERWIJS (2)</t>
  </si>
  <si>
    <t>Hogescholenonderwijs</t>
  </si>
  <si>
    <t>Universitair onderwijs</t>
  </si>
  <si>
    <t>TOTAAL HOGER ONDERWIJS</t>
  </si>
  <si>
    <t xml:space="preserve">(2) Het betreft alle inschrijvingen van studenten met een diplomacontract in een initiële opleiding en dit in een instelling van het hoger onderwijs in het huidige academiejaar. </t>
  </si>
  <si>
    <r>
      <t>Eén student kan meerdere inschrijvingen hebben</t>
    </r>
    <r>
      <rPr>
        <sz val="9"/>
        <rFont val="Arial"/>
        <family val="2"/>
      </rPr>
      <t xml:space="preserve">. </t>
    </r>
  </si>
  <si>
    <t>Hoger onderwijs (diplomacontracten) naar soort opleiding en geboortejaar</t>
  </si>
  <si>
    <t>V</t>
  </si>
  <si>
    <t>Algemeen totaal</t>
  </si>
  <si>
    <t>Schakelprogramma</t>
  </si>
  <si>
    <t>Voorbereidingsprogramma</t>
  </si>
  <si>
    <t>Doctoraatsopleiding</t>
  </si>
  <si>
    <t>Academische graad van doctor</t>
  </si>
  <si>
    <t>Master na master</t>
  </si>
  <si>
    <t>Bachelor na bachelor</t>
  </si>
  <si>
    <t>AANTAL INSCHRIJVINGEN MET EEN DIPLOMACONTRACT NAAR GEBOORTEJAAR, SOORT OPLEIDING EN GESLACHT</t>
  </si>
  <si>
    <t>HOGER ONDERWIJS</t>
  </si>
  <si>
    <t>Academiejaar 2019-2020</t>
  </si>
  <si>
    <t>Initiële opleidingen (1)</t>
  </si>
  <si>
    <t>1960</t>
  </si>
  <si>
    <t>1952</t>
  </si>
  <si>
    <t>1951</t>
  </si>
  <si>
    <t>1950</t>
  </si>
  <si>
    <t>1949</t>
  </si>
  <si>
    <t>1948</t>
  </si>
  <si>
    <t>1947</t>
  </si>
  <si>
    <t>1945</t>
  </si>
  <si>
    <t>1944</t>
  </si>
  <si>
    <t>1943</t>
  </si>
  <si>
    <t>1941</t>
  </si>
  <si>
    <t>1939</t>
  </si>
  <si>
    <t>1936</t>
  </si>
  <si>
    <t>Specifieke lerarenopleidingen 
in afbouw</t>
  </si>
  <si>
    <t>(1) Staat voor HBO5-opleiding (afbouw), graduaatsopleiding, professioneel en academisch gericht bachelor en master. De HBO5-opleiding kwam over uit het volwassenenonderwijs en wordt enkel nog in afbouw aangeboden in het hoger onderwijs.</t>
  </si>
  <si>
    <t>(2) Vanaf 2019-2020 wordt de specifieke lerarenopleiding enkel nog in afbouw aangeboden. De specifieke lerarenopleiding van het volwassenenonderwijs werd overgedragen naar het hoger onderwijs.</t>
  </si>
  <si>
    <t>19ALG06</t>
  </si>
  <si>
    <t>SCHOOLBEVOLKING DEELTIJDS KUNSTONDERWIJS</t>
  </si>
  <si>
    <t>Aantal financierbare leerlingen op 1 februari 2020</t>
  </si>
  <si>
    <t>Gemeenschaps-
onderwijs</t>
  </si>
  <si>
    <t>DEELTIJDS KUNSTONDERWIJS (1)</t>
  </si>
  <si>
    <t xml:space="preserve">      Beeldende en audiovisuele kunsten</t>
  </si>
  <si>
    <t xml:space="preserve">      Muziek, Woordkunst-drama en Dans</t>
  </si>
  <si>
    <t xml:space="preserve">      Domeinoverschrijdend</t>
  </si>
  <si>
    <t>(1) De telling is gebaseerd op het aantal financierbare leerlingen op 1 februari. Wie een financierbare inschrijving heeft in meer dan één domein, wordt per domein een keer geteld.</t>
  </si>
  <si>
    <t xml:space="preserve">      Naast de professioneel gerichte bacheloropleidingen in het kleuter-, lager- en secundair onderwijs, zijn er vanaf 2019-2020  ook educatieve masteropleidingen en educatieve graduaatsopleidingen.</t>
  </si>
  <si>
    <t>SCHOOLBEVOLKING VOLWASSENENONDERWIJS</t>
  </si>
  <si>
    <t>Aantal inschrijvingen in een opleiding</t>
  </si>
  <si>
    <t>VOLWASSENENONDERWIJS (1)</t>
  </si>
  <si>
    <t xml:space="preserve">     Secundair volwassenenonderwijs (2)</t>
  </si>
  <si>
    <t xml:space="preserve">     Basiseducatie (2)</t>
  </si>
  <si>
    <t>n.b. (3)</t>
  </si>
  <si>
    <t xml:space="preserve">(2) Unieke inschrijving in een opleiding: iemand die zich in de loop van het schooljaar twee of meer keer inschrijft in dezelfde opleiding wordt slechts éénmaal geteld. Wanneer hij/zij zich in twee verschillende opleidingen -al dan niet binnen hetzelfde studiegebied/leergebied- inschrijft, wordt hij tweemaal geteld.
</t>
  </si>
  <si>
    <t>(3) Van een beperkt aantal cursisten werd het geslacht niet geregistreerd.</t>
  </si>
  <si>
    <t xml:space="preserve">(1) De opleidingstypes hoger beroepsonderwijs en specifieke lerarenopleiding zijn vanaf 1/9/2019 ondergebracht bij het hoger onderwijs.   </t>
  </si>
  <si>
    <t>19ALG08</t>
  </si>
  <si>
    <t>Volwassenenonderwijs en deeltijds kunstonderwijs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</si>
</sst>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quot;-&quot;"/>
    <numFmt numFmtId="176" formatCode="0.0"/>
    <numFmt numFmtId="177" formatCode="#,##0.0"/>
    <numFmt numFmtId="178" formatCode="0.000000"/>
    <numFmt numFmtId="179" formatCode="0.000%"/>
    <numFmt numFmtId="180" formatCode="0.0%"/>
    <numFmt numFmtId="181" formatCode="0.0000%"/>
    <numFmt numFmtId="182" formatCode="00.00.00.000"/>
    <numFmt numFmtId="183" formatCode="#,##0;0;\-"/>
    <numFmt numFmtId="184" formatCode="&quot;Ja&quot;;&quot;Ja&quot;;&quot;Nee&quot;"/>
    <numFmt numFmtId="185" formatCode="&quot;Waar&quot;;&quot;Waar&quot;;&quot;Onwaar&quot;"/>
    <numFmt numFmtId="186" formatCode="&quot;Aan&quot;;&quot;Aan&quot;;&quot;Uit&quot;"/>
    <numFmt numFmtId="187" formatCode="[$€-2]\ #.##000_);[Red]\([$€-2]\ #.##000\)"/>
    <numFmt numFmtId="188" formatCode="#,##0.00;0;&quot;-&quot;"/>
    <numFmt numFmtId="189" formatCode="#,##0.0;0;&quot;-&quot;"/>
    <numFmt numFmtId="190" formatCode="#,##0.0;0.0;&quot;-&quot;"/>
    <numFmt numFmtId="191" formatCode="#,##0.00;0.00;&quot;-&quot;"/>
  </numFmts>
  <fonts count="59">
    <font>
      <sz val="10"/>
      <name val="Arial"/>
      <family val="0"/>
    </font>
    <font>
      <sz val="11"/>
      <color indexed="8"/>
      <name val="Calibri"/>
      <family val="2"/>
    </font>
    <font>
      <b/>
      <sz val="9"/>
      <name val="Arial"/>
      <family val="2"/>
    </font>
    <font>
      <sz val="9"/>
      <name val="Arial"/>
      <family val="2"/>
    </font>
    <font>
      <sz val="10"/>
      <name val="Helv"/>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i/>
      <sz val="9"/>
      <color indexed="9"/>
      <name val="Arial"/>
      <family val="2"/>
    </font>
    <font>
      <b/>
      <i/>
      <sz val="9"/>
      <name val="Arial"/>
      <family val="2"/>
    </font>
    <font>
      <u val="single"/>
      <sz val="9"/>
      <name val="Arial"/>
      <family val="2"/>
    </font>
    <font>
      <b/>
      <sz val="11"/>
      <name val="Arial"/>
      <family val="2"/>
    </font>
    <font>
      <sz val="11"/>
      <name val="Optimum"/>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9"/>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
      <sz val="9"/>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style="thin"/>
      <right/>
      <top style="medium"/>
      <bottom style="thin"/>
    </border>
    <border>
      <left/>
      <right/>
      <top style="medium"/>
      <bottom style="thin"/>
    </border>
    <border>
      <left style="thin"/>
      <right style="thin"/>
      <top/>
      <bottom/>
    </border>
    <border>
      <left/>
      <right/>
      <top style="medium"/>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right/>
      <top style="thin"/>
      <bottom style="thin"/>
    </border>
    <border>
      <left style="thin">
        <color indexed="8"/>
      </left>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right/>
      <top style="medium"/>
      <bottom/>
    </border>
    <border>
      <left style="thin"/>
      <right/>
      <top style="thin"/>
      <bottom style="thin"/>
    </border>
    <border>
      <left/>
      <right style="thin"/>
      <top style="thin"/>
      <bottom style="thin"/>
    </border>
    <border>
      <left/>
      <right style="medium"/>
      <top/>
      <bottom/>
    </border>
    <border>
      <left/>
      <right style="medium"/>
      <top style="thin">
        <color indexed="8"/>
      </top>
      <bottom/>
    </border>
    <border>
      <left style="medium"/>
      <right style="thin"/>
      <top style="thin">
        <color indexed="8"/>
      </top>
      <bottom/>
    </border>
    <border>
      <left/>
      <right style="thin"/>
      <top style="thin"/>
      <bottom/>
    </border>
    <border>
      <left style="medium">
        <color indexed="8"/>
      </left>
      <right/>
      <top style="thin">
        <color indexed="8"/>
      </top>
      <bottom/>
    </border>
    <border>
      <left style="thin">
        <color indexed="8"/>
      </left>
      <right style="medium">
        <color indexed="8"/>
      </right>
      <top style="thin">
        <color indexed="8"/>
      </top>
      <bottom/>
    </border>
    <border>
      <left/>
      <right style="thin"/>
      <top/>
      <bottom style="thin"/>
    </border>
    <border>
      <left/>
      <right style="thin"/>
      <top style="medium"/>
      <bottom/>
    </border>
    <border>
      <left style="thin">
        <color indexed="8"/>
      </left>
      <right style="thin">
        <color indexed="8"/>
      </right>
      <top>
        <color indexed="63"/>
      </top>
      <bottom style="thin">
        <color indexed="8"/>
      </bottom>
    </border>
    <border>
      <left style="thin"/>
      <right/>
      <top style="thin">
        <color indexed="8"/>
      </top>
      <bottom/>
    </border>
    <border>
      <left style="thin">
        <color indexed="8"/>
      </left>
      <right/>
      <top style="medium"/>
      <bottom style="thin"/>
    </border>
    <border>
      <left style="medium"/>
      <right/>
      <top style="medium"/>
      <bottom style="thin"/>
    </border>
    <border>
      <left style="thin">
        <color indexed="8"/>
      </left>
      <right style="medium"/>
      <top style="medium"/>
      <bottom style="thin"/>
    </border>
    <border>
      <left style="thin"/>
      <right style="thin"/>
      <top style="thin"/>
      <bottom/>
    </border>
    <border>
      <left style="thin"/>
      <right style="thin"/>
      <top style="thin">
        <color indexed="8"/>
      </top>
      <bottom/>
    </border>
    <border>
      <left style="medium">
        <color indexed="8"/>
      </left>
      <right style="thin">
        <color indexed="8"/>
      </right>
      <top style="thin">
        <color indexed="8"/>
      </top>
      <bottom/>
    </border>
    <border>
      <left style="thin"/>
      <right style="thin">
        <color indexed="8"/>
      </right>
      <top style="thin"/>
      <bottom style="thin"/>
    </border>
    <border>
      <left style="medium">
        <color indexed="8"/>
      </left>
      <right/>
      <top style="medium"/>
      <bottom style="thin"/>
    </border>
    <border>
      <left style="medium"/>
      <right/>
      <top/>
      <bottom style="thin"/>
    </border>
    <border>
      <left style="thin">
        <color indexed="8"/>
      </left>
      <right style="medium"/>
      <top/>
      <bottom style="thin"/>
    </border>
    <border>
      <left style="thin"/>
      <right style="thin"/>
      <top>
        <color indexed="63"/>
      </top>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
      <left style="thin"/>
      <right style="thin"/>
      <top style="medium"/>
      <bottom>
        <color indexed="63"/>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6" fontId="7" fillId="0" borderId="0" applyFont="0" applyFill="0" applyBorder="0" applyAlignment="0" applyProtection="0"/>
    <xf numFmtId="178" fontId="7"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3" fontId="6" fillId="1" borderId="4" applyBorder="0">
      <alignment/>
      <protection/>
    </xf>
    <xf numFmtId="0" fontId="45" fillId="0" borderId="0" applyNumberFormat="0" applyFill="0" applyBorder="0" applyAlignment="0" applyProtection="0"/>
    <xf numFmtId="0" fontId="46"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7" fontId="5" fillId="0" borderId="0" applyFont="0" applyFill="0" applyBorder="0" applyAlignment="0" applyProtection="0"/>
    <xf numFmtId="2" fontId="5"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8" fillId="1" borderId="8">
      <alignment horizontal="center" vertical="top" textRotation="90"/>
      <protection/>
    </xf>
    <xf numFmtId="0" fontId="50"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51" fillId="32" borderId="0" applyNumberFormat="0" applyBorder="0" applyAlignment="0" applyProtection="0"/>
    <xf numFmtId="180" fontId="5" fillId="0" borderId="0" applyFont="0" applyFill="0" applyBorder="0" applyAlignment="0" applyProtection="0"/>
    <xf numFmtId="10" fontId="5" fillId="0" borderId="0">
      <alignment/>
      <protection/>
    </xf>
    <xf numFmtId="179" fontId="5"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38" fillId="0" borderId="0">
      <alignment/>
      <protection/>
    </xf>
    <xf numFmtId="0" fontId="52" fillId="0" borderId="0">
      <alignment/>
      <protection/>
    </xf>
    <xf numFmtId="0" fontId="4" fillId="0" borderId="0">
      <alignment/>
      <protection/>
    </xf>
    <xf numFmtId="0" fontId="17" fillId="0" borderId="0">
      <alignment/>
      <protection/>
    </xf>
    <xf numFmtId="0" fontId="5"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3"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462">
    <xf numFmtId="0" fontId="0" fillId="0" borderId="0" xfId="0" applyAlignment="1">
      <alignment/>
    </xf>
    <xf numFmtId="0" fontId="3" fillId="0" borderId="0" xfId="0" applyFont="1" applyBorder="1" applyAlignment="1">
      <alignment/>
    </xf>
    <xf numFmtId="0" fontId="3" fillId="0" borderId="0" xfId="0" applyFont="1" applyAlignment="1">
      <alignment/>
    </xf>
    <xf numFmtId="175" fontId="3" fillId="0" borderId="12" xfId="0" applyNumberFormat="1" applyFont="1" applyBorder="1" applyAlignment="1">
      <alignment/>
    </xf>
    <xf numFmtId="175" fontId="3" fillId="0" borderId="0" xfId="0" applyNumberFormat="1" applyFont="1" applyAlignment="1">
      <alignment/>
    </xf>
    <xf numFmtId="3" fontId="2" fillId="0" borderId="0" xfId="0" applyNumberFormat="1" applyFont="1" applyFill="1" applyAlignment="1">
      <alignment horizontal="right"/>
    </xf>
    <xf numFmtId="175" fontId="2" fillId="0" borderId="4" xfId="0" applyNumberFormat="1" applyFont="1" applyFill="1" applyBorder="1" applyAlignment="1">
      <alignment/>
    </xf>
    <xf numFmtId="175" fontId="2" fillId="0" borderId="13" xfId="0" applyNumberFormat="1" applyFont="1" applyFill="1" applyBorder="1" applyAlignment="1">
      <alignment/>
    </xf>
    <xf numFmtId="2" fontId="2" fillId="0" borderId="13" xfId="0" applyNumberFormat="1" applyFont="1" applyFill="1" applyBorder="1" applyAlignment="1">
      <alignment/>
    </xf>
    <xf numFmtId="175" fontId="2" fillId="0" borderId="12" xfId="0" applyNumberFormat="1" applyFont="1" applyFill="1" applyBorder="1" applyAlignment="1">
      <alignment/>
    </xf>
    <xf numFmtId="175" fontId="2" fillId="0" borderId="0" xfId="0" applyNumberFormat="1" applyFont="1" applyFill="1" applyBorder="1" applyAlignment="1">
      <alignment/>
    </xf>
    <xf numFmtId="2" fontId="2" fillId="0" borderId="0" xfId="0" applyNumberFormat="1" applyFont="1" applyFill="1" applyBorder="1" applyAlignment="1">
      <alignment/>
    </xf>
    <xf numFmtId="17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75" fontId="2" fillId="0" borderId="4" xfId="0" applyNumberFormat="1" applyFont="1" applyFill="1" applyBorder="1" applyAlignment="1">
      <alignment horizontal="right"/>
    </xf>
    <xf numFmtId="175" fontId="2" fillId="0" borderId="13" xfId="0" applyNumberFormat="1" applyFont="1" applyFill="1" applyBorder="1" applyAlignment="1">
      <alignment horizontal="right"/>
    </xf>
    <xf numFmtId="174" fontId="2" fillId="0" borderId="13" xfId="0" applyNumberFormat="1" applyFont="1" applyFill="1" applyBorder="1" applyAlignment="1">
      <alignment horizontal="right"/>
    </xf>
    <xf numFmtId="175" fontId="2" fillId="0" borderId="12" xfId="0" applyNumberFormat="1" applyFont="1" applyFill="1" applyBorder="1" applyAlignment="1">
      <alignment horizontal="right"/>
    </xf>
    <xf numFmtId="175" fontId="2" fillId="0" borderId="0" xfId="0" applyNumberFormat="1" applyFont="1" applyFill="1" applyBorder="1" applyAlignment="1">
      <alignment horizontal="right"/>
    </xf>
    <xf numFmtId="175" fontId="2" fillId="0" borderId="14" xfId="0" applyNumberFormat="1" applyFont="1" applyFill="1" applyBorder="1" applyAlignment="1">
      <alignment/>
    </xf>
    <xf numFmtId="175" fontId="2" fillId="0" borderId="15" xfId="0" applyNumberFormat="1" applyFont="1" applyFill="1" applyBorder="1" applyAlignment="1">
      <alignment/>
    </xf>
    <xf numFmtId="2" fontId="2" fillId="0" borderId="15" xfId="0" applyNumberFormat="1" applyFont="1" applyFill="1" applyBorder="1" applyAlignment="1">
      <alignmen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75" fontId="3" fillId="0" borderId="12" xfId="0" applyNumberFormat="1" applyFont="1" applyFill="1" applyBorder="1" applyAlignment="1">
      <alignment/>
    </xf>
    <xf numFmtId="175" fontId="3" fillId="0" borderId="0" xfId="0" applyNumberFormat="1" applyFont="1" applyFill="1" applyAlignment="1">
      <alignment/>
    </xf>
    <xf numFmtId="2" fontId="3" fillId="0" borderId="0" xfId="0" applyNumberFormat="1" applyFont="1" applyFill="1" applyAlignment="1">
      <alignment/>
    </xf>
    <xf numFmtId="174" fontId="2" fillId="0" borderId="12" xfId="0" applyNumberFormat="1" applyFont="1" applyFill="1" applyBorder="1" applyAlignment="1">
      <alignment/>
    </xf>
    <xf numFmtId="174" fontId="2" fillId="0" borderId="0" xfId="0" applyNumberFormat="1" applyFont="1" applyFill="1" applyAlignment="1">
      <alignment/>
    </xf>
    <xf numFmtId="174" fontId="2" fillId="0" borderId="0" xfId="0" applyNumberFormat="1" applyFont="1" applyFill="1" applyBorder="1" applyAlignment="1">
      <alignment/>
    </xf>
    <xf numFmtId="3" fontId="3" fillId="0" borderId="16" xfId="0" applyNumberFormat="1" applyFont="1" applyFill="1" applyBorder="1" applyAlignment="1">
      <alignment horizontal="centerContinuous"/>
    </xf>
    <xf numFmtId="3" fontId="3" fillId="0" borderId="17"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75" fontId="3" fillId="0" borderId="12" xfId="0" applyNumberFormat="1" applyFont="1" applyFill="1" applyBorder="1" applyAlignment="1">
      <alignment horizontal="right"/>
    </xf>
    <xf numFmtId="175" fontId="3" fillId="0" borderId="0" xfId="0" applyNumberFormat="1" applyFont="1" applyFill="1" applyAlignment="1">
      <alignment horizontal="right"/>
    </xf>
    <xf numFmtId="175" fontId="3" fillId="0" borderId="0" xfId="0" applyNumberFormat="1" applyFont="1" applyFill="1" applyBorder="1" applyAlignment="1">
      <alignment/>
    </xf>
    <xf numFmtId="1" fontId="3" fillId="0" borderId="0" xfId="0" applyNumberFormat="1" applyFont="1" applyFill="1" applyBorder="1" applyAlignment="1">
      <alignment/>
    </xf>
    <xf numFmtId="174" fontId="3" fillId="0" borderId="0" xfId="0" applyNumberFormat="1" applyFont="1" applyFill="1" applyBorder="1" applyAlignment="1">
      <alignment/>
    </xf>
    <xf numFmtId="174" fontId="3" fillId="0" borderId="0" xfId="0" applyNumberFormat="1" applyFont="1" applyFill="1" applyBorder="1" applyAlignment="1">
      <alignment horizontal="right"/>
    </xf>
    <xf numFmtId="174" fontId="3" fillId="0" borderId="18" xfId="0" applyNumberFormat="1" applyFont="1" applyFill="1" applyBorder="1" applyAlignment="1">
      <alignment/>
    </xf>
    <xf numFmtId="0" fontId="11" fillId="0" borderId="0" xfId="0" applyFont="1" applyAlignment="1">
      <alignment/>
    </xf>
    <xf numFmtId="174" fontId="3" fillId="0" borderId="12" xfId="0" applyNumberFormat="1" applyFont="1" applyFill="1" applyBorder="1" applyAlignment="1">
      <alignment/>
    </xf>
    <xf numFmtId="174" fontId="3" fillId="0" borderId="0" xfId="0" applyNumberFormat="1" applyFont="1" applyFill="1" applyAlignment="1">
      <alignment/>
    </xf>
    <xf numFmtId="0" fontId="2" fillId="0" borderId="0" xfId="0" applyFont="1" applyFill="1" applyBorder="1" applyAlignment="1">
      <alignment horizontal="center"/>
    </xf>
    <xf numFmtId="0" fontId="2" fillId="0" borderId="19"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19" xfId="0" applyFont="1" applyFill="1" applyBorder="1" applyAlignment="1">
      <alignment horizontal="center"/>
    </xf>
    <xf numFmtId="0" fontId="3" fillId="0" borderId="23" xfId="0" applyFont="1" applyFill="1" applyBorder="1" applyAlignment="1">
      <alignment horizontal="center"/>
    </xf>
    <xf numFmtId="0" fontId="3" fillId="0" borderId="9"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5"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13" xfId="0" applyFont="1" applyFill="1" applyBorder="1" applyAlignment="1">
      <alignment horizontal="center"/>
    </xf>
    <xf numFmtId="174" fontId="3" fillId="0" borderId="23" xfId="0" applyNumberFormat="1" applyFont="1" applyFill="1" applyBorder="1" applyAlignment="1">
      <alignment horizontal="right"/>
    </xf>
    <xf numFmtId="174" fontId="3" fillId="0" borderId="9" xfId="0" applyNumberFormat="1" applyFont="1" applyFill="1" applyBorder="1" applyAlignment="1">
      <alignment horizontal="right"/>
    </xf>
    <xf numFmtId="174" fontId="3" fillId="0" borderId="24" xfId="0" applyNumberFormat="1" applyFont="1" applyFill="1" applyBorder="1" applyAlignment="1">
      <alignment horizontal="right"/>
    </xf>
    <xf numFmtId="174" fontId="3" fillId="0" borderId="28" xfId="0" applyNumberFormat="1" applyFont="1" applyFill="1" applyBorder="1" applyAlignment="1">
      <alignment horizontal="right"/>
    </xf>
    <xf numFmtId="174" fontId="3" fillId="0" borderId="29" xfId="0" applyNumberFormat="1" applyFont="1" applyFill="1" applyBorder="1" applyAlignment="1">
      <alignment horizontal="right"/>
    </xf>
    <xf numFmtId="174" fontId="2" fillId="0" borderId="30" xfId="0" applyNumberFormat="1" applyFont="1" applyFill="1" applyBorder="1" applyAlignment="1">
      <alignment horizontal="right"/>
    </xf>
    <xf numFmtId="174" fontId="2" fillId="0" borderId="31" xfId="0" applyNumberFormat="1" applyFont="1" applyFill="1" applyBorder="1" applyAlignment="1">
      <alignment horizontal="right"/>
    </xf>
    <xf numFmtId="174" fontId="2" fillId="0" borderId="32" xfId="0" applyNumberFormat="1" applyFont="1" applyFill="1" applyBorder="1" applyAlignment="1">
      <alignment horizontal="right"/>
    </xf>
    <xf numFmtId="174" fontId="2" fillId="0" borderId="33" xfId="0" applyNumberFormat="1" applyFont="1" applyFill="1" applyBorder="1" applyAlignment="1">
      <alignment horizontal="right"/>
    </xf>
    <xf numFmtId="174" fontId="3" fillId="0" borderId="34" xfId="0" applyNumberFormat="1" applyFont="1" applyFill="1" applyBorder="1" applyAlignment="1">
      <alignment horizontal="right"/>
    </xf>
    <xf numFmtId="174" fontId="2" fillId="0" borderId="35" xfId="0" applyNumberFormat="1" applyFont="1" applyFill="1" applyBorder="1" applyAlignment="1">
      <alignment horizontal="right"/>
    </xf>
    <xf numFmtId="174" fontId="2" fillId="0" borderId="36" xfId="0" applyNumberFormat="1" applyFont="1" applyFill="1" applyBorder="1" applyAlignment="1">
      <alignment horizontal="right"/>
    </xf>
    <xf numFmtId="174" fontId="2" fillId="0" borderId="29" xfId="0" applyNumberFormat="1" applyFont="1" applyFill="1" applyBorder="1" applyAlignment="1">
      <alignment horizontal="right"/>
    </xf>
    <xf numFmtId="174" fontId="2" fillId="0" borderId="37" xfId="0" applyNumberFormat="1" applyFont="1" applyFill="1" applyBorder="1" applyAlignment="1">
      <alignment horizontal="right"/>
    </xf>
    <xf numFmtId="0" fontId="2" fillId="0" borderId="38" xfId="0" applyFont="1" applyFill="1" applyBorder="1" applyAlignment="1">
      <alignment/>
    </xf>
    <xf numFmtId="174" fontId="2" fillId="0" borderId="39" xfId="0" applyNumberFormat="1" applyFont="1" applyFill="1" applyBorder="1" applyAlignment="1">
      <alignment horizontal="right"/>
    </xf>
    <xf numFmtId="174" fontId="2" fillId="0" borderId="40" xfId="0" applyNumberFormat="1" applyFont="1" applyFill="1" applyBorder="1" applyAlignment="1">
      <alignment horizontal="right"/>
    </xf>
    <xf numFmtId="174" fontId="2" fillId="0" borderId="41" xfId="0" applyNumberFormat="1" applyFont="1" applyFill="1" applyBorder="1" applyAlignment="1">
      <alignment horizontal="right"/>
    </xf>
    <xf numFmtId="174" fontId="2" fillId="0" borderId="38" xfId="0" applyNumberFormat="1" applyFont="1" applyFill="1" applyBorder="1" applyAlignment="1">
      <alignment horizontal="right"/>
    </xf>
    <xf numFmtId="0" fontId="3" fillId="0" borderId="18" xfId="0" applyFont="1" applyFill="1" applyBorder="1" applyAlignment="1">
      <alignment horizontal="center"/>
    </xf>
    <xf numFmtId="0" fontId="3" fillId="0" borderId="12"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174" fontId="3" fillId="0" borderId="0" xfId="0" applyNumberFormat="1" applyFont="1" applyFill="1" applyBorder="1" applyAlignment="1">
      <alignment horizontal="center"/>
    </xf>
    <xf numFmtId="174" fontId="2" fillId="0" borderId="42" xfId="0" applyNumberFormat="1" applyFont="1" applyFill="1" applyBorder="1" applyAlignment="1">
      <alignment/>
    </xf>
    <xf numFmtId="174" fontId="3" fillId="0" borderId="18" xfId="0" applyNumberFormat="1" applyFont="1" applyFill="1" applyBorder="1" applyAlignment="1">
      <alignment horizontal="center"/>
    </xf>
    <xf numFmtId="174" fontId="3" fillId="0" borderId="12" xfId="0" applyNumberFormat="1" applyFont="1" applyFill="1" applyBorder="1" applyAlignment="1">
      <alignment horizontal="center"/>
    </xf>
    <xf numFmtId="174" fontId="3" fillId="0" borderId="42" xfId="0" applyNumberFormat="1" applyFont="1" applyFill="1" applyBorder="1" applyAlignment="1">
      <alignment horizontal="center"/>
    </xf>
    <xf numFmtId="174" fontId="3" fillId="0" borderId="42" xfId="0" applyNumberFormat="1" applyFont="1" applyFill="1" applyBorder="1" applyAlignment="1">
      <alignment/>
    </xf>
    <xf numFmtId="174" fontId="2" fillId="0" borderId="30" xfId="0" applyNumberFormat="1" applyFont="1" applyFill="1" applyBorder="1" applyAlignment="1">
      <alignment/>
    </xf>
    <xf numFmtId="174" fontId="2" fillId="0" borderId="33" xfId="0" applyNumberFormat="1" applyFont="1" applyFill="1" applyBorder="1" applyAlignment="1">
      <alignment/>
    </xf>
    <xf numFmtId="174" fontId="3" fillId="0" borderId="23" xfId="0" applyNumberFormat="1" applyFont="1" applyFill="1" applyBorder="1" applyAlignment="1">
      <alignment/>
    </xf>
    <xf numFmtId="174" fontId="3" fillId="0" borderId="9" xfId="0" applyNumberFormat="1" applyFont="1" applyFill="1" applyBorder="1" applyAlignment="1">
      <alignment/>
    </xf>
    <xf numFmtId="174" fontId="3" fillId="0" borderId="24" xfId="0" applyNumberFormat="1" applyFont="1" applyFill="1" applyBorder="1" applyAlignment="1">
      <alignment/>
    </xf>
    <xf numFmtId="174" fontId="2" fillId="0" borderId="23" xfId="0" applyNumberFormat="1" applyFont="1" applyFill="1" applyBorder="1" applyAlignment="1">
      <alignment/>
    </xf>
    <xf numFmtId="174" fontId="2" fillId="0" borderId="9" xfId="0" applyNumberFormat="1" applyFont="1" applyFill="1" applyBorder="1" applyAlignment="1">
      <alignment/>
    </xf>
    <xf numFmtId="174" fontId="2" fillId="0" borderId="24" xfId="0" applyNumberFormat="1" applyFont="1" applyFill="1" applyBorder="1" applyAlignment="1">
      <alignment/>
    </xf>
    <xf numFmtId="0" fontId="2" fillId="0" borderId="0" xfId="0" applyFont="1" applyFill="1" applyBorder="1" applyAlignment="1">
      <alignment horizontal="left"/>
    </xf>
    <xf numFmtId="0" fontId="2" fillId="0" borderId="44" xfId="0" applyFont="1" applyFill="1" applyBorder="1" applyAlignment="1">
      <alignment/>
    </xf>
    <xf numFmtId="174" fontId="2" fillId="0" borderId="45" xfId="0" applyNumberFormat="1" applyFont="1" applyFill="1" applyBorder="1" applyAlignment="1">
      <alignment/>
    </xf>
    <xf numFmtId="174" fontId="2" fillId="0" borderId="46" xfId="0" applyNumberFormat="1" applyFont="1" applyFill="1" applyBorder="1" applyAlignment="1">
      <alignment/>
    </xf>
    <xf numFmtId="174" fontId="2" fillId="0" borderId="47" xfId="0" applyNumberFormat="1" applyFont="1" applyFill="1" applyBorder="1" applyAlignment="1">
      <alignment/>
    </xf>
    <xf numFmtId="174" fontId="2" fillId="0" borderId="44" xfId="0" applyNumberFormat="1" applyFont="1" applyFill="1" applyBorder="1" applyAlignment="1">
      <alignment/>
    </xf>
    <xf numFmtId="0" fontId="2" fillId="0" borderId="48" xfId="0" applyFont="1" applyFill="1" applyBorder="1" applyAlignment="1">
      <alignment/>
    </xf>
    <xf numFmtId="0" fontId="3" fillId="0" borderId="19" xfId="0" applyFont="1" applyBorder="1" applyAlignment="1">
      <alignment/>
    </xf>
    <xf numFmtId="0" fontId="3" fillId="0" borderId="23"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39" xfId="0" applyFont="1" applyBorder="1" applyAlignment="1">
      <alignment horizontal="right"/>
    </xf>
    <xf numFmtId="0" fontId="3" fillId="0" borderId="38" xfId="0" applyFont="1" applyBorder="1" applyAlignment="1">
      <alignment horizontal="right"/>
    </xf>
    <xf numFmtId="0" fontId="3" fillId="0" borderId="51" xfId="0" applyFont="1" applyBorder="1" applyAlignment="1">
      <alignment horizontal="right"/>
    </xf>
    <xf numFmtId="0" fontId="3" fillId="0" borderId="0" xfId="0" applyFont="1" applyAlignment="1">
      <alignment horizontal="right"/>
    </xf>
    <xf numFmtId="0" fontId="3" fillId="0" borderId="30" xfId="0" applyFont="1" applyBorder="1" applyAlignment="1">
      <alignment horizontal="right"/>
    </xf>
    <xf numFmtId="0" fontId="3" fillId="0" borderId="33" xfId="0" applyFont="1" applyBorder="1" applyAlignment="1">
      <alignment horizontal="right"/>
    </xf>
    <xf numFmtId="0" fontId="3" fillId="0" borderId="52"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3" xfId="0" applyFont="1" applyBorder="1" applyAlignment="1">
      <alignment horizontal="right"/>
    </xf>
    <xf numFmtId="0" fontId="3" fillId="0" borderId="49" xfId="0" applyFont="1" applyBorder="1" applyAlignment="1">
      <alignment horizontal="right"/>
    </xf>
    <xf numFmtId="174" fontId="3" fillId="0" borderId="23" xfId="0" applyNumberFormat="1" applyFont="1" applyBorder="1" applyAlignment="1">
      <alignment/>
    </xf>
    <xf numFmtId="174" fontId="3" fillId="0" borderId="0" xfId="0" applyNumberFormat="1" applyFont="1" applyBorder="1" applyAlignment="1">
      <alignment/>
    </xf>
    <xf numFmtId="174" fontId="3" fillId="0" borderId="0" xfId="0" applyNumberFormat="1" applyFont="1" applyBorder="1" applyAlignment="1">
      <alignment horizontal="right"/>
    </xf>
    <xf numFmtId="174" fontId="3" fillId="0" borderId="49" xfId="0" applyNumberFormat="1" applyFont="1" applyBorder="1" applyAlignment="1">
      <alignment horizontal="right"/>
    </xf>
    <xf numFmtId="174" fontId="3" fillId="0" borderId="0" xfId="0" applyNumberFormat="1" applyFont="1" applyAlignment="1">
      <alignment/>
    </xf>
    <xf numFmtId="0" fontId="2" fillId="0" borderId="53" xfId="0" applyFont="1" applyBorder="1" applyAlignment="1">
      <alignment horizontal="right"/>
    </xf>
    <xf numFmtId="174" fontId="2" fillId="0" borderId="30" xfId="0" applyNumberFormat="1" applyFont="1" applyBorder="1" applyAlignment="1">
      <alignment horizontal="right"/>
    </xf>
    <xf numFmtId="174" fontId="2" fillId="0" borderId="33" xfId="0" applyNumberFormat="1" applyFont="1" applyBorder="1" applyAlignment="1">
      <alignment horizontal="right"/>
    </xf>
    <xf numFmtId="174" fontId="2" fillId="0" borderId="52" xfId="0" applyNumberFormat="1" applyFont="1" applyBorder="1" applyAlignment="1">
      <alignment horizontal="right"/>
    </xf>
    <xf numFmtId="0" fontId="2" fillId="0" borderId="0" xfId="0" applyFont="1" applyBorder="1" applyAlignment="1">
      <alignment horizontal="right"/>
    </xf>
    <xf numFmtId="0" fontId="2" fillId="0" borderId="53" xfId="0" applyFont="1" applyBorder="1" applyAlignment="1">
      <alignment/>
    </xf>
    <xf numFmtId="0" fontId="3" fillId="0" borderId="53" xfId="0" applyFont="1" applyBorder="1" applyAlignment="1">
      <alignment/>
    </xf>
    <xf numFmtId="0" fontId="2" fillId="0" borderId="0" xfId="0" applyFont="1" applyAlignment="1">
      <alignment horizontal="right"/>
    </xf>
    <xf numFmtId="174" fontId="3" fillId="0" borderId="23" xfId="0" applyNumberFormat="1" applyFont="1" applyBorder="1" applyAlignment="1">
      <alignment horizontal="right"/>
    </xf>
    <xf numFmtId="174" fontId="3" fillId="0" borderId="49" xfId="0" applyNumberFormat="1" applyFont="1" applyBorder="1" applyAlignment="1">
      <alignment/>
    </xf>
    <xf numFmtId="174" fontId="3" fillId="0" borderId="0" xfId="0" applyNumberFormat="1" applyFont="1" applyAlignment="1">
      <alignment horizontal="righ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horizontal="center"/>
    </xf>
    <xf numFmtId="0" fontId="3" fillId="0" borderId="56" xfId="0" applyFont="1" applyFill="1" applyBorder="1" applyAlignment="1">
      <alignment horizontal="center"/>
    </xf>
    <xf numFmtId="0" fontId="3" fillId="0" borderId="23" xfId="0" applyFont="1" applyBorder="1" applyAlignment="1">
      <alignment horizontal="center"/>
    </xf>
    <xf numFmtId="0" fontId="3" fillId="0" borderId="57" xfId="0" applyFont="1" applyBorder="1" applyAlignment="1">
      <alignment horizontal="center"/>
    </xf>
    <xf numFmtId="0" fontId="3" fillId="0" borderId="57" xfId="0" applyFont="1" applyFill="1" applyBorder="1" applyAlignment="1">
      <alignment horizontal="center"/>
    </xf>
    <xf numFmtId="0" fontId="2" fillId="0" borderId="13" xfId="0" applyFont="1" applyBorder="1" applyAlignment="1">
      <alignment/>
    </xf>
    <xf numFmtId="174" fontId="2" fillId="0" borderId="23" xfId="0" applyNumberFormat="1" applyFont="1" applyBorder="1" applyAlignment="1">
      <alignment/>
    </xf>
    <xf numFmtId="174" fontId="2" fillId="0" borderId="30" xfId="0" applyNumberFormat="1" applyFont="1" applyBorder="1" applyAlignment="1">
      <alignment/>
    </xf>
    <xf numFmtId="175" fontId="3" fillId="0" borderId="19" xfId="0" applyNumberFormat="1" applyFont="1" applyBorder="1" applyAlignment="1">
      <alignment/>
    </xf>
    <xf numFmtId="175" fontId="3" fillId="0" borderId="58" xfId="0" applyNumberFormat="1" applyFont="1" applyFill="1" applyBorder="1" applyAlignment="1">
      <alignment horizontal="centerContinuous"/>
    </xf>
    <xf numFmtId="175" fontId="3" fillId="0" borderId="19" xfId="0" applyNumberFormat="1" applyFont="1" applyFill="1" applyBorder="1" applyAlignment="1">
      <alignment horizontal="centerContinuous"/>
    </xf>
    <xf numFmtId="175" fontId="3" fillId="0" borderId="17" xfId="0" applyNumberFormat="1" applyFont="1" applyFill="1" applyBorder="1" applyAlignment="1">
      <alignment horizontal="centerContinuous"/>
    </xf>
    <xf numFmtId="175" fontId="3" fillId="0" borderId="0" xfId="0" applyNumberFormat="1" applyFont="1" applyBorder="1" applyAlignment="1">
      <alignment/>
    </xf>
    <xf numFmtId="175" fontId="3" fillId="0" borderId="59" xfId="0" applyNumberFormat="1" applyFont="1" applyFill="1" applyBorder="1" applyAlignment="1">
      <alignment horizontal="centerContinuous"/>
    </xf>
    <xf numFmtId="175" fontId="3" fillId="0" borderId="44" xfId="0" applyNumberFormat="1" applyFont="1" applyFill="1" applyBorder="1" applyAlignment="1">
      <alignment horizontal="centerContinuous"/>
    </xf>
    <xf numFmtId="175" fontId="3" fillId="0" borderId="60" xfId="0" applyNumberFormat="1" applyFont="1" applyFill="1" applyBorder="1" applyAlignment="1">
      <alignment horizontal="centerContinuous"/>
    </xf>
    <xf numFmtId="175" fontId="3" fillId="0" borderId="12" xfId="0" applyNumberFormat="1" applyFont="1" applyFill="1" applyBorder="1" applyAlignment="1">
      <alignment horizontal="centerContinuous"/>
    </xf>
    <xf numFmtId="175" fontId="3" fillId="0" borderId="0" xfId="0" applyNumberFormat="1" applyFont="1" applyFill="1" applyBorder="1" applyAlignment="1">
      <alignment horizontal="centerContinuous"/>
    </xf>
    <xf numFmtId="175" fontId="3" fillId="0" borderId="0" xfId="0" applyNumberFormat="1" applyFont="1" applyBorder="1" applyAlignment="1">
      <alignment horizontal="center"/>
    </xf>
    <xf numFmtId="175" fontId="3" fillId="0" borderId="12" xfId="0" applyNumberFormat="1" applyFont="1" applyBorder="1" applyAlignment="1">
      <alignment horizontal="center"/>
    </xf>
    <xf numFmtId="175" fontId="3" fillId="0" borderId="0" xfId="0" applyNumberFormat="1" applyFont="1" applyAlignment="1">
      <alignment horizontal="center"/>
    </xf>
    <xf numFmtId="175" fontId="3" fillId="0" borderId="12" xfId="0" applyNumberFormat="1" applyFont="1" applyFill="1" applyBorder="1" applyAlignment="1">
      <alignment horizontal="center"/>
    </xf>
    <xf numFmtId="175" fontId="3" fillId="0" borderId="0" xfId="0" applyNumberFormat="1" applyFont="1" applyFill="1" applyAlignment="1">
      <alignment horizontal="center"/>
    </xf>
    <xf numFmtId="175" fontId="3" fillId="0" borderId="4" xfId="0" applyNumberFormat="1" applyFont="1" applyBorder="1" applyAlignment="1">
      <alignment horizontal="center"/>
    </xf>
    <xf numFmtId="175" fontId="3" fillId="0" borderId="13" xfId="0" applyNumberFormat="1" applyFont="1" applyBorder="1" applyAlignment="1">
      <alignment horizontal="center"/>
    </xf>
    <xf numFmtId="175" fontId="3" fillId="0" borderId="4" xfId="0" applyNumberFormat="1" applyFont="1" applyFill="1" applyBorder="1" applyAlignment="1">
      <alignment horizontal="center"/>
    </xf>
    <xf numFmtId="175" fontId="3" fillId="0" borderId="13" xfId="0" applyNumberFormat="1" applyFont="1" applyFill="1" applyBorder="1" applyAlignment="1">
      <alignment horizontal="center"/>
    </xf>
    <xf numFmtId="0" fontId="3" fillId="0" borderId="0" xfId="0" applyNumberFormat="1" applyFont="1" applyBorder="1" applyAlignment="1">
      <alignment horizontal="left"/>
    </xf>
    <xf numFmtId="175" fontId="3" fillId="0" borderId="23" xfId="0" applyNumberFormat="1" applyFont="1" applyFill="1" applyBorder="1" applyAlignment="1">
      <alignment/>
    </xf>
    <xf numFmtId="175" fontId="3" fillId="0" borderId="23" xfId="0" applyNumberFormat="1" applyFont="1" applyBorder="1" applyAlignment="1">
      <alignment/>
    </xf>
    <xf numFmtId="175" fontId="3" fillId="0" borderId="53" xfId="0" applyNumberFormat="1" applyFont="1" applyBorder="1" applyAlignment="1">
      <alignment/>
    </xf>
    <xf numFmtId="175" fontId="3" fillId="0" borderId="49" xfId="0" applyNumberFormat="1" applyFont="1" applyBorder="1" applyAlignment="1">
      <alignment/>
    </xf>
    <xf numFmtId="175" fontId="3" fillId="0" borderId="49" xfId="0" applyNumberFormat="1" applyFont="1" applyFill="1" applyBorder="1" applyAlignment="1">
      <alignment/>
    </xf>
    <xf numFmtId="174" fontId="3" fillId="0" borderId="12" xfId="0" applyNumberFormat="1" applyFont="1" applyBorder="1" applyAlignment="1">
      <alignment/>
    </xf>
    <xf numFmtId="174" fontId="2" fillId="0" borderId="4" xfId="0" applyNumberFormat="1" applyFont="1" applyFill="1" applyBorder="1" applyAlignment="1">
      <alignment horizontal="right"/>
    </xf>
    <xf numFmtId="0" fontId="3" fillId="0" borderId="15" xfId="0" applyFont="1" applyBorder="1" applyAlignment="1">
      <alignment/>
    </xf>
    <xf numFmtId="0" fontId="3" fillId="0" borderId="39" xfId="0" applyFont="1" applyBorder="1" applyAlignment="1">
      <alignment horizontal="center"/>
    </xf>
    <xf numFmtId="0" fontId="3" fillId="0" borderId="3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2" fillId="0" borderId="0" xfId="0" applyFont="1" applyAlignment="1">
      <alignment/>
    </xf>
    <xf numFmtId="174" fontId="2" fillId="0" borderId="0" xfId="0" applyNumberFormat="1" applyFont="1" applyBorder="1" applyAlignment="1">
      <alignment/>
    </xf>
    <xf numFmtId="3" fontId="3" fillId="0" borderId="0" xfId="82" applyNumberFormat="1" applyFont="1" applyFill="1" applyBorder="1" applyAlignment="1">
      <alignment horizontal="left"/>
      <protection/>
    </xf>
    <xf numFmtId="174" fontId="2" fillId="0" borderId="61" xfId="0" applyNumberFormat="1" applyFont="1" applyFill="1" applyBorder="1" applyAlignment="1">
      <alignment/>
    </xf>
    <xf numFmtId="174" fontId="3" fillId="0" borderId="61" xfId="0" applyNumberFormat="1" applyFont="1" applyFill="1" applyBorder="1" applyAlignment="1">
      <alignment horizontal="center"/>
    </xf>
    <xf numFmtId="174" fontId="3" fillId="0" borderId="61" xfId="0" applyNumberFormat="1" applyFont="1" applyFill="1" applyBorder="1" applyAlignment="1">
      <alignment/>
    </xf>
    <xf numFmtId="174" fontId="2" fillId="0" borderId="62" xfId="0" applyNumberFormat="1" applyFont="1" applyFill="1" applyBorder="1" applyAlignment="1">
      <alignment/>
    </xf>
    <xf numFmtId="174" fontId="2" fillId="0" borderId="63" xfId="0" applyNumberFormat="1" applyFont="1" applyFill="1" applyBorder="1" applyAlignment="1">
      <alignment/>
    </xf>
    <xf numFmtId="174" fontId="0" fillId="0" borderId="23" xfId="0" applyNumberFormat="1" applyFill="1" applyBorder="1" applyAlignment="1">
      <alignment/>
    </xf>
    <xf numFmtId="3" fontId="3" fillId="0" borderId="19" xfId="0" applyNumberFormat="1" applyFont="1" applyFill="1" applyBorder="1" applyAlignment="1">
      <alignment/>
    </xf>
    <xf numFmtId="3" fontId="2" fillId="0" borderId="0" xfId="0" applyNumberFormat="1" applyFont="1" applyFill="1" applyAlignment="1">
      <alignment/>
    </xf>
    <xf numFmtId="2" fontId="2" fillId="0" borderId="64" xfId="0" applyNumberFormat="1" applyFont="1" applyFill="1" applyBorder="1" applyAlignment="1">
      <alignment/>
    </xf>
    <xf numFmtId="2" fontId="2" fillId="0" borderId="49" xfId="0" applyNumberFormat="1" applyFont="1" applyFill="1" applyBorder="1" applyAlignment="1">
      <alignment/>
    </xf>
    <xf numFmtId="2" fontId="3" fillId="0" borderId="49" xfId="0" applyNumberFormat="1" applyFont="1" applyFill="1" applyBorder="1" applyAlignment="1">
      <alignment/>
    </xf>
    <xf numFmtId="175" fontId="3" fillId="0" borderId="0" xfId="0" applyNumberFormat="1" applyFont="1" applyBorder="1" applyAlignment="1">
      <alignment horizontal="right"/>
    </xf>
    <xf numFmtId="175" fontId="3" fillId="0" borderId="12" xfId="0" applyNumberFormat="1" applyFont="1" applyBorder="1" applyAlignment="1">
      <alignment horizontal="right"/>
    </xf>
    <xf numFmtId="174" fontId="2" fillId="0" borderId="0" xfId="0" applyNumberFormat="1" applyFont="1" applyFill="1" applyBorder="1" applyAlignment="1">
      <alignment horizontal="right"/>
    </xf>
    <xf numFmtId="174" fontId="2" fillId="0" borderId="65" xfId="0" applyNumberFormat="1" applyFont="1" applyFill="1" applyBorder="1" applyAlignment="1">
      <alignment horizontal="right"/>
    </xf>
    <xf numFmtId="174" fontId="2" fillId="0" borderId="66" xfId="0" applyNumberFormat="1" applyFont="1" applyFill="1" applyBorder="1" applyAlignment="1">
      <alignment horizontal="right"/>
    </xf>
    <xf numFmtId="174" fontId="2" fillId="0" borderId="32" xfId="0" applyNumberFormat="1" applyFont="1" applyFill="1" applyBorder="1" applyAlignment="1">
      <alignment/>
    </xf>
    <xf numFmtId="174" fontId="2" fillId="0" borderId="64" xfId="0" applyNumberFormat="1" applyFont="1" applyFill="1" applyBorder="1" applyAlignment="1">
      <alignment horizontal="right"/>
    </xf>
    <xf numFmtId="175" fontId="3" fillId="0" borderId="0" xfId="0" applyNumberFormat="1" applyFont="1" applyFill="1" applyBorder="1" applyAlignment="1">
      <alignment horizontal="right"/>
    </xf>
    <xf numFmtId="0" fontId="3" fillId="0" borderId="0" xfId="73" applyFont="1" applyFill="1">
      <alignment/>
      <protection/>
    </xf>
    <xf numFmtId="0" fontId="3" fillId="0" borderId="0" xfId="73" applyFont="1" applyFill="1" applyBorder="1">
      <alignment/>
      <protection/>
    </xf>
    <xf numFmtId="0" fontId="2" fillId="0" borderId="0" xfId="73" applyFont="1" applyFill="1" applyBorder="1">
      <alignment/>
      <protection/>
    </xf>
    <xf numFmtId="0" fontId="2" fillId="0" borderId="0" xfId="73" applyFont="1" applyFill="1" applyBorder="1" applyAlignment="1">
      <alignment horizontal="right"/>
      <protection/>
    </xf>
    <xf numFmtId="0" fontId="3" fillId="0" borderId="44" xfId="73" applyFont="1" applyFill="1" applyBorder="1" applyAlignment="1">
      <alignment horizontal="right"/>
      <protection/>
    </xf>
    <xf numFmtId="0" fontId="3" fillId="0" borderId="59" xfId="73" applyFont="1" applyFill="1" applyBorder="1" applyAlignment="1">
      <alignment horizontal="right"/>
      <protection/>
    </xf>
    <xf numFmtId="0" fontId="3" fillId="0" borderId="0" xfId="73" applyFont="1">
      <alignment/>
      <protection/>
    </xf>
    <xf numFmtId="0" fontId="3" fillId="0" borderId="0" xfId="73" applyFont="1" applyBorder="1">
      <alignment/>
      <protection/>
    </xf>
    <xf numFmtId="175" fontId="3" fillId="0" borderId="0" xfId="73" applyNumberFormat="1" applyFont="1">
      <alignment/>
      <protection/>
    </xf>
    <xf numFmtId="175" fontId="2" fillId="0" borderId="13" xfId="73" applyNumberFormat="1" applyFont="1" applyFill="1" applyBorder="1" applyAlignment="1">
      <alignment horizontal="right"/>
      <protection/>
    </xf>
    <xf numFmtId="175" fontId="2" fillId="0" borderId="4" xfId="73" applyNumberFormat="1" applyFont="1" applyFill="1" applyBorder="1" applyAlignment="1">
      <alignment horizontal="right"/>
      <protection/>
    </xf>
    <xf numFmtId="175" fontId="3" fillId="0" borderId="0" xfId="73" applyNumberFormat="1" applyFont="1" applyBorder="1" applyAlignment="1">
      <alignment horizontal="right"/>
      <protection/>
    </xf>
    <xf numFmtId="175" fontId="3" fillId="0" borderId="12" xfId="73" applyNumberFormat="1" applyFont="1" applyBorder="1" applyAlignment="1">
      <alignment horizontal="right"/>
      <protection/>
    </xf>
    <xf numFmtId="175" fontId="3" fillId="0" borderId="0" xfId="73" applyNumberFormat="1" applyFont="1" applyAlignment="1">
      <alignment horizontal="right"/>
      <protection/>
    </xf>
    <xf numFmtId="175" fontId="3" fillId="0" borderId="49" xfId="73" applyNumberFormat="1" applyFont="1" applyBorder="1" applyAlignment="1">
      <alignment horizontal="right"/>
      <protection/>
    </xf>
    <xf numFmtId="0" fontId="2" fillId="0" borderId="0" xfId="73" applyFont="1" applyBorder="1">
      <alignment/>
      <protection/>
    </xf>
    <xf numFmtId="175" fontId="13" fillId="0" borderId="0" xfId="73" applyNumberFormat="1" applyFont="1" applyBorder="1" applyAlignment="1">
      <alignment horizontal="right"/>
      <protection/>
    </xf>
    <xf numFmtId="175" fontId="13" fillId="0" borderId="0" xfId="73" applyNumberFormat="1" applyFont="1" applyAlignment="1">
      <alignment horizontal="right"/>
      <protection/>
    </xf>
    <xf numFmtId="175" fontId="13" fillId="0" borderId="12" xfId="73" applyNumberFormat="1" applyFont="1" applyBorder="1" applyAlignment="1">
      <alignment horizontal="right"/>
      <protection/>
    </xf>
    <xf numFmtId="175" fontId="13" fillId="0" borderId="49" xfId="73" applyNumberFormat="1" applyFont="1" applyBorder="1" applyAlignment="1">
      <alignment horizontal="right"/>
      <protection/>
    </xf>
    <xf numFmtId="0" fontId="13" fillId="0" borderId="0" xfId="73" applyFont="1" applyBorder="1">
      <alignment/>
      <protection/>
    </xf>
    <xf numFmtId="175" fontId="3" fillId="0" borderId="0" xfId="73" applyNumberFormat="1" applyFont="1" applyFill="1" applyAlignment="1">
      <alignment horizontal="right"/>
      <protection/>
    </xf>
    <xf numFmtId="175" fontId="3" fillId="0" borderId="12" xfId="73" applyNumberFormat="1" applyFont="1" applyFill="1" applyBorder="1" applyAlignment="1">
      <alignment horizontal="right"/>
      <protection/>
    </xf>
    <xf numFmtId="175" fontId="2" fillId="0" borderId="64" xfId="73" applyNumberFormat="1" applyFont="1" applyFill="1" applyBorder="1" applyAlignment="1">
      <alignment horizontal="right"/>
      <protection/>
    </xf>
    <xf numFmtId="3" fontId="3" fillId="0" borderId="0" xfId="73" applyNumberFormat="1" applyFont="1" applyBorder="1">
      <alignment/>
      <protection/>
    </xf>
    <xf numFmtId="3" fontId="3" fillId="0" borderId="0" xfId="73" applyNumberFormat="1" applyFont="1">
      <alignment/>
      <protection/>
    </xf>
    <xf numFmtId="3" fontId="3" fillId="0" borderId="12" xfId="73" applyNumberFormat="1" applyFont="1" applyBorder="1">
      <alignment/>
      <protection/>
    </xf>
    <xf numFmtId="3" fontId="3" fillId="0" borderId="49" xfId="73" applyNumberFormat="1" applyFont="1" applyBorder="1">
      <alignment/>
      <protection/>
    </xf>
    <xf numFmtId="3" fontId="3" fillId="0" borderId="12" xfId="73" applyNumberFormat="1" applyFont="1" applyBorder="1" applyAlignment="1">
      <alignment horizontal="right"/>
      <protection/>
    </xf>
    <xf numFmtId="0" fontId="3" fillId="0" borderId="0" xfId="73" applyFont="1" applyFill="1" applyBorder="1" applyAlignment="1">
      <alignment horizontal="right"/>
      <protection/>
    </xf>
    <xf numFmtId="0" fontId="3" fillId="0" borderId="12" xfId="73" applyFont="1" applyFill="1" applyBorder="1" applyAlignment="1">
      <alignment horizontal="right"/>
      <protection/>
    </xf>
    <xf numFmtId="0" fontId="3" fillId="0" borderId="49" xfId="73" applyFont="1" applyFill="1" applyBorder="1" applyAlignment="1">
      <alignment horizontal="right"/>
      <protection/>
    </xf>
    <xf numFmtId="0" fontId="3" fillId="0" borderId="0" xfId="73" applyFont="1" applyBorder="1" applyAlignment="1">
      <alignment horizontal="right"/>
      <protection/>
    </xf>
    <xf numFmtId="0" fontId="3" fillId="0" borderId="0" xfId="73" applyFont="1" applyAlignment="1">
      <alignment horizontal="right"/>
      <protection/>
    </xf>
    <xf numFmtId="0" fontId="3" fillId="0" borderId="60" xfId="73" applyFont="1" applyFill="1" applyBorder="1" applyAlignment="1">
      <alignment horizontal="right"/>
      <protection/>
    </xf>
    <xf numFmtId="0" fontId="3" fillId="0" borderId="15" xfId="73" applyFont="1" applyBorder="1" applyAlignment="1">
      <alignment horizontal="right"/>
      <protection/>
    </xf>
    <xf numFmtId="0" fontId="3" fillId="0" borderId="12" xfId="73" applyFont="1" applyFill="1" applyBorder="1">
      <alignment/>
      <protection/>
    </xf>
    <xf numFmtId="0" fontId="3" fillId="0" borderId="49" xfId="73" applyFont="1" applyFill="1" applyBorder="1">
      <alignment/>
      <protection/>
    </xf>
    <xf numFmtId="0" fontId="3" fillId="0" borderId="67" xfId="73" applyFont="1" applyFill="1" applyBorder="1" applyAlignment="1">
      <alignment horizontal="centerContinuous"/>
      <protection/>
    </xf>
    <xf numFmtId="0" fontId="3" fillId="0" borderId="15" xfId="73" applyFont="1" applyFill="1" applyBorder="1" applyAlignment="1">
      <alignment horizontal="centerContinuous"/>
      <protection/>
    </xf>
    <xf numFmtId="0" fontId="3" fillId="0" borderId="14" xfId="73" applyFont="1" applyFill="1" applyBorder="1" applyAlignment="1">
      <alignment horizontal="centerContinuous"/>
      <protection/>
    </xf>
    <xf numFmtId="0" fontId="3" fillId="0" borderId="19" xfId="73" applyFont="1" applyFill="1" applyBorder="1" applyAlignment="1">
      <alignment horizontal="centerContinuous"/>
      <protection/>
    </xf>
    <xf numFmtId="0" fontId="3" fillId="0" borderId="58" xfId="73" applyFont="1" applyFill="1" applyBorder="1" applyAlignment="1">
      <alignment horizontal="centerContinuous"/>
      <protection/>
    </xf>
    <xf numFmtId="0" fontId="3" fillId="0" borderId="68" xfId="73" applyFont="1" applyFill="1" applyBorder="1" applyAlignment="1">
      <alignment horizontal="centerContinuous"/>
      <protection/>
    </xf>
    <xf numFmtId="0" fontId="3" fillId="0" borderId="19" xfId="73" applyFont="1" applyBorder="1" applyAlignment="1">
      <alignment horizontal="centerContinuous"/>
      <protection/>
    </xf>
    <xf numFmtId="0" fontId="3" fillId="0" borderId="19" xfId="73" applyFont="1" applyBorder="1">
      <alignment/>
      <protection/>
    </xf>
    <xf numFmtId="0" fontId="14" fillId="0" borderId="0" xfId="73" applyFont="1" applyBorder="1" applyAlignment="1">
      <alignment horizontal="centerContinuous"/>
      <protection/>
    </xf>
    <xf numFmtId="0" fontId="14" fillId="0" borderId="0" xfId="73" applyFont="1" applyAlignment="1">
      <alignment horizontal="centerContinuous"/>
      <protection/>
    </xf>
    <xf numFmtId="0" fontId="3" fillId="0" borderId="0" xfId="73" applyFont="1" applyAlignment="1">
      <alignment horizontal="centerContinuous"/>
      <protection/>
    </xf>
    <xf numFmtId="0" fontId="2" fillId="0" borderId="0" xfId="73" applyFont="1" applyAlignment="1">
      <alignment horizontal="centerContinuous"/>
      <protection/>
    </xf>
    <xf numFmtId="0" fontId="3" fillId="0" borderId="0" xfId="73" applyFont="1" applyBorder="1" applyAlignment="1">
      <alignment horizontal="centerContinuous"/>
      <protection/>
    </xf>
    <xf numFmtId="0" fontId="3" fillId="0" borderId="0" xfId="73" applyFont="1" applyAlignment="1">
      <alignment horizontal="center"/>
      <protection/>
    </xf>
    <xf numFmtId="0" fontId="2" fillId="0" borderId="0" xfId="73" applyFont="1">
      <alignment/>
      <protection/>
    </xf>
    <xf numFmtId="175" fontId="2" fillId="0" borderId="0" xfId="73" applyNumberFormat="1" applyFont="1">
      <alignment/>
      <protection/>
    </xf>
    <xf numFmtId="0" fontId="2" fillId="0" borderId="0" xfId="73" applyFont="1" applyAlignment="1">
      <alignment horizontal="right"/>
      <protection/>
    </xf>
    <xf numFmtId="175" fontId="3" fillId="0" borderId="49" xfId="73" applyNumberFormat="1" applyFont="1" applyFill="1" applyBorder="1" applyAlignment="1">
      <alignment horizontal="right"/>
      <protection/>
    </xf>
    <xf numFmtId="0" fontId="3" fillId="0" borderId="49" xfId="73" applyFont="1" applyFill="1" applyBorder="1" applyAlignment="1">
      <alignment horizontal="centerContinuous"/>
      <protection/>
    </xf>
    <xf numFmtId="0" fontId="3" fillId="0" borderId="0" xfId="73" applyFont="1" applyFill="1" applyBorder="1" applyAlignment="1">
      <alignment horizontal="centerContinuous"/>
      <protection/>
    </xf>
    <xf numFmtId="0" fontId="3" fillId="0" borderId="12" xfId="73" applyFont="1" applyFill="1" applyBorder="1" applyAlignment="1">
      <alignment horizontal="centerContinuous"/>
      <protection/>
    </xf>
    <xf numFmtId="0" fontId="56" fillId="0" borderId="0" xfId="73" applyFont="1" applyFill="1" applyBorder="1">
      <alignment/>
      <protection/>
    </xf>
    <xf numFmtId="0" fontId="56" fillId="0" borderId="0" xfId="73" applyFont="1" applyFill="1">
      <alignment/>
      <protection/>
    </xf>
    <xf numFmtId="0" fontId="0" fillId="0" borderId="0" xfId="0" applyNumberFormat="1" applyAlignment="1">
      <alignment/>
    </xf>
    <xf numFmtId="0" fontId="0" fillId="0" borderId="69" xfId="0" applyNumberFormat="1" applyBorder="1" applyAlignment="1">
      <alignment/>
    </xf>
    <xf numFmtId="174" fontId="0" fillId="0" borderId="18" xfId="0" applyNumberFormat="1" applyBorder="1" applyAlignment="1">
      <alignment horizontal="right"/>
    </xf>
    <xf numFmtId="0" fontId="0" fillId="0" borderId="0" xfId="0" applyNumberFormat="1" applyFill="1" applyAlignment="1">
      <alignment/>
    </xf>
    <xf numFmtId="3" fontId="3" fillId="0" borderId="12" xfId="73" applyNumberFormat="1" applyFont="1" applyFill="1" applyBorder="1">
      <alignment/>
      <protection/>
    </xf>
    <xf numFmtId="3" fontId="3" fillId="0" borderId="0" xfId="73" applyNumberFormat="1" applyFont="1" applyFill="1">
      <alignment/>
      <protection/>
    </xf>
    <xf numFmtId="3" fontId="3" fillId="0" borderId="49" xfId="73" applyNumberFormat="1" applyFont="1" applyFill="1" applyBorder="1" applyAlignment="1">
      <alignment horizontal="right"/>
      <protection/>
    </xf>
    <xf numFmtId="0" fontId="11" fillId="0" borderId="0" xfId="0" applyFont="1" applyAlignment="1">
      <alignment/>
    </xf>
    <xf numFmtId="3" fontId="3" fillId="0" borderId="57" xfId="0" applyNumberFormat="1" applyFont="1" applyBorder="1" applyAlignment="1">
      <alignment/>
    </xf>
    <xf numFmtId="175" fontId="3" fillId="0" borderId="30" xfId="0" applyNumberFormat="1" applyFont="1" applyBorder="1" applyAlignment="1">
      <alignment/>
    </xf>
    <xf numFmtId="175" fontId="3" fillId="0" borderId="33" xfId="0" applyNumberFormat="1" applyFont="1" applyBorder="1" applyAlignment="1">
      <alignment/>
    </xf>
    <xf numFmtId="175" fontId="3" fillId="0" borderId="70" xfId="0" applyNumberFormat="1" applyFont="1" applyBorder="1" applyAlignment="1">
      <alignment/>
    </xf>
    <xf numFmtId="175" fontId="3" fillId="0" borderId="52" xfId="0" applyNumberFormat="1" applyFont="1" applyBorder="1" applyAlignment="1">
      <alignment/>
    </xf>
    <xf numFmtId="175" fontId="3" fillId="0" borderId="4" xfId="0" applyNumberFormat="1" applyFont="1" applyBorder="1" applyAlignment="1">
      <alignment/>
    </xf>
    <xf numFmtId="175" fontId="3" fillId="0" borderId="13" xfId="0" applyNumberFormat="1" applyFont="1" applyBorder="1" applyAlignment="1">
      <alignment/>
    </xf>
    <xf numFmtId="175" fontId="3" fillId="0" borderId="4" xfId="0" applyNumberFormat="1" applyFont="1" applyFill="1" applyBorder="1" applyAlignment="1">
      <alignment/>
    </xf>
    <xf numFmtId="175" fontId="3" fillId="0" borderId="13" xfId="0" applyNumberFormat="1" applyFont="1" applyFill="1" applyBorder="1" applyAlignment="1">
      <alignment/>
    </xf>
    <xf numFmtId="175" fontId="3" fillId="0" borderId="64" xfId="0" applyNumberFormat="1" applyFont="1" applyFill="1" applyBorder="1" applyAlignment="1">
      <alignment/>
    </xf>
    <xf numFmtId="174" fontId="2" fillId="0" borderId="71" xfId="0" applyNumberFormat="1" applyFont="1" applyFill="1" applyBorder="1" applyAlignment="1">
      <alignment/>
    </xf>
    <xf numFmtId="174" fontId="2" fillId="0" borderId="72" xfId="0" applyNumberFormat="1" applyFont="1" applyFill="1" applyBorder="1" applyAlignment="1">
      <alignment/>
    </xf>
    <xf numFmtId="174" fontId="2" fillId="0" borderId="73" xfId="0" applyNumberFormat="1" applyFont="1" applyFill="1" applyBorder="1" applyAlignment="1">
      <alignment/>
    </xf>
    <xf numFmtId="174" fontId="2" fillId="0" borderId="17" xfId="0" applyNumberFormat="1" applyFont="1" applyFill="1" applyBorder="1" applyAlignment="1">
      <alignment/>
    </xf>
    <xf numFmtId="0" fontId="15" fillId="0" borderId="0" xfId="0" applyFont="1" applyAlignment="1">
      <alignment/>
    </xf>
    <xf numFmtId="2" fontId="3" fillId="0" borderId="67" xfId="0" applyNumberFormat="1" applyFont="1" applyFill="1" applyBorder="1" applyAlignment="1">
      <alignment/>
    </xf>
    <xf numFmtId="0" fontId="2" fillId="0" borderId="25" xfId="0" applyFont="1" applyBorder="1" applyAlignment="1">
      <alignment horizontal="right"/>
    </xf>
    <xf numFmtId="3" fontId="2" fillId="0" borderId="0" xfId="0" applyNumberFormat="1" applyFont="1" applyBorder="1" applyAlignment="1">
      <alignment/>
    </xf>
    <xf numFmtId="174" fontId="2" fillId="0" borderId="33" xfId="0" applyNumberFormat="1" applyFont="1" applyBorder="1" applyAlignment="1">
      <alignment/>
    </xf>
    <xf numFmtId="0" fontId="2" fillId="0" borderId="74" xfId="0" applyFont="1" applyBorder="1" applyAlignment="1">
      <alignment horizontal="right"/>
    </xf>
    <xf numFmtId="0" fontId="2" fillId="0" borderId="74" xfId="0" applyFont="1" applyBorder="1" applyAlignment="1">
      <alignment/>
    </xf>
    <xf numFmtId="0" fontId="2" fillId="0" borderId="74" xfId="0" applyFont="1" applyFill="1" applyBorder="1" applyAlignment="1">
      <alignment/>
    </xf>
    <xf numFmtId="174" fontId="3" fillId="0" borderId="18" xfId="0" applyNumberFormat="1" applyFont="1" applyBorder="1" applyAlignment="1">
      <alignment/>
    </xf>
    <xf numFmtId="174" fontId="2" fillId="0" borderId="75" xfId="0" applyNumberFormat="1" applyFont="1" applyBorder="1" applyAlignment="1">
      <alignment horizontal="right"/>
    </xf>
    <xf numFmtId="174" fontId="2" fillId="0" borderId="18" xfId="0" applyNumberFormat="1" applyFont="1" applyBorder="1" applyAlignment="1">
      <alignment/>
    </xf>
    <xf numFmtId="174" fontId="2" fillId="0" borderId="18" xfId="0" applyNumberFormat="1" applyFont="1" applyFill="1" applyBorder="1" applyAlignment="1">
      <alignment/>
    </xf>
    <xf numFmtId="0" fontId="3" fillId="0" borderId="18" xfId="0" applyFont="1" applyBorder="1" applyAlignment="1">
      <alignment/>
    </xf>
    <xf numFmtId="174" fontId="2" fillId="0" borderId="75" xfId="0" applyNumberFormat="1" applyFont="1" applyBorder="1" applyAlignment="1">
      <alignment/>
    </xf>
    <xf numFmtId="3" fontId="3" fillId="0" borderId="18" xfId="0" applyNumberFormat="1" applyFont="1" applyBorder="1" applyAlignment="1">
      <alignment/>
    </xf>
    <xf numFmtId="0" fontId="45" fillId="0" borderId="0" xfId="50" applyFill="1" applyAlignment="1">
      <alignment/>
    </xf>
    <xf numFmtId="191" fontId="3" fillId="0" borderId="0" xfId="0" applyNumberFormat="1" applyFont="1" applyFill="1" applyAlignment="1">
      <alignment/>
    </xf>
    <xf numFmtId="174" fontId="2" fillId="0" borderId="76" xfId="0" applyNumberFormat="1" applyFont="1" applyFill="1" applyBorder="1" applyAlignment="1">
      <alignment/>
    </xf>
    <xf numFmtId="174" fontId="2" fillId="0" borderId="77" xfId="0" applyNumberFormat="1" applyFont="1" applyFill="1" applyBorder="1" applyAlignment="1">
      <alignment/>
    </xf>
    <xf numFmtId="0" fontId="0" fillId="0" borderId="0" xfId="0" applyFill="1" applyAlignment="1">
      <alignment/>
    </xf>
    <xf numFmtId="3" fontId="3" fillId="0" borderId="60" xfId="0" applyNumberFormat="1" applyFont="1" applyFill="1" applyBorder="1" applyAlignment="1">
      <alignment horizontal="right"/>
    </xf>
    <xf numFmtId="3" fontId="3" fillId="0" borderId="49" xfId="0" applyNumberFormat="1" applyFont="1" applyFill="1" applyBorder="1" applyAlignment="1">
      <alignment horizontal="centerContinuous"/>
    </xf>
    <xf numFmtId="174" fontId="3" fillId="0" borderId="49" xfId="0" applyNumberFormat="1" applyFont="1" applyFill="1" applyBorder="1" applyAlignment="1">
      <alignment horizontal="right"/>
    </xf>
    <xf numFmtId="3" fontId="2" fillId="0" borderId="49" xfId="0" applyNumberFormat="1" applyFont="1" applyFill="1" applyBorder="1" applyAlignment="1">
      <alignment horizontal="right"/>
    </xf>
    <xf numFmtId="2" fontId="3" fillId="0" borderId="49" xfId="0" applyNumberFormat="1" applyFont="1" applyFill="1" applyBorder="1" applyAlignment="1">
      <alignment horizontal="right"/>
    </xf>
    <xf numFmtId="2" fontId="2" fillId="0" borderId="64" xfId="0" applyNumberFormat="1" applyFont="1" applyFill="1" applyBorder="1" applyAlignment="1">
      <alignment horizontal="right"/>
    </xf>
    <xf numFmtId="2" fontId="2" fillId="0" borderId="67" xfId="0" applyNumberFormat="1" applyFont="1" applyFill="1" applyBorder="1" applyAlignment="1">
      <alignment/>
    </xf>
    <xf numFmtId="0" fontId="3" fillId="0" borderId="49" xfId="0" applyFont="1" applyFill="1" applyBorder="1" applyAlignment="1">
      <alignment/>
    </xf>
    <xf numFmtId="174" fontId="2" fillId="0" borderId="0" xfId="73" applyNumberFormat="1" applyFont="1">
      <alignment/>
      <protection/>
    </xf>
    <xf numFmtId="174" fontId="2" fillId="0" borderId="13" xfId="73" applyNumberFormat="1" applyFont="1" applyBorder="1">
      <alignment/>
      <protection/>
    </xf>
    <xf numFmtId="174" fontId="2" fillId="0" borderId="12" xfId="73" applyNumberFormat="1" applyFont="1" applyBorder="1">
      <alignment/>
      <protection/>
    </xf>
    <xf numFmtId="3" fontId="2" fillId="0" borderId="13" xfId="73" applyNumberFormat="1" applyFont="1" applyBorder="1">
      <alignment/>
      <protection/>
    </xf>
    <xf numFmtId="3" fontId="2" fillId="0" borderId="0" xfId="73" applyNumberFormat="1" applyFont="1">
      <alignment/>
      <protection/>
    </xf>
    <xf numFmtId="3" fontId="2" fillId="0" borderId="12" xfId="73" applyNumberFormat="1" applyFont="1" applyBorder="1">
      <alignment/>
      <protection/>
    </xf>
    <xf numFmtId="174" fontId="3" fillId="0" borderId="0" xfId="73" applyNumberFormat="1" applyFont="1" applyAlignment="1">
      <alignment horizontal="right"/>
      <protection/>
    </xf>
    <xf numFmtId="174" fontId="3" fillId="0" borderId="15" xfId="73" applyNumberFormat="1" applyFont="1" applyBorder="1">
      <alignment/>
      <protection/>
    </xf>
    <xf numFmtId="174" fontId="3" fillId="0" borderId="14" xfId="73" applyNumberFormat="1" applyFont="1" applyBorder="1">
      <alignment/>
      <protection/>
    </xf>
    <xf numFmtId="3" fontId="3" fillId="0" borderId="0" xfId="73" applyNumberFormat="1" applyFont="1" applyAlignment="1">
      <alignment horizontal="right"/>
      <protection/>
    </xf>
    <xf numFmtId="3" fontId="3" fillId="0" borderId="15" xfId="73" applyNumberFormat="1" applyFont="1" applyBorder="1">
      <alignment/>
      <protection/>
    </xf>
    <xf numFmtId="3" fontId="3" fillId="0" borderId="14" xfId="73" applyNumberFormat="1" applyFont="1" applyBorder="1">
      <alignment/>
      <protection/>
    </xf>
    <xf numFmtId="174" fontId="3" fillId="0" borderId="0" xfId="73" applyNumberFormat="1" applyFont="1">
      <alignment/>
      <protection/>
    </xf>
    <xf numFmtId="174" fontId="3" fillId="0" borderId="12" xfId="73" applyNumberFormat="1" applyFont="1" applyBorder="1">
      <alignment/>
      <protection/>
    </xf>
    <xf numFmtId="174" fontId="3" fillId="0" borderId="12" xfId="73" applyNumberFormat="1" applyFont="1" applyBorder="1" applyAlignment="1">
      <alignment horizontal="right"/>
      <protection/>
    </xf>
    <xf numFmtId="0" fontId="3" fillId="0" borderId="44" xfId="73" applyFont="1" applyBorder="1" applyAlignment="1">
      <alignment horizontal="right"/>
      <protection/>
    </xf>
    <xf numFmtId="0" fontId="3" fillId="0" borderId="59" xfId="73" applyFont="1" applyBorder="1" applyAlignment="1">
      <alignment horizontal="right"/>
      <protection/>
    </xf>
    <xf numFmtId="0" fontId="3" fillId="0" borderId="15" xfId="73" applyFont="1" applyBorder="1">
      <alignment/>
      <protection/>
    </xf>
    <xf numFmtId="0" fontId="2" fillId="0" borderId="17" xfId="73" applyFont="1" applyBorder="1">
      <alignment/>
      <protection/>
    </xf>
    <xf numFmtId="0" fontId="3" fillId="0" borderId="71" xfId="73" applyFont="1" applyBorder="1" applyAlignment="1">
      <alignment horizontal="center"/>
      <protection/>
    </xf>
    <xf numFmtId="0" fontId="3" fillId="0" borderId="17" xfId="73" applyFont="1" applyBorder="1" applyAlignment="1">
      <alignment horizontal="center"/>
      <protection/>
    </xf>
    <xf numFmtId="0" fontId="3" fillId="0" borderId="78" xfId="73" applyFont="1" applyBorder="1" applyAlignment="1">
      <alignment horizontal="center"/>
      <protection/>
    </xf>
    <xf numFmtId="0" fontId="3" fillId="0" borderId="73" xfId="73" applyFont="1" applyBorder="1" applyAlignment="1">
      <alignment horizontal="center"/>
      <protection/>
    </xf>
    <xf numFmtId="174" fontId="2" fillId="0" borderId="9" xfId="73" applyNumberFormat="1" applyFont="1" applyBorder="1">
      <alignment/>
      <protection/>
    </xf>
    <xf numFmtId="174" fontId="2" fillId="0" borderId="24" xfId="73" applyNumberFormat="1" applyFont="1" applyBorder="1">
      <alignment/>
      <protection/>
    </xf>
    <xf numFmtId="174" fontId="3" fillId="0" borderId="9" xfId="73" applyNumberFormat="1" applyFont="1" applyBorder="1">
      <alignment/>
      <protection/>
    </xf>
    <xf numFmtId="174" fontId="3" fillId="0" borderId="24" xfId="73" applyNumberFormat="1" applyFont="1" applyBorder="1">
      <alignment/>
      <protection/>
    </xf>
    <xf numFmtId="0" fontId="2" fillId="0" borderId="49" xfId="73" applyFont="1" applyBorder="1">
      <alignment/>
      <protection/>
    </xf>
    <xf numFmtId="174" fontId="3" fillId="0" borderId="79" xfId="73" applyNumberFormat="1" applyFont="1" applyBorder="1">
      <alignment/>
      <protection/>
    </xf>
    <xf numFmtId="174" fontId="3" fillId="0" borderId="80" xfId="73" applyNumberFormat="1" applyFont="1" applyBorder="1">
      <alignment/>
      <protection/>
    </xf>
    <xf numFmtId="0" fontId="2" fillId="0" borderId="44" xfId="73" applyFont="1" applyBorder="1">
      <alignment/>
      <protection/>
    </xf>
    <xf numFmtId="174" fontId="2" fillId="0" borderId="59" xfId="73" applyNumberFormat="1" applyFont="1" applyBorder="1">
      <alignment/>
      <protection/>
    </xf>
    <xf numFmtId="174" fontId="2" fillId="0" borderId="44" xfId="73" applyNumberFormat="1" applyFont="1" applyBorder="1">
      <alignment/>
      <protection/>
    </xf>
    <xf numFmtId="174" fontId="2" fillId="0" borderId="46" xfId="73" applyNumberFormat="1" applyFont="1" applyBorder="1">
      <alignment/>
      <protection/>
    </xf>
    <xf numFmtId="174" fontId="2" fillId="0" borderId="47" xfId="73" applyNumberFormat="1" applyFont="1" applyBorder="1">
      <alignment/>
      <protection/>
    </xf>
    <xf numFmtId="0" fontId="0" fillId="0" borderId="0" xfId="73">
      <alignment/>
      <protection/>
    </xf>
    <xf numFmtId="0" fontId="2" fillId="0" borderId="0" xfId="73" applyFont="1" applyAlignment="1">
      <alignment/>
      <protection/>
    </xf>
    <xf numFmtId="0" fontId="3" fillId="0" borderId="0" xfId="74" applyFont="1">
      <alignment/>
      <protection/>
    </xf>
    <xf numFmtId="174" fontId="3" fillId="0" borderId="0" xfId="74" applyNumberFormat="1" applyFont="1">
      <alignment/>
      <protection/>
    </xf>
    <xf numFmtId="0" fontId="3" fillId="0" borderId="0" xfId="74" applyFont="1" applyAlignment="1">
      <alignment horizontal="left" vertical="center" wrapText="1"/>
      <protection/>
    </xf>
    <xf numFmtId="0" fontId="52" fillId="0" borderId="0" xfId="79">
      <alignment/>
      <protection/>
    </xf>
    <xf numFmtId="0" fontId="2" fillId="0" borderId="0" xfId="74" applyFont="1" applyAlignment="1">
      <alignment horizontal="right" vertical="center" wrapText="1"/>
      <protection/>
    </xf>
    <xf numFmtId="174" fontId="3" fillId="0" borderId="0" xfId="74" applyNumberFormat="1" applyFont="1" applyAlignment="1">
      <alignment horizontal="right"/>
      <protection/>
    </xf>
    <xf numFmtId="174" fontId="3" fillId="0" borderId="12" xfId="74" applyNumberFormat="1" applyFont="1" applyBorder="1" applyAlignment="1">
      <alignment horizontal="right"/>
      <protection/>
    </xf>
    <xf numFmtId="174" fontId="3" fillId="0" borderId="49" xfId="74" applyNumberFormat="1" applyFont="1" applyBorder="1" applyAlignment="1">
      <alignment horizontal="right"/>
      <protection/>
    </xf>
    <xf numFmtId="0" fontId="3" fillId="0" borderId="0" xfId="74" applyFont="1" applyAlignment="1">
      <alignment horizontal="left"/>
      <protection/>
    </xf>
    <xf numFmtId="3" fontId="3" fillId="0" borderId="44" xfId="74" applyNumberFormat="1" applyFont="1" applyBorder="1" applyAlignment="1">
      <alignment horizontal="center" vertical="center"/>
      <protection/>
    </xf>
    <xf numFmtId="3" fontId="3" fillId="0" borderId="59" xfId="74" applyNumberFormat="1" applyFont="1" applyBorder="1" applyAlignment="1">
      <alignment horizontal="center" vertical="center"/>
      <protection/>
    </xf>
    <xf numFmtId="3" fontId="3" fillId="0" borderId="60" xfId="74" applyNumberFormat="1" applyFont="1" applyBorder="1" applyAlignment="1">
      <alignment horizontal="center" vertical="center"/>
      <protection/>
    </xf>
    <xf numFmtId="0" fontId="3" fillId="0" borderId="0" xfId="74" applyFont="1" applyAlignment="1">
      <alignment vertical="center"/>
      <protection/>
    </xf>
    <xf numFmtId="0" fontId="2" fillId="0" borderId="0" xfId="74" applyFont="1" applyAlignment="1">
      <alignment vertical="center"/>
      <protection/>
    </xf>
    <xf numFmtId="0" fontId="2" fillId="0" borderId="0" xfId="74" applyFont="1" applyAlignment="1">
      <alignment horizontal="right"/>
      <protection/>
    </xf>
    <xf numFmtId="174" fontId="2" fillId="0" borderId="4" xfId="74" applyNumberFormat="1" applyFont="1" applyBorder="1" applyAlignment="1">
      <alignment horizontal="right"/>
      <protection/>
    </xf>
    <xf numFmtId="174" fontId="2" fillId="0" borderId="13" xfId="74" applyNumberFormat="1" applyFont="1" applyBorder="1" applyAlignment="1">
      <alignment horizontal="right"/>
      <protection/>
    </xf>
    <xf numFmtId="174" fontId="2" fillId="0" borderId="64" xfId="74" applyNumberFormat="1" applyFont="1" applyBorder="1" applyAlignment="1">
      <alignment horizontal="right"/>
      <protection/>
    </xf>
    <xf numFmtId="0" fontId="2" fillId="0" borderId="0" xfId="80" applyFont="1">
      <alignment/>
      <protection/>
    </xf>
    <xf numFmtId="174" fontId="3" fillId="0" borderId="0" xfId="80" applyNumberFormat="1" applyFont="1" applyAlignment="1">
      <alignment horizontal="right"/>
      <protection/>
    </xf>
    <xf numFmtId="174" fontId="2" fillId="0" borderId="0" xfId="81" applyNumberFormat="1" applyFont="1" applyAlignment="1">
      <alignment horizontal="right"/>
      <protection/>
    </xf>
    <xf numFmtId="0" fontId="3" fillId="0" borderId="19" xfId="80" applyFont="1" applyBorder="1" applyAlignment="1">
      <alignment horizontal="center"/>
      <protection/>
    </xf>
    <xf numFmtId="0" fontId="3" fillId="0" borderId="15" xfId="80" applyFont="1" applyBorder="1" applyAlignment="1">
      <alignment horizontal="center"/>
      <protection/>
    </xf>
    <xf numFmtId="0" fontId="2" fillId="0" borderId="4" xfId="80" applyFont="1" applyBorder="1">
      <alignment/>
      <protection/>
    </xf>
    <xf numFmtId="0" fontId="3" fillId="0" borderId="12" xfId="0" applyFont="1" applyBorder="1" applyAlignment="1">
      <alignment/>
    </xf>
    <xf numFmtId="174" fontId="3" fillId="0" borderId="12" xfId="80" applyNumberFormat="1" applyFont="1" applyBorder="1" applyAlignment="1">
      <alignment horizontal="right"/>
      <protection/>
    </xf>
    <xf numFmtId="174" fontId="3" fillId="0" borderId="0" xfId="81" applyNumberFormat="1" applyFont="1" applyAlignment="1">
      <alignment horizontal="right"/>
      <protection/>
    </xf>
    <xf numFmtId="0" fontId="3" fillId="0" borderId="0" xfId="80" applyFont="1">
      <alignment/>
      <protection/>
    </xf>
    <xf numFmtId="190" fontId="3" fillId="0" borderId="12" xfId="80" applyNumberFormat="1" applyFont="1" applyBorder="1">
      <alignment/>
      <protection/>
    </xf>
    <xf numFmtId="190" fontId="3" fillId="0" borderId="12" xfId="0" applyNumberFormat="1" applyFont="1" applyBorder="1" applyAlignment="1">
      <alignment/>
    </xf>
    <xf numFmtId="190" fontId="3" fillId="0" borderId="0" xfId="80" applyNumberFormat="1" applyFont="1" applyAlignment="1">
      <alignment horizontal="right"/>
      <protection/>
    </xf>
    <xf numFmtId="190" fontId="3" fillId="0" borderId="0" xfId="81" applyNumberFormat="1" applyFont="1" applyAlignment="1">
      <alignment horizontal="right"/>
      <protection/>
    </xf>
    <xf numFmtId="0" fontId="3" fillId="0" borderId="0" xfId="80" applyFont="1" applyAlignment="1">
      <alignment horizontal="left"/>
      <protection/>
    </xf>
    <xf numFmtId="0" fontId="2" fillId="0" borderId="0" xfId="80" applyFont="1" applyAlignment="1">
      <alignment horizontal="right"/>
      <protection/>
    </xf>
    <xf numFmtId="190" fontId="2" fillId="0" borderId="4" xfId="80" applyNumberFormat="1" applyFont="1" applyBorder="1" applyAlignment="1">
      <alignment horizontal="right"/>
      <protection/>
    </xf>
    <xf numFmtId="190" fontId="2" fillId="0" borderId="13" xfId="80" applyNumberFormat="1" applyFont="1" applyBorder="1" applyAlignment="1">
      <alignment horizontal="right"/>
      <protection/>
    </xf>
    <xf numFmtId="174" fontId="2" fillId="0" borderId="0" xfId="80" applyNumberFormat="1" applyFont="1" applyAlignment="1">
      <alignment horizontal="right"/>
      <protection/>
    </xf>
    <xf numFmtId="0" fontId="3" fillId="0" borderId="0" xfId="74" applyFont="1" applyFill="1">
      <alignment/>
      <protection/>
    </xf>
    <xf numFmtId="174" fontId="3" fillId="0" borderId="0" xfId="74" applyNumberFormat="1" applyFont="1" applyFill="1">
      <alignment/>
      <protection/>
    </xf>
    <xf numFmtId="0" fontId="57" fillId="0" borderId="0" xfId="74" applyFont="1" applyFill="1">
      <alignment/>
      <protection/>
    </xf>
    <xf numFmtId="0" fontId="57" fillId="0" borderId="0" xfId="78" applyFont="1" applyFill="1" quotePrefix="1">
      <alignment/>
      <protection/>
    </xf>
    <xf numFmtId="0" fontId="2" fillId="0" borderId="0" xfId="80" applyFont="1" applyAlignment="1">
      <alignment horizontal="center"/>
      <protection/>
    </xf>
    <xf numFmtId="0" fontId="3" fillId="0" borderId="15" xfId="80" applyFont="1" applyBorder="1" applyAlignment="1">
      <alignment horizontal="center" vertical="top"/>
      <protection/>
    </xf>
    <xf numFmtId="0" fontId="3" fillId="0" borderId="58" xfId="80" applyFont="1" applyBorder="1" applyAlignment="1">
      <alignment horizontal="center"/>
      <protection/>
    </xf>
    <xf numFmtId="0" fontId="3" fillId="0" borderId="14" xfId="80" applyFont="1" applyBorder="1" applyAlignment="1">
      <alignment horizontal="center"/>
      <protection/>
    </xf>
    <xf numFmtId="174" fontId="3" fillId="0" borderId="12" xfId="80" applyNumberFormat="1" applyFont="1" applyBorder="1">
      <alignment/>
      <protection/>
    </xf>
    <xf numFmtId="174" fontId="3" fillId="0" borderId="0" xfId="80" applyNumberFormat="1" applyFont="1">
      <alignment/>
      <protection/>
    </xf>
    <xf numFmtId="174" fontId="3" fillId="0" borderId="0" xfId="81" applyNumberFormat="1" applyFont="1">
      <alignment/>
      <protection/>
    </xf>
    <xf numFmtId="174" fontId="2" fillId="0" borderId="12" xfId="80" applyNumberFormat="1" applyFont="1" applyBorder="1">
      <alignment/>
      <protection/>
    </xf>
    <xf numFmtId="174" fontId="2" fillId="0" borderId="0" xfId="80" applyNumberFormat="1" applyFont="1">
      <alignment/>
      <protection/>
    </xf>
    <xf numFmtId="0" fontId="2" fillId="0" borderId="0" xfId="80" applyFont="1" applyAlignment="1">
      <alignment/>
      <protection/>
    </xf>
    <xf numFmtId="0" fontId="3" fillId="0" borderId="0" xfId="80" applyFont="1" applyAlignment="1">
      <alignment vertical="top" wrapText="1"/>
      <protection/>
    </xf>
    <xf numFmtId="174" fontId="3" fillId="0" borderId="18" xfId="80" applyNumberFormat="1" applyFont="1" applyBorder="1" applyAlignment="1">
      <alignment horizontal="right"/>
      <protection/>
    </xf>
    <xf numFmtId="190" fontId="3" fillId="0" borderId="18" xfId="80" applyNumberFormat="1" applyFont="1" applyBorder="1" applyAlignment="1">
      <alignment horizontal="right"/>
      <protection/>
    </xf>
    <xf numFmtId="190" fontId="3" fillId="0" borderId="81" xfId="80" applyNumberFormat="1" applyFont="1" applyBorder="1" applyAlignment="1">
      <alignment horizontal="right"/>
      <protection/>
    </xf>
    <xf numFmtId="190" fontId="2" fillId="0" borderId="74" xfId="80" applyNumberFormat="1" applyFont="1" applyBorder="1" applyAlignment="1">
      <alignment horizontal="right"/>
      <protection/>
    </xf>
    <xf numFmtId="0" fontId="0" fillId="0" borderId="0" xfId="0" applyFont="1" applyAlignment="1">
      <alignment horizontal="right"/>
    </xf>
    <xf numFmtId="0" fontId="0" fillId="0" borderId="0" xfId="0" applyFont="1" applyAlignment="1">
      <alignment vertical="top"/>
    </xf>
    <xf numFmtId="0" fontId="2" fillId="0" borderId="0" xfId="80" applyFont="1" applyBorder="1">
      <alignment/>
      <protection/>
    </xf>
    <xf numFmtId="174" fontId="3" fillId="0" borderId="0" xfId="80" applyNumberFormat="1" applyFont="1" applyBorder="1" applyAlignment="1">
      <alignment horizontal="right"/>
      <protection/>
    </xf>
    <xf numFmtId="0" fontId="2" fillId="0" borderId="0" xfId="0" applyFont="1" applyFill="1" applyBorder="1" applyAlignment="1">
      <alignment horizontal="center"/>
    </xf>
    <xf numFmtId="0" fontId="2" fillId="0" borderId="0" xfId="73" applyFont="1" applyAlignment="1">
      <alignment horizontal="center"/>
      <protection/>
    </xf>
    <xf numFmtId="0" fontId="3" fillId="0" borderId="82" xfId="0" applyFont="1" applyBorder="1" applyAlignment="1">
      <alignment horizontal="center"/>
    </xf>
    <xf numFmtId="0" fontId="3" fillId="0" borderId="37" xfId="0" applyFont="1" applyBorder="1" applyAlignment="1">
      <alignment horizontal="center"/>
    </xf>
    <xf numFmtId="0" fontId="3" fillId="0" borderId="50" xfId="0" applyFont="1" applyBorder="1" applyAlignment="1">
      <alignment horizontal="center"/>
    </xf>
    <xf numFmtId="0" fontId="2" fillId="0" borderId="0" xfId="0" applyFont="1" applyBorder="1" applyAlignment="1">
      <alignment horizontal="center"/>
    </xf>
    <xf numFmtId="0" fontId="3" fillId="0" borderId="19" xfId="0" applyFont="1" applyBorder="1" applyAlignment="1">
      <alignment horizontal="center"/>
    </xf>
    <xf numFmtId="0" fontId="3" fillId="0" borderId="58" xfId="0" applyFont="1" applyBorder="1" applyAlignment="1">
      <alignment horizontal="center"/>
    </xf>
    <xf numFmtId="0" fontId="3" fillId="0" borderId="68" xfId="0" applyFont="1" applyBorder="1" applyAlignment="1">
      <alignment horizontal="center"/>
    </xf>
    <xf numFmtId="0" fontId="3" fillId="0" borderId="83" xfId="0" applyFont="1" applyBorder="1" applyAlignment="1">
      <alignment horizontal="center"/>
    </xf>
    <xf numFmtId="0" fontId="2" fillId="0" borderId="0" xfId="0" applyFont="1" applyFill="1" applyAlignment="1">
      <alignment horizontal="center"/>
    </xf>
    <xf numFmtId="3" fontId="3" fillId="0" borderId="0" xfId="82" applyNumberFormat="1" applyFont="1" applyFill="1" applyBorder="1" applyAlignment="1">
      <alignment horizontal="left" vertical="top" wrapText="1"/>
      <protection/>
    </xf>
    <xf numFmtId="0" fontId="3" fillId="0" borderId="84" xfId="0" applyFont="1" applyBorder="1" applyAlignment="1">
      <alignment horizontal="center"/>
    </xf>
    <xf numFmtId="0" fontId="3" fillId="0" borderId="85" xfId="0" applyFont="1" applyBorder="1" applyAlignment="1">
      <alignment horizontal="center"/>
    </xf>
    <xf numFmtId="175" fontId="3" fillId="0" borderId="59" xfId="0" applyNumberFormat="1" applyFont="1" applyFill="1" applyBorder="1" applyAlignment="1">
      <alignment horizontal="center"/>
    </xf>
    <xf numFmtId="175" fontId="3" fillId="0" borderId="44" xfId="0" applyNumberFormat="1" applyFont="1" applyFill="1" applyBorder="1" applyAlignment="1">
      <alignment horizontal="center"/>
    </xf>
    <xf numFmtId="175" fontId="3" fillId="0" borderId="60" xfId="0" applyNumberFormat="1" applyFont="1" applyFill="1" applyBorder="1" applyAlignment="1">
      <alignment horizontal="center"/>
    </xf>
    <xf numFmtId="0" fontId="3" fillId="0" borderId="16" xfId="74" applyFont="1" applyBorder="1" applyAlignment="1">
      <alignment horizontal="center" vertical="center" wrapText="1"/>
      <protection/>
    </xf>
    <xf numFmtId="0" fontId="3" fillId="0" borderId="17" xfId="74" applyFont="1" applyBorder="1" applyAlignment="1">
      <alignment horizontal="center" vertical="center" wrapText="1"/>
      <protection/>
    </xf>
    <xf numFmtId="0" fontId="3" fillId="0" borderId="86" xfId="74" applyFont="1" applyBorder="1" applyAlignment="1">
      <alignment horizontal="center" vertical="center" wrapText="1"/>
      <protection/>
    </xf>
    <xf numFmtId="0" fontId="2" fillId="0" borderId="0" xfId="74" applyFont="1" applyAlignment="1">
      <alignment horizontal="center" vertical="center" wrapText="1"/>
      <protection/>
    </xf>
    <xf numFmtId="0" fontId="2" fillId="0" borderId="0" xfId="74" applyFont="1" applyAlignment="1">
      <alignment horizontal="center" vertical="center"/>
      <protection/>
    </xf>
    <xf numFmtId="0" fontId="3" fillId="0" borderId="68" xfId="74" applyFont="1" applyBorder="1" applyAlignment="1">
      <alignment horizontal="center" vertical="center" wrapText="1"/>
      <protection/>
    </xf>
    <xf numFmtId="0" fontId="3" fillId="0" borderId="67" xfId="74" applyFont="1" applyBorder="1" applyAlignment="1">
      <alignment horizontal="center" vertical="center" wrapText="1"/>
      <protection/>
    </xf>
    <xf numFmtId="0" fontId="3" fillId="0" borderId="87" xfId="0" applyFont="1" applyBorder="1" applyAlignment="1">
      <alignment horizontal="center"/>
    </xf>
    <xf numFmtId="0" fontId="2" fillId="0" borderId="0" xfId="0" applyFont="1" applyAlignment="1">
      <alignment horizontal="center"/>
    </xf>
    <xf numFmtId="0" fontId="3" fillId="0" borderId="88" xfId="80" applyFont="1" applyBorder="1" applyAlignment="1">
      <alignment horizontal="center" vertical="top" wrapText="1"/>
      <protection/>
    </xf>
    <xf numFmtId="0" fontId="3" fillId="0" borderId="81" xfId="80" applyFont="1" applyBorder="1" applyAlignment="1">
      <alignment horizontal="center" vertical="top" wrapText="1"/>
      <protection/>
    </xf>
    <xf numFmtId="0" fontId="3" fillId="0" borderId="0" xfId="80" applyFont="1" applyAlignment="1">
      <alignment horizontal="left" vertical="top" wrapText="1"/>
      <protection/>
    </xf>
    <xf numFmtId="0" fontId="2" fillId="0" borderId="0" xfId="80" applyFont="1" applyAlignment="1">
      <alignment horizontal="center"/>
      <protection/>
    </xf>
    <xf numFmtId="0" fontId="58" fillId="0" borderId="0" xfId="0" applyFont="1" applyAlignment="1">
      <alignment horizontal="left" vertical="top" wrapText="1" readingOrder="1"/>
    </xf>
    <xf numFmtId="0" fontId="3" fillId="0" borderId="0" xfId="0" applyFont="1" applyAlignment="1">
      <alignment horizontal="left"/>
    </xf>
    <xf numFmtId="0" fontId="3" fillId="0" borderId="19" xfId="80" applyFont="1" applyBorder="1" applyAlignment="1">
      <alignment horizontal="center" vertical="top"/>
      <protection/>
    </xf>
    <xf numFmtId="0" fontId="3" fillId="0" borderId="16" xfId="73" applyFont="1" applyBorder="1" applyAlignment="1">
      <alignment horizontal="center" wrapText="1"/>
      <protection/>
    </xf>
    <xf numFmtId="0" fontId="3" fillId="0" borderId="17" xfId="73" applyFont="1" applyBorder="1" applyAlignment="1">
      <alignment horizontal="center" wrapText="1"/>
      <protection/>
    </xf>
    <xf numFmtId="0" fontId="6" fillId="0" borderId="12" xfId="73" applyFont="1" applyBorder="1" applyAlignment="1">
      <alignment horizontal="left" wrapText="1"/>
      <protection/>
    </xf>
    <xf numFmtId="0" fontId="6" fillId="0" borderId="0" xfId="73" applyFont="1" applyAlignment="1">
      <alignment horizontal="left" wrapText="1"/>
      <protection/>
    </xf>
    <xf numFmtId="182" fontId="2" fillId="0" borderId="0" xfId="73" applyNumberFormat="1" applyFont="1" applyAlignment="1">
      <alignment horizontal="center" wrapText="1"/>
      <protection/>
    </xf>
    <xf numFmtId="172" fontId="2" fillId="0" borderId="0" xfId="87" applyFont="1" applyFill="1" applyAlignment="1">
      <alignment horizontal="center"/>
    </xf>
    <xf numFmtId="0" fontId="3" fillId="0" borderId="0" xfId="73" applyFont="1" applyFill="1" applyAlignment="1">
      <alignment horizontal="left" wrapText="1"/>
      <protection/>
    </xf>
    <xf numFmtId="0" fontId="3" fillId="0" borderId="0" xfId="73" applyFont="1" applyFill="1" applyAlignment="1">
      <alignment horizontal="left"/>
      <protection/>
    </xf>
    <xf numFmtId="0" fontId="3" fillId="0" borderId="0" xfId="0" applyFont="1" applyAlignment="1">
      <alignment horizontal="left" vertical="top" wrapText="1"/>
    </xf>
  </cellXfs>
  <cellStyles count="7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Procent 2" xfId="71"/>
    <cellStyle name="Procent 3" xfId="72"/>
    <cellStyle name="Standaard 2" xfId="73"/>
    <cellStyle name="Standaard 2 2" xfId="74"/>
    <cellStyle name="Standaard 3" xfId="75"/>
    <cellStyle name="Standaard 3 2" xfId="76"/>
    <cellStyle name="Standaard 4" xfId="77"/>
    <cellStyle name="Standaard 5" xfId="78"/>
    <cellStyle name="Standaard 6" xfId="79"/>
    <cellStyle name="Standaard_96BUSO01" xfId="80"/>
    <cellStyle name="Standaard_blad 1" xfId="81"/>
    <cellStyle name="Standaard_evo9899" xfId="82"/>
    <cellStyle name="Subtotaal" xfId="83"/>
    <cellStyle name="Titel" xfId="84"/>
    <cellStyle name="Totaal" xfId="85"/>
    <cellStyle name="Uitvoer" xfId="86"/>
    <cellStyle name="Currency" xfId="87"/>
    <cellStyle name="Currency [0]" xfId="88"/>
    <cellStyle name="Valuta 2" xfId="89"/>
    <cellStyle name="Verklarende tekst" xfId="90"/>
    <cellStyle name="Waarschuwingsteks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4381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38" sqref="A38"/>
    </sheetView>
  </sheetViews>
  <sheetFormatPr defaultColWidth="9.140625" defaultRowHeight="12.75"/>
  <cols>
    <col min="1" max="1" width="11.57421875" style="0" customWidth="1"/>
  </cols>
  <sheetData>
    <row r="1" ht="15">
      <c r="A1" s="55" t="s">
        <v>127</v>
      </c>
    </row>
    <row r="2" ht="15">
      <c r="A2" s="280" t="s">
        <v>210</v>
      </c>
    </row>
    <row r="3" ht="15">
      <c r="A3" s="55"/>
    </row>
    <row r="4" spans="1:2" ht="12.75">
      <c r="A4" s="310" t="s">
        <v>211</v>
      </c>
      <c r="B4" s="314" t="s">
        <v>121</v>
      </c>
    </row>
    <row r="5" spans="1:2" ht="12.75">
      <c r="A5" s="310" t="s">
        <v>212</v>
      </c>
      <c r="B5" s="314" t="s">
        <v>122</v>
      </c>
    </row>
    <row r="6" spans="1:2" ht="12.75">
      <c r="A6" s="310" t="s">
        <v>213</v>
      </c>
      <c r="B6" s="314" t="s">
        <v>131</v>
      </c>
    </row>
    <row r="7" spans="1:2" ht="12.75">
      <c r="A7" s="310" t="s">
        <v>214</v>
      </c>
      <c r="B7" s="314" t="s">
        <v>123</v>
      </c>
    </row>
    <row r="8" spans="1:2" ht="12.75">
      <c r="A8" s="310" t="s">
        <v>215</v>
      </c>
      <c r="B8" s="314" t="s">
        <v>124</v>
      </c>
    </row>
    <row r="9" spans="1:2" ht="12.75">
      <c r="A9" s="310" t="s">
        <v>292</v>
      </c>
      <c r="B9" t="s">
        <v>263</v>
      </c>
    </row>
    <row r="10" spans="1:2" ht="12.75">
      <c r="A10" s="310" t="s">
        <v>216</v>
      </c>
      <c r="B10" s="314" t="s">
        <v>126</v>
      </c>
    </row>
    <row r="11" spans="1:2" ht="12.75">
      <c r="A11" s="310" t="s">
        <v>311</v>
      </c>
      <c r="B11" s="314" t="s">
        <v>312</v>
      </c>
    </row>
    <row r="12" spans="1:2" ht="12.75">
      <c r="A12" s="310" t="s">
        <v>253</v>
      </c>
      <c r="B12" s="314" t="s">
        <v>252</v>
      </c>
    </row>
    <row r="13" spans="1:2" ht="12.75">
      <c r="A13" s="310" t="s">
        <v>217</v>
      </c>
      <c r="B13" s="314" t="s">
        <v>144</v>
      </c>
    </row>
  </sheetData>
  <sheetProtection/>
  <hyperlinks>
    <hyperlink ref="A4" location="'19ALG01'!A1" display="19ALG01"/>
    <hyperlink ref="A5" location="'19ALG02'!A1" display="19ALG02"/>
    <hyperlink ref="A6" location="'19ALG03'!A1" display="19ALG03"/>
    <hyperlink ref="A7" location="'19ALG04'!A1" display="19ALG04"/>
    <hyperlink ref="A8" location="'19ALG05'!A1" display="19ALG05"/>
    <hyperlink ref="A10" location="'19ALG07'!A1" display="19ALG07"/>
    <hyperlink ref="A13" location="'19ALG10'!A1" display="19ALG10"/>
    <hyperlink ref="A12" location="'19ALG09'!A1" display="19ALG09"/>
    <hyperlink ref="A9" location="'19ALG06'!A1" display="19ALG06"/>
    <hyperlink ref="A11" location="'19ALG08'!A1" display="19ALG08"/>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V33"/>
  <sheetViews>
    <sheetView zoomScale="115" zoomScaleNormal="115" zoomScalePageLayoutView="0" workbookViewId="0" topLeftCell="A1">
      <selection activeCell="A41" sqref="A41"/>
    </sheetView>
  </sheetViews>
  <sheetFormatPr defaultColWidth="4.57421875" defaultRowHeight="12.75"/>
  <cols>
    <col min="1" max="1" width="9.57421875" style="218" customWidth="1"/>
    <col min="2" max="9" width="4.57421875" style="218" customWidth="1"/>
    <col min="10" max="28" width="5.421875" style="218" customWidth="1"/>
    <col min="29" max="228" width="9.140625" style="218" customWidth="1"/>
    <col min="229" max="229" width="9.57421875" style="218" customWidth="1"/>
    <col min="230" max="232" width="4.57421875" style="218" customWidth="1"/>
    <col min="233" max="233" width="9.57421875" style="218" customWidth="1"/>
    <col min="234" max="16384" width="4.57421875" style="218" customWidth="1"/>
  </cols>
  <sheetData>
    <row r="1" ht="12">
      <c r="A1" s="190"/>
    </row>
    <row r="2" spans="1:25" ht="12">
      <c r="A2" s="457" t="s">
        <v>251</v>
      </c>
      <c r="B2" s="457"/>
      <c r="C2" s="457"/>
      <c r="D2" s="457"/>
      <c r="E2" s="457"/>
      <c r="F2" s="457"/>
      <c r="G2" s="457"/>
      <c r="H2" s="457"/>
      <c r="I2" s="457"/>
      <c r="J2" s="457"/>
      <c r="K2" s="457"/>
      <c r="L2" s="457"/>
      <c r="M2" s="457"/>
      <c r="N2" s="457"/>
      <c r="O2" s="457"/>
      <c r="P2" s="457"/>
      <c r="Q2" s="457"/>
      <c r="R2" s="457"/>
      <c r="S2" s="457"/>
      <c r="T2" s="457"/>
      <c r="U2" s="457"/>
      <c r="V2" s="457"/>
      <c r="W2" s="457"/>
      <c r="X2" s="457"/>
      <c r="Y2" s="457"/>
    </row>
    <row r="3" spans="1:25" ht="12">
      <c r="A3" s="458" t="s">
        <v>250</v>
      </c>
      <c r="B3" s="458"/>
      <c r="C3" s="458"/>
      <c r="D3" s="458"/>
      <c r="E3" s="458"/>
      <c r="F3" s="458"/>
      <c r="G3" s="458"/>
      <c r="H3" s="458"/>
      <c r="I3" s="458"/>
      <c r="J3" s="458"/>
      <c r="K3" s="458"/>
      <c r="L3" s="458"/>
      <c r="M3" s="458"/>
      <c r="N3" s="458"/>
      <c r="O3" s="458"/>
      <c r="P3" s="458"/>
      <c r="Q3" s="458"/>
      <c r="R3" s="458"/>
      <c r="S3" s="458"/>
      <c r="T3" s="458"/>
      <c r="U3" s="458"/>
      <c r="V3" s="458"/>
      <c r="W3" s="458"/>
      <c r="X3" s="458"/>
      <c r="Y3" s="458"/>
    </row>
    <row r="4" ht="12" thickBot="1">
      <c r="A4" s="264"/>
    </row>
    <row r="5" spans="1:28" ht="11.25">
      <c r="A5" s="257"/>
      <c r="B5" s="453" t="s">
        <v>239</v>
      </c>
      <c r="C5" s="454"/>
      <c r="D5" s="454"/>
      <c r="E5" s="453" t="s">
        <v>238</v>
      </c>
      <c r="F5" s="454"/>
      <c r="G5" s="454"/>
      <c r="H5" s="453" t="s">
        <v>237</v>
      </c>
      <c r="I5" s="454"/>
      <c r="J5" s="454"/>
      <c r="K5" s="453" t="s">
        <v>236</v>
      </c>
      <c r="L5" s="454"/>
      <c r="M5" s="454"/>
      <c r="N5" s="453" t="s">
        <v>235</v>
      </c>
      <c r="O5" s="454"/>
      <c r="P5" s="454"/>
      <c r="Q5" s="453" t="s">
        <v>234</v>
      </c>
      <c r="R5" s="454"/>
      <c r="S5" s="454"/>
      <c r="T5" s="453" t="s">
        <v>233</v>
      </c>
      <c r="U5" s="454"/>
      <c r="V5" s="454"/>
      <c r="W5" s="453" t="s">
        <v>232</v>
      </c>
      <c r="X5" s="454"/>
      <c r="Y5" s="454"/>
      <c r="Z5" s="453" t="s">
        <v>231</v>
      </c>
      <c r="AA5" s="454"/>
      <c r="AB5" s="454"/>
    </row>
    <row r="6" spans="1:28" ht="11.25">
      <c r="A6" s="340"/>
      <c r="B6" s="339" t="s">
        <v>51</v>
      </c>
      <c r="C6" s="338" t="s">
        <v>52</v>
      </c>
      <c r="D6" s="338" t="s">
        <v>53</v>
      </c>
      <c r="E6" s="339" t="s">
        <v>51</v>
      </c>
      <c r="F6" s="338" t="s">
        <v>52</v>
      </c>
      <c r="G6" s="338" t="s">
        <v>53</v>
      </c>
      <c r="H6" s="339" t="s">
        <v>51</v>
      </c>
      <c r="I6" s="338" t="s">
        <v>52</v>
      </c>
      <c r="J6" s="338" t="s">
        <v>53</v>
      </c>
      <c r="K6" s="339" t="s">
        <v>51</v>
      </c>
      <c r="L6" s="338" t="s">
        <v>52</v>
      </c>
      <c r="M6" s="338" t="s">
        <v>53</v>
      </c>
      <c r="N6" s="339" t="s">
        <v>51</v>
      </c>
      <c r="O6" s="338" t="s">
        <v>52</v>
      </c>
      <c r="P6" s="338" t="s">
        <v>53</v>
      </c>
      <c r="Q6" s="339" t="s">
        <v>51</v>
      </c>
      <c r="R6" s="338" t="s">
        <v>52</v>
      </c>
      <c r="S6" s="338" t="s">
        <v>53</v>
      </c>
      <c r="T6" s="339" t="s">
        <v>51</v>
      </c>
      <c r="U6" s="338" t="s">
        <v>52</v>
      </c>
      <c r="V6" s="338" t="s">
        <v>53</v>
      </c>
      <c r="W6" s="339" t="s">
        <v>51</v>
      </c>
      <c r="X6" s="338" t="s">
        <v>52</v>
      </c>
      <c r="Y6" s="338" t="s">
        <v>53</v>
      </c>
      <c r="Z6" s="339" t="s">
        <v>51</v>
      </c>
      <c r="AA6" s="338" t="s">
        <v>52</v>
      </c>
      <c r="AB6" s="338" t="s">
        <v>53</v>
      </c>
    </row>
    <row r="7" spans="1:28" ht="11.25">
      <c r="A7" s="218" t="s">
        <v>249</v>
      </c>
      <c r="B7" s="337">
        <v>0</v>
      </c>
      <c r="C7" s="329">
        <v>0</v>
      </c>
      <c r="D7" s="329">
        <v>0</v>
      </c>
      <c r="E7" s="337">
        <v>1</v>
      </c>
      <c r="F7" s="329" t="s">
        <v>129</v>
      </c>
      <c r="G7" s="329">
        <v>1</v>
      </c>
      <c r="H7" s="337">
        <v>1</v>
      </c>
      <c r="I7" s="329" t="s">
        <v>129</v>
      </c>
      <c r="J7" s="329">
        <v>1</v>
      </c>
      <c r="K7" s="337">
        <v>0</v>
      </c>
      <c r="L7" s="329">
        <v>0</v>
      </c>
      <c r="M7" s="329">
        <v>0</v>
      </c>
      <c r="N7" s="337">
        <v>0</v>
      </c>
      <c r="O7" s="329">
        <v>0</v>
      </c>
      <c r="P7" s="329">
        <v>0</v>
      </c>
      <c r="Q7" s="337">
        <v>0</v>
      </c>
      <c r="R7" s="329">
        <v>0</v>
      </c>
      <c r="S7" s="329">
        <v>0</v>
      </c>
      <c r="T7" s="337">
        <v>0</v>
      </c>
      <c r="U7" s="329">
        <v>0</v>
      </c>
      <c r="V7" s="329">
        <v>0</v>
      </c>
      <c r="W7" s="337">
        <v>0</v>
      </c>
      <c r="X7" s="329">
        <v>0</v>
      </c>
      <c r="Y7" s="329">
        <v>0</v>
      </c>
      <c r="Z7" s="337">
        <v>0</v>
      </c>
      <c r="AA7" s="329">
        <v>0</v>
      </c>
      <c r="AB7" s="329">
        <v>0</v>
      </c>
    </row>
    <row r="8" spans="1:28" ht="11.25">
      <c r="A8" s="218" t="s">
        <v>248</v>
      </c>
      <c r="B8" s="337">
        <v>1</v>
      </c>
      <c r="C8" s="329">
        <v>3</v>
      </c>
      <c r="D8" s="329">
        <v>4</v>
      </c>
      <c r="E8" s="337" t="s">
        <v>129</v>
      </c>
      <c r="F8" s="329" t="s">
        <v>129</v>
      </c>
      <c r="G8" s="329" t="s">
        <v>129</v>
      </c>
      <c r="H8" s="337">
        <v>3</v>
      </c>
      <c r="I8" s="329">
        <v>1</v>
      </c>
      <c r="J8" s="329">
        <v>4</v>
      </c>
      <c r="K8" s="337">
        <v>0</v>
      </c>
      <c r="L8" s="329">
        <v>2</v>
      </c>
      <c r="M8" s="329">
        <v>2</v>
      </c>
      <c r="N8" s="337">
        <v>0</v>
      </c>
      <c r="O8" s="329">
        <v>0</v>
      </c>
      <c r="P8" s="329">
        <v>0</v>
      </c>
      <c r="Q8" s="337">
        <v>0</v>
      </c>
      <c r="R8" s="329">
        <v>0</v>
      </c>
      <c r="S8" s="329">
        <v>0</v>
      </c>
      <c r="T8" s="337">
        <v>0</v>
      </c>
      <c r="U8" s="329">
        <v>0</v>
      </c>
      <c r="V8" s="329">
        <v>0</v>
      </c>
      <c r="W8" s="337">
        <v>0</v>
      </c>
      <c r="X8" s="329">
        <v>0</v>
      </c>
      <c r="Y8" s="329">
        <v>0</v>
      </c>
      <c r="Z8" s="337">
        <v>0</v>
      </c>
      <c r="AA8" s="329">
        <v>0</v>
      </c>
      <c r="AB8" s="329">
        <v>0</v>
      </c>
    </row>
    <row r="9" spans="1:28" ht="11.25">
      <c r="A9" s="218" t="s">
        <v>247</v>
      </c>
      <c r="B9" s="336">
        <v>4</v>
      </c>
      <c r="C9" s="335">
        <v>1</v>
      </c>
      <c r="D9" s="335">
        <v>5</v>
      </c>
      <c r="E9" s="336">
        <v>4</v>
      </c>
      <c r="F9" s="335">
        <v>3</v>
      </c>
      <c r="G9" s="335">
        <v>7</v>
      </c>
      <c r="H9" s="336">
        <v>1</v>
      </c>
      <c r="I9" s="335">
        <v>2</v>
      </c>
      <c r="J9" s="329">
        <v>3</v>
      </c>
      <c r="K9" s="336">
        <v>2</v>
      </c>
      <c r="L9" s="335">
        <v>2</v>
      </c>
      <c r="M9" s="329">
        <v>4</v>
      </c>
      <c r="N9" s="336">
        <v>0</v>
      </c>
      <c r="O9" s="335">
        <v>0</v>
      </c>
      <c r="P9" s="329">
        <v>0</v>
      </c>
      <c r="Q9" s="336">
        <v>0</v>
      </c>
      <c r="R9" s="335">
        <v>0</v>
      </c>
      <c r="S9" s="329">
        <v>0</v>
      </c>
      <c r="T9" s="336">
        <v>0</v>
      </c>
      <c r="U9" s="335">
        <v>0</v>
      </c>
      <c r="V9" s="329">
        <v>0</v>
      </c>
      <c r="W9" s="336">
        <v>0</v>
      </c>
      <c r="X9" s="335">
        <v>0</v>
      </c>
      <c r="Y9" s="329">
        <v>0</v>
      </c>
      <c r="Z9" s="336">
        <v>0</v>
      </c>
      <c r="AA9" s="335">
        <v>0</v>
      </c>
      <c r="AB9" s="329">
        <v>0</v>
      </c>
    </row>
    <row r="10" spans="1:28" ht="11.25">
      <c r="A10" s="218" t="s">
        <v>246</v>
      </c>
      <c r="B10" s="336">
        <v>27</v>
      </c>
      <c r="C10" s="335">
        <v>21</v>
      </c>
      <c r="D10" s="335">
        <v>48</v>
      </c>
      <c r="E10" s="336">
        <v>25</v>
      </c>
      <c r="F10" s="335">
        <v>21</v>
      </c>
      <c r="G10" s="335">
        <v>46</v>
      </c>
      <c r="H10" s="336">
        <v>105</v>
      </c>
      <c r="I10" s="335">
        <v>62</v>
      </c>
      <c r="J10" s="329">
        <v>167</v>
      </c>
      <c r="K10" s="336">
        <v>130</v>
      </c>
      <c r="L10" s="335">
        <v>57</v>
      </c>
      <c r="M10" s="329">
        <v>187</v>
      </c>
      <c r="N10" s="336">
        <v>120</v>
      </c>
      <c r="O10" s="335">
        <v>52</v>
      </c>
      <c r="P10" s="329">
        <v>172</v>
      </c>
      <c r="Q10" s="336">
        <v>172</v>
      </c>
      <c r="R10" s="335">
        <v>52</v>
      </c>
      <c r="S10" s="329">
        <v>224</v>
      </c>
      <c r="T10" s="336">
        <v>133</v>
      </c>
      <c r="U10" s="335">
        <v>85</v>
      </c>
      <c r="V10" s="329">
        <v>218</v>
      </c>
      <c r="W10" s="336">
        <v>121</v>
      </c>
      <c r="X10" s="335">
        <v>92</v>
      </c>
      <c r="Y10" s="329">
        <v>213</v>
      </c>
      <c r="Z10" s="336">
        <v>139</v>
      </c>
      <c r="AA10" s="335">
        <v>73</v>
      </c>
      <c r="AB10" s="329">
        <v>212</v>
      </c>
    </row>
    <row r="11" spans="1:28" ht="11.25">
      <c r="A11" s="218" t="s">
        <v>245</v>
      </c>
      <c r="B11" s="336">
        <v>24</v>
      </c>
      <c r="C11" s="335">
        <v>22</v>
      </c>
      <c r="D11" s="335">
        <v>46</v>
      </c>
      <c r="E11" s="336">
        <v>34</v>
      </c>
      <c r="F11" s="335">
        <v>24</v>
      </c>
      <c r="G11" s="335">
        <v>58</v>
      </c>
      <c r="H11" s="336">
        <v>119</v>
      </c>
      <c r="I11" s="335">
        <v>67</v>
      </c>
      <c r="J11" s="329">
        <v>186</v>
      </c>
      <c r="K11" s="336">
        <v>104</v>
      </c>
      <c r="L11" s="335">
        <v>66</v>
      </c>
      <c r="M11" s="329">
        <v>170</v>
      </c>
      <c r="N11" s="336">
        <v>126</v>
      </c>
      <c r="O11" s="335">
        <v>62</v>
      </c>
      <c r="P11" s="329">
        <v>188</v>
      </c>
      <c r="Q11" s="336">
        <v>147</v>
      </c>
      <c r="R11" s="335">
        <v>65</v>
      </c>
      <c r="S11" s="329">
        <v>212</v>
      </c>
      <c r="T11" s="336">
        <v>181</v>
      </c>
      <c r="U11" s="335">
        <v>74</v>
      </c>
      <c r="V11" s="329">
        <v>255</v>
      </c>
      <c r="W11" s="336">
        <v>142</v>
      </c>
      <c r="X11" s="335">
        <v>97</v>
      </c>
      <c r="Y11" s="329">
        <v>239</v>
      </c>
      <c r="Z11" s="336">
        <v>150</v>
      </c>
      <c r="AA11" s="335">
        <v>100</v>
      </c>
      <c r="AB11" s="329">
        <v>250</v>
      </c>
    </row>
    <row r="12" spans="1:28" ht="11.25">
      <c r="A12" s="218" t="s">
        <v>244</v>
      </c>
      <c r="B12" s="336">
        <v>26</v>
      </c>
      <c r="C12" s="335">
        <v>23</v>
      </c>
      <c r="D12" s="335">
        <v>49</v>
      </c>
      <c r="E12" s="336">
        <v>25</v>
      </c>
      <c r="F12" s="335">
        <v>29</v>
      </c>
      <c r="G12" s="335">
        <v>54</v>
      </c>
      <c r="H12" s="336">
        <v>111</v>
      </c>
      <c r="I12" s="335">
        <v>56</v>
      </c>
      <c r="J12" s="329">
        <v>167</v>
      </c>
      <c r="K12" s="336">
        <v>117</v>
      </c>
      <c r="L12" s="335">
        <v>81</v>
      </c>
      <c r="M12" s="329">
        <v>198</v>
      </c>
      <c r="N12" s="336">
        <v>107</v>
      </c>
      <c r="O12" s="335">
        <v>66</v>
      </c>
      <c r="P12" s="329">
        <v>173</v>
      </c>
      <c r="Q12" s="336">
        <v>128</v>
      </c>
      <c r="R12" s="335">
        <v>69</v>
      </c>
      <c r="S12" s="329">
        <v>197</v>
      </c>
      <c r="T12" s="336">
        <v>148</v>
      </c>
      <c r="U12" s="335">
        <v>69</v>
      </c>
      <c r="V12" s="329">
        <v>217</v>
      </c>
      <c r="W12" s="336">
        <v>178</v>
      </c>
      <c r="X12" s="335">
        <v>83</v>
      </c>
      <c r="Y12" s="329">
        <v>261</v>
      </c>
      <c r="Z12" s="336">
        <v>151</v>
      </c>
      <c r="AA12" s="335">
        <v>95</v>
      </c>
      <c r="AB12" s="329">
        <v>246</v>
      </c>
    </row>
    <row r="13" spans="1:28" ht="11.25">
      <c r="A13" s="218" t="s">
        <v>243</v>
      </c>
      <c r="B13" s="336">
        <v>25</v>
      </c>
      <c r="C13" s="335">
        <v>32</v>
      </c>
      <c r="D13" s="335">
        <v>57</v>
      </c>
      <c r="E13" s="336">
        <v>37</v>
      </c>
      <c r="F13" s="335">
        <v>20</v>
      </c>
      <c r="G13" s="335">
        <v>57</v>
      </c>
      <c r="H13" s="336">
        <v>110</v>
      </c>
      <c r="I13" s="335">
        <v>55</v>
      </c>
      <c r="J13" s="329">
        <v>165</v>
      </c>
      <c r="K13" s="336">
        <v>99</v>
      </c>
      <c r="L13" s="335">
        <v>58</v>
      </c>
      <c r="M13" s="329">
        <v>157</v>
      </c>
      <c r="N13" s="336">
        <v>118</v>
      </c>
      <c r="O13" s="335">
        <v>82</v>
      </c>
      <c r="P13" s="329">
        <v>200</v>
      </c>
      <c r="Q13" s="336">
        <v>110</v>
      </c>
      <c r="R13" s="335">
        <v>70</v>
      </c>
      <c r="S13" s="329">
        <v>180</v>
      </c>
      <c r="T13" s="336">
        <v>130</v>
      </c>
      <c r="U13" s="335">
        <v>75</v>
      </c>
      <c r="V13" s="329">
        <v>205</v>
      </c>
      <c r="W13" s="336">
        <v>151</v>
      </c>
      <c r="X13" s="335">
        <v>76</v>
      </c>
      <c r="Y13" s="329">
        <v>227</v>
      </c>
      <c r="Z13" s="336">
        <v>178</v>
      </c>
      <c r="AA13" s="335">
        <v>77</v>
      </c>
      <c r="AB13" s="329">
        <v>255</v>
      </c>
    </row>
    <row r="14" spans="1:28" ht="11.25">
      <c r="A14" s="218" t="s">
        <v>242</v>
      </c>
      <c r="B14" s="336">
        <v>27</v>
      </c>
      <c r="C14" s="335">
        <v>33</v>
      </c>
      <c r="D14" s="335">
        <v>60</v>
      </c>
      <c r="E14" s="336">
        <v>22</v>
      </c>
      <c r="F14" s="335">
        <v>41</v>
      </c>
      <c r="G14" s="335">
        <v>63</v>
      </c>
      <c r="H14" s="336">
        <v>98</v>
      </c>
      <c r="I14" s="335">
        <v>56</v>
      </c>
      <c r="J14" s="329">
        <v>154</v>
      </c>
      <c r="K14" s="336">
        <v>111</v>
      </c>
      <c r="L14" s="335">
        <v>50</v>
      </c>
      <c r="M14" s="329">
        <v>161</v>
      </c>
      <c r="N14" s="336">
        <v>105</v>
      </c>
      <c r="O14" s="335">
        <v>58</v>
      </c>
      <c r="P14" s="329">
        <v>163</v>
      </c>
      <c r="Q14" s="336">
        <v>135</v>
      </c>
      <c r="R14" s="335">
        <v>79</v>
      </c>
      <c r="S14" s="329">
        <v>214</v>
      </c>
      <c r="T14" s="336">
        <v>124</v>
      </c>
      <c r="U14" s="335">
        <v>77</v>
      </c>
      <c r="V14" s="329">
        <v>201</v>
      </c>
      <c r="W14" s="336">
        <v>134</v>
      </c>
      <c r="X14" s="335">
        <v>67</v>
      </c>
      <c r="Y14" s="329">
        <v>201</v>
      </c>
      <c r="Z14" s="336">
        <v>153</v>
      </c>
      <c r="AA14" s="335">
        <v>79</v>
      </c>
      <c r="AB14" s="329">
        <v>232</v>
      </c>
    </row>
    <row r="15" spans="1:28" ht="11.25">
      <c r="A15" s="218" t="s">
        <v>241</v>
      </c>
      <c r="B15" s="331">
        <v>36</v>
      </c>
      <c r="C15" s="330">
        <v>19</v>
      </c>
      <c r="D15" s="330">
        <v>55</v>
      </c>
      <c r="E15" s="331">
        <v>21</v>
      </c>
      <c r="F15" s="330">
        <v>35</v>
      </c>
      <c r="G15" s="330">
        <v>56</v>
      </c>
      <c r="H15" s="331">
        <v>84</v>
      </c>
      <c r="I15" s="330">
        <v>64</v>
      </c>
      <c r="J15" s="329">
        <v>148</v>
      </c>
      <c r="K15" s="331">
        <v>107</v>
      </c>
      <c r="L15" s="330">
        <v>41</v>
      </c>
      <c r="M15" s="329">
        <v>148</v>
      </c>
      <c r="N15" s="331">
        <v>103</v>
      </c>
      <c r="O15" s="330">
        <v>43</v>
      </c>
      <c r="P15" s="329">
        <v>146</v>
      </c>
      <c r="Q15" s="331">
        <v>109</v>
      </c>
      <c r="R15" s="330">
        <v>58</v>
      </c>
      <c r="S15" s="329">
        <v>167</v>
      </c>
      <c r="T15" s="331">
        <v>131</v>
      </c>
      <c r="U15" s="330">
        <v>73</v>
      </c>
      <c r="V15" s="329">
        <v>204</v>
      </c>
      <c r="W15" s="331">
        <v>119</v>
      </c>
      <c r="X15" s="330">
        <v>73</v>
      </c>
      <c r="Y15" s="329">
        <v>192</v>
      </c>
      <c r="Z15" s="331">
        <v>128</v>
      </c>
      <c r="AA15" s="330">
        <v>64</v>
      </c>
      <c r="AB15" s="329">
        <v>192</v>
      </c>
    </row>
    <row r="16" spans="1:256" ht="12">
      <c r="A16" s="266" t="s">
        <v>7</v>
      </c>
      <c r="B16" s="325">
        <v>170</v>
      </c>
      <c r="C16" s="323">
        <v>154</v>
      </c>
      <c r="D16" s="323">
        <v>324</v>
      </c>
      <c r="E16" s="325">
        <v>169</v>
      </c>
      <c r="F16" s="323">
        <v>173</v>
      </c>
      <c r="G16" s="323">
        <v>342</v>
      </c>
      <c r="H16" s="325">
        <v>632</v>
      </c>
      <c r="I16" s="323">
        <v>363</v>
      </c>
      <c r="J16" s="324">
        <v>995</v>
      </c>
      <c r="K16" s="325">
        <v>670</v>
      </c>
      <c r="L16" s="323">
        <v>357</v>
      </c>
      <c r="M16" s="324">
        <v>1027</v>
      </c>
      <c r="N16" s="325">
        <v>679</v>
      </c>
      <c r="O16" s="323">
        <v>363</v>
      </c>
      <c r="P16" s="324">
        <v>1042</v>
      </c>
      <c r="Q16" s="325">
        <v>801</v>
      </c>
      <c r="R16" s="323">
        <v>393</v>
      </c>
      <c r="S16" s="324">
        <v>1194</v>
      </c>
      <c r="T16" s="325">
        <v>847</v>
      </c>
      <c r="U16" s="323">
        <v>453</v>
      </c>
      <c r="V16" s="324">
        <v>1300</v>
      </c>
      <c r="W16" s="325">
        <f aca="true" t="shared" si="0" ref="W16:AB16">SUM(W7:W15)</f>
        <v>845</v>
      </c>
      <c r="X16" s="323">
        <f t="shared" si="0"/>
        <v>488</v>
      </c>
      <c r="Y16" s="324">
        <f t="shared" si="0"/>
        <v>1333</v>
      </c>
      <c r="Z16" s="325">
        <f t="shared" si="0"/>
        <v>899</v>
      </c>
      <c r="AA16" s="323">
        <f t="shared" si="0"/>
        <v>488</v>
      </c>
      <c r="AB16" s="324">
        <f t="shared" si="0"/>
        <v>1387</v>
      </c>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c r="IR16" s="264"/>
      <c r="IS16" s="264"/>
      <c r="IT16" s="264"/>
      <c r="IU16" s="264"/>
      <c r="IV16" s="264"/>
    </row>
    <row r="19" spans="1:25" ht="12">
      <c r="A19" s="421" t="s">
        <v>240</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row>
    <row r="20" ht="12" thickBot="1">
      <c r="A20" s="264"/>
    </row>
    <row r="21" spans="1:28" ht="11.25">
      <c r="A21" s="257"/>
      <c r="B21" s="453" t="s">
        <v>239</v>
      </c>
      <c r="C21" s="454"/>
      <c r="D21" s="454"/>
      <c r="E21" s="453" t="s">
        <v>238</v>
      </c>
      <c r="F21" s="454"/>
      <c r="G21" s="454"/>
      <c r="H21" s="453" t="s">
        <v>237</v>
      </c>
      <c r="I21" s="454"/>
      <c r="J21" s="454"/>
      <c r="K21" s="453" t="s">
        <v>236</v>
      </c>
      <c r="L21" s="454"/>
      <c r="M21" s="454"/>
      <c r="N21" s="453" t="s">
        <v>235</v>
      </c>
      <c r="O21" s="454"/>
      <c r="P21" s="454"/>
      <c r="Q21" s="453" t="s">
        <v>234</v>
      </c>
      <c r="R21" s="454"/>
      <c r="S21" s="454"/>
      <c r="T21" s="453" t="s">
        <v>233</v>
      </c>
      <c r="U21" s="454"/>
      <c r="V21" s="454"/>
      <c r="W21" s="453" t="s">
        <v>232</v>
      </c>
      <c r="X21" s="454"/>
      <c r="Y21" s="454"/>
      <c r="Z21" s="453" t="s">
        <v>231</v>
      </c>
      <c r="AA21" s="454"/>
      <c r="AB21" s="454"/>
    </row>
    <row r="22" spans="1:28" ht="11.25">
      <c r="A22" s="340"/>
      <c r="B22" s="339" t="s">
        <v>51</v>
      </c>
      <c r="C22" s="338" t="s">
        <v>52</v>
      </c>
      <c r="D22" s="338" t="s">
        <v>53</v>
      </c>
      <c r="E22" s="339" t="s">
        <v>51</v>
      </c>
      <c r="F22" s="338" t="s">
        <v>52</v>
      </c>
      <c r="G22" s="338" t="s">
        <v>53</v>
      </c>
      <c r="H22" s="339" t="s">
        <v>51</v>
      </c>
      <c r="I22" s="338" t="s">
        <v>52</v>
      </c>
      <c r="J22" s="338" t="s">
        <v>53</v>
      </c>
      <c r="K22" s="339" t="s">
        <v>51</v>
      </c>
      <c r="L22" s="338" t="s">
        <v>52</v>
      </c>
      <c r="M22" s="338" t="s">
        <v>53</v>
      </c>
      <c r="N22" s="339" t="s">
        <v>51</v>
      </c>
      <c r="O22" s="338" t="s">
        <v>52</v>
      </c>
      <c r="P22" s="338" t="s">
        <v>53</v>
      </c>
      <c r="Q22" s="339" t="s">
        <v>51</v>
      </c>
      <c r="R22" s="338" t="s">
        <v>52</v>
      </c>
      <c r="S22" s="338" t="s">
        <v>53</v>
      </c>
      <c r="T22" s="339" t="s">
        <v>51</v>
      </c>
      <c r="U22" s="338" t="s">
        <v>52</v>
      </c>
      <c r="V22" s="338" t="s">
        <v>53</v>
      </c>
      <c r="W22" s="339" t="s">
        <v>51</v>
      </c>
      <c r="X22" s="338" t="s">
        <v>52</v>
      </c>
      <c r="Y22" s="338" t="s">
        <v>53</v>
      </c>
      <c r="Z22" s="339" t="s">
        <v>51</v>
      </c>
      <c r="AA22" s="338" t="s">
        <v>52</v>
      </c>
      <c r="AB22" s="338" t="s">
        <v>53</v>
      </c>
    </row>
    <row r="23" spans="1:28" ht="11.25">
      <c r="A23" s="218" t="s">
        <v>230</v>
      </c>
      <c r="B23" s="238">
        <v>26</v>
      </c>
      <c r="C23" s="237">
        <v>25</v>
      </c>
      <c r="D23" s="237">
        <v>51</v>
      </c>
      <c r="E23" s="238">
        <v>39</v>
      </c>
      <c r="F23" s="237">
        <v>23</v>
      </c>
      <c r="G23" s="237">
        <v>62</v>
      </c>
      <c r="H23" s="238">
        <v>97</v>
      </c>
      <c r="I23" s="237">
        <v>61</v>
      </c>
      <c r="J23" s="237">
        <v>158</v>
      </c>
      <c r="K23" s="240">
        <v>103</v>
      </c>
      <c r="L23" s="332">
        <v>76</v>
      </c>
      <c r="M23" s="332">
        <v>179</v>
      </c>
      <c r="N23" s="240">
        <v>107</v>
      </c>
      <c r="O23" s="332">
        <v>63</v>
      </c>
      <c r="P23" s="332">
        <v>170</v>
      </c>
      <c r="Q23" s="240">
        <v>121</v>
      </c>
      <c r="R23" s="332">
        <v>67</v>
      </c>
      <c r="S23" s="332">
        <v>188</v>
      </c>
      <c r="T23" s="240">
        <v>132</v>
      </c>
      <c r="U23" s="332">
        <v>81</v>
      </c>
      <c r="V23" s="332">
        <v>213</v>
      </c>
      <c r="W23" s="337">
        <v>135</v>
      </c>
      <c r="X23" s="329">
        <v>107</v>
      </c>
      <c r="Y23" s="329">
        <v>242</v>
      </c>
      <c r="Z23" s="337">
        <v>125</v>
      </c>
      <c r="AA23" s="329">
        <v>97</v>
      </c>
      <c r="AB23" s="329">
        <v>222</v>
      </c>
    </row>
    <row r="24" spans="1:28" ht="11.25">
      <c r="A24" s="218" t="s">
        <v>229</v>
      </c>
      <c r="B24" s="238">
        <v>37</v>
      </c>
      <c r="C24" s="237">
        <v>21</v>
      </c>
      <c r="D24" s="237">
        <v>58</v>
      </c>
      <c r="E24" s="238">
        <v>30</v>
      </c>
      <c r="F24" s="237">
        <v>25</v>
      </c>
      <c r="G24" s="237">
        <v>55</v>
      </c>
      <c r="H24" s="238">
        <v>127</v>
      </c>
      <c r="I24" s="237">
        <v>58</v>
      </c>
      <c r="J24" s="237">
        <v>185</v>
      </c>
      <c r="K24" s="240">
        <v>141</v>
      </c>
      <c r="L24" s="332">
        <v>72</v>
      </c>
      <c r="M24" s="332">
        <v>213</v>
      </c>
      <c r="N24" s="240">
        <v>113</v>
      </c>
      <c r="O24" s="332">
        <v>81</v>
      </c>
      <c r="P24" s="332">
        <v>194</v>
      </c>
      <c r="Q24" s="240">
        <v>133</v>
      </c>
      <c r="R24" s="332">
        <v>78</v>
      </c>
      <c r="S24" s="332">
        <v>211</v>
      </c>
      <c r="T24" s="240">
        <v>144</v>
      </c>
      <c r="U24" s="332">
        <v>82</v>
      </c>
      <c r="V24" s="332">
        <v>226</v>
      </c>
      <c r="W24" s="337">
        <v>149</v>
      </c>
      <c r="X24" s="329">
        <v>94</v>
      </c>
      <c r="Y24" s="329">
        <v>243</v>
      </c>
      <c r="Z24" s="337">
        <v>158</v>
      </c>
      <c r="AA24" s="329">
        <v>118</v>
      </c>
      <c r="AB24" s="329">
        <v>276</v>
      </c>
    </row>
    <row r="25" spans="1:28" ht="11.25">
      <c r="A25" s="218" t="s">
        <v>228</v>
      </c>
      <c r="B25" s="238">
        <v>54</v>
      </c>
      <c r="C25" s="237">
        <v>44</v>
      </c>
      <c r="D25" s="237">
        <v>98</v>
      </c>
      <c r="E25" s="238">
        <v>58</v>
      </c>
      <c r="F25" s="237">
        <v>31</v>
      </c>
      <c r="G25" s="237">
        <v>89</v>
      </c>
      <c r="H25" s="238">
        <v>112</v>
      </c>
      <c r="I25" s="237">
        <v>79</v>
      </c>
      <c r="J25" s="237">
        <v>191</v>
      </c>
      <c r="K25" s="238">
        <v>140</v>
      </c>
      <c r="L25" s="237">
        <v>76</v>
      </c>
      <c r="M25" s="332">
        <v>216</v>
      </c>
      <c r="N25" s="238">
        <v>147</v>
      </c>
      <c r="O25" s="237">
        <v>78</v>
      </c>
      <c r="P25" s="332">
        <v>225</v>
      </c>
      <c r="Q25" s="238">
        <v>93</v>
      </c>
      <c r="R25" s="237">
        <v>91</v>
      </c>
      <c r="S25" s="332">
        <v>184</v>
      </c>
      <c r="T25" s="238">
        <v>102</v>
      </c>
      <c r="U25" s="237">
        <v>83</v>
      </c>
      <c r="V25" s="332">
        <v>185</v>
      </c>
      <c r="W25" s="336">
        <v>115</v>
      </c>
      <c r="X25" s="335">
        <v>88</v>
      </c>
      <c r="Y25" s="329">
        <v>203</v>
      </c>
      <c r="Z25" s="336">
        <v>135</v>
      </c>
      <c r="AA25" s="335">
        <v>107</v>
      </c>
      <c r="AB25" s="329">
        <v>242</v>
      </c>
    </row>
    <row r="26" spans="1:28" ht="11.25">
      <c r="A26" s="218" t="s">
        <v>227</v>
      </c>
      <c r="B26" s="238">
        <v>62</v>
      </c>
      <c r="C26" s="237">
        <v>41</v>
      </c>
      <c r="D26" s="237">
        <v>103</v>
      </c>
      <c r="E26" s="238">
        <v>50</v>
      </c>
      <c r="F26" s="237">
        <v>65</v>
      </c>
      <c r="G26" s="237">
        <v>115</v>
      </c>
      <c r="H26" s="238">
        <v>136</v>
      </c>
      <c r="I26" s="237">
        <v>94</v>
      </c>
      <c r="J26" s="237">
        <v>230</v>
      </c>
      <c r="K26" s="238">
        <v>133</v>
      </c>
      <c r="L26" s="237">
        <v>106</v>
      </c>
      <c r="M26" s="332">
        <v>239</v>
      </c>
      <c r="N26" s="238">
        <v>150</v>
      </c>
      <c r="O26" s="237">
        <v>86</v>
      </c>
      <c r="P26" s="332">
        <v>236</v>
      </c>
      <c r="Q26" s="238">
        <v>148</v>
      </c>
      <c r="R26" s="237">
        <v>100</v>
      </c>
      <c r="S26" s="332">
        <v>248</v>
      </c>
      <c r="T26" s="238">
        <v>108</v>
      </c>
      <c r="U26" s="237">
        <v>115</v>
      </c>
      <c r="V26" s="332">
        <v>223</v>
      </c>
      <c r="W26" s="336">
        <v>140</v>
      </c>
      <c r="X26" s="335">
        <v>113</v>
      </c>
      <c r="Y26" s="329">
        <v>253</v>
      </c>
      <c r="Z26" s="336">
        <v>153</v>
      </c>
      <c r="AA26" s="335">
        <v>109</v>
      </c>
      <c r="AB26" s="329">
        <v>262</v>
      </c>
    </row>
    <row r="27" spans="1:28" ht="11.25">
      <c r="A27" s="218" t="s">
        <v>226</v>
      </c>
      <c r="B27" s="238">
        <v>73</v>
      </c>
      <c r="C27" s="237">
        <v>85</v>
      </c>
      <c r="D27" s="237">
        <v>158</v>
      </c>
      <c r="E27" s="238">
        <v>100</v>
      </c>
      <c r="F27" s="237">
        <v>75</v>
      </c>
      <c r="G27" s="237">
        <v>175</v>
      </c>
      <c r="H27" s="238">
        <v>136</v>
      </c>
      <c r="I27" s="237">
        <v>131</v>
      </c>
      <c r="J27" s="237">
        <v>267</v>
      </c>
      <c r="K27" s="238">
        <v>161</v>
      </c>
      <c r="L27" s="237">
        <v>125</v>
      </c>
      <c r="M27" s="332">
        <v>286</v>
      </c>
      <c r="N27" s="238">
        <v>136</v>
      </c>
      <c r="O27" s="237">
        <v>145</v>
      </c>
      <c r="P27" s="332">
        <v>281</v>
      </c>
      <c r="Q27" s="238">
        <v>162</v>
      </c>
      <c r="R27" s="237">
        <v>139</v>
      </c>
      <c r="S27" s="332">
        <v>301</v>
      </c>
      <c r="T27" s="238">
        <v>181</v>
      </c>
      <c r="U27" s="237">
        <v>144</v>
      </c>
      <c r="V27" s="332">
        <v>325</v>
      </c>
      <c r="W27" s="336">
        <v>145</v>
      </c>
      <c r="X27" s="335">
        <v>172</v>
      </c>
      <c r="Y27" s="329">
        <v>317</v>
      </c>
      <c r="Z27" s="336">
        <v>187</v>
      </c>
      <c r="AA27" s="335">
        <v>190</v>
      </c>
      <c r="AB27" s="329">
        <v>377</v>
      </c>
    </row>
    <row r="28" spans="1:28" ht="11.25">
      <c r="A28" s="218" t="s">
        <v>225</v>
      </c>
      <c r="B28" s="334">
        <v>87</v>
      </c>
      <c r="C28" s="333">
        <v>95</v>
      </c>
      <c r="D28" s="333">
        <v>182</v>
      </c>
      <c r="E28" s="334">
        <v>114</v>
      </c>
      <c r="F28" s="333">
        <v>133</v>
      </c>
      <c r="G28" s="333">
        <v>247</v>
      </c>
      <c r="H28" s="334">
        <v>178</v>
      </c>
      <c r="I28" s="333">
        <v>141</v>
      </c>
      <c r="J28" s="333">
        <v>319</v>
      </c>
      <c r="K28" s="334">
        <v>170</v>
      </c>
      <c r="L28" s="333">
        <v>149</v>
      </c>
      <c r="M28" s="332">
        <v>319</v>
      </c>
      <c r="N28" s="334">
        <v>159</v>
      </c>
      <c r="O28" s="333">
        <v>135</v>
      </c>
      <c r="P28" s="332">
        <v>294</v>
      </c>
      <c r="Q28" s="334">
        <v>177</v>
      </c>
      <c r="R28" s="333">
        <v>168</v>
      </c>
      <c r="S28" s="332">
        <v>345</v>
      </c>
      <c r="T28" s="334">
        <v>216</v>
      </c>
      <c r="U28" s="333">
        <v>199</v>
      </c>
      <c r="V28" s="332">
        <v>415</v>
      </c>
      <c r="W28" s="331">
        <v>237</v>
      </c>
      <c r="X28" s="330">
        <v>222</v>
      </c>
      <c r="Y28" s="329">
        <v>459</v>
      </c>
      <c r="Z28" s="331">
        <v>194</v>
      </c>
      <c r="AA28" s="330">
        <v>226</v>
      </c>
      <c r="AB28" s="329">
        <v>420</v>
      </c>
    </row>
    <row r="29" spans="1:256" ht="12">
      <c r="A29" s="266" t="s">
        <v>7</v>
      </c>
      <c r="B29" s="328">
        <v>339</v>
      </c>
      <c r="C29" s="327">
        <v>311</v>
      </c>
      <c r="D29" s="327">
        <v>650</v>
      </c>
      <c r="E29" s="328">
        <v>391</v>
      </c>
      <c r="F29" s="327">
        <v>352</v>
      </c>
      <c r="G29" s="327">
        <v>743</v>
      </c>
      <c r="H29" s="328">
        <v>786</v>
      </c>
      <c r="I29" s="327">
        <v>564</v>
      </c>
      <c r="J29" s="327">
        <v>1350</v>
      </c>
      <c r="K29" s="328">
        <v>848</v>
      </c>
      <c r="L29" s="327">
        <v>604</v>
      </c>
      <c r="M29" s="326">
        <v>1452</v>
      </c>
      <c r="N29" s="328">
        <v>812</v>
      </c>
      <c r="O29" s="327">
        <v>588</v>
      </c>
      <c r="P29" s="326">
        <v>1400</v>
      </c>
      <c r="Q29" s="328">
        <v>834</v>
      </c>
      <c r="R29" s="327">
        <v>643</v>
      </c>
      <c r="S29" s="326">
        <v>1477</v>
      </c>
      <c r="T29" s="328">
        <v>883</v>
      </c>
      <c r="U29" s="327">
        <v>704</v>
      </c>
      <c r="V29" s="326">
        <v>1587</v>
      </c>
      <c r="W29" s="325">
        <f aca="true" t="shared" si="1" ref="W29:AB29">SUM(W23:W28)</f>
        <v>921</v>
      </c>
      <c r="X29" s="323">
        <f t="shared" si="1"/>
        <v>796</v>
      </c>
      <c r="Y29" s="324">
        <f t="shared" si="1"/>
        <v>1717</v>
      </c>
      <c r="Z29" s="325">
        <f t="shared" si="1"/>
        <v>952</v>
      </c>
      <c r="AA29" s="323">
        <f t="shared" si="1"/>
        <v>847</v>
      </c>
      <c r="AB29" s="324">
        <f t="shared" si="1"/>
        <v>1799</v>
      </c>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4"/>
      <c r="FX29" s="264"/>
      <c r="FY29" s="264"/>
      <c r="FZ29" s="264"/>
      <c r="GA29" s="264"/>
      <c r="GB29" s="264"/>
      <c r="GC29" s="264"/>
      <c r="GD29" s="264"/>
      <c r="GE29" s="264"/>
      <c r="GF29" s="264"/>
      <c r="GG29" s="264"/>
      <c r="GH29" s="264"/>
      <c r="GI29" s="264"/>
      <c r="GJ29" s="264"/>
      <c r="GK29" s="264"/>
      <c r="GL29" s="264"/>
      <c r="GM29" s="264"/>
      <c r="GN29" s="264"/>
      <c r="GO29" s="264"/>
      <c r="GP29" s="264"/>
      <c r="GQ29" s="264"/>
      <c r="GR29" s="264"/>
      <c r="GS29" s="264"/>
      <c r="GT29" s="264"/>
      <c r="GU29" s="264"/>
      <c r="GV29" s="264"/>
      <c r="GW29" s="264"/>
      <c r="GX29" s="264"/>
      <c r="GY29" s="264"/>
      <c r="GZ29" s="264"/>
      <c r="HA29" s="264"/>
      <c r="HB29" s="264"/>
      <c r="HC29" s="264"/>
      <c r="HD29" s="264"/>
      <c r="HE29" s="264"/>
      <c r="HF29" s="264"/>
      <c r="HG29" s="264"/>
      <c r="HH29" s="264"/>
      <c r="HI29" s="264"/>
      <c r="HJ29" s="264"/>
      <c r="HK29" s="264"/>
      <c r="HL29" s="264"/>
      <c r="HM29" s="264"/>
      <c r="HN29" s="264"/>
      <c r="HO29" s="264"/>
      <c r="HP29" s="264"/>
      <c r="HQ29" s="264"/>
      <c r="HR29" s="264"/>
      <c r="HS29" s="264"/>
      <c r="HT29" s="264"/>
      <c r="HU29" s="264"/>
      <c r="HV29" s="264"/>
      <c r="HW29" s="264"/>
      <c r="HX29" s="264"/>
      <c r="HY29" s="264"/>
      <c r="HZ29" s="264"/>
      <c r="IA29" s="264"/>
      <c r="IB29" s="264"/>
      <c r="IC29" s="264"/>
      <c r="ID29" s="264"/>
      <c r="IE29" s="264"/>
      <c r="IF29" s="264"/>
      <c r="IG29" s="264"/>
      <c r="IH29" s="264"/>
      <c r="II29" s="264"/>
      <c r="IJ29" s="264"/>
      <c r="IK29" s="264"/>
      <c r="IL29" s="264"/>
      <c r="IM29" s="264"/>
      <c r="IN29" s="264"/>
      <c r="IO29" s="264"/>
      <c r="IP29" s="264"/>
      <c r="IQ29" s="264"/>
      <c r="IR29" s="264"/>
      <c r="IS29" s="264"/>
      <c r="IT29" s="264"/>
      <c r="IU29" s="264"/>
      <c r="IV29" s="264"/>
    </row>
    <row r="31" spans="1:28" ht="33.75" customHeight="1">
      <c r="A31" s="455" t="s">
        <v>224</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row>
    <row r="32" ht="4.5" customHeight="1"/>
    <row r="33" spans="1:28" ht="60" customHeight="1">
      <c r="A33" s="455" t="s">
        <v>223</v>
      </c>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row>
  </sheetData>
  <sheetProtection/>
  <mergeCells count="23">
    <mergeCell ref="A2:Y2"/>
    <mergeCell ref="A3:Y3"/>
    <mergeCell ref="B5:D5"/>
    <mergeCell ref="E5:G5"/>
    <mergeCell ref="H5:J5"/>
    <mergeCell ref="K5:M5"/>
    <mergeCell ref="N5:P5"/>
    <mergeCell ref="Z21:AB21"/>
    <mergeCell ref="A31:AB31"/>
    <mergeCell ref="A33:AB33"/>
    <mergeCell ref="Z5:AB5"/>
    <mergeCell ref="A19:Y19"/>
    <mergeCell ref="B21:D21"/>
    <mergeCell ref="E21:G21"/>
    <mergeCell ref="Q21:S21"/>
    <mergeCell ref="T21:V21"/>
    <mergeCell ref="W21:Y21"/>
    <mergeCell ref="H21:J21"/>
    <mergeCell ref="K21:M21"/>
    <mergeCell ref="N21:P21"/>
    <mergeCell ref="Q5:S5"/>
    <mergeCell ref="T5:V5"/>
    <mergeCell ref="W5:Y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66"/>
  <sheetViews>
    <sheetView zoomScalePageLayoutView="0" workbookViewId="0" topLeftCell="A1">
      <selection activeCell="A72" sqref="A72"/>
    </sheetView>
  </sheetViews>
  <sheetFormatPr defaultColWidth="9.140625" defaultRowHeight="12" customHeight="1"/>
  <cols>
    <col min="1" max="1" width="23.8515625" style="218" customWidth="1"/>
    <col min="2" max="15" width="7.00390625" style="218" customWidth="1"/>
    <col min="16" max="16" width="7.00390625" style="219" customWidth="1"/>
    <col min="17" max="17" width="9.140625" style="219" customWidth="1"/>
    <col min="18" max="16384" width="9.140625" style="218" customWidth="1"/>
  </cols>
  <sheetData>
    <row r="1" ht="12" customHeight="1">
      <c r="A1" s="30" t="s">
        <v>218</v>
      </c>
    </row>
    <row r="2" spans="1:16" ht="12" customHeight="1">
      <c r="A2" s="421" t="s">
        <v>142</v>
      </c>
      <c r="B2" s="421"/>
      <c r="C2" s="421"/>
      <c r="D2" s="421"/>
      <c r="E2" s="421"/>
      <c r="F2" s="421"/>
      <c r="G2" s="421"/>
      <c r="H2" s="421"/>
      <c r="I2" s="421"/>
      <c r="J2" s="421"/>
      <c r="K2" s="421"/>
      <c r="L2" s="421"/>
      <c r="M2" s="421"/>
      <c r="N2" s="421"/>
      <c r="O2" s="421"/>
      <c r="P2" s="421"/>
    </row>
    <row r="3" spans="1:16" ht="12" customHeight="1">
      <c r="A3" s="261" t="s">
        <v>143</v>
      </c>
      <c r="B3" s="260"/>
      <c r="C3" s="259"/>
      <c r="D3" s="259"/>
      <c r="E3" s="259"/>
      <c r="F3" s="259"/>
      <c r="G3" s="259"/>
      <c r="H3" s="259"/>
      <c r="I3" s="259"/>
      <c r="J3" s="259"/>
      <c r="K3" s="259"/>
      <c r="L3" s="259"/>
      <c r="M3" s="259"/>
      <c r="N3" s="259"/>
      <c r="O3" s="259"/>
      <c r="P3" s="258"/>
    </row>
    <row r="4" ht="12" customHeight="1" thickBot="1"/>
    <row r="5" spans="1:16" ht="12" customHeight="1">
      <c r="A5" s="257"/>
      <c r="B5" s="254" t="s">
        <v>105</v>
      </c>
      <c r="C5" s="256"/>
      <c r="D5" s="255"/>
      <c r="E5" s="253" t="s">
        <v>57</v>
      </c>
      <c r="F5" s="256"/>
      <c r="G5" s="255"/>
      <c r="H5" s="253" t="s">
        <v>2</v>
      </c>
      <c r="I5" s="256"/>
      <c r="J5" s="255"/>
      <c r="K5" s="253" t="s">
        <v>3</v>
      </c>
      <c r="L5" s="256"/>
      <c r="M5" s="255"/>
      <c r="N5" s="254" t="s">
        <v>7</v>
      </c>
      <c r="O5" s="253"/>
      <c r="P5" s="253"/>
    </row>
    <row r="6" spans="1:16" ht="12" customHeight="1">
      <c r="A6" s="219"/>
      <c r="B6" s="270" t="s">
        <v>10</v>
      </c>
      <c r="C6" s="269"/>
      <c r="D6" s="268"/>
      <c r="E6" s="270" t="s">
        <v>134</v>
      </c>
      <c r="F6" s="269"/>
      <c r="G6" s="268"/>
      <c r="H6" s="248"/>
      <c r="I6" s="213"/>
      <c r="J6" s="249"/>
      <c r="K6" s="248"/>
      <c r="L6" s="213"/>
      <c r="M6" s="249"/>
      <c r="N6" s="248"/>
      <c r="O6" s="213"/>
      <c r="P6" s="213"/>
    </row>
    <row r="7" spans="1:17" s="245" customFormat="1" ht="12" customHeight="1">
      <c r="A7" s="247"/>
      <c r="B7" s="217" t="s">
        <v>51</v>
      </c>
      <c r="C7" s="216" t="s">
        <v>52</v>
      </c>
      <c r="D7" s="246" t="s">
        <v>53</v>
      </c>
      <c r="E7" s="217" t="s">
        <v>51</v>
      </c>
      <c r="F7" s="216" t="s">
        <v>52</v>
      </c>
      <c r="G7" s="246" t="s">
        <v>53</v>
      </c>
      <c r="H7" s="217" t="s">
        <v>51</v>
      </c>
      <c r="I7" s="216" t="s">
        <v>52</v>
      </c>
      <c r="J7" s="246" t="s">
        <v>53</v>
      </c>
      <c r="K7" s="217" t="s">
        <v>51</v>
      </c>
      <c r="L7" s="216" t="s">
        <v>52</v>
      </c>
      <c r="M7" s="246" t="s">
        <v>53</v>
      </c>
      <c r="N7" s="217" t="s">
        <v>51</v>
      </c>
      <c r="O7" s="216" t="s">
        <v>52</v>
      </c>
      <c r="P7" s="216" t="s">
        <v>53</v>
      </c>
      <c r="Q7" s="244"/>
    </row>
    <row r="8" spans="1:17" s="245" customFormat="1" ht="5.25" customHeight="1">
      <c r="A8" s="244"/>
      <c r="B8" s="242"/>
      <c r="C8" s="241"/>
      <c r="D8" s="243"/>
      <c r="E8" s="242"/>
      <c r="F8" s="241"/>
      <c r="G8" s="243"/>
      <c r="H8" s="242"/>
      <c r="I8" s="241"/>
      <c r="J8" s="243"/>
      <c r="K8" s="242"/>
      <c r="L8" s="241"/>
      <c r="M8" s="243"/>
      <c r="N8" s="242"/>
      <c r="O8" s="241"/>
      <c r="P8" s="241"/>
      <c r="Q8" s="244"/>
    </row>
    <row r="9" spans="1:17" ht="12" customHeight="1">
      <c r="A9" s="227" t="s">
        <v>15</v>
      </c>
      <c r="B9" s="238"/>
      <c r="C9" s="237"/>
      <c r="D9" s="239"/>
      <c r="E9" s="238"/>
      <c r="F9" s="237"/>
      <c r="G9" s="239"/>
      <c r="H9" s="238"/>
      <c r="I9" s="237"/>
      <c r="J9" s="239"/>
      <c r="K9" s="238"/>
      <c r="L9" s="237"/>
      <c r="M9" s="239"/>
      <c r="N9" s="238"/>
      <c r="O9" s="237"/>
      <c r="P9" s="236"/>
      <c r="Q9" s="218"/>
    </row>
    <row r="10" spans="1:17" ht="12" customHeight="1">
      <c r="A10" s="219" t="s">
        <v>138</v>
      </c>
      <c r="B10" s="224">
        <v>0</v>
      </c>
      <c r="C10" s="225">
        <v>0</v>
      </c>
      <c r="D10" s="226">
        <v>0</v>
      </c>
      <c r="E10" s="234">
        <v>146</v>
      </c>
      <c r="F10" s="233">
        <v>135</v>
      </c>
      <c r="G10" s="267">
        <v>281</v>
      </c>
      <c r="H10" s="234">
        <v>0</v>
      </c>
      <c r="I10" s="233">
        <v>0</v>
      </c>
      <c r="J10" s="267">
        <v>0</v>
      </c>
      <c r="K10" s="234">
        <v>418</v>
      </c>
      <c r="L10" s="233">
        <v>464</v>
      </c>
      <c r="M10" s="267">
        <v>882</v>
      </c>
      <c r="N10" s="225">
        <f>SUM(K10,H10,E10,B10)</f>
        <v>564</v>
      </c>
      <c r="O10" s="225">
        <f>SUM(L10,I10,F10,C10)</f>
        <v>599</v>
      </c>
      <c r="P10" s="223">
        <f aca="true" t="shared" si="0" ref="N10:P12">SUM(M10,J10,G10,D10)</f>
        <v>1163</v>
      </c>
      <c r="Q10" s="218"/>
    </row>
    <row r="11" spans="1:17" ht="12" customHeight="1">
      <c r="A11" s="219" t="s">
        <v>137</v>
      </c>
      <c r="B11" s="224">
        <v>0</v>
      </c>
      <c r="C11" s="225">
        <v>0</v>
      </c>
      <c r="D11" s="226">
        <v>0</v>
      </c>
      <c r="E11" s="234">
        <v>0</v>
      </c>
      <c r="F11" s="233">
        <v>0</v>
      </c>
      <c r="G11" s="267">
        <f>SUM(E11:F11)</f>
        <v>0</v>
      </c>
      <c r="H11" s="234">
        <v>0</v>
      </c>
      <c r="I11" s="233">
        <v>0</v>
      </c>
      <c r="J11" s="267">
        <v>0</v>
      </c>
      <c r="K11" s="234">
        <v>0</v>
      </c>
      <c r="L11" s="233">
        <v>0</v>
      </c>
      <c r="M11" s="267">
        <f>SUM(K11:L11)</f>
        <v>0</v>
      </c>
      <c r="N11" s="224">
        <f t="shared" si="0"/>
        <v>0</v>
      </c>
      <c r="O11" s="225">
        <f t="shared" si="0"/>
        <v>0</v>
      </c>
      <c r="P11" s="223">
        <f t="shared" si="0"/>
        <v>0</v>
      </c>
      <c r="Q11" s="218"/>
    </row>
    <row r="12" spans="1:16" s="266" customFormat="1" ht="12" customHeight="1">
      <c r="A12" s="215" t="s">
        <v>7</v>
      </c>
      <c r="B12" s="222">
        <v>0</v>
      </c>
      <c r="C12" s="221">
        <v>0</v>
      </c>
      <c r="D12" s="235">
        <v>0</v>
      </c>
      <c r="E12" s="222">
        <f>SUM(E10:E11)</f>
        <v>146</v>
      </c>
      <c r="F12" s="221">
        <f>SUM(F10:F11)</f>
        <v>135</v>
      </c>
      <c r="G12" s="235">
        <f>SUM(G10:G11)</f>
        <v>281</v>
      </c>
      <c r="H12" s="222">
        <v>0</v>
      </c>
      <c r="I12" s="221">
        <v>0</v>
      </c>
      <c r="J12" s="235">
        <v>0</v>
      </c>
      <c r="K12" s="222">
        <f>SUM(K10:K11)</f>
        <v>418</v>
      </c>
      <c r="L12" s="221">
        <f>SUM(L10:L11)</f>
        <v>464</v>
      </c>
      <c r="M12" s="221">
        <f>SUM(M10:M11)</f>
        <v>882</v>
      </c>
      <c r="N12" s="222">
        <f t="shared" si="0"/>
        <v>564</v>
      </c>
      <c r="O12" s="221">
        <f t="shared" si="0"/>
        <v>599</v>
      </c>
      <c r="P12" s="221">
        <f t="shared" si="0"/>
        <v>1163</v>
      </c>
    </row>
    <row r="13" spans="1:17" ht="12" customHeight="1">
      <c r="A13" s="219"/>
      <c r="B13" s="224"/>
      <c r="C13" s="225"/>
      <c r="D13" s="226"/>
      <c r="E13" s="234"/>
      <c r="F13" s="233"/>
      <c r="G13" s="267"/>
      <c r="H13" s="234"/>
      <c r="I13" s="233"/>
      <c r="J13" s="267"/>
      <c r="K13" s="234"/>
      <c r="L13" s="233"/>
      <c r="M13" s="267"/>
      <c r="N13" s="224"/>
      <c r="O13" s="225"/>
      <c r="P13" s="223"/>
      <c r="Q13" s="218"/>
    </row>
    <row r="14" spans="1:17" ht="12" customHeight="1">
      <c r="A14" s="227" t="s">
        <v>19</v>
      </c>
      <c r="B14" s="224"/>
      <c r="C14" s="225"/>
      <c r="D14" s="226"/>
      <c r="E14" s="234"/>
      <c r="F14" s="233"/>
      <c r="G14" s="267"/>
      <c r="H14" s="234"/>
      <c r="I14" s="233"/>
      <c r="J14" s="267"/>
      <c r="K14" s="234"/>
      <c r="L14" s="233"/>
      <c r="M14" s="267"/>
      <c r="N14" s="224"/>
      <c r="O14" s="225"/>
      <c r="P14" s="223"/>
      <c r="Q14" s="218"/>
    </row>
    <row r="15" spans="1:17" ht="12" customHeight="1">
      <c r="A15" s="219" t="s">
        <v>138</v>
      </c>
      <c r="B15" s="224">
        <v>0</v>
      </c>
      <c r="C15" s="225">
        <v>0</v>
      </c>
      <c r="D15" s="226">
        <v>0</v>
      </c>
      <c r="E15" s="234">
        <v>255</v>
      </c>
      <c r="F15" s="233">
        <v>214</v>
      </c>
      <c r="G15" s="267">
        <v>469</v>
      </c>
      <c r="H15" s="234">
        <v>0</v>
      </c>
      <c r="I15" s="233">
        <v>0</v>
      </c>
      <c r="J15" s="267">
        <v>0</v>
      </c>
      <c r="K15" s="234">
        <v>713</v>
      </c>
      <c r="L15" s="233">
        <v>725</v>
      </c>
      <c r="M15" s="267">
        <v>1438</v>
      </c>
      <c r="N15" s="224">
        <f aca="true" t="shared" si="1" ref="N15:P17">SUM(K15,H15,E15,B15)</f>
        <v>968</v>
      </c>
      <c r="O15" s="225">
        <f t="shared" si="1"/>
        <v>939</v>
      </c>
      <c r="P15" s="223">
        <f t="shared" si="1"/>
        <v>1907</v>
      </c>
      <c r="Q15" s="218"/>
    </row>
    <row r="16" spans="1:17" ht="12" customHeight="1">
      <c r="A16" s="219" t="s">
        <v>137</v>
      </c>
      <c r="B16" s="224"/>
      <c r="C16" s="225">
        <v>0</v>
      </c>
      <c r="D16" s="226">
        <v>0</v>
      </c>
      <c r="E16" s="234">
        <v>0</v>
      </c>
      <c r="F16" s="233">
        <v>0</v>
      </c>
      <c r="G16" s="267">
        <v>0</v>
      </c>
      <c r="H16" s="234">
        <v>0</v>
      </c>
      <c r="I16" s="233">
        <v>0</v>
      </c>
      <c r="J16" s="267">
        <v>0</v>
      </c>
      <c r="K16" s="234">
        <v>0</v>
      </c>
      <c r="L16" s="233">
        <v>0</v>
      </c>
      <c r="M16" s="267">
        <v>0</v>
      </c>
      <c r="N16" s="224">
        <f t="shared" si="1"/>
        <v>0</v>
      </c>
      <c r="O16" s="225">
        <f t="shared" si="1"/>
        <v>0</v>
      </c>
      <c r="P16" s="223">
        <f t="shared" si="1"/>
        <v>0</v>
      </c>
      <c r="Q16" s="218"/>
    </row>
    <row r="17" spans="1:16" s="266" customFormat="1" ht="12" customHeight="1">
      <c r="A17" s="215" t="s">
        <v>7</v>
      </c>
      <c r="B17" s="222">
        <v>0</v>
      </c>
      <c r="C17" s="221">
        <v>0</v>
      </c>
      <c r="D17" s="235">
        <v>0</v>
      </c>
      <c r="E17" s="222">
        <f>SUM(E15:E16)</f>
        <v>255</v>
      </c>
      <c r="F17" s="221">
        <f>SUM(F15:F16)</f>
        <v>214</v>
      </c>
      <c r="G17" s="235">
        <f>SUM(G15:G16)</f>
        <v>469</v>
      </c>
      <c r="H17" s="222">
        <v>0</v>
      </c>
      <c r="I17" s="221">
        <v>0</v>
      </c>
      <c r="J17" s="235">
        <v>0</v>
      </c>
      <c r="K17" s="222">
        <f>SUM(K15:K16)</f>
        <v>713</v>
      </c>
      <c r="L17" s="221">
        <f>SUM(L15:L16)</f>
        <v>725</v>
      </c>
      <c r="M17" s="235">
        <f>SUM(M15:M16)</f>
        <v>1438</v>
      </c>
      <c r="N17" s="222">
        <f t="shared" si="1"/>
        <v>968</v>
      </c>
      <c r="O17" s="221">
        <f t="shared" si="1"/>
        <v>939</v>
      </c>
      <c r="P17" s="221">
        <f t="shared" si="1"/>
        <v>1907</v>
      </c>
    </row>
    <row r="18" spans="1:17" ht="12" customHeight="1">
      <c r="A18" s="219"/>
      <c r="B18" s="224"/>
      <c r="C18" s="225"/>
      <c r="D18" s="226"/>
      <c r="E18" s="224"/>
      <c r="F18" s="225"/>
      <c r="G18" s="226"/>
      <c r="H18" s="224"/>
      <c r="I18" s="225"/>
      <c r="J18" s="226"/>
      <c r="K18" s="224"/>
      <c r="L18" s="225"/>
      <c r="M18" s="226"/>
      <c r="N18" s="224"/>
      <c r="O18" s="225"/>
      <c r="P18" s="223"/>
      <c r="Q18" s="218"/>
    </row>
    <row r="19" spans="1:17" ht="12" customHeight="1">
      <c r="A19" s="227" t="s">
        <v>54</v>
      </c>
      <c r="B19" s="224"/>
      <c r="C19" s="225"/>
      <c r="D19" s="226"/>
      <c r="E19" s="224"/>
      <c r="F19" s="225"/>
      <c r="G19" s="226"/>
      <c r="H19" s="224"/>
      <c r="I19" s="225"/>
      <c r="J19" s="226"/>
      <c r="K19" s="224"/>
      <c r="L19" s="225"/>
      <c r="M19" s="226"/>
      <c r="N19" s="224"/>
      <c r="O19" s="225"/>
      <c r="P19" s="223"/>
      <c r="Q19" s="218"/>
    </row>
    <row r="20" spans="1:17" ht="12" customHeight="1">
      <c r="A20" s="219" t="s">
        <v>138</v>
      </c>
      <c r="B20" s="224">
        <v>0</v>
      </c>
      <c r="C20" s="225">
        <v>0</v>
      </c>
      <c r="D20" s="226">
        <v>0</v>
      </c>
      <c r="E20" s="224">
        <v>0</v>
      </c>
      <c r="F20" s="225">
        <v>0</v>
      </c>
      <c r="G20" s="226">
        <v>0</v>
      </c>
      <c r="H20" s="224">
        <v>0</v>
      </c>
      <c r="I20" s="225">
        <v>0</v>
      </c>
      <c r="J20" s="226">
        <v>0</v>
      </c>
      <c r="K20" s="224">
        <v>0</v>
      </c>
      <c r="L20" s="225">
        <v>0</v>
      </c>
      <c r="M20" s="226">
        <v>0</v>
      </c>
      <c r="N20" s="224">
        <f aca="true" t="shared" si="2" ref="N20:P22">SUM(K20,H20,E20,B20)</f>
        <v>0</v>
      </c>
      <c r="O20" s="225">
        <f t="shared" si="2"/>
        <v>0</v>
      </c>
      <c r="P20" s="223">
        <f t="shared" si="2"/>
        <v>0</v>
      </c>
      <c r="Q20" s="218"/>
    </row>
    <row r="21" spans="1:17" ht="12" customHeight="1">
      <c r="A21" s="219" t="s">
        <v>137</v>
      </c>
      <c r="B21" s="224">
        <v>0</v>
      </c>
      <c r="C21" s="225">
        <v>0</v>
      </c>
      <c r="D21" s="226">
        <v>0</v>
      </c>
      <c r="E21" s="224">
        <v>0</v>
      </c>
      <c r="F21" s="225">
        <v>0</v>
      </c>
      <c r="G21" s="226">
        <v>0</v>
      </c>
      <c r="H21" s="224">
        <v>0</v>
      </c>
      <c r="I21" s="225">
        <v>0</v>
      </c>
      <c r="J21" s="226">
        <v>0</v>
      </c>
      <c r="K21" s="224">
        <v>0</v>
      </c>
      <c r="L21" s="225">
        <v>0</v>
      </c>
      <c r="M21" s="226">
        <v>0</v>
      </c>
      <c r="N21" s="224">
        <f t="shared" si="2"/>
        <v>0</v>
      </c>
      <c r="O21" s="225">
        <f t="shared" si="2"/>
        <v>0</v>
      </c>
      <c r="P21" s="223">
        <f t="shared" si="2"/>
        <v>0</v>
      </c>
      <c r="Q21" s="218"/>
    </row>
    <row r="22" spans="1:16" s="264" customFormat="1" ht="12" customHeight="1">
      <c r="A22" s="215" t="s">
        <v>7</v>
      </c>
      <c r="B22" s="222">
        <v>0</v>
      </c>
      <c r="C22" s="221">
        <v>0</v>
      </c>
      <c r="D22" s="221">
        <v>0</v>
      </c>
      <c r="E22" s="222">
        <v>0</v>
      </c>
      <c r="F22" s="221">
        <v>0</v>
      </c>
      <c r="G22" s="221">
        <v>0</v>
      </c>
      <c r="H22" s="222">
        <v>0</v>
      </c>
      <c r="I22" s="221">
        <v>0</v>
      </c>
      <c r="J22" s="221">
        <v>0</v>
      </c>
      <c r="K22" s="222">
        <v>0</v>
      </c>
      <c r="L22" s="221">
        <v>0</v>
      </c>
      <c r="M22" s="221">
        <v>0</v>
      </c>
      <c r="N22" s="222">
        <f t="shared" si="2"/>
        <v>0</v>
      </c>
      <c r="O22" s="221">
        <f t="shared" si="2"/>
        <v>0</v>
      </c>
      <c r="P22" s="221">
        <f t="shared" si="2"/>
        <v>0</v>
      </c>
    </row>
    <row r="23" spans="1:17" ht="12" customHeight="1">
      <c r="A23" s="232"/>
      <c r="B23" s="230"/>
      <c r="C23" s="229"/>
      <c r="D23" s="231"/>
      <c r="E23" s="230"/>
      <c r="F23" s="229"/>
      <c r="G23" s="231"/>
      <c r="H23" s="230"/>
      <c r="I23" s="229"/>
      <c r="J23" s="231"/>
      <c r="K23" s="230"/>
      <c r="L23" s="229"/>
      <c r="M23" s="231"/>
      <c r="N23" s="230"/>
      <c r="O23" s="229"/>
      <c r="P23" s="228"/>
      <c r="Q23" s="218"/>
    </row>
    <row r="24" spans="1:17" ht="12" customHeight="1">
      <c r="A24" s="227" t="s">
        <v>139</v>
      </c>
      <c r="B24" s="224"/>
      <c r="C24" s="225"/>
      <c r="D24" s="226"/>
      <c r="E24" s="224"/>
      <c r="F24" s="225"/>
      <c r="G24" s="226"/>
      <c r="H24" s="224"/>
      <c r="I24" s="225"/>
      <c r="J24" s="226"/>
      <c r="K24" s="224"/>
      <c r="L24" s="225"/>
      <c r="M24" s="226"/>
      <c r="N24" s="224"/>
      <c r="O24" s="225"/>
      <c r="P24" s="223"/>
      <c r="Q24" s="218"/>
    </row>
    <row r="25" spans="1:17" ht="12" customHeight="1">
      <c r="A25" s="219" t="s">
        <v>138</v>
      </c>
      <c r="B25" s="224">
        <f aca="true" t="shared" si="3" ref="B25:P25">SUM(B20,B15,B10)</f>
        <v>0</v>
      </c>
      <c r="C25" s="225">
        <f t="shared" si="3"/>
        <v>0</v>
      </c>
      <c r="D25" s="223">
        <f t="shared" si="3"/>
        <v>0</v>
      </c>
      <c r="E25" s="224">
        <f t="shared" si="3"/>
        <v>401</v>
      </c>
      <c r="F25" s="223">
        <f t="shared" si="3"/>
        <v>349</v>
      </c>
      <c r="G25" s="223">
        <f t="shared" si="3"/>
        <v>750</v>
      </c>
      <c r="H25" s="224">
        <f t="shared" si="3"/>
        <v>0</v>
      </c>
      <c r="I25" s="225">
        <f t="shared" si="3"/>
        <v>0</v>
      </c>
      <c r="J25" s="223">
        <f t="shared" si="3"/>
        <v>0</v>
      </c>
      <c r="K25" s="224">
        <f t="shared" si="3"/>
        <v>1131</v>
      </c>
      <c r="L25" s="223">
        <f t="shared" si="3"/>
        <v>1189</v>
      </c>
      <c r="M25" s="223">
        <f t="shared" si="3"/>
        <v>2320</v>
      </c>
      <c r="N25" s="224">
        <f t="shared" si="3"/>
        <v>1532</v>
      </c>
      <c r="O25" s="223">
        <f t="shared" si="3"/>
        <v>1538</v>
      </c>
      <c r="P25" s="223">
        <f t="shared" si="3"/>
        <v>3070</v>
      </c>
      <c r="Q25" s="218"/>
    </row>
    <row r="26" spans="1:17" ht="12" customHeight="1">
      <c r="A26" s="219" t="s">
        <v>137</v>
      </c>
      <c r="B26" s="224">
        <f aca="true" t="shared" si="4" ref="B26:P26">SUM(B21,B16,B11)</f>
        <v>0</v>
      </c>
      <c r="C26" s="223">
        <f t="shared" si="4"/>
        <v>0</v>
      </c>
      <c r="D26" s="223">
        <f t="shared" si="4"/>
        <v>0</v>
      </c>
      <c r="E26" s="224">
        <f t="shared" si="4"/>
        <v>0</v>
      </c>
      <c r="F26" s="223">
        <f t="shared" si="4"/>
        <v>0</v>
      </c>
      <c r="G26" s="223">
        <f t="shared" si="4"/>
        <v>0</v>
      </c>
      <c r="H26" s="224">
        <f t="shared" si="4"/>
        <v>0</v>
      </c>
      <c r="I26" s="223">
        <f t="shared" si="4"/>
        <v>0</v>
      </c>
      <c r="J26" s="223">
        <f t="shared" si="4"/>
        <v>0</v>
      </c>
      <c r="K26" s="224">
        <f t="shared" si="4"/>
        <v>0</v>
      </c>
      <c r="L26" s="223">
        <f t="shared" si="4"/>
        <v>0</v>
      </c>
      <c r="M26" s="223">
        <f t="shared" si="4"/>
        <v>0</v>
      </c>
      <c r="N26" s="224">
        <f t="shared" si="4"/>
        <v>0</v>
      </c>
      <c r="O26" s="223">
        <f t="shared" si="4"/>
        <v>0</v>
      </c>
      <c r="P26" s="223">
        <f t="shared" si="4"/>
        <v>0</v>
      </c>
      <c r="Q26" s="218"/>
    </row>
    <row r="27" spans="1:18" s="264" customFormat="1" ht="12" customHeight="1">
      <c r="A27" s="215" t="s">
        <v>7</v>
      </c>
      <c r="B27" s="222">
        <f aca="true" t="shared" si="5" ref="B27:P27">SUM(B22,B17,B12)</f>
        <v>0</v>
      </c>
      <c r="C27" s="221">
        <f t="shared" si="5"/>
        <v>0</v>
      </c>
      <c r="D27" s="221">
        <f t="shared" si="5"/>
        <v>0</v>
      </c>
      <c r="E27" s="222">
        <f t="shared" si="5"/>
        <v>401</v>
      </c>
      <c r="F27" s="221">
        <f t="shared" si="5"/>
        <v>349</v>
      </c>
      <c r="G27" s="221">
        <f t="shared" si="5"/>
        <v>750</v>
      </c>
      <c r="H27" s="222">
        <f t="shared" si="5"/>
        <v>0</v>
      </c>
      <c r="I27" s="221">
        <f t="shared" si="5"/>
        <v>0</v>
      </c>
      <c r="J27" s="221">
        <f t="shared" si="5"/>
        <v>0</v>
      </c>
      <c r="K27" s="222">
        <f t="shared" si="5"/>
        <v>1131</v>
      </c>
      <c r="L27" s="221">
        <f t="shared" si="5"/>
        <v>1189</v>
      </c>
      <c r="M27" s="221">
        <f t="shared" si="5"/>
        <v>2320</v>
      </c>
      <c r="N27" s="222">
        <f t="shared" si="5"/>
        <v>1532</v>
      </c>
      <c r="O27" s="221">
        <f t="shared" si="5"/>
        <v>1538</v>
      </c>
      <c r="P27" s="221">
        <f t="shared" si="5"/>
        <v>3070</v>
      </c>
      <c r="R27" s="265"/>
    </row>
    <row r="29" ht="12" customHeight="1">
      <c r="A29" s="218" t="s">
        <v>136</v>
      </c>
    </row>
    <row r="30" spans="1:16" ht="12" customHeight="1">
      <c r="A30" s="212" t="s">
        <v>135</v>
      </c>
      <c r="B30" s="212"/>
      <c r="C30" s="212"/>
      <c r="D30" s="212"/>
      <c r="E30" s="212"/>
      <c r="F30" s="212"/>
      <c r="G30" s="212"/>
      <c r="H30" s="212"/>
      <c r="I30" s="212"/>
      <c r="J30" s="212"/>
      <c r="K30" s="212"/>
      <c r="L30" s="212"/>
      <c r="M30" s="212"/>
      <c r="N30" s="212"/>
      <c r="O30" s="212"/>
      <c r="P30" s="213"/>
    </row>
    <row r="31" spans="1:17" s="272" customFormat="1" ht="25.5" customHeight="1">
      <c r="A31" s="459" t="s">
        <v>221</v>
      </c>
      <c r="B31" s="459"/>
      <c r="C31" s="459"/>
      <c r="D31" s="459"/>
      <c r="E31" s="459"/>
      <c r="F31" s="459"/>
      <c r="G31" s="459"/>
      <c r="H31" s="459"/>
      <c r="I31" s="459"/>
      <c r="J31" s="459"/>
      <c r="K31" s="459"/>
      <c r="L31" s="459"/>
      <c r="M31" s="459"/>
      <c r="N31" s="459"/>
      <c r="O31" s="459"/>
      <c r="P31" s="459"/>
      <c r="Q31" s="271"/>
    </row>
    <row r="32" spans="1:17" s="212" customFormat="1" ht="12" customHeight="1">
      <c r="A32" s="460" t="s">
        <v>104</v>
      </c>
      <c r="B32" s="460"/>
      <c r="C32" s="460"/>
      <c r="D32" s="460"/>
      <c r="E32" s="460"/>
      <c r="F32" s="460"/>
      <c r="G32" s="460"/>
      <c r="H32" s="460"/>
      <c r="I32" s="460"/>
      <c r="J32" s="460"/>
      <c r="K32" s="460"/>
      <c r="L32" s="460"/>
      <c r="M32" s="460"/>
      <c r="N32" s="460"/>
      <c r="O32" s="460"/>
      <c r="P32" s="460"/>
      <c r="Q32" s="213"/>
    </row>
    <row r="35" spans="1:2" ht="12" customHeight="1">
      <c r="A35" s="30" t="s">
        <v>218</v>
      </c>
      <c r="B35" s="263"/>
    </row>
    <row r="36" spans="1:16" ht="12" customHeight="1">
      <c r="A36" s="261" t="s">
        <v>142</v>
      </c>
      <c r="B36" s="259"/>
      <c r="C36" s="259"/>
      <c r="D36" s="259"/>
      <c r="E36" s="259"/>
      <c r="F36" s="259"/>
      <c r="G36" s="259"/>
      <c r="H36" s="259"/>
      <c r="I36" s="259"/>
      <c r="J36" s="259"/>
      <c r="K36" s="259"/>
      <c r="L36" s="259"/>
      <c r="M36" s="260"/>
      <c r="N36" s="260"/>
      <c r="O36" s="260"/>
      <c r="P36" s="262"/>
    </row>
    <row r="37" spans="1:16" ht="12" customHeight="1">
      <c r="A37" s="261" t="s">
        <v>141</v>
      </c>
      <c r="B37" s="260"/>
      <c r="C37" s="259"/>
      <c r="D37" s="259"/>
      <c r="E37" s="259"/>
      <c r="F37" s="259"/>
      <c r="G37" s="259"/>
      <c r="H37" s="259"/>
      <c r="I37" s="259"/>
      <c r="J37" s="259"/>
      <c r="K37" s="259"/>
      <c r="L37" s="259"/>
      <c r="M37" s="259"/>
      <c r="N37" s="259"/>
      <c r="O37" s="259"/>
      <c r="P37" s="258"/>
    </row>
    <row r="38" spans="1:16" ht="12" customHeight="1">
      <c r="A38" s="261" t="s">
        <v>140</v>
      </c>
      <c r="B38" s="260"/>
      <c r="C38" s="259"/>
      <c r="D38" s="259"/>
      <c r="E38" s="259"/>
      <c r="F38" s="259"/>
      <c r="G38" s="259"/>
      <c r="H38" s="259"/>
      <c r="I38" s="259"/>
      <c r="J38" s="259"/>
      <c r="K38" s="259"/>
      <c r="L38" s="259"/>
      <c r="M38" s="259"/>
      <c r="N38" s="259"/>
      <c r="O38" s="259"/>
      <c r="P38" s="258"/>
    </row>
    <row r="39" ht="12" customHeight="1" thickBot="1"/>
    <row r="40" spans="1:16" ht="12" customHeight="1">
      <c r="A40" s="257"/>
      <c r="B40" s="254" t="s">
        <v>105</v>
      </c>
      <c r="C40" s="256"/>
      <c r="D40" s="255"/>
      <c r="E40" s="253" t="s">
        <v>57</v>
      </c>
      <c r="F40" s="256"/>
      <c r="G40" s="255"/>
      <c r="H40" s="253" t="s">
        <v>2</v>
      </c>
      <c r="I40" s="256"/>
      <c r="J40" s="255"/>
      <c r="K40" s="253" t="s">
        <v>3</v>
      </c>
      <c r="L40" s="256"/>
      <c r="M40" s="255"/>
      <c r="N40" s="254" t="s">
        <v>7</v>
      </c>
      <c r="O40" s="253"/>
      <c r="P40" s="253"/>
    </row>
    <row r="41" spans="1:16" ht="12" customHeight="1">
      <c r="A41" s="219"/>
      <c r="B41" s="252" t="s">
        <v>10</v>
      </c>
      <c r="C41" s="251"/>
      <c r="D41" s="250"/>
      <c r="E41" s="252" t="s">
        <v>134</v>
      </c>
      <c r="F41" s="251"/>
      <c r="G41" s="250"/>
      <c r="H41" s="248"/>
      <c r="I41" s="213"/>
      <c r="J41" s="249"/>
      <c r="K41" s="248"/>
      <c r="L41" s="213"/>
      <c r="M41" s="249"/>
      <c r="N41" s="248"/>
      <c r="O41" s="213"/>
      <c r="P41" s="213"/>
    </row>
    <row r="42" spans="1:17" s="245" customFormat="1" ht="12" customHeight="1">
      <c r="A42" s="247"/>
      <c r="B42" s="217" t="s">
        <v>51</v>
      </c>
      <c r="C42" s="216" t="s">
        <v>52</v>
      </c>
      <c r="D42" s="246" t="s">
        <v>53</v>
      </c>
      <c r="E42" s="217" t="s">
        <v>51</v>
      </c>
      <c r="F42" s="216" t="s">
        <v>52</v>
      </c>
      <c r="G42" s="246" t="s">
        <v>53</v>
      </c>
      <c r="H42" s="217" t="s">
        <v>51</v>
      </c>
      <c r="I42" s="216" t="s">
        <v>52</v>
      </c>
      <c r="J42" s="246" t="s">
        <v>53</v>
      </c>
      <c r="K42" s="217" t="s">
        <v>51</v>
      </c>
      <c r="L42" s="216" t="s">
        <v>52</v>
      </c>
      <c r="M42" s="246" t="s">
        <v>53</v>
      </c>
      <c r="N42" s="217" t="s">
        <v>51</v>
      </c>
      <c r="O42" s="216" t="s">
        <v>52</v>
      </c>
      <c r="P42" s="216" t="s">
        <v>53</v>
      </c>
      <c r="Q42" s="244"/>
    </row>
    <row r="43" spans="1:16" ht="6" customHeight="1">
      <c r="A43" s="244"/>
      <c r="B43" s="242"/>
      <c r="C43" s="241"/>
      <c r="D43" s="243"/>
      <c r="E43" s="242"/>
      <c r="F43" s="241"/>
      <c r="G43" s="243"/>
      <c r="H43" s="242"/>
      <c r="I43" s="241"/>
      <c r="J43" s="243"/>
      <c r="K43" s="242"/>
      <c r="L43" s="241"/>
      <c r="M43" s="243"/>
      <c r="N43" s="242"/>
      <c r="O43" s="241"/>
      <c r="P43" s="241"/>
    </row>
    <row r="44" spans="1:16" ht="12" customHeight="1">
      <c r="A44" s="214" t="s">
        <v>15</v>
      </c>
      <c r="B44" s="277"/>
      <c r="C44" s="278"/>
      <c r="D44" s="279"/>
      <c r="E44" s="240"/>
      <c r="F44" s="237"/>
      <c r="G44" s="239"/>
      <c r="H44" s="238"/>
      <c r="I44" s="237"/>
      <c r="J44" s="239"/>
      <c r="K44" s="238"/>
      <c r="L44" s="237"/>
      <c r="M44" s="239"/>
      <c r="N44" s="238"/>
      <c r="O44" s="237"/>
      <c r="P44" s="236"/>
    </row>
    <row r="45" spans="1:17" ht="12" customHeight="1">
      <c r="A45" s="213" t="s">
        <v>138</v>
      </c>
      <c r="B45" s="234">
        <v>22</v>
      </c>
      <c r="C45" s="233">
        <v>16</v>
      </c>
      <c r="D45" s="267">
        <v>38</v>
      </c>
      <c r="E45" s="224">
        <v>0</v>
      </c>
      <c r="F45" s="225">
        <v>0</v>
      </c>
      <c r="G45" s="226">
        <v>0</v>
      </c>
      <c r="H45" s="224">
        <v>0</v>
      </c>
      <c r="I45" s="225">
        <v>0</v>
      </c>
      <c r="J45" s="226">
        <v>0</v>
      </c>
      <c r="K45" s="224">
        <v>0</v>
      </c>
      <c r="L45" s="225">
        <v>0</v>
      </c>
      <c r="M45" s="226">
        <v>0</v>
      </c>
      <c r="N45" s="224">
        <f aca="true" t="shared" si="6" ref="N45:P47">SUM(K45,H45,E45,B45)</f>
        <v>22</v>
      </c>
      <c r="O45" s="225">
        <f t="shared" si="6"/>
        <v>16</v>
      </c>
      <c r="P45" s="223">
        <f t="shared" si="6"/>
        <v>38</v>
      </c>
      <c r="Q45" s="218"/>
    </row>
    <row r="46" spans="1:17" ht="12" customHeight="1">
      <c r="A46" s="213" t="s">
        <v>137</v>
      </c>
      <c r="B46" s="234">
        <v>0</v>
      </c>
      <c r="C46" s="233">
        <v>0</v>
      </c>
      <c r="D46" s="267">
        <v>0</v>
      </c>
      <c r="E46" s="224">
        <v>0</v>
      </c>
      <c r="F46" s="225">
        <v>0</v>
      </c>
      <c r="G46" s="226">
        <v>0</v>
      </c>
      <c r="H46" s="224">
        <v>0</v>
      </c>
      <c r="I46" s="225">
        <v>0</v>
      </c>
      <c r="J46" s="226">
        <v>0</v>
      </c>
      <c r="K46" s="224">
        <v>0</v>
      </c>
      <c r="L46" s="225">
        <v>0</v>
      </c>
      <c r="M46" s="226">
        <v>0</v>
      </c>
      <c r="N46" s="224">
        <f t="shared" si="6"/>
        <v>0</v>
      </c>
      <c r="O46" s="225">
        <f t="shared" si="6"/>
        <v>0</v>
      </c>
      <c r="P46" s="223">
        <f t="shared" si="6"/>
        <v>0</v>
      </c>
      <c r="Q46" s="218"/>
    </row>
    <row r="47" spans="1:17" ht="12" customHeight="1">
      <c r="A47" s="215" t="s">
        <v>7</v>
      </c>
      <c r="B47" s="222">
        <f>SUM(B45:B46)</f>
        <v>22</v>
      </c>
      <c r="C47" s="221">
        <f>SUM(C45:C46)</f>
        <v>16</v>
      </c>
      <c r="D47" s="235">
        <f>SUM(D45:D46)</f>
        <v>38</v>
      </c>
      <c r="E47" s="222">
        <v>0</v>
      </c>
      <c r="F47" s="221">
        <v>0</v>
      </c>
      <c r="G47" s="235">
        <v>0</v>
      </c>
      <c r="H47" s="222">
        <v>0</v>
      </c>
      <c r="I47" s="221">
        <v>0</v>
      </c>
      <c r="J47" s="235">
        <v>0</v>
      </c>
      <c r="K47" s="222">
        <v>0</v>
      </c>
      <c r="L47" s="221">
        <v>0</v>
      </c>
      <c r="M47" s="221">
        <v>0</v>
      </c>
      <c r="N47" s="222">
        <f t="shared" si="6"/>
        <v>22</v>
      </c>
      <c r="O47" s="221">
        <f t="shared" si="6"/>
        <v>16</v>
      </c>
      <c r="P47" s="221">
        <f t="shared" si="6"/>
        <v>38</v>
      </c>
      <c r="Q47" s="218"/>
    </row>
    <row r="48" spans="1:17" ht="12" customHeight="1">
      <c r="A48" s="213"/>
      <c r="B48" s="234"/>
      <c r="C48" s="233"/>
      <c r="D48" s="267"/>
      <c r="E48" s="224"/>
      <c r="F48" s="225"/>
      <c r="G48" s="226"/>
      <c r="H48" s="224"/>
      <c r="I48" s="225"/>
      <c r="J48" s="226"/>
      <c r="K48" s="224"/>
      <c r="L48" s="225"/>
      <c r="M48" s="226"/>
      <c r="N48" s="224"/>
      <c r="O48" s="225"/>
      <c r="P48" s="223"/>
      <c r="Q48" s="218"/>
    </row>
    <row r="49" spans="1:17" ht="12" customHeight="1">
      <c r="A49" s="214" t="s">
        <v>19</v>
      </c>
      <c r="B49" s="234"/>
      <c r="C49" s="233"/>
      <c r="D49" s="267"/>
      <c r="E49" s="224"/>
      <c r="F49" s="225"/>
      <c r="G49" s="226"/>
      <c r="H49" s="224"/>
      <c r="I49" s="225"/>
      <c r="J49" s="226"/>
      <c r="K49" s="224"/>
      <c r="L49" s="225"/>
      <c r="M49" s="226"/>
      <c r="N49" s="224"/>
      <c r="O49" s="225"/>
      <c r="P49" s="223"/>
      <c r="Q49" s="218"/>
    </row>
    <row r="50" spans="1:17" ht="12" customHeight="1">
      <c r="A50" s="213" t="s">
        <v>138</v>
      </c>
      <c r="B50" s="234">
        <v>67</v>
      </c>
      <c r="C50" s="233">
        <v>45</v>
      </c>
      <c r="D50" s="267">
        <v>112</v>
      </c>
      <c r="E50" s="224">
        <v>0</v>
      </c>
      <c r="F50" s="225">
        <v>0</v>
      </c>
      <c r="G50" s="226">
        <v>0</v>
      </c>
      <c r="H50" s="224">
        <v>0</v>
      </c>
      <c r="I50" s="225">
        <v>0</v>
      </c>
      <c r="J50" s="226">
        <v>0</v>
      </c>
      <c r="K50" s="224">
        <v>0</v>
      </c>
      <c r="L50" s="225">
        <v>0</v>
      </c>
      <c r="M50" s="226">
        <v>0</v>
      </c>
      <c r="N50" s="224">
        <f aca="true" t="shared" si="7" ref="N50:P52">SUM(K50,H50,E50,B50)</f>
        <v>67</v>
      </c>
      <c r="O50" s="225">
        <f t="shared" si="7"/>
        <v>45</v>
      </c>
      <c r="P50" s="223">
        <f t="shared" si="7"/>
        <v>112</v>
      </c>
      <c r="Q50" s="218"/>
    </row>
    <row r="51" spans="1:17" ht="12" customHeight="1">
      <c r="A51" s="213" t="s">
        <v>137</v>
      </c>
      <c r="B51" s="234">
        <v>0</v>
      </c>
      <c r="C51" s="233">
        <v>0</v>
      </c>
      <c r="D51" s="267">
        <f>SUM(B51:C51)</f>
        <v>0</v>
      </c>
      <c r="E51" s="224">
        <v>0</v>
      </c>
      <c r="F51" s="225">
        <v>0</v>
      </c>
      <c r="G51" s="226">
        <v>0</v>
      </c>
      <c r="H51" s="224">
        <v>0</v>
      </c>
      <c r="I51" s="225">
        <v>0</v>
      </c>
      <c r="J51" s="226">
        <v>0</v>
      </c>
      <c r="K51" s="224">
        <v>0</v>
      </c>
      <c r="L51" s="225">
        <v>0</v>
      </c>
      <c r="M51" s="226">
        <v>0</v>
      </c>
      <c r="N51" s="224">
        <f t="shared" si="7"/>
        <v>0</v>
      </c>
      <c r="O51" s="225">
        <f t="shared" si="7"/>
        <v>0</v>
      </c>
      <c r="P51" s="223">
        <f t="shared" si="7"/>
        <v>0</v>
      </c>
      <c r="Q51" s="218"/>
    </row>
    <row r="52" spans="1:17" ht="12" customHeight="1">
      <c r="A52" s="215" t="s">
        <v>7</v>
      </c>
      <c r="B52" s="222">
        <f aca="true" t="shared" si="8" ref="B52:M52">SUM(B50:B51)</f>
        <v>67</v>
      </c>
      <c r="C52" s="221">
        <f t="shared" si="8"/>
        <v>45</v>
      </c>
      <c r="D52" s="235">
        <f t="shared" si="8"/>
        <v>112</v>
      </c>
      <c r="E52" s="222">
        <f t="shared" si="8"/>
        <v>0</v>
      </c>
      <c r="F52" s="221">
        <f t="shared" si="8"/>
        <v>0</v>
      </c>
      <c r="G52" s="235">
        <f t="shared" si="8"/>
        <v>0</v>
      </c>
      <c r="H52" s="222">
        <f t="shared" si="8"/>
        <v>0</v>
      </c>
      <c r="I52" s="221">
        <f t="shared" si="8"/>
        <v>0</v>
      </c>
      <c r="J52" s="235">
        <f t="shared" si="8"/>
        <v>0</v>
      </c>
      <c r="K52" s="222">
        <f t="shared" si="8"/>
        <v>0</v>
      </c>
      <c r="L52" s="221">
        <f t="shared" si="8"/>
        <v>0</v>
      </c>
      <c r="M52" s="235">
        <f t="shared" si="8"/>
        <v>0</v>
      </c>
      <c r="N52" s="222">
        <f t="shared" si="7"/>
        <v>67</v>
      </c>
      <c r="O52" s="221">
        <f t="shared" si="7"/>
        <v>45</v>
      </c>
      <c r="P52" s="221">
        <f t="shared" si="7"/>
        <v>112</v>
      </c>
      <c r="Q52" s="218"/>
    </row>
    <row r="53" spans="1:17" ht="12" customHeight="1">
      <c r="A53" s="213"/>
      <c r="B53" s="234"/>
      <c r="C53" s="233"/>
      <c r="D53" s="267"/>
      <c r="E53" s="224"/>
      <c r="F53" s="225"/>
      <c r="G53" s="226"/>
      <c r="H53" s="224"/>
      <c r="I53" s="225"/>
      <c r="J53" s="226"/>
      <c r="K53" s="224"/>
      <c r="L53" s="225"/>
      <c r="M53" s="226"/>
      <c r="N53" s="224"/>
      <c r="O53" s="225"/>
      <c r="P53" s="223"/>
      <c r="Q53" s="218"/>
    </row>
    <row r="54" spans="1:17" ht="12" customHeight="1">
      <c r="A54" s="214" t="s">
        <v>54</v>
      </c>
      <c r="B54" s="234"/>
      <c r="C54" s="233"/>
      <c r="D54" s="267"/>
      <c r="E54" s="224"/>
      <c r="F54" s="225"/>
      <c r="G54" s="226"/>
      <c r="H54" s="224"/>
      <c r="I54" s="225"/>
      <c r="J54" s="226"/>
      <c r="K54" s="224"/>
      <c r="L54" s="225"/>
      <c r="M54" s="226"/>
      <c r="N54" s="224"/>
      <c r="O54" s="225"/>
      <c r="P54" s="223"/>
      <c r="Q54" s="218"/>
    </row>
    <row r="55" spans="1:17" ht="12" customHeight="1">
      <c r="A55" s="213" t="s">
        <v>138</v>
      </c>
      <c r="B55" s="234">
        <v>31</v>
      </c>
      <c r="C55" s="233">
        <v>68</v>
      </c>
      <c r="D55" s="267">
        <v>99</v>
      </c>
      <c r="E55" s="224" t="s">
        <v>129</v>
      </c>
      <c r="F55" s="225" t="s">
        <v>129</v>
      </c>
      <c r="G55" s="226" t="s">
        <v>129</v>
      </c>
      <c r="H55" s="224" t="s">
        <v>129</v>
      </c>
      <c r="I55" s="225" t="s">
        <v>129</v>
      </c>
      <c r="J55" s="226" t="s">
        <v>129</v>
      </c>
      <c r="K55" s="224" t="s">
        <v>129</v>
      </c>
      <c r="L55" s="225" t="s">
        <v>129</v>
      </c>
      <c r="M55" s="226" t="s">
        <v>129</v>
      </c>
      <c r="N55" s="224">
        <f aca="true" t="shared" si="9" ref="N55:P56">SUM(K55,H55,E55,B55)</f>
        <v>31</v>
      </c>
      <c r="O55" s="225">
        <f t="shared" si="9"/>
        <v>68</v>
      </c>
      <c r="P55" s="223">
        <f t="shared" si="9"/>
        <v>99</v>
      </c>
      <c r="Q55" s="218"/>
    </row>
    <row r="56" spans="1:17" ht="12" customHeight="1">
      <c r="A56" s="213" t="s">
        <v>137</v>
      </c>
      <c r="B56" s="234" t="s">
        <v>129</v>
      </c>
      <c r="C56" s="233" t="s">
        <v>129</v>
      </c>
      <c r="D56" s="267" t="s">
        <v>129</v>
      </c>
      <c r="E56" s="224" t="s">
        <v>129</v>
      </c>
      <c r="F56" s="225" t="s">
        <v>129</v>
      </c>
      <c r="G56" s="226" t="s">
        <v>129</v>
      </c>
      <c r="H56" s="224" t="s">
        <v>129</v>
      </c>
      <c r="I56" s="225" t="s">
        <v>129</v>
      </c>
      <c r="J56" s="226" t="s">
        <v>129</v>
      </c>
      <c r="K56" s="224" t="s">
        <v>129</v>
      </c>
      <c r="L56" s="225" t="s">
        <v>129</v>
      </c>
      <c r="M56" s="226" t="s">
        <v>129</v>
      </c>
      <c r="N56" s="224">
        <f t="shared" si="9"/>
        <v>0</v>
      </c>
      <c r="O56" s="225">
        <f t="shared" si="9"/>
        <v>0</v>
      </c>
      <c r="P56" s="223">
        <f t="shared" si="9"/>
        <v>0</v>
      </c>
      <c r="Q56" s="218"/>
    </row>
    <row r="57" spans="1:17" ht="12" customHeight="1">
      <c r="A57" s="215" t="s">
        <v>7</v>
      </c>
      <c r="B57" s="222">
        <f aca="true" t="shared" si="10" ref="B57:P57">SUM(B55:B56)</f>
        <v>31</v>
      </c>
      <c r="C57" s="221">
        <f t="shared" si="10"/>
        <v>68</v>
      </c>
      <c r="D57" s="221">
        <f t="shared" si="10"/>
        <v>99</v>
      </c>
      <c r="E57" s="222">
        <f t="shared" si="10"/>
        <v>0</v>
      </c>
      <c r="F57" s="221">
        <f t="shared" si="10"/>
        <v>0</v>
      </c>
      <c r="G57" s="221">
        <f t="shared" si="10"/>
        <v>0</v>
      </c>
      <c r="H57" s="222">
        <f t="shared" si="10"/>
        <v>0</v>
      </c>
      <c r="I57" s="221">
        <f t="shared" si="10"/>
        <v>0</v>
      </c>
      <c r="J57" s="221">
        <f t="shared" si="10"/>
        <v>0</v>
      </c>
      <c r="K57" s="222">
        <f t="shared" si="10"/>
        <v>0</v>
      </c>
      <c r="L57" s="221">
        <f t="shared" si="10"/>
        <v>0</v>
      </c>
      <c r="M57" s="221">
        <f t="shared" si="10"/>
        <v>0</v>
      </c>
      <c r="N57" s="222">
        <f t="shared" si="10"/>
        <v>31</v>
      </c>
      <c r="O57" s="221">
        <f t="shared" si="10"/>
        <v>68</v>
      </c>
      <c r="P57" s="221">
        <f t="shared" si="10"/>
        <v>99</v>
      </c>
      <c r="Q57" s="218"/>
    </row>
    <row r="58" spans="1:17" ht="12" customHeight="1">
      <c r="A58" s="232"/>
      <c r="B58" s="230"/>
      <c r="C58" s="229"/>
      <c r="D58" s="231"/>
      <c r="E58" s="230"/>
      <c r="F58" s="229"/>
      <c r="G58" s="231"/>
      <c r="H58" s="230"/>
      <c r="I58" s="229"/>
      <c r="J58" s="231"/>
      <c r="K58" s="230"/>
      <c r="L58" s="229"/>
      <c r="M58" s="231"/>
      <c r="N58" s="230"/>
      <c r="O58" s="229"/>
      <c r="P58" s="228"/>
      <c r="Q58" s="218"/>
    </row>
    <row r="59" spans="1:17" ht="12" customHeight="1">
      <c r="A59" s="227" t="s">
        <v>139</v>
      </c>
      <c r="B59" s="224"/>
      <c r="C59" s="225"/>
      <c r="D59" s="226"/>
      <c r="E59" s="224"/>
      <c r="F59" s="225"/>
      <c r="G59" s="226"/>
      <c r="H59" s="224"/>
      <c r="I59" s="225"/>
      <c r="J59" s="226"/>
      <c r="K59" s="224"/>
      <c r="L59" s="225"/>
      <c r="M59" s="226"/>
      <c r="N59" s="224"/>
      <c r="O59" s="225"/>
      <c r="P59" s="223"/>
      <c r="Q59" s="218"/>
    </row>
    <row r="60" spans="1:17" ht="12" customHeight="1">
      <c r="A60" s="219" t="s">
        <v>138</v>
      </c>
      <c r="B60" s="224">
        <f aca="true" t="shared" si="11" ref="B60:D62">SUM(B55,B50,B45)</f>
        <v>120</v>
      </c>
      <c r="C60" s="225">
        <f t="shared" si="11"/>
        <v>129</v>
      </c>
      <c r="D60" s="223">
        <f t="shared" si="11"/>
        <v>249</v>
      </c>
      <c r="E60" s="224">
        <v>0</v>
      </c>
      <c r="F60" s="223">
        <v>0</v>
      </c>
      <c r="G60" s="223">
        <v>0</v>
      </c>
      <c r="H60" s="224">
        <v>0</v>
      </c>
      <c r="I60" s="225">
        <v>0</v>
      </c>
      <c r="J60" s="223">
        <v>0</v>
      </c>
      <c r="K60" s="224">
        <v>0</v>
      </c>
      <c r="L60" s="223">
        <v>0</v>
      </c>
      <c r="M60" s="223">
        <v>0</v>
      </c>
      <c r="N60" s="224">
        <f aca="true" t="shared" si="12" ref="N60:P62">SUM(K60,H60,E60,B60)</f>
        <v>120</v>
      </c>
      <c r="O60" s="223">
        <f t="shared" si="12"/>
        <v>129</v>
      </c>
      <c r="P60" s="223">
        <f t="shared" si="12"/>
        <v>249</v>
      </c>
      <c r="Q60" s="218"/>
    </row>
    <row r="61" spans="1:17" ht="12" customHeight="1">
      <c r="A61" s="219" t="s">
        <v>137</v>
      </c>
      <c r="B61" s="224">
        <f t="shared" si="11"/>
        <v>0</v>
      </c>
      <c r="C61" s="223">
        <f t="shared" si="11"/>
        <v>0</v>
      </c>
      <c r="D61" s="223">
        <f t="shared" si="11"/>
        <v>0</v>
      </c>
      <c r="E61" s="224">
        <v>0</v>
      </c>
      <c r="F61" s="223">
        <v>0</v>
      </c>
      <c r="G61" s="223">
        <v>0</v>
      </c>
      <c r="H61" s="224">
        <v>0</v>
      </c>
      <c r="I61" s="223">
        <v>0</v>
      </c>
      <c r="J61" s="223">
        <v>0</v>
      </c>
      <c r="K61" s="224">
        <v>0</v>
      </c>
      <c r="L61" s="223">
        <v>0</v>
      </c>
      <c r="M61" s="223">
        <v>0</v>
      </c>
      <c r="N61" s="224">
        <f t="shared" si="12"/>
        <v>0</v>
      </c>
      <c r="O61" s="223">
        <f t="shared" si="12"/>
        <v>0</v>
      </c>
      <c r="P61" s="223">
        <f t="shared" si="12"/>
        <v>0</v>
      </c>
      <c r="Q61" s="218"/>
    </row>
    <row r="62" spans="1:17" ht="12" customHeight="1">
      <c r="A62" s="215" t="s">
        <v>7</v>
      </c>
      <c r="B62" s="222">
        <f t="shared" si="11"/>
        <v>120</v>
      </c>
      <c r="C62" s="221">
        <f t="shared" si="11"/>
        <v>129</v>
      </c>
      <c r="D62" s="221">
        <f t="shared" si="11"/>
        <v>249</v>
      </c>
      <c r="E62" s="222">
        <v>0</v>
      </c>
      <c r="F62" s="221">
        <v>0</v>
      </c>
      <c r="G62" s="221">
        <v>0</v>
      </c>
      <c r="H62" s="222">
        <v>0</v>
      </c>
      <c r="I62" s="221">
        <v>0</v>
      </c>
      <c r="J62" s="221">
        <v>0</v>
      </c>
      <c r="K62" s="222">
        <v>0</v>
      </c>
      <c r="L62" s="221">
        <v>0</v>
      </c>
      <c r="M62" s="221">
        <v>0</v>
      </c>
      <c r="N62" s="222">
        <f t="shared" si="12"/>
        <v>120</v>
      </c>
      <c r="O62" s="221">
        <f t="shared" si="12"/>
        <v>129</v>
      </c>
      <c r="P62" s="221">
        <f t="shared" si="12"/>
        <v>249</v>
      </c>
      <c r="Q62" s="218"/>
    </row>
    <row r="64" spans="1:2" ht="13.5" customHeight="1">
      <c r="A64" s="212" t="s">
        <v>136</v>
      </c>
      <c r="B64" s="212"/>
    </row>
    <row r="65" spans="1:17" ht="14.25" customHeight="1">
      <c r="A65" s="212" t="s">
        <v>135</v>
      </c>
      <c r="B65" s="212"/>
      <c r="N65" s="220"/>
      <c r="O65" s="220"/>
      <c r="P65" s="220"/>
      <c r="Q65" s="220"/>
    </row>
    <row r="66" spans="1:17" s="272" customFormat="1" ht="13.5">
      <c r="A66" s="212" t="s">
        <v>222</v>
      </c>
      <c r="P66" s="271"/>
      <c r="Q66" s="271"/>
    </row>
  </sheetData>
  <sheetProtection/>
  <mergeCells count="3">
    <mergeCell ref="A2:P2"/>
    <mergeCell ref="A31:P31"/>
    <mergeCell ref="A32:P3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ignoredErrors>
    <ignoredError sqref="G11 M11" formulaRange="1"/>
  </ignoredErrors>
</worksheet>
</file>

<file path=xl/worksheets/sheet2.xml><?xml version="1.0" encoding="utf-8"?>
<worksheet xmlns="http://schemas.openxmlformats.org/spreadsheetml/2006/main" xmlns:r="http://schemas.openxmlformats.org/officeDocument/2006/relationships">
  <dimension ref="A1:L71"/>
  <sheetViews>
    <sheetView zoomScale="115" zoomScaleNormal="115" zoomScalePageLayoutView="0" workbookViewId="0" topLeftCell="A1">
      <selection activeCell="A81" sqref="A81"/>
    </sheetView>
  </sheetViews>
  <sheetFormatPr defaultColWidth="9.140625" defaultRowHeight="12.75"/>
  <cols>
    <col min="1" max="1" width="36.28125" style="30" customWidth="1"/>
    <col min="2" max="9" width="10.00390625" style="28" customWidth="1"/>
    <col min="10" max="10" width="9.28125" style="33" bestFit="1" customWidth="1"/>
    <col min="11" max="16384" width="9.140625" style="33" customWidth="1"/>
  </cols>
  <sheetData>
    <row r="1" spans="1:9" s="31" customFormat="1" ht="12.75" customHeight="1">
      <c r="A1" s="30" t="s">
        <v>218</v>
      </c>
      <c r="B1" s="30"/>
      <c r="C1" s="30"/>
      <c r="D1" s="30"/>
      <c r="E1" s="30"/>
      <c r="F1" s="30"/>
      <c r="G1" s="30"/>
      <c r="H1" s="30"/>
      <c r="I1" s="30"/>
    </row>
    <row r="2" spans="1:9" s="31" customFormat="1" ht="12">
      <c r="A2" s="420" t="s">
        <v>132</v>
      </c>
      <c r="B2" s="420"/>
      <c r="C2" s="420"/>
      <c r="D2" s="420"/>
      <c r="E2" s="420"/>
      <c r="F2" s="420"/>
      <c r="G2" s="420"/>
      <c r="H2" s="420"/>
      <c r="I2" s="420"/>
    </row>
    <row r="3" spans="1:9" s="31" customFormat="1" ht="12" thickBot="1">
      <c r="A3" s="30"/>
      <c r="B3" s="30"/>
      <c r="C3" s="30"/>
      <c r="D3" s="30"/>
      <c r="E3" s="30"/>
      <c r="F3" s="30"/>
      <c r="G3" s="30"/>
      <c r="H3" s="30"/>
      <c r="I3" s="30"/>
    </row>
    <row r="4" spans="1:9" ht="12">
      <c r="A4" s="59"/>
      <c r="B4" s="60" t="s">
        <v>0</v>
      </c>
      <c r="C4" s="60" t="s">
        <v>1</v>
      </c>
      <c r="D4" s="60" t="s">
        <v>2</v>
      </c>
      <c r="E4" s="60" t="s">
        <v>3</v>
      </c>
      <c r="F4" s="60" t="s">
        <v>4</v>
      </c>
      <c r="G4" s="61" t="s">
        <v>5</v>
      </c>
      <c r="H4" s="62" t="s">
        <v>6</v>
      </c>
      <c r="I4" s="63" t="s">
        <v>7</v>
      </c>
    </row>
    <row r="5" spans="2:9" ht="12">
      <c r="B5" s="64" t="s">
        <v>8</v>
      </c>
      <c r="C5" s="64" t="s">
        <v>9</v>
      </c>
      <c r="D5" s="64"/>
      <c r="E5" s="64"/>
      <c r="F5" s="64" t="s">
        <v>0</v>
      </c>
      <c r="G5" s="65"/>
      <c r="H5" s="66"/>
      <c r="I5" s="67"/>
    </row>
    <row r="6" spans="2:9" ht="12">
      <c r="B6" s="64" t="s">
        <v>10</v>
      </c>
      <c r="C6" s="64" t="s">
        <v>11</v>
      </c>
      <c r="D6" s="64"/>
      <c r="E6" s="64"/>
      <c r="F6" s="64" t="s">
        <v>8</v>
      </c>
      <c r="G6" s="65"/>
      <c r="H6" s="66"/>
      <c r="I6" s="67"/>
    </row>
    <row r="7" spans="2:9" ht="12">
      <c r="B7" s="64"/>
      <c r="C7" s="64" t="s">
        <v>12</v>
      </c>
      <c r="D7" s="64"/>
      <c r="E7" s="64"/>
      <c r="F7" s="64" t="s">
        <v>13</v>
      </c>
      <c r="G7" s="65"/>
      <c r="H7" s="66"/>
      <c r="I7" s="67"/>
    </row>
    <row r="8" spans="1:9" ht="12.75" customHeight="1">
      <c r="A8" s="68" t="s">
        <v>14</v>
      </c>
      <c r="B8" s="69"/>
      <c r="C8" s="69"/>
      <c r="D8" s="69"/>
      <c r="E8" s="69"/>
      <c r="F8" s="69"/>
      <c r="G8" s="70"/>
      <c r="H8" s="71"/>
      <c r="I8" s="72"/>
    </row>
    <row r="9" spans="1:9" ht="12">
      <c r="A9" s="30" t="s">
        <v>15</v>
      </c>
      <c r="B9" s="64"/>
      <c r="C9" s="64"/>
      <c r="D9" s="64"/>
      <c r="E9" s="64"/>
      <c r="F9" s="64"/>
      <c r="G9" s="65"/>
      <c r="H9" s="66"/>
      <c r="I9" s="67"/>
    </row>
    <row r="10" spans="1:10" ht="11.25">
      <c r="A10" s="28" t="s">
        <v>16</v>
      </c>
      <c r="B10" s="73">
        <v>42050</v>
      </c>
      <c r="C10" s="73">
        <v>160437</v>
      </c>
      <c r="D10" s="73">
        <v>120</v>
      </c>
      <c r="E10" s="281">
        <v>58585</v>
      </c>
      <c r="F10" s="53">
        <v>0</v>
      </c>
      <c r="G10" s="74">
        <v>133566</v>
      </c>
      <c r="H10" s="75">
        <v>127626</v>
      </c>
      <c r="I10" s="53">
        <f>SUM(G10:H10)</f>
        <v>261192</v>
      </c>
      <c r="J10" s="57"/>
    </row>
    <row r="11" spans="1:10" ht="12.75">
      <c r="A11" s="28" t="s">
        <v>17</v>
      </c>
      <c r="B11" s="73">
        <v>719</v>
      </c>
      <c r="C11" s="73">
        <v>1351</v>
      </c>
      <c r="D11" s="73">
        <v>15</v>
      </c>
      <c r="E11" s="274">
        <v>206</v>
      </c>
      <c r="F11" s="53">
        <v>34</v>
      </c>
      <c r="G11" s="76">
        <v>1688</v>
      </c>
      <c r="H11" s="77">
        <v>637</v>
      </c>
      <c r="I11" s="53">
        <f>SUM(G11:H11)</f>
        <v>2325</v>
      </c>
      <c r="J11" s="57"/>
    </row>
    <row r="12" spans="1:10" s="45" customFormat="1" ht="12">
      <c r="A12" s="14" t="s">
        <v>18</v>
      </c>
      <c r="B12" s="78">
        <f>SUM(B10:B11)</f>
        <v>42769</v>
      </c>
      <c r="C12" s="78">
        <f aca="true" t="shared" si="0" ref="C12:H12">SUM(C10:C11)</f>
        <v>161788</v>
      </c>
      <c r="D12" s="78">
        <f t="shared" si="0"/>
        <v>135</v>
      </c>
      <c r="E12" s="78">
        <f t="shared" si="0"/>
        <v>58791</v>
      </c>
      <c r="F12" s="78">
        <f t="shared" si="0"/>
        <v>34</v>
      </c>
      <c r="G12" s="207">
        <f>SUM(G10:G11)</f>
        <v>135254</v>
      </c>
      <c r="H12" s="208">
        <f t="shared" si="0"/>
        <v>128263</v>
      </c>
      <c r="I12" s="81">
        <f>SUM(G12:H12)</f>
        <v>263517</v>
      </c>
      <c r="J12" s="57"/>
    </row>
    <row r="13" spans="2:10" ht="12">
      <c r="B13" s="73"/>
      <c r="C13" s="73"/>
      <c r="D13" s="73"/>
      <c r="E13" s="73"/>
      <c r="F13" s="73"/>
      <c r="G13" s="74"/>
      <c r="H13" s="75"/>
      <c r="I13" s="53"/>
      <c r="J13" s="57"/>
    </row>
    <row r="14" spans="1:10" ht="12">
      <c r="A14" s="30" t="s">
        <v>19</v>
      </c>
      <c r="B14" s="73"/>
      <c r="C14" s="73"/>
      <c r="D14" s="73"/>
      <c r="E14" s="73"/>
      <c r="F14" s="73"/>
      <c r="G14" s="74"/>
      <c r="H14" s="75"/>
      <c r="I14" s="53"/>
      <c r="J14" s="57"/>
    </row>
    <row r="15" spans="1:10" ht="11.25">
      <c r="A15" s="28" t="s">
        <v>16</v>
      </c>
      <c r="B15" s="73">
        <v>69824</v>
      </c>
      <c r="C15" s="73">
        <v>272215</v>
      </c>
      <c r="D15" s="73">
        <v>190</v>
      </c>
      <c r="E15" s="73">
        <v>100732</v>
      </c>
      <c r="F15" s="73">
        <v>0</v>
      </c>
      <c r="G15" s="82">
        <v>222702</v>
      </c>
      <c r="H15" s="75">
        <v>220259</v>
      </c>
      <c r="I15" s="53">
        <f>SUM(G15:H15)</f>
        <v>442961</v>
      </c>
      <c r="J15" s="57"/>
    </row>
    <row r="16" spans="1:10" ht="11.25">
      <c r="A16" s="28" t="s">
        <v>17</v>
      </c>
      <c r="B16" s="73">
        <v>6110</v>
      </c>
      <c r="C16" s="73">
        <v>15437</v>
      </c>
      <c r="D16" s="73">
        <v>627</v>
      </c>
      <c r="E16" s="73">
        <v>3226</v>
      </c>
      <c r="F16" s="73">
        <v>167</v>
      </c>
      <c r="G16" s="74">
        <v>16850</v>
      </c>
      <c r="H16" s="75">
        <v>8717</v>
      </c>
      <c r="I16" s="53">
        <f>SUM(G16:H16)</f>
        <v>25567</v>
      </c>
      <c r="J16" s="57"/>
    </row>
    <row r="17" spans="1:10" s="29" customFormat="1" ht="12">
      <c r="A17" s="14" t="s">
        <v>20</v>
      </c>
      <c r="B17" s="78">
        <f>SUM(B15:B16)</f>
        <v>75934</v>
      </c>
      <c r="C17" s="78">
        <f aca="true" t="shared" si="1" ref="C17:H17">SUM(C15:C16)</f>
        <v>287652</v>
      </c>
      <c r="D17" s="78">
        <f t="shared" si="1"/>
        <v>817</v>
      </c>
      <c r="E17" s="78">
        <f t="shared" si="1"/>
        <v>103958</v>
      </c>
      <c r="F17" s="78">
        <f t="shared" si="1"/>
        <v>167</v>
      </c>
      <c r="G17" s="79">
        <f t="shared" si="1"/>
        <v>239552</v>
      </c>
      <c r="H17" s="80">
        <f t="shared" si="1"/>
        <v>228976</v>
      </c>
      <c r="I17" s="81">
        <f>SUM(G17:H17)</f>
        <v>468528</v>
      </c>
      <c r="J17" s="57"/>
    </row>
    <row r="18" spans="1:10" s="29" customFormat="1" ht="12">
      <c r="A18" s="14"/>
      <c r="B18" s="83"/>
      <c r="C18" s="83"/>
      <c r="D18" s="83"/>
      <c r="E18" s="83"/>
      <c r="F18" s="83"/>
      <c r="G18" s="84"/>
      <c r="H18" s="85"/>
      <c r="I18" s="86"/>
      <c r="J18" s="57"/>
    </row>
    <row r="19" spans="1:10" s="31" customFormat="1" ht="12">
      <c r="A19" s="87" t="s">
        <v>21</v>
      </c>
      <c r="B19" s="88">
        <f>SUM(B12,B17)</f>
        <v>118703</v>
      </c>
      <c r="C19" s="88">
        <f aca="true" t="shared" si="2" ref="C19:H19">SUM(C12,C17)</f>
        <v>449440</v>
      </c>
      <c r="D19" s="88">
        <f t="shared" si="2"/>
        <v>952</v>
      </c>
      <c r="E19" s="88">
        <f t="shared" si="2"/>
        <v>162749</v>
      </c>
      <c r="F19" s="88">
        <f t="shared" si="2"/>
        <v>201</v>
      </c>
      <c r="G19" s="89">
        <f t="shared" si="2"/>
        <v>374806</v>
      </c>
      <c r="H19" s="90">
        <f t="shared" si="2"/>
        <v>357239</v>
      </c>
      <c r="I19" s="91">
        <f>SUM(I12,I17)</f>
        <v>732045</v>
      </c>
      <c r="J19" s="57"/>
    </row>
    <row r="20" spans="2:10" ht="6.75" customHeight="1">
      <c r="B20" s="64"/>
      <c r="C20" s="64"/>
      <c r="D20" s="64"/>
      <c r="E20" s="64"/>
      <c r="F20" s="64"/>
      <c r="G20" s="65"/>
      <c r="H20" s="66"/>
      <c r="I20" s="67"/>
      <c r="J20" s="57"/>
    </row>
    <row r="21" spans="1:10" s="28" customFormat="1" ht="12">
      <c r="A21" s="30" t="s">
        <v>22</v>
      </c>
      <c r="B21" s="92"/>
      <c r="C21" s="92"/>
      <c r="D21" s="92"/>
      <c r="E21" s="92"/>
      <c r="F21" s="93"/>
      <c r="G21" s="94"/>
      <c r="H21" s="95"/>
      <c r="I21" s="96"/>
      <c r="J21" s="57"/>
    </row>
    <row r="22" spans="1:10" s="28" customFormat="1" ht="12" customHeight="1">
      <c r="A22" s="14" t="s">
        <v>113</v>
      </c>
      <c r="B22" s="275">
        <v>1602</v>
      </c>
      <c r="C22" s="275">
        <v>2393</v>
      </c>
      <c r="D22" s="275">
        <v>269</v>
      </c>
      <c r="E22" s="275">
        <v>792</v>
      </c>
      <c r="F22" s="38">
        <v>0</v>
      </c>
      <c r="G22" s="97">
        <v>2923</v>
      </c>
      <c r="H22" s="193">
        <v>2133</v>
      </c>
      <c r="I22" s="206">
        <f>SUM(G22:H22)</f>
        <v>5056</v>
      </c>
      <c r="J22" s="57"/>
    </row>
    <row r="23" spans="1:10" s="28" customFormat="1" ht="12">
      <c r="A23" s="30"/>
      <c r="B23" s="98"/>
      <c r="C23" s="98"/>
      <c r="D23" s="98"/>
      <c r="E23" s="98"/>
      <c r="F23" s="99"/>
      <c r="G23" s="100"/>
      <c r="H23" s="194"/>
      <c r="I23" s="96"/>
      <c r="J23" s="57"/>
    </row>
    <row r="24" spans="1:10" ht="12">
      <c r="A24" s="30" t="s">
        <v>23</v>
      </c>
      <c r="B24" s="98"/>
      <c r="C24" s="98"/>
      <c r="D24" s="98"/>
      <c r="E24" s="98"/>
      <c r="F24" s="99"/>
      <c r="G24" s="100"/>
      <c r="H24" s="194"/>
      <c r="I24" s="96"/>
      <c r="J24" s="57"/>
    </row>
    <row r="25" spans="1:10" ht="12.75">
      <c r="A25" s="28" t="s">
        <v>24</v>
      </c>
      <c r="B25" s="104">
        <v>12277</v>
      </c>
      <c r="C25" s="104">
        <v>49273</v>
      </c>
      <c r="D25" s="198">
        <v>1282</v>
      </c>
      <c r="E25" s="198">
        <v>2194</v>
      </c>
      <c r="F25" s="198">
        <v>0</v>
      </c>
      <c r="G25" s="101">
        <v>32388</v>
      </c>
      <c r="H25" s="195">
        <v>32638</v>
      </c>
      <c r="I25" s="52">
        <f>SUM(G25:H25)</f>
        <v>65026</v>
      </c>
      <c r="J25" s="57"/>
    </row>
    <row r="26" spans="1:10" ht="11.25">
      <c r="A26" s="28" t="s">
        <v>25</v>
      </c>
      <c r="B26" s="54">
        <v>2348</v>
      </c>
      <c r="C26" s="54">
        <v>5557</v>
      </c>
      <c r="D26" s="54">
        <v>549</v>
      </c>
      <c r="E26" s="54">
        <v>752</v>
      </c>
      <c r="F26" s="56">
        <v>0</v>
      </c>
      <c r="G26" s="101">
        <v>5185</v>
      </c>
      <c r="H26" s="195">
        <v>4021</v>
      </c>
      <c r="I26" s="52">
        <f>SUM(G26:H26)</f>
        <v>9206</v>
      </c>
      <c r="J26" s="57"/>
    </row>
    <row r="27" spans="1:10" ht="11.25">
      <c r="A27" s="28" t="s">
        <v>26</v>
      </c>
      <c r="B27" s="54">
        <v>11570</v>
      </c>
      <c r="C27" s="54">
        <v>45799</v>
      </c>
      <c r="D27" s="54">
        <v>1223</v>
      </c>
      <c r="E27" s="54">
        <v>1998</v>
      </c>
      <c r="F27" s="56">
        <v>0</v>
      </c>
      <c r="G27" s="101">
        <v>29887</v>
      </c>
      <c r="H27" s="195">
        <v>30703</v>
      </c>
      <c r="I27" s="52">
        <f>SUM(G27:H27)</f>
        <v>60590</v>
      </c>
      <c r="J27" s="57"/>
    </row>
    <row r="28" spans="1:10" ht="11.25">
      <c r="A28" s="28" t="s">
        <v>27</v>
      </c>
      <c r="B28" s="54">
        <v>3178</v>
      </c>
      <c r="C28" s="54">
        <v>7334</v>
      </c>
      <c r="D28" s="54">
        <v>753</v>
      </c>
      <c r="E28" s="54">
        <v>933</v>
      </c>
      <c r="F28" s="56">
        <v>0</v>
      </c>
      <c r="G28" s="101">
        <v>6961</v>
      </c>
      <c r="H28" s="195">
        <v>5237</v>
      </c>
      <c r="I28" s="52">
        <f>SUM(G28:H28)</f>
        <v>12198</v>
      </c>
      <c r="J28" s="57"/>
    </row>
    <row r="29" spans="1:10" ht="12">
      <c r="A29" s="14" t="s">
        <v>28</v>
      </c>
      <c r="B29" s="102">
        <f aca="true" t="shared" si="3" ref="B29:H29">SUM(B25:B28)</f>
        <v>29373</v>
      </c>
      <c r="C29" s="102">
        <f t="shared" si="3"/>
        <v>107963</v>
      </c>
      <c r="D29" s="102">
        <f t="shared" si="3"/>
        <v>3807</v>
      </c>
      <c r="E29" s="102">
        <f t="shared" si="3"/>
        <v>5877</v>
      </c>
      <c r="F29" s="102">
        <v>0</v>
      </c>
      <c r="G29" s="197">
        <f t="shared" si="3"/>
        <v>74421</v>
      </c>
      <c r="H29" s="196">
        <f t="shared" si="3"/>
        <v>72599</v>
      </c>
      <c r="I29" s="103">
        <f>SUM(G29:H29)</f>
        <v>147020</v>
      </c>
      <c r="J29" s="57"/>
    </row>
    <row r="30" spans="1:10" ht="12">
      <c r="A30" s="14"/>
      <c r="B30" s="104"/>
      <c r="C30" s="104"/>
      <c r="D30" s="104"/>
      <c r="E30" s="104"/>
      <c r="F30" s="104"/>
      <c r="G30" s="101"/>
      <c r="H30" s="195"/>
      <c r="I30" s="52"/>
      <c r="J30" s="57"/>
    </row>
    <row r="31" spans="1:10" ht="12">
      <c r="A31" s="30" t="s">
        <v>29</v>
      </c>
      <c r="B31" s="104"/>
      <c r="C31" s="104"/>
      <c r="D31" s="104"/>
      <c r="E31" s="104"/>
      <c r="F31" s="104"/>
      <c r="G31" s="101"/>
      <c r="H31" s="195"/>
      <c r="I31" s="52"/>
      <c r="J31" s="57"/>
    </row>
    <row r="32" spans="1:10" ht="11.25">
      <c r="A32" s="28" t="s">
        <v>30</v>
      </c>
      <c r="B32" s="104">
        <v>13895</v>
      </c>
      <c r="C32" s="104">
        <v>51370</v>
      </c>
      <c r="D32" s="104">
        <v>317</v>
      </c>
      <c r="E32" s="104">
        <v>1643</v>
      </c>
      <c r="F32" s="104">
        <v>0</v>
      </c>
      <c r="G32" s="101">
        <v>30045</v>
      </c>
      <c r="H32" s="195">
        <v>37180</v>
      </c>
      <c r="I32" s="52">
        <f>SUM(G32:H32)</f>
        <v>67225</v>
      </c>
      <c r="J32" s="57"/>
    </row>
    <row r="33" spans="1:10" ht="11.25">
      <c r="A33" s="28" t="s">
        <v>31</v>
      </c>
      <c r="B33" s="104">
        <v>6781</v>
      </c>
      <c r="C33" s="104">
        <v>31392</v>
      </c>
      <c r="D33" s="104">
        <v>2010</v>
      </c>
      <c r="E33" s="104">
        <v>1911</v>
      </c>
      <c r="F33" s="104">
        <v>0</v>
      </c>
      <c r="G33" s="101">
        <v>24316</v>
      </c>
      <c r="H33" s="195">
        <v>17778</v>
      </c>
      <c r="I33" s="52">
        <f>SUM(G33:H33)</f>
        <v>42094</v>
      </c>
      <c r="J33" s="57"/>
    </row>
    <row r="34" spans="1:10" ht="11.25">
      <c r="A34" s="28" t="s">
        <v>32</v>
      </c>
      <c r="B34" s="104">
        <v>728</v>
      </c>
      <c r="C34" s="104">
        <v>1404</v>
      </c>
      <c r="D34" s="104">
        <v>418</v>
      </c>
      <c r="E34" s="104">
        <v>527</v>
      </c>
      <c r="F34" s="104">
        <v>0</v>
      </c>
      <c r="G34" s="101">
        <v>964</v>
      </c>
      <c r="H34" s="195">
        <v>2113</v>
      </c>
      <c r="I34" s="52">
        <f>SUM(G34:H34)</f>
        <v>3077</v>
      </c>
      <c r="J34" s="57"/>
    </row>
    <row r="35" spans="1:10" ht="11.25">
      <c r="A35" s="28" t="s">
        <v>33</v>
      </c>
      <c r="B35" s="104">
        <v>7648</v>
      </c>
      <c r="C35" s="104">
        <v>17975</v>
      </c>
      <c r="D35" s="104">
        <v>1931</v>
      </c>
      <c r="E35" s="104">
        <v>2137</v>
      </c>
      <c r="F35" s="104">
        <v>0</v>
      </c>
      <c r="G35" s="101">
        <v>17150</v>
      </c>
      <c r="H35" s="195">
        <v>12541</v>
      </c>
      <c r="I35" s="52">
        <f>SUM(G35:H35)</f>
        <v>29691</v>
      </c>
      <c r="J35" s="57"/>
    </row>
    <row r="36" spans="1:10" ht="12">
      <c r="A36" s="14" t="s">
        <v>34</v>
      </c>
      <c r="B36" s="102">
        <f aca="true" t="shared" si="4" ref="B36:H36">SUM(B32:B35)</f>
        <v>29052</v>
      </c>
      <c r="C36" s="102">
        <f t="shared" si="4"/>
        <v>102141</v>
      </c>
      <c r="D36" s="102">
        <f t="shared" si="4"/>
        <v>4676</v>
      </c>
      <c r="E36" s="102">
        <f t="shared" si="4"/>
        <v>6218</v>
      </c>
      <c r="F36" s="102">
        <f t="shared" si="4"/>
        <v>0</v>
      </c>
      <c r="G36" s="197">
        <f t="shared" si="4"/>
        <v>72475</v>
      </c>
      <c r="H36" s="196">
        <f t="shared" si="4"/>
        <v>69612</v>
      </c>
      <c r="I36" s="103">
        <f>SUM(G36:H36)</f>
        <v>142087</v>
      </c>
      <c r="J36" s="57"/>
    </row>
    <row r="37" spans="2:12" ht="12">
      <c r="B37" s="104"/>
      <c r="C37" s="104"/>
      <c r="D37" s="104"/>
      <c r="E37" s="104"/>
      <c r="F37" s="104"/>
      <c r="G37" s="101"/>
      <c r="H37" s="195"/>
      <c r="I37" s="52"/>
      <c r="J37" s="57"/>
      <c r="K37" s="34"/>
      <c r="L37" s="34"/>
    </row>
    <row r="38" spans="1:10" ht="12">
      <c r="A38" s="30" t="s">
        <v>35</v>
      </c>
      <c r="B38" s="104"/>
      <c r="C38" s="104"/>
      <c r="D38" s="104"/>
      <c r="E38" s="104"/>
      <c r="F38" s="104"/>
      <c r="G38" s="101"/>
      <c r="H38" s="195"/>
      <c r="I38" s="52"/>
      <c r="J38" s="57"/>
    </row>
    <row r="39" spans="1:10" ht="11.25">
      <c r="A39" s="28" t="s">
        <v>30</v>
      </c>
      <c r="B39" s="104">
        <v>10201</v>
      </c>
      <c r="C39" s="104">
        <v>40444</v>
      </c>
      <c r="D39" s="104">
        <v>231</v>
      </c>
      <c r="E39" s="104">
        <v>1129</v>
      </c>
      <c r="F39" s="104">
        <v>0</v>
      </c>
      <c r="G39" s="101">
        <v>22238</v>
      </c>
      <c r="H39" s="195">
        <v>29767</v>
      </c>
      <c r="I39" s="52">
        <f>SUM(G39:H39)</f>
        <v>52005</v>
      </c>
      <c r="J39" s="57"/>
    </row>
    <row r="40" spans="1:10" ht="11.25">
      <c r="A40" s="28" t="s">
        <v>31</v>
      </c>
      <c r="B40" s="104">
        <v>7450</v>
      </c>
      <c r="C40" s="104">
        <v>33558</v>
      </c>
      <c r="D40" s="104">
        <v>2013</v>
      </c>
      <c r="E40" s="104">
        <v>1906</v>
      </c>
      <c r="F40" s="104">
        <v>0</v>
      </c>
      <c r="G40" s="101">
        <v>25543</v>
      </c>
      <c r="H40" s="195">
        <v>19384</v>
      </c>
      <c r="I40" s="52">
        <f>SUM(G40:H40)</f>
        <v>44927</v>
      </c>
      <c r="J40" s="57"/>
    </row>
    <row r="41" spans="1:10" ht="11.25">
      <c r="A41" s="28" t="s">
        <v>32</v>
      </c>
      <c r="B41" s="104">
        <v>801</v>
      </c>
      <c r="C41" s="104">
        <v>1641</v>
      </c>
      <c r="D41" s="104">
        <v>445</v>
      </c>
      <c r="E41" s="104">
        <v>586</v>
      </c>
      <c r="F41" s="104">
        <v>0</v>
      </c>
      <c r="G41" s="101">
        <v>1198</v>
      </c>
      <c r="H41" s="195">
        <v>2275</v>
      </c>
      <c r="I41" s="52">
        <f>SUM(G41:H41)</f>
        <v>3473</v>
      </c>
      <c r="J41" s="57"/>
    </row>
    <row r="42" spans="1:10" ht="11.25">
      <c r="A42" s="28" t="s">
        <v>33</v>
      </c>
      <c r="B42" s="104">
        <v>9405</v>
      </c>
      <c r="C42" s="104">
        <v>24737</v>
      </c>
      <c r="D42" s="104">
        <v>2448</v>
      </c>
      <c r="E42" s="104">
        <v>2525</v>
      </c>
      <c r="F42" s="104">
        <v>0</v>
      </c>
      <c r="G42" s="101">
        <v>21646</v>
      </c>
      <c r="H42" s="195">
        <v>17469</v>
      </c>
      <c r="I42" s="52">
        <f>SUM(G42:H42)</f>
        <v>39115</v>
      </c>
      <c r="J42" s="57"/>
    </row>
    <row r="43" spans="1:10" ht="12">
      <c r="A43" s="14" t="s">
        <v>36</v>
      </c>
      <c r="B43" s="102">
        <f>SUM(B39:B42)</f>
        <v>27857</v>
      </c>
      <c r="C43" s="102">
        <f aca="true" t="shared" si="5" ref="C43:I43">SUM(C39:C42)</f>
        <v>100380</v>
      </c>
      <c r="D43" s="102">
        <f t="shared" si="5"/>
        <v>5137</v>
      </c>
      <c r="E43" s="102">
        <f t="shared" si="5"/>
        <v>6146</v>
      </c>
      <c r="F43" s="102">
        <f t="shared" si="5"/>
        <v>0</v>
      </c>
      <c r="G43" s="197">
        <f>SUM(G39:G42)</f>
        <v>70625</v>
      </c>
      <c r="H43" s="196">
        <f>SUM(H39:H42)</f>
        <v>68895</v>
      </c>
      <c r="I43" s="103">
        <f t="shared" si="5"/>
        <v>139520</v>
      </c>
      <c r="J43" s="57"/>
    </row>
    <row r="44" spans="1:10" ht="12">
      <c r="A44" s="14"/>
      <c r="B44" s="107"/>
      <c r="C44" s="107"/>
      <c r="D44" s="107"/>
      <c r="E44" s="107"/>
      <c r="F44" s="107"/>
      <c r="G44" s="97"/>
      <c r="H44" s="193"/>
      <c r="I44" s="40"/>
      <c r="J44" s="57"/>
    </row>
    <row r="45" spans="1:10" ht="12">
      <c r="A45" s="110" t="s">
        <v>117</v>
      </c>
      <c r="B45" s="107"/>
      <c r="C45" s="107"/>
      <c r="D45" s="107"/>
      <c r="E45" s="107"/>
      <c r="F45" s="107"/>
      <c r="G45" s="108"/>
      <c r="H45" s="109"/>
      <c r="I45" s="40"/>
      <c r="J45" s="57"/>
    </row>
    <row r="46" spans="1:10" ht="12">
      <c r="A46" s="30" t="s">
        <v>118</v>
      </c>
      <c r="B46" s="104">
        <v>81</v>
      </c>
      <c r="C46" s="104">
        <v>505</v>
      </c>
      <c r="D46" s="104">
        <v>57</v>
      </c>
      <c r="E46" s="104">
        <v>109</v>
      </c>
      <c r="F46" s="104">
        <v>0</v>
      </c>
      <c r="G46" s="105">
        <v>254</v>
      </c>
      <c r="H46" s="106">
        <v>498</v>
      </c>
      <c r="I46" s="52">
        <f>SUM(G46:H46)</f>
        <v>752</v>
      </c>
      <c r="J46" s="57"/>
    </row>
    <row r="47" spans="2:10" ht="6" customHeight="1">
      <c r="B47" s="104"/>
      <c r="C47" s="104"/>
      <c r="D47" s="104"/>
      <c r="E47" s="104"/>
      <c r="F47" s="104"/>
      <c r="G47" s="105"/>
      <c r="H47" s="106"/>
      <c r="I47" s="52"/>
      <c r="J47" s="57"/>
    </row>
    <row r="48" spans="1:10" ht="18" customHeight="1">
      <c r="A48" s="14" t="s">
        <v>37</v>
      </c>
      <c r="B48" s="102">
        <f>SUM(B46,B43,B36,B29,B22)</f>
        <v>87965</v>
      </c>
      <c r="C48" s="102">
        <f aca="true" t="shared" si="6" ref="C48:H48">SUM(C46,C43,C36,C29,C22)</f>
        <v>313382</v>
      </c>
      <c r="D48" s="102">
        <f t="shared" si="6"/>
        <v>13946</v>
      </c>
      <c r="E48" s="102">
        <f t="shared" si="6"/>
        <v>19142</v>
      </c>
      <c r="F48" s="102">
        <f t="shared" si="6"/>
        <v>0</v>
      </c>
      <c r="G48" s="312">
        <f t="shared" si="6"/>
        <v>220698</v>
      </c>
      <c r="H48" s="209">
        <f t="shared" si="6"/>
        <v>213737</v>
      </c>
      <c r="I48" s="103">
        <f>SUM(I46,I43,I36,I29,I22)</f>
        <v>434435</v>
      </c>
      <c r="J48" s="57"/>
    </row>
    <row r="49" spans="1:10" ht="12">
      <c r="A49" s="14" t="s">
        <v>38</v>
      </c>
      <c r="B49" s="107">
        <v>5907</v>
      </c>
      <c r="C49" s="107">
        <v>12839</v>
      </c>
      <c r="D49" s="107">
        <v>531</v>
      </c>
      <c r="E49" s="107">
        <v>1617</v>
      </c>
      <c r="F49" s="107">
        <v>201</v>
      </c>
      <c r="G49" s="108">
        <v>14218</v>
      </c>
      <c r="H49" s="109">
        <v>6877</v>
      </c>
      <c r="I49" s="40">
        <f>SUM(G49:H49)</f>
        <v>21095</v>
      </c>
      <c r="J49" s="57"/>
    </row>
    <row r="50" spans="1:10" ht="12">
      <c r="A50" s="14"/>
      <c r="B50" s="107"/>
      <c r="C50" s="107"/>
      <c r="D50" s="107"/>
      <c r="E50" s="107"/>
      <c r="F50" s="107"/>
      <c r="G50" s="108"/>
      <c r="H50" s="109"/>
      <c r="I50" s="40"/>
      <c r="J50" s="57"/>
    </row>
    <row r="51" spans="1:10" ht="12">
      <c r="A51" s="111" t="s">
        <v>39</v>
      </c>
      <c r="B51" s="112">
        <f aca="true" t="shared" si="7" ref="B51:H51">SUM(B48:B49)</f>
        <v>93872</v>
      </c>
      <c r="C51" s="112">
        <f t="shared" si="7"/>
        <v>326221</v>
      </c>
      <c r="D51" s="112">
        <f t="shared" si="7"/>
        <v>14477</v>
      </c>
      <c r="E51" s="112">
        <f t="shared" si="7"/>
        <v>20759</v>
      </c>
      <c r="F51" s="112">
        <f t="shared" si="7"/>
        <v>201</v>
      </c>
      <c r="G51" s="313">
        <f t="shared" si="7"/>
        <v>234916</v>
      </c>
      <c r="H51" s="114">
        <f t="shared" si="7"/>
        <v>220614</v>
      </c>
      <c r="I51" s="115">
        <f>SUM(I48:I49)</f>
        <v>455530</v>
      </c>
      <c r="J51" s="57"/>
    </row>
    <row r="52" spans="1:10" ht="12">
      <c r="A52" s="111" t="s">
        <v>40</v>
      </c>
      <c r="B52" s="112">
        <f aca="true" t="shared" si="8" ref="B52:H52">SUM(B51,B19)</f>
        <v>212575</v>
      </c>
      <c r="C52" s="112">
        <f t="shared" si="8"/>
        <v>775661</v>
      </c>
      <c r="D52" s="112">
        <f t="shared" si="8"/>
        <v>15429</v>
      </c>
      <c r="E52" s="112">
        <f t="shared" si="8"/>
        <v>183508</v>
      </c>
      <c r="F52" s="112">
        <f t="shared" si="8"/>
        <v>402</v>
      </c>
      <c r="G52" s="113">
        <f t="shared" si="8"/>
        <v>609722</v>
      </c>
      <c r="H52" s="114">
        <f t="shared" si="8"/>
        <v>577853</v>
      </c>
      <c r="I52" s="115">
        <f>SUM(B52:F52)</f>
        <v>1187575</v>
      </c>
      <c r="J52" s="57"/>
    </row>
    <row r="53" spans="2:10" ht="12">
      <c r="B53" s="40"/>
      <c r="C53" s="40"/>
      <c r="D53" s="40"/>
      <c r="E53" s="40"/>
      <c r="F53" s="40"/>
      <c r="G53" s="40"/>
      <c r="H53" s="40"/>
      <c r="I53" s="40"/>
      <c r="J53" s="57"/>
    </row>
    <row r="54" ht="12">
      <c r="J54" s="57"/>
    </row>
    <row r="55" spans="1:10" ht="12">
      <c r="A55" s="420" t="s">
        <v>125</v>
      </c>
      <c r="B55" s="420"/>
      <c r="C55" s="420"/>
      <c r="D55" s="420"/>
      <c r="E55" s="420"/>
      <c r="F55" s="420"/>
      <c r="G55" s="420"/>
      <c r="H55" s="420"/>
      <c r="I55" s="420"/>
      <c r="J55" s="57"/>
    </row>
    <row r="56" spans="1:10" ht="4.5" customHeight="1" thickBot="1">
      <c r="A56" s="58"/>
      <c r="B56" s="58"/>
      <c r="C56" s="58"/>
      <c r="D56" s="58"/>
      <c r="E56" s="58"/>
      <c r="F56" s="58"/>
      <c r="G56" s="58"/>
      <c r="H56" s="58"/>
      <c r="I56" s="58"/>
      <c r="J56" s="57"/>
    </row>
    <row r="57" spans="1:10" ht="12">
      <c r="A57" s="116" t="s">
        <v>130</v>
      </c>
      <c r="B57" s="291">
        <v>1329</v>
      </c>
      <c r="C57" s="291">
        <v>4574</v>
      </c>
      <c r="D57" s="291">
        <v>399</v>
      </c>
      <c r="E57" s="291">
        <v>142</v>
      </c>
      <c r="F57" s="291">
        <v>0</v>
      </c>
      <c r="G57" s="292">
        <v>826</v>
      </c>
      <c r="H57" s="293">
        <v>5618</v>
      </c>
      <c r="I57" s="294">
        <f>SUM(G57:H57)</f>
        <v>6444</v>
      </c>
      <c r="J57" s="57"/>
    </row>
    <row r="58" spans="2:10" ht="12">
      <c r="B58" s="40"/>
      <c r="C58" s="40"/>
      <c r="D58" s="40"/>
      <c r="E58" s="40"/>
      <c r="F58" s="40"/>
      <c r="G58" s="40"/>
      <c r="H58" s="40"/>
      <c r="I58" s="40"/>
      <c r="J58" s="57"/>
    </row>
    <row r="59" spans="1:10" ht="12">
      <c r="A59" s="218"/>
      <c r="B59" s="323"/>
      <c r="C59" s="323"/>
      <c r="D59" s="323"/>
      <c r="E59" s="323"/>
      <c r="F59" s="323"/>
      <c r="G59" s="323"/>
      <c r="H59" s="323"/>
      <c r="I59" s="323"/>
      <c r="J59" s="323"/>
    </row>
    <row r="60" spans="1:10" ht="12">
      <c r="A60" s="421" t="s">
        <v>254</v>
      </c>
      <c r="B60" s="421"/>
      <c r="C60" s="421"/>
      <c r="D60" s="421"/>
      <c r="E60" s="421"/>
      <c r="F60" s="421"/>
      <c r="G60" s="421"/>
      <c r="H60" s="421"/>
      <c r="I60" s="421"/>
      <c r="J60" s="359"/>
    </row>
    <row r="61" spans="1:10" ht="12" thickBot="1">
      <c r="A61" s="264"/>
      <c r="B61" s="335"/>
      <c r="C61" s="335"/>
      <c r="D61" s="335"/>
      <c r="E61" s="335"/>
      <c r="F61" s="335"/>
      <c r="G61" s="335"/>
      <c r="H61" s="335"/>
      <c r="I61" s="335"/>
      <c r="J61" s="323"/>
    </row>
    <row r="62" spans="1:10" ht="12">
      <c r="A62" s="341"/>
      <c r="B62" s="342"/>
      <c r="C62" s="343"/>
      <c r="D62" s="343"/>
      <c r="E62" s="343"/>
      <c r="F62" s="343"/>
      <c r="G62" s="344" t="s">
        <v>255</v>
      </c>
      <c r="H62" s="345" t="s">
        <v>256</v>
      </c>
      <c r="I62" s="343" t="s">
        <v>7</v>
      </c>
      <c r="J62" s="2"/>
    </row>
    <row r="63" spans="1:10" ht="12">
      <c r="A63" s="264" t="s">
        <v>257</v>
      </c>
      <c r="B63" s="325"/>
      <c r="C63" s="323"/>
      <c r="D63" s="323"/>
      <c r="E63" s="323"/>
      <c r="F63" s="323"/>
      <c r="G63" s="346"/>
      <c r="H63" s="347"/>
      <c r="I63" s="323"/>
      <c r="J63" s="2"/>
    </row>
    <row r="64" spans="1:10" ht="12">
      <c r="A64" s="264" t="s">
        <v>258</v>
      </c>
      <c r="B64" s="325"/>
      <c r="C64" s="323"/>
      <c r="D64" s="323"/>
      <c r="E64" s="323"/>
      <c r="F64" s="323"/>
      <c r="G64" s="348">
        <v>59127</v>
      </c>
      <c r="H64" s="349">
        <v>75648</v>
      </c>
      <c r="I64" s="335">
        <v>134775</v>
      </c>
      <c r="J64" s="2"/>
    </row>
    <row r="65" spans="1:10" ht="12">
      <c r="A65" s="350" t="s">
        <v>259</v>
      </c>
      <c r="B65" s="218"/>
      <c r="C65" s="218"/>
      <c r="D65" s="218"/>
      <c r="E65" s="335"/>
      <c r="F65" s="335"/>
      <c r="G65" s="348">
        <v>53228</v>
      </c>
      <c r="H65" s="349">
        <v>62916</v>
      </c>
      <c r="I65" s="335">
        <v>116144</v>
      </c>
      <c r="J65" s="2"/>
    </row>
    <row r="66" spans="1:10" ht="11.25">
      <c r="A66" s="218"/>
      <c r="B66" s="331"/>
      <c r="C66" s="330"/>
      <c r="D66" s="330"/>
      <c r="E66" s="330"/>
      <c r="F66" s="330"/>
      <c r="G66" s="351"/>
      <c r="H66" s="352"/>
      <c r="I66" s="335"/>
      <c r="J66" s="2"/>
    </row>
    <row r="67" spans="1:10" ht="12">
      <c r="A67" s="353" t="s">
        <v>260</v>
      </c>
      <c r="B67" s="354"/>
      <c r="C67" s="355"/>
      <c r="D67" s="355"/>
      <c r="E67" s="355"/>
      <c r="F67" s="355"/>
      <c r="G67" s="356">
        <v>112355</v>
      </c>
      <c r="H67" s="357">
        <v>138564</v>
      </c>
      <c r="I67" s="355">
        <v>250919</v>
      </c>
      <c r="J67" s="2"/>
    </row>
    <row r="68" spans="1:10" ht="12.75">
      <c r="A68" s="358"/>
      <c r="B68" s="323"/>
      <c r="C68" s="323"/>
      <c r="D68" s="323"/>
      <c r="E68" s="323"/>
      <c r="F68" s="323"/>
      <c r="G68" s="323"/>
      <c r="H68" s="324"/>
      <c r="I68" s="324"/>
      <c r="J68" s="324"/>
    </row>
    <row r="69" spans="1:10" ht="12">
      <c r="A69" s="218" t="s">
        <v>209</v>
      </c>
      <c r="B69" s="323"/>
      <c r="C69" s="323"/>
      <c r="D69" s="323"/>
      <c r="E69" s="323"/>
      <c r="F69" s="323"/>
      <c r="G69" s="323"/>
      <c r="H69" s="323"/>
      <c r="I69" s="323"/>
      <c r="J69" s="323"/>
    </row>
    <row r="70" spans="1:10" ht="12.75">
      <c r="A70" s="218" t="s">
        <v>261</v>
      </c>
      <c r="B70" s="358"/>
      <c r="C70" s="358"/>
      <c r="D70" s="358"/>
      <c r="E70" s="358"/>
      <c r="F70" s="358"/>
      <c r="G70" s="358"/>
      <c r="H70" s="358"/>
      <c r="I70" s="358"/>
      <c r="J70" s="358"/>
    </row>
    <row r="71" spans="1:10" ht="12.75">
      <c r="A71" s="264" t="s">
        <v>262</v>
      </c>
      <c r="B71" s="358"/>
      <c r="C71" s="358"/>
      <c r="D71" s="358"/>
      <c r="E71" s="358"/>
      <c r="F71" s="358"/>
      <c r="G71" s="358"/>
      <c r="H71" s="358"/>
      <c r="I71" s="358"/>
      <c r="J71" s="358"/>
    </row>
  </sheetData>
  <sheetProtection/>
  <mergeCells count="3">
    <mergeCell ref="A2:I2"/>
    <mergeCell ref="A55:I55"/>
    <mergeCell ref="A60:I60"/>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ignoredErrors>
    <ignoredError sqref="I10:I11 I15:I16 I22 I57 I49 I46 I25:I28 I32:I35 I39:I42" formulaRange="1"/>
  </ignoredErrors>
</worksheet>
</file>

<file path=xl/worksheets/sheet3.xml><?xml version="1.0" encoding="utf-8"?>
<worksheet xmlns="http://schemas.openxmlformats.org/spreadsheetml/2006/main" xmlns:r="http://schemas.openxmlformats.org/officeDocument/2006/relationships">
  <dimension ref="A1:AA24"/>
  <sheetViews>
    <sheetView zoomScale="115" zoomScaleNormal="115" zoomScalePageLayoutView="0" workbookViewId="0" topLeftCell="A1">
      <selection activeCell="A41" sqref="A41"/>
    </sheetView>
  </sheetViews>
  <sheetFormatPr defaultColWidth="9.140625" defaultRowHeight="12.75"/>
  <cols>
    <col min="1" max="1" width="20.28125" style="1" bestFit="1" customWidth="1"/>
    <col min="2" max="3" width="6.57421875" style="2" customWidth="1"/>
    <col min="4" max="4" width="6.57421875" style="1" customWidth="1"/>
    <col min="5" max="6" width="6.57421875" style="2" customWidth="1"/>
    <col min="7" max="7" width="6.57421875" style="1" customWidth="1"/>
    <col min="8" max="9" width="6.57421875" style="2" customWidth="1"/>
    <col min="10" max="10" width="6.57421875" style="1" customWidth="1"/>
    <col min="11" max="12" width="6.57421875" style="2" customWidth="1"/>
    <col min="13" max="13" width="6.57421875" style="1" customWidth="1"/>
    <col min="14" max="15" width="6.57421875" style="2" customWidth="1"/>
    <col min="16" max="16" width="6.57421875" style="1" customWidth="1"/>
    <col min="17" max="18" width="6.00390625" style="2" customWidth="1"/>
    <col min="19" max="19" width="6.00390625" style="1" customWidth="1"/>
    <col min="20" max="21" width="6.57421875" style="2" customWidth="1"/>
    <col min="22" max="22" width="6.57421875" style="1" customWidth="1"/>
    <col min="23" max="24" width="7.8515625" style="2" customWidth="1"/>
    <col min="25" max="25" width="9.140625" style="1" customWidth="1"/>
    <col min="26" max="36" width="7.7109375" style="2" customWidth="1"/>
    <col min="37" max="16384" width="9.140625" style="2" customWidth="1"/>
  </cols>
  <sheetData>
    <row r="1" ht="12">
      <c r="A1" s="30" t="s">
        <v>218</v>
      </c>
    </row>
    <row r="2" spans="1:22" ht="12">
      <c r="A2" s="425" t="s">
        <v>42</v>
      </c>
      <c r="B2" s="425"/>
      <c r="C2" s="425"/>
      <c r="D2" s="425"/>
      <c r="E2" s="425"/>
      <c r="F2" s="425"/>
      <c r="G2" s="425"/>
      <c r="H2" s="425"/>
      <c r="I2" s="425"/>
      <c r="J2" s="425"/>
      <c r="K2" s="425"/>
      <c r="L2" s="425"/>
      <c r="M2" s="425"/>
      <c r="N2" s="425"/>
      <c r="O2" s="425"/>
      <c r="P2" s="425"/>
      <c r="Q2" s="425"/>
      <c r="R2" s="425"/>
      <c r="S2" s="425"/>
      <c r="T2" s="425"/>
      <c r="U2" s="425"/>
      <c r="V2" s="425"/>
    </row>
    <row r="3" ht="12" thickBot="1"/>
    <row r="4" spans="1:25" ht="11.25">
      <c r="A4" s="117"/>
      <c r="B4" s="427" t="s">
        <v>43</v>
      </c>
      <c r="C4" s="426"/>
      <c r="D4" s="429"/>
      <c r="E4" s="426" t="s">
        <v>44</v>
      </c>
      <c r="F4" s="426"/>
      <c r="G4" s="429"/>
      <c r="H4" s="426" t="s">
        <v>45</v>
      </c>
      <c r="I4" s="426"/>
      <c r="J4" s="426"/>
      <c r="K4" s="427" t="s">
        <v>46</v>
      </c>
      <c r="L4" s="426"/>
      <c r="M4" s="426"/>
      <c r="N4" s="427" t="s">
        <v>47</v>
      </c>
      <c r="O4" s="426"/>
      <c r="P4" s="428"/>
      <c r="Q4" s="426" t="s">
        <v>48</v>
      </c>
      <c r="R4" s="426"/>
      <c r="S4" s="426"/>
      <c r="T4" s="427" t="s">
        <v>49</v>
      </c>
      <c r="U4" s="426"/>
      <c r="V4" s="428"/>
      <c r="W4" s="427" t="s">
        <v>7</v>
      </c>
      <c r="X4" s="426"/>
      <c r="Y4" s="426"/>
    </row>
    <row r="5" spans="2:23" s="1" customFormat="1" ht="11.25">
      <c r="B5" s="118"/>
      <c r="E5" s="118"/>
      <c r="H5" s="422" t="s">
        <v>50</v>
      </c>
      <c r="I5" s="423"/>
      <c r="J5" s="424"/>
      <c r="K5" s="118"/>
      <c r="N5" s="118"/>
      <c r="P5" s="119"/>
      <c r="T5" s="118"/>
      <c r="W5" s="118"/>
    </row>
    <row r="6" spans="1:25" s="124" customFormat="1" ht="11.25">
      <c r="A6" s="120"/>
      <c r="B6" s="121" t="s">
        <v>51</v>
      </c>
      <c r="C6" s="122" t="s">
        <v>52</v>
      </c>
      <c r="D6" s="122" t="s">
        <v>53</v>
      </c>
      <c r="E6" s="121" t="s">
        <v>51</v>
      </c>
      <c r="F6" s="122" t="s">
        <v>52</v>
      </c>
      <c r="G6" s="122" t="s">
        <v>53</v>
      </c>
      <c r="H6" s="121" t="s">
        <v>51</v>
      </c>
      <c r="I6" s="122" t="s">
        <v>52</v>
      </c>
      <c r="J6" s="122" t="s">
        <v>53</v>
      </c>
      <c r="K6" s="121" t="s">
        <v>51</v>
      </c>
      <c r="L6" s="122" t="s">
        <v>52</v>
      </c>
      <c r="M6" s="122" t="s">
        <v>53</v>
      </c>
      <c r="N6" s="121" t="s">
        <v>51</v>
      </c>
      <c r="O6" s="122" t="s">
        <v>52</v>
      </c>
      <c r="P6" s="123" t="s">
        <v>53</v>
      </c>
      <c r="Q6" s="122" t="s">
        <v>51</v>
      </c>
      <c r="R6" s="122" t="s">
        <v>52</v>
      </c>
      <c r="S6" s="122" t="s">
        <v>53</v>
      </c>
      <c r="T6" s="121" t="s">
        <v>51</v>
      </c>
      <c r="U6" s="122" t="s">
        <v>52</v>
      </c>
      <c r="V6" s="122" t="s">
        <v>53</v>
      </c>
      <c r="W6" s="121" t="s">
        <v>51</v>
      </c>
      <c r="X6" s="122" t="s">
        <v>52</v>
      </c>
      <c r="Y6" s="122" t="s">
        <v>53</v>
      </c>
    </row>
    <row r="7" spans="1:25" s="128" customFormat="1" ht="11.25">
      <c r="A7" s="1"/>
      <c r="B7" s="125"/>
      <c r="C7" s="126"/>
      <c r="D7" s="126"/>
      <c r="E7" s="125"/>
      <c r="F7" s="126"/>
      <c r="G7" s="126"/>
      <c r="H7" s="125"/>
      <c r="I7" s="126"/>
      <c r="J7" s="126"/>
      <c r="K7" s="125"/>
      <c r="L7" s="126"/>
      <c r="M7" s="126"/>
      <c r="N7" s="125"/>
      <c r="O7" s="126"/>
      <c r="P7" s="127"/>
      <c r="Q7" s="126"/>
      <c r="R7" s="126"/>
      <c r="S7" s="126"/>
      <c r="T7" s="125"/>
      <c r="U7" s="126"/>
      <c r="V7" s="126"/>
      <c r="W7" s="125"/>
      <c r="X7" s="126"/>
      <c r="Y7" s="126"/>
    </row>
    <row r="8" spans="1:23" s="128" customFormat="1" ht="12">
      <c r="A8" s="129" t="s">
        <v>15</v>
      </c>
      <c r="B8" s="130"/>
      <c r="E8" s="130"/>
      <c r="H8" s="130"/>
      <c r="K8" s="130"/>
      <c r="N8" s="130"/>
      <c r="P8" s="131"/>
      <c r="T8" s="130"/>
      <c r="W8" s="130"/>
    </row>
    <row r="9" spans="1:25" ht="11.25">
      <c r="A9" s="1" t="s">
        <v>16</v>
      </c>
      <c r="B9" s="132">
        <v>37908</v>
      </c>
      <c r="C9" s="133">
        <v>36283</v>
      </c>
      <c r="D9" s="134">
        <v>74191</v>
      </c>
      <c r="E9" s="132">
        <v>21282</v>
      </c>
      <c r="F9" s="133">
        <v>20526</v>
      </c>
      <c r="G9" s="134">
        <v>41808</v>
      </c>
      <c r="H9" s="132">
        <v>7334</v>
      </c>
      <c r="I9" s="133">
        <v>6824</v>
      </c>
      <c r="J9" s="134">
        <v>14158</v>
      </c>
      <c r="K9" s="132">
        <v>21289</v>
      </c>
      <c r="L9" s="133">
        <v>20415</v>
      </c>
      <c r="M9" s="134">
        <v>41704</v>
      </c>
      <c r="N9" s="132">
        <v>29748</v>
      </c>
      <c r="O9" s="133">
        <v>28165</v>
      </c>
      <c r="P9" s="135">
        <v>57913</v>
      </c>
      <c r="Q9" s="133">
        <v>26</v>
      </c>
      <c r="R9" s="133">
        <v>35</v>
      </c>
      <c r="S9" s="134">
        <v>61</v>
      </c>
      <c r="T9" s="132">
        <v>15979</v>
      </c>
      <c r="U9" s="133">
        <v>15378</v>
      </c>
      <c r="V9" s="134">
        <v>31357</v>
      </c>
      <c r="W9" s="132">
        <f aca="true" t="shared" si="0" ref="W9:Y11">SUM(T9,Q9,N9,K9,H9,E9,B9)</f>
        <v>133566</v>
      </c>
      <c r="X9" s="133">
        <f t="shared" si="0"/>
        <v>127626</v>
      </c>
      <c r="Y9" s="133">
        <f t="shared" si="0"/>
        <v>261192</v>
      </c>
    </row>
    <row r="10" spans="1:27" ht="11.25">
      <c r="A10" s="1" t="s">
        <v>17</v>
      </c>
      <c r="B10" s="132">
        <v>465</v>
      </c>
      <c r="C10" s="136">
        <v>189</v>
      </c>
      <c r="D10" s="134">
        <v>654</v>
      </c>
      <c r="E10" s="132">
        <v>126</v>
      </c>
      <c r="F10" s="136">
        <v>64</v>
      </c>
      <c r="G10" s="134">
        <v>190</v>
      </c>
      <c r="H10" s="132">
        <v>91</v>
      </c>
      <c r="I10" s="136">
        <v>41</v>
      </c>
      <c r="J10" s="134">
        <v>132</v>
      </c>
      <c r="K10" s="132">
        <v>301</v>
      </c>
      <c r="L10" s="136">
        <v>107</v>
      </c>
      <c r="M10" s="134">
        <v>408</v>
      </c>
      <c r="N10" s="132">
        <v>381</v>
      </c>
      <c r="O10" s="133">
        <v>135</v>
      </c>
      <c r="P10" s="135">
        <v>516</v>
      </c>
      <c r="Q10" s="133">
        <v>0</v>
      </c>
      <c r="R10" s="136">
        <v>0</v>
      </c>
      <c r="S10" s="134">
        <v>0</v>
      </c>
      <c r="T10" s="132">
        <v>324</v>
      </c>
      <c r="U10" s="136">
        <v>101</v>
      </c>
      <c r="V10" s="134">
        <v>425</v>
      </c>
      <c r="W10" s="132">
        <f t="shared" si="0"/>
        <v>1688</v>
      </c>
      <c r="X10" s="136">
        <f t="shared" si="0"/>
        <v>637</v>
      </c>
      <c r="Y10" s="133">
        <f t="shared" si="0"/>
        <v>2325</v>
      </c>
      <c r="AA10" s="295"/>
    </row>
    <row r="11" spans="1:25" s="141" customFormat="1" ht="12">
      <c r="A11" s="137" t="s">
        <v>7</v>
      </c>
      <c r="B11" s="138">
        <f>SUM(B9:B10)</f>
        <v>38373</v>
      </c>
      <c r="C11" s="139">
        <f aca="true" t="shared" si="1" ref="C11:V11">SUM(C9:C10)</f>
        <v>36472</v>
      </c>
      <c r="D11" s="139">
        <f t="shared" si="1"/>
        <v>74845</v>
      </c>
      <c r="E11" s="138">
        <f t="shared" si="1"/>
        <v>21408</v>
      </c>
      <c r="F11" s="139">
        <f t="shared" si="1"/>
        <v>20590</v>
      </c>
      <c r="G11" s="139">
        <f t="shared" si="1"/>
        <v>41998</v>
      </c>
      <c r="H11" s="138">
        <f t="shared" si="1"/>
        <v>7425</v>
      </c>
      <c r="I11" s="139">
        <f t="shared" si="1"/>
        <v>6865</v>
      </c>
      <c r="J11" s="139">
        <f t="shared" si="1"/>
        <v>14290</v>
      </c>
      <c r="K11" s="138">
        <f t="shared" si="1"/>
        <v>21590</v>
      </c>
      <c r="L11" s="139">
        <f t="shared" si="1"/>
        <v>20522</v>
      </c>
      <c r="M11" s="139">
        <f t="shared" si="1"/>
        <v>42112</v>
      </c>
      <c r="N11" s="138">
        <f t="shared" si="1"/>
        <v>30129</v>
      </c>
      <c r="O11" s="139">
        <f t="shared" si="1"/>
        <v>28300</v>
      </c>
      <c r="P11" s="140">
        <f t="shared" si="1"/>
        <v>58429</v>
      </c>
      <c r="Q11" s="139">
        <f t="shared" si="1"/>
        <v>26</v>
      </c>
      <c r="R11" s="139">
        <f t="shared" si="1"/>
        <v>35</v>
      </c>
      <c r="S11" s="139">
        <f t="shared" si="1"/>
        <v>61</v>
      </c>
      <c r="T11" s="138">
        <f t="shared" si="1"/>
        <v>16303</v>
      </c>
      <c r="U11" s="139">
        <f t="shared" si="1"/>
        <v>15479</v>
      </c>
      <c r="V11" s="139">
        <f t="shared" si="1"/>
        <v>31782</v>
      </c>
      <c r="W11" s="138">
        <f t="shared" si="0"/>
        <v>135254</v>
      </c>
      <c r="X11" s="139">
        <f t="shared" si="0"/>
        <v>128263</v>
      </c>
      <c r="Y11" s="139">
        <f t="shared" si="0"/>
        <v>263517</v>
      </c>
    </row>
    <row r="12" spans="1:25" s="1" customFormat="1" ht="12">
      <c r="A12" s="142" t="s">
        <v>19</v>
      </c>
      <c r="B12" s="132"/>
      <c r="C12" s="133"/>
      <c r="D12" s="134"/>
      <c r="E12" s="132"/>
      <c r="F12" s="133"/>
      <c r="G12" s="134"/>
      <c r="H12" s="132"/>
      <c r="I12" s="133"/>
      <c r="J12" s="134"/>
      <c r="K12" s="132"/>
      <c r="L12" s="133"/>
      <c r="M12" s="134"/>
      <c r="N12" s="132"/>
      <c r="O12" s="133"/>
      <c r="P12" s="135"/>
      <c r="Q12" s="133"/>
      <c r="R12" s="133"/>
      <c r="S12" s="134"/>
      <c r="T12" s="132"/>
      <c r="U12" s="133"/>
      <c r="V12" s="134"/>
      <c r="W12" s="132"/>
      <c r="X12" s="133"/>
      <c r="Y12" s="133"/>
    </row>
    <row r="13" spans="1:25" ht="11.25">
      <c r="A13" s="143" t="s">
        <v>16</v>
      </c>
      <c r="B13" s="132">
        <v>63573</v>
      </c>
      <c r="C13" s="133">
        <v>62755</v>
      </c>
      <c r="D13" s="134">
        <v>126328</v>
      </c>
      <c r="E13" s="132">
        <v>35571</v>
      </c>
      <c r="F13" s="133">
        <v>34855</v>
      </c>
      <c r="G13" s="134">
        <v>70426</v>
      </c>
      <c r="H13" s="132">
        <v>9593</v>
      </c>
      <c r="I13" s="133">
        <v>9652</v>
      </c>
      <c r="J13" s="134">
        <v>19245</v>
      </c>
      <c r="K13" s="132">
        <v>36138</v>
      </c>
      <c r="L13" s="133">
        <v>35706</v>
      </c>
      <c r="M13" s="134">
        <v>71844</v>
      </c>
      <c r="N13" s="132">
        <v>50354</v>
      </c>
      <c r="O13" s="133">
        <v>50006</v>
      </c>
      <c r="P13" s="135">
        <v>100360</v>
      </c>
      <c r="Q13" s="133">
        <v>32</v>
      </c>
      <c r="R13" s="133">
        <v>29</v>
      </c>
      <c r="S13" s="134">
        <v>61</v>
      </c>
      <c r="T13" s="132">
        <v>27441</v>
      </c>
      <c r="U13" s="133">
        <v>27256</v>
      </c>
      <c r="V13" s="134">
        <v>54697</v>
      </c>
      <c r="W13" s="132">
        <f aca="true" t="shared" si="2" ref="W13:Y15">SUM(T13,Q13,N13,K13,H13,E13,B13)</f>
        <v>222702</v>
      </c>
      <c r="X13" s="133">
        <f t="shared" si="2"/>
        <v>220259</v>
      </c>
      <c r="Y13" s="133">
        <f t="shared" si="2"/>
        <v>442961</v>
      </c>
    </row>
    <row r="14" spans="1:25" ht="11.25">
      <c r="A14" s="143" t="s">
        <v>17</v>
      </c>
      <c r="B14" s="132">
        <v>4751</v>
      </c>
      <c r="C14" s="136">
        <v>2495</v>
      </c>
      <c r="D14" s="134">
        <v>7246</v>
      </c>
      <c r="E14" s="132">
        <v>1902</v>
      </c>
      <c r="F14" s="136">
        <v>975</v>
      </c>
      <c r="G14" s="134">
        <v>2877</v>
      </c>
      <c r="H14" s="132">
        <v>427</v>
      </c>
      <c r="I14" s="136">
        <v>194</v>
      </c>
      <c r="J14" s="134">
        <v>621</v>
      </c>
      <c r="K14" s="132">
        <v>3255</v>
      </c>
      <c r="L14" s="136">
        <v>1710</v>
      </c>
      <c r="M14" s="134">
        <v>4965</v>
      </c>
      <c r="N14" s="132">
        <v>3573</v>
      </c>
      <c r="O14" s="133">
        <v>1854</v>
      </c>
      <c r="P14" s="135">
        <v>5427</v>
      </c>
      <c r="Q14" s="133">
        <v>0</v>
      </c>
      <c r="R14" s="136">
        <v>0</v>
      </c>
      <c r="S14" s="134">
        <v>0</v>
      </c>
      <c r="T14" s="132">
        <v>2942</v>
      </c>
      <c r="U14" s="136">
        <v>1489</v>
      </c>
      <c r="V14" s="134">
        <v>4431</v>
      </c>
      <c r="W14" s="132">
        <f t="shared" si="2"/>
        <v>16850</v>
      </c>
      <c r="X14" s="136">
        <f t="shared" si="2"/>
        <v>8717</v>
      </c>
      <c r="Y14" s="133">
        <f t="shared" si="2"/>
        <v>25567</v>
      </c>
    </row>
    <row r="15" spans="1:25" s="144" customFormat="1" ht="12">
      <c r="A15" s="137" t="s">
        <v>7</v>
      </c>
      <c r="B15" s="138">
        <f aca="true" t="shared" si="3" ref="B15:V15">SUM(B13:B14)</f>
        <v>68324</v>
      </c>
      <c r="C15" s="139">
        <f t="shared" si="3"/>
        <v>65250</v>
      </c>
      <c r="D15" s="139">
        <f t="shared" si="3"/>
        <v>133574</v>
      </c>
      <c r="E15" s="138">
        <f t="shared" si="3"/>
        <v>37473</v>
      </c>
      <c r="F15" s="139">
        <f t="shared" si="3"/>
        <v>35830</v>
      </c>
      <c r="G15" s="139">
        <f t="shared" si="3"/>
        <v>73303</v>
      </c>
      <c r="H15" s="138">
        <f t="shared" si="3"/>
        <v>10020</v>
      </c>
      <c r="I15" s="139">
        <f t="shared" si="3"/>
        <v>9846</v>
      </c>
      <c r="J15" s="139">
        <f t="shared" si="3"/>
        <v>19866</v>
      </c>
      <c r="K15" s="138">
        <f t="shared" si="3"/>
        <v>39393</v>
      </c>
      <c r="L15" s="139">
        <f t="shared" si="3"/>
        <v>37416</v>
      </c>
      <c r="M15" s="139">
        <f t="shared" si="3"/>
        <v>76809</v>
      </c>
      <c r="N15" s="138">
        <f t="shared" si="3"/>
        <v>53927</v>
      </c>
      <c r="O15" s="139">
        <f t="shared" si="3"/>
        <v>51860</v>
      </c>
      <c r="P15" s="140">
        <f t="shared" si="3"/>
        <v>105787</v>
      </c>
      <c r="Q15" s="139">
        <f t="shared" si="3"/>
        <v>32</v>
      </c>
      <c r="R15" s="139">
        <f t="shared" si="3"/>
        <v>29</v>
      </c>
      <c r="S15" s="139">
        <f t="shared" si="3"/>
        <v>61</v>
      </c>
      <c r="T15" s="138">
        <f t="shared" si="3"/>
        <v>30383</v>
      </c>
      <c r="U15" s="139">
        <f t="shared" si="3"/>
        <v>28745</v>
      </c>
      <c r="V15" s="139">
        <f t="shared" si="3"/>
        <v>59128</v>
      </c>
      <c r="W15" s="138">
        <f t="shared" si="2"/>
        <v>239552</v>
      </c>
      <c r="X15" s="139">
        <f t="shared" si="2"/>
        <v>228976</v>
      </c>
      <c r="Y15" s="139">
        <f t="shared" si="2"/>
        <v>468528</v>
      </c>
    </row>
    <row r="16" spans="1:25" s="128" customFormat="1" ht="12">
      <c r="A16" s="142" t="s">
        <v>54</v>
      </c>
      <c r="B16" s="145"/>
      <c r="C16" s="134"/>
      <c r="D16" s="133"/>
      <c r="E16" s="145"/>
      <c r="F16" s="134"/>
      <c r="G16" s="133"/>
      <c r="H16" s="145"/>
      <c r="I16" s="134"/>
      <c r="J16" s="133"/>
      <c r="K16" s="145"/>
      <c r="L16" s="134"/>
      <c r="M16" s="133"/>
      <c r="N16" s="145"/>
      <c r="O16" s="134"/>
      <c r="P16" s="146"/>
      <c r="Q16" s="133"/>
      <c r="R16" s="133"/>
      <c r="S16" s="133"/>
      <c r="T16" s="145"/>
      <c r="U16" s="134"/>
      <c r="V16" s="133"/>
      <c r="W16" s="132"/>
      <c r="X16" s="133"/>
      <c r="Y16" s="133"/>
    </row>
    <row r="17" spans="1:25" ht="11.25">
      <c r="A17" s="1" t="s">
        <v>16</v>
      </c>
      <c r="B17" s="145">
        <v>61220</v>
      </c>
      <c r="C17" s="134">
        <v>59853</v>
      </c>
      <c r="D17" s="133">
        <v>121073</v>
      </c>
      <c r="E17" s="145">
        <v>33161</v>
      </c>
      <c r="F17" s="134">
        <v>31380</v>
      </c>
      <c r="G17" s="133">
        <v>64541</v>
      </c>
      <c r="H17" s="145">
        <v>7359</v>
      </c>
      <c r="I17" s="134">
        <v>8295</v>
      </c>
      <c r="J17" s="133">
        <v>15654</v>
      </c>
      <c r="K17" s="145">
        <v>37915</v>
      </c>
      <c r="L17" s="134">
        <v>36520</v>
      </c>
      <c r="M17" s="133">
        <v>74435</v>
      </c>
      <c r="N17" s="145">
        <v>51247</v>
      </c>
      <c r="O17" s="134">
        <v>50043</v>
      </c>
      <c r="P17" s="146">
        <v>101290</v>
      </c>
      <c r="Q17" s="133">
        <v>0</v>
      </c>
      <c r="R17" s="133">
        <v>0</v>
      </c>
      <c r="S17" s="133">
        <v>0</v>
      </c>
      <c r="T17" s="145">
        <v>29796</v>
      </c>
      <c r="U17" s="134">
        <v>27646</v>
      </c>
      <c r="V17" s="133">
        <v>57442</v>
      </c>
      <c r="W17" s="132">
        <f aca="true" t="shared" si="4" ref="W17:Y19">SUM(T17,Q17,N17,K17,H17,E17,B17)</f>
        <v>220698</v>
      </c>
      <c r="X17" s="133">
        <f t="shared" si="4"/>
        <v>213737</v>
      </c>
      <c r="Y17" s="133">
        <f t="shared" si="4"/>
        <v>434435</v>
      </c>
    </row>
    <row r="18" spans="1:25" ht="11.25">
      <c r="A18" s="1" t="s">
        <v>17</v>
      </c>
      <c r="B18" s="145">
        <v>3906</v>
      </c>
      <c r="C18" s="147">
        <v>1982</v>
      </c>
      <c r="D18" s="133">
        <v>5888</v>
      </c>
      <c r="E18" s="145">
        <v>1195</v>
      </c>
      <c r="F18" s="147">
        <v>638</v>
      </c>
      <c r="G18" s="133">
        <v>1833</v>
      </c>
      <c r="H18" s="145">
        <v>437</v>
      </c>
      <c r="I18" s="147">
        <v>230</v>
      </c>
      <c r="J18" s="133">
        <v>667</v>
      </c>
      <c r="K18" s="145">
        <v>2807</v>
      </c>
      <c r="L18" s="147">
        <v>1410</v>
      </c>
      <c r="M18" s="133">
        <v>4217</v>
      </c>
      <c r="N18" s="145">
        <v>3218</v>
      </c>
      <c r="O18" s="134">
        <v>1496</v>
      </c>
      <c r="P18" s="146">
        <v>4714</v>
      </c>
      <c r="Q18" s="133">
        <v>0</v>
      </c>
      <c r="R18" s="133">
        <v>0</v>
      </c>
      <c r="S18" s="133">
        <v>0</v>
      </c>
      <c r="T18" s="145">
        <v>2655</v>
      </c>
      <c r="U18" s="147">
        <v>1121</v>
      </c>
      <c r="V18" s="133">
        <v>3776</v>
      </c>
      <c r="W18" s="132">
        <f t="shared" si="4"/>
        <v>14218</v>
      </c>
      <c r="X18" s="136">
        <f t="shared" si="4"/>
        <v>6877</v>
      </c>
      <c r="Y18" s="133">
        <f t="shared" si="4"/>
        <v>21095</v>
      </c>
    </row>
    <row r="19" spans="1:25" s="141" customFormat="1" ht="12">
      <c r="A19" s="137" t="s">
        <v>7</v>
      </c>
      <c r="B19" s="138">
        <f aca="true" t="shared" si="5" ref="B19:V19">SUM(B17:B18)</f>
        <v>65126</v>
      </c>
      <c r="C19" s="139">
        <f t="shared" si="5"/>
        <v>61835</v>
      </c>
      <c r="D19" s="139">
        <f t="shared" si="5"/>
        <v>126961</v>
      </c>
      <c r="E19" s="138">
        <f t="shared" si="5"/>
        <v>34356</v>
      </c>
      <c r="F19" s="139">
        <f t="shared" si="5"/>
        <v>32018</v>
      </c>
      <c r="G19" s="139">
        <f t="shared" si="5"/>
        <v>66374</v>
      </c>
      <c r="H19" s="138">
        <f t="shared" si="5"/>
        <v>7796</v>
      </c>
      <c r="I19" s="139">
        <f t="shared" si="5"/>
        <v>8525</v>
      </c>
      <c r="J19" s="139">
        <f t="shared" si="5"/>
        <v>16321</v>
      </c>
      <c r="K19" s="138">
        <f t="shared" si="5"/>
        <v>40722</v>
      </c>
      <c r="L19" s="139">
        <f t="shared" si="5"/>
        <v>37930</v>
      </c>
      <c r="M19" s="139">
        <f t="shared" si="5"/>
        <v>78652</v>
      </c>
      <c r="N19" s="138">
        <f t="shared" si="5"/>
        <v>54465</v>
      </c>
      <c r="O19" s="139">
        <f t="shared" si="5"/>
        <v>51539</v>
      </c>
      <c r="P19" s="140">
        <f t="shared" si="5"/>
        <v>106004</v>
      </c>
      <c r="Q19" s="139">
        <f t="shared" si="5"/>
        <v>0</v>
      </c>
      <c r="R19" s="139">
        <f t="shared" si="5"/>
        <v>0</v>
      </c>
      <c r="S19" s="139">
        <f t="shared" si="5"/>
        <v>0</v>
      </c>
      <c r="T19" s="138">
        <f t="shared" si="5"/>
        <v>32451</v>
      </c>
      <c r="U19" s="139">
        <f t="shared" si="5"/>
        <v>28767</v>
      </c>
      <c r="V19" s="139">
        <f t="shared" si="5"/>
        <v>61218</v>
      </c>
      <c r="W19" s="138">
        <f t="shared" si="4"/>
        <v>234916</v>
      </c>
      <c r="X19" s="139">
        <f t="shared" si="4"/>
        <v>220614</v>
      </c>
      <c r="Y19" s="139">
        <f t="shared" si="4"/>
        <v>455530</v>
      </c>
    </row>
    <row r="21" ht="11.25">
      <c r="A21" s="192"/>
    </row>
    <row r="22" ht="11.25">
      <c r="Y22" s="133"/>
    </row>
    <row r="23" ht="11.25">
      <c r="Y23" s="133"/>
    </row>
    <row r="24" ht="11.25">
      <c r="Y24" s="133"/>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Y24"/>
  <sheetViews>
    <sheetView zoomScale="115" zoomScaleNormal="115" zoomScalePageLayoutView="0" workbookViewId="0" topLeftCell="A1">
      <selection activeCell="V7" sqref="V7"/>
    </sheetView>
  </sheetViews>
  <sheetFormatPr defaultColWidth="12.140625" defaultRowHeight="12.75"/>
  <cols>
    <col min="1" max="1" width="31.7109375" style="33" customWidth="1"/>
    <col min="2" max="7" width="7.7109375" style="33" customWidth="1"/>
    <col min="8" max="8" width="8.8515625" style="33" customWidth="1"/>
    <col min="9" max="11" width="7.7109375" style="33" customWidth="1"/>
    <col min="12" max="12" width="8.57421875" style="33" customWidth="1"/>
    <col min="13" max="21" width="7.7109375" style="33" customWidth="1"/>
    <col min="22" max="23" width="8.00390625" style="33" customWidth="1"/>
    <col min="24" max="24" width="8.7109375" style="33" customWidth="1"/>
    <col min="25" max="25" width="5.7109375" style="33" customWidth="1"/>
    <col min="26" max="42" width="10.140625" style="33" customWidth="1"/>
    <col min="43" max="16384" width="12.140625" style="33" customWidth="1"/>
  </cols>
  <sheetData>
    <row r="1" spans="1:17" ht="12">
      <c r="A1" s="30" t="s">
        <v>218</v>
      </c>
      <c r="B1" s="33" t="s">
        <v>104</v>
      </c>
      <c r="Q1" s="28"/>
    </row>
    <row r="2" spans="1:17" ht="12">
      <c r="A2" s="430" t="s">
        <v>133</v>
      </c>
      <c r="B2" s="430"/>
      <c r="C2" s="430"/>
      <c r="D2" s="430"/>
      <c r="E2" s="430"/>
      <c r="F2" s="430"/>
      <c r="G2" s="430"/>
      <c r="H2" s="430"/>
      <c r="I2" s="430"/>
      <c r="J2" s="430"/>
      <c r="K2" s="430"/>
      <c r="L2" s="430"/>
      <c r="M2" s="430"/>
      <c r="N2" s="430"/>
      <c r="O2" s="430"/>
      <c r="P2" s="430"/>
      <c r="Q2" s="430"/>
    </row>
    <row r="3" ht="12" thickBot="1">
      <c r="Q3" s="28"/>
    </row>
    <row r="4" spans="1:25" ht="11.25">
      <c r="A4" s="199"/>
      <c r="B4" s="41" t="s">
        <v>106</v>
      </c>
      <c r="C4" s="42"/>
      <c r="D4" s="42"/>
      <c r="E4" s="42"/>
      <c r="F4" s="41" t="s">
        <v>108</v>
      </c>
      <c r="G4" s="42"/>
      <c r="H4" s="42"/>
      <c r="I4" s="42"/>
      <c r="J4" s="41" t="s">
        <v>2</v>
      </c>
      <c r="K4" s="42"/>
      <c r="L4" s="42"/>
      <c r="M4" s="42"/>
      <c r="N4" s="41" t="s">
        <v>3</v>
      </c>
      <c r="O4" s="42"/>
      <c r="P4" s="42"/>
      <c r="Q4" s="42"/>
      <c r="R4" s="41" t="s">
        <v>55</v>
      </c>
      <c r="S4" s="42"/>
      <c r="T4" s="42"/>
      <c r="U4" s="42"/>
      <c r="V4" s="41" t="s">
        <v>7</v>
      </c>
      <c r="W4" s="42"/>
      <c r="X4" s="42"/>
      <c r="Y4" s="42"/>
    </row>
    <row r="5" spans="1:25" ht="11.25">
      <c r="A5" s="44"/>
      <c r="B5" s="43" t="s">
        <v>51</v>
      </c>
      <c r="C5" s="44" t="s">
        <v>52</v>
      </c>
      <c r="D5" s="44" t="s">
        <v>53</v>
      </c>
      <c r="E5" s="44" t="s">
        <v>107</v>
      </c>
      <c r="F5" s="43" t="s">
        <v>51</v>
      </c>
      <c r="G5" s="44" t="s">
        <v>52</v>
      </c>
      <c r="H5" s="44" t="s">
        <v>53</v>
      </c>
      <c r="I5" s="44" t="s">
        <v>107</v>
      </c>
      <c r="J5" s="43" t="s">
        <v>51</v>
      </c>
      <c r="K5" s="44" t="s">
        <v>52</v>
      </c>
      <c r="L5" s="44" t="s">
        <v>53</v>
      </c>
      <c r="M5" s="44" t="s">
        <v>107</v>
      </c>
      <c r="N5" s="43" t="s">
        <v>51</v>
      </c>
      <c r="O5" s="44" t="s">
        <v>52</v>
      </c>
      <c r="P5" s="44" t="s">
        <v>53</v>
      </c>
      <c r="Q5" s="44" t="s">
        <v>107</v>
      </c>
      <c r="R5" s="43" t="s">
        <v>51</v>
      </c>
      <c r="S5" s="44" t="s">
        <v>52</v>
      </c>
      <c r="T5" s="44" t="s">
        <v>53</v>
      </c>
      <c r="U5" s="315" t="s">
        <v>107</v>
      </c>
      <c r="V5" s="44" t="s">
        <v>51</v>
      </c>
      <c r="W5" s="44" t="s">
        <v>52</v>
      </c>
      <c r="X5" s="44" t="s">
        <v>53</v>
      </c>
      <c r="Y5" s="44" t="s">
        <v>107</v>
      </c>
    </row>
    <row r="6" spans="1:25" ht="11.25">
      <c r="A6" s="34"/>
      <c r="B6" s="46"/>
      <c r="C6" s="47"/>
      <c r="D6" s="47"/>
      <c r="E6" s="47"/>
      <c r="F6" s="46"/>
      <c r="G6" s="47"/>
      <c r="H6" s="47"/>
      <c r="I6" s="47"/>
      <c r="J6" s="46"/>
      <c r="K6" s="47"/>
      <c r="L6" s="47"/>
      <c r="M6" s="47"/>
      <c r="N6" s="46"/>
      <c r="O6" s="47"/>
      <c r="P6" s="47"/>
      <c r="Q6" s="47"/>
      <c r="R6" s="46"/>
      <c r="S6" s="47"/>
      <c r="T6" s="47"/>
      <c r="U6" s="316"/>
      <c r="V6" s="47"/>
      <c r="W6" s="47"/>
      <c r="X6" s="47"/>
      <c r="Y6" s="47"/>
    </row>
    <row r="7" spans="1:25" ht="12.75">
      <c r="A7" s="34" t="s">
        <v>58</v>
      </c>
      <c r="B7" s="35">
        <v>21735</v>
      </c>
      <c r="C7" s="36">
        <v>20315</v>
      </c>
      <c r="D7" s="36">
        <v>42050</v>
      </c>
      <c r="E7" s="37">
        <f>D7/X7*100</f>
        <v>16.099267971453948</v>
      </c>
      <c r="F7" s="35">
        <v>81770</v>
      </c>
      <c r="G7" s="36">
        <v>78667</v>
      </c>
      <c r="H7" s="36">
        <v>160437</v>
      </c>
      <c r="I7" s="203">
        <f>H7/X7*100</f>
        <v>61.42492878801801</v>
      </c>
      <c r="J7" s="273">
        <v>60</v>
      </c>
      <c r="K7" s="273">
        <v>60</v>
      </c>
      <c r="L7" s="276">
        <v>120</v>
      </c>
      <c r="M7" s="37">
        <f>L7/X7*100</f>
        <v>0.04594321418726454</v>
      </c>
      <c r="N7" s="35">
        <v>30001</v>
      </c>
      <c r="O7" s="36">
        <v>28584</v>
      </c>
      <c r="P7" s="36">
        <v>58585</v>
      </c>
      <c r="Q7" s="32">
        <f>P7/X7*100</f>
        <v>22.429860026340776</v>
      </c>
      <c r="R7" s="48">
        <v>0</v>
      </c>
      <c r="S7" s="49">
        <v>0</v>
      </c>
      <c r="T7" s="49">
        <v>0</v>
      </c>
      <c r="U7" s="317">
        <f>T7/X7*100</f>
        <v>0</v>
      </c>
      <c r="V7" s="50">
        <f aca="true" t="shared" si="0" ref="V7:W9">SUM(R7,B7,F7,J7,N7)</f>
        <v>133566</v>
      </c>
      <c r="W7" s="50">
        <f t="shared" si="0"/>
        <v>127626</v>
      </c>
      <c r="X7" s="36">
        <f>SUM(V7:W7)</f>
        <v>261192</v>
      </c>
      <c r="Y7" s="51">
        <f>U7+E7+I7+M7+Q7</f>
        <v>99.99999999999999</v>
      </c>
    </row>
    <row r="8" spans="1:25" ht="12.75">
      <c r="A8" s="34" t="s">
        <v>59</v>
      </c>
      <c r="B8" s="35">
        <v>35327</v>
      </c>
      <c r="C8" s="36">
        <v>34497</v>
      </c>
      <c r="D8" s="36">
        <v>69824</v>
      </c>
      <c r="E8" s="37">
        <f>D8/X8*100</f>
        <v>15.763012996629499</v>
      </c>
      <c r="F8" s="35">
        <v>136370</v>
      </c>
      <c r="G8" s="36">
        <v>135845</v>
      </c>
      <c r="H8" s="36">
        <v>272215</v>
      </c>
      <c r="I8" s="296">
        <f>H8/X8*100</f>
        <v>61.453491390889944</v>
      </c>
      <c r="J8" s="273">
        <v>98</v>
      </c>
      <c r="K8" s="273">
        <v>92</v>
      </c>
      <c r="L8" s="276">
        <v>190</v>
      </c>
      <c r="M8" s="37">
        <f>L8/X8*100</f>
        <v>0.042893166667042924</v>
      </c>
      <c r="N8" s="35">
        <v>50907</v>
      </c>
      <c r="O8" s="36">
        <v>49825</v>
      </c>
      <c r="P8" s="36">
        <v>100732</v>
      </c>
      <c r="Q8" s="32">
        <f>P8/X8*100</f>
        <v>22.740602445813515</v>
      </c>
      <c r="R8" s="48">
        <v>0</v>
      </c>
      <c r="S8" s="49">
        <v>0</v>
      </c>
      <c r="T8" s="49">
        <v>0</v>
      </c>
      <c r="U8" s="317">
        <f>T8/X8*100</f>
        <v>0</v>
      </c>
      <c r="V8" s="50">
        <f t="shared" si="0"/>
        <v>222702</v>
      </c>
      <c r="W8" s="36">
        <f t="shared" si="0"/>
        <v>220259</v>
      </c>
      <c r="X8" s="36">
        <f>SUM(V8:W8)</f>
        <v>442961</v>
      </c>
      <c r="Y8" s="51">
        <f>U8+E8+I8+M8+Q8</f>
        <v>100</v>
      </c>
    </row>
    <row r="9" spans="1:25" ht="12">
      <c r="A9" s="5" t="s">
        <v>109</v>
      </c>
      <c r="B9" s="6">
        <f>SUM(B7:B8)</f>
        <v>57062</v>
      </c>
      <c r="C9" s="7">
        <f>SUM(C7:C8)</f>
        <v>54812</v>
      </c>
      <c r="D9" s="7">
        <f>SUM(B9:C9)</f>
        <v>111874</v>
      </c>
      <c r="E9" s="8">
        <f>D9/X9*100</f>
        <v>15.887740306439083</v>
      </c>
      <c r="F9" s="6">
        <f>SUM(F7:F8)</f>
        <v>218140</v>
      </c>
      <c r="G9" s="7">
        <f>SUM(G7:G8)</f>
        <v>214512</v>
      </c>
      <c r="H9" s="7">
        <f>SUM(F9:G9)</f>
        <v>432652</v>
      </c>
      <c r="I9" s="201">
        <f>H9/X9*100</f>
        <v>61.44289664320112</v>
      </c>
      <c r="J9" s="7">
        <f>SUM(J7:J8)</f>
        <v>158</v>
      </c>
      <c r="K9" s="7">
        <f>SUM(K7:K8)</f>
        <v>152</v>
      </c>
      <c r="L9" s="7">
        <f>SUM(J9:K9)</f>
        <v>310</v>
      </c>
      <c r="M9" s="8">
        <f>L9/X9*100</f>
        <v>0.044024523079501186</v>
      </c>
      <c r="N9" s="6">
        <f>SUM(N7:N8)</f>
        <v>80908</v>
      </c>
      <c r="O9" s="7">
        <f>SUM(O7:O8)</f>
        <v>78409</v>
      </c>
      <c r="P9" s="7">
        <f>SUM(N9:O9)</f>
        <v>159317</v>
      </c>
      <c r="Q9" s="8">
        <f>P9/X9*100</f>
        <v>22.62533852728029</v>
      </c>
      <c r="R9" s="16">
        <f>SUM(R7:R8)</f>
        <v>0</v>
      </c>
      <c r="S9" s="17">
        <f>SUM(S7:S8)</f>
        <v>0</v>
      </c>
      <c r="T9" s="17">
        <f>SUM(R9:S9)</f>
        <v>0</v>
      </c>
      <c r="U9" s="210">
        <f>T9/X9*100</f>
        <v>0</v>
      </c>
      <c r="V9" s="7">
        <f t="shared" si="0"/>
        <v>356268</v>
      </c>
      <c r="W9" s="7">
        <f t="shared" si="0"/>
        <v>347885</v>
      </c>
      <c r="X9" s="7">
        <f>SUM(V9:W9)</f>
        <v>704153</v>
      </c>
      <c r="Y9" s="24">
        <f>U9+E9+I9+M9+Q9</f>
        <v>99.99999999999999</v>
      </c>
    </row>
    <row r="10" spans="1:25" ht="12">
      <c r="A10" s="5"/>
      <c r="B10" s="9"/>
      <c r="C10" s="10"/>
      <c r="D10" s="10"/>
      <c r="E10" s="11"/>
      <c r="F10" s="9"/>
      <c r="G10" s="10"/>
      <c r="H10" s="10"/>
      <c r="I10" s="202"/>
      <c r="J10" s="10"/>
      <c r="K10" s="10"/>
      <c r="L10" s="10"/>
      <c r="M10" s="11"/>
      <c r="N10" s="9"/>
      <c r="O10" s="10"/>
      <c r="P10" s="10"/>
      <c r="Q10" s="11"/>
      <c r="R10" s="19"/>
      <c r="S10" s="20"/>
      <c r="T10" s="20"/>
      <c r="U10" s="318"/>
      <c r="V10" s="10"/>
      <c r="W10" s="10"/>
      <c r="X10" s="10"/>
      <c r="Y10" s="25"/>
    </row>
    <row r="11" spans="1:25" ht="12">
      <c r="A11" s="5" t="s">
        <v>128</v>
      </c>
      <c r="B11" s="9">
        <v>44660</v>
      </c>
      <c r="C11" s="12">
        <v>43305</v>
      </c>
      <c r="D11" s="12">
        <v>87965</v>
      </c>
      <c r="E11" s="11">
        <f>D11/X11*100</f>
        <v>20.248138386640118</v>
      </c>
      <c r="F11" s="9">
        <v>155322</v>
      </c>
      <c r="G11" s="12">
        <v>158060</v>
      </c>
      <c r="H11" s="12">
        <v>313382</v>
      </c>
      <c r="I11" s="202">
        <f>H11/X11*100</f>
        <v>72.13553235812032</v>
      </c>
      <c r="J11" s="200">
        <v>9171</v>
      </c>
      <c r="K11" s="200">
        <v>4775</v>
      </c>
      <c r="L11" s="200">
        <v>13946</v>
      </c>
      <c r="M11" s="13">
        <f>L11/X11*100</f>
        <v>3.210146512136453</v>
      </c>
      <c r="N11" s="9">
        <v>11545</v>
      </c>
      <c r="O11" s="12">
        <v>7597</v>
      </c>
      <c r="P11" s="12">
        <v>19142</v>
      </c>
      <c r="Q11" s="11">
        <f>P11/X11*100</f>
        <v>4.406182743103111</v>
      </c>
      <c r="R11" s="9">
        <v>0</v>
      </c>
      <c r="S11" s="12">
        <v>0</v>
      </c>
      <c r="T11" s="12">
        <v>0</v>
      </c>
      <c r="U11" s="317">
        <f>T11/X11*100</f>
        <v>0</v>
      </c>
      <c r="V11" s="10">
        <f>SUM(R11,B11,F11,J11,N11)</f>
        <v>220698</v>
      </c>
      <c r="W11" s="12">
        <f>SUM(S11,C11,G11,K11,O11)</f>
        <v>213737</v>
      </c>
      <c r="X11" s="12">
        <f>SUM(V11:W11)</f>
        <v>434435</v>
      </c>
      <c r="Y11" s="25">
        <f>U11+E11+I11+M11+Q11</f>
        <v>100</v>
      </c>
    </row>
    <row r="12" spans="1:25" ht="12">
      <c r="A12" s="5"/>
      <c r="B12" s="6"/>
      <c r="C12" s="7"/>
      <c r="D12" s="7"/>
      <c r="E12" s="8"/>
      <c r="F12" s="6"/>
      <c r="G12" s="7"/>
      <c r="H12" s="7"/>
      <c r="I12" s="201"/>
      <c r="J12" s="7"/>
      <c r="K12" s="7"/>
      <c r="L12" s="7"/>
      <c r="M12" s="8"/>
      <c r="N12" s="6"/>
      <c r="O12" s="7"/>
      <c r="P12" s="7"/>
      <c r="Q12" s="8"/>
      <c r="R12" s="6"/>
      <c r="S12" s="7"/>
      <c r="T12" s="7"/>
      <c r="U12" s="201"/>
      <c r="V12" s="7"/>
      <c r="W12" s="7"/>
      <c r="X12" s="7"/>
      <c r="Y12" s="24"/>
    </row>
    <row r="13" spans="1:25" ht="12">
      <c r="A13" s="14" t="s">
        <v>110</v>
      </c>
      <c r="B13" s="9">
        <f>SUM(B11,B9)</f>
        <v>101722</v>
      </c>
      <c r="C13" s="10">
        <f>SUM(C11,C9)</f>
        <v>98117</v>
      </c>
      <c r="D13" s="10">
        <f>SUM(B13:C13)</f>
        <v>199839</v>
      </c>
      <c r="E13" s="11">
        <f>D13/X13*100</f>
        <v>17.551476038742724</v>
      </c>
      <c r="F13" s="9">
        <f>SUM(F11,F9)</f>
        <v>373462</v>
      </c>
      <c r="G13" s="10">
        <f>SUM(G11,G9)</f>
        <v>372572</v>
      </c>
      <c r="H13" s="10">
        <f>SUM(F13:G13)</f>
        <v>746034</v>
      </c>
      <c r="I13" s="202">
        <f>H13/X13*100</f>
        <v>65.52273517725463</v>
      </c>
      <c r="J13" s="10">
        <f>SUM(J11,J9)</f>
        <v>9329</v>
      </c>
      <c r="K13" s="10">
        <f>SUM(K11,K9)</f>
        <v>4927</v>
      </c>
      <c r="L13" s="10">
        <f>SUM(J13:K13)</f>
        <v>14256</v>
      </c>
      <c r="M13" s="11">
        <f>L13/X13*100</f>
        <v>1.2520771341345596</v>
      </c>
      <c r="N13" s="9">
        <f>SUM(N11,N9)</f>
        <v>92453</v>
      </c>
      <c r="O13" s="10">
        <f>SUM(O11,O9)</f>
        <v>86006</v>
      </c>
      <c r="P13" s="10">
        <f>SUM(N13:O13)</f>
        <v>178459</v>
      </c>
      <c r="Q13" s="11">
        <f>P13/X13*100</f>
        <v>15.673711649868082</v>
      </c>
      <c r="R13" s="9">
        <f>SUM(R11,R9)</f>
        <v>0</v>
      </c>
      <c r="S13" s="10">
        <f>SUM(S11,S9)</f>
        <v>0</v>
      </c>
      <c r="T13" s="10">
        <f>SUM(R13:S13)</f>
        <v>0</v>
      </c>
      <c r="U13" s="317">
        <f>T13/X13*100</f>
        <v>0</v>
      </c>
      <c r="V13" s="10">
        <f>SUM(R13,B13,F13,J13,N13)</f>
        <v>576966</v>
      </c>
      <c r="W13" s="10">
        <f>SUM(S13,C13,G13,K13,O13)</f>
        <v>561622</v>
      </c>
      <c r="X13" s="10">
        <f>SUM(V13:W13)</f>
        <v>1138588</v>
      </c>
      <c r="Y13" s="25">
        <f>U13+E13+I13+M13+Q13</f>
        <v>100</v>
      </c>
    </row>
    <row r="14" spans="1:25" s="28" customFormat="1" ht="12">
      <c r="A14" s="14"/>
      <c r="B14" s="9"/>
      <c r="C14" s="10"/>
      <c r="D14" s="10"/>
      <c r="E14" s="11"/>
      <c r="F14" s="9"/>
      <c r="G14" s="10"/>
      <c r="H14" s="10"/>
      <c r="I14" s="202"/>
      <c r="J14" s="10"/>
      <c r="K14" s="10"/>
      <c r="L14" s="10"/>
      <c r="M14" s="11"/>
      <c r="N14" s="9"/>
      <c r="O14" s="10"/>
      <c r="P14" s="10"/>
      <c r="Q14" s="11"/>
      <c r="R14" s="9"/>
      <c r="S14" s="10"/>
      <c r="T14" s="10"/>
      <c r="U14" s="202"/>
      <c r="V14" s="10"/>
      <c r="W14" s="10"/>
      <c r="X14" s="10"/>
      <c r="Y14" s="25"/>
    </row>
    <row r="15" spans="1:25" ht="11.25">
      <c r="A15" s="34" t="s">
        <v>60</v>
      </c>
      <c r="B15" s="35">
        <v>529</v>
      </c>
      <c r="C15" s="36">
        <v>190</v>
      </c>
      <c r="D15" s="36">
        <v>719</v>
      </c>
      <c r="E15" s="37">
        <f>D15/X15*100</f>
        <v>30.9247311827957</v>
      </c>
      <c r="F15" s="35">
        <v>978</v>
      </c>
      <c r="G15" s="36">
        <v>373</v>
      </c>
      <c r="H15" s="36">
        <v>1351</v>
      </c>
      <c r="I15" s="203">
        <f>H15/X15*100</f>
        <v>58.10752688172043</v>
      </c>
      <c r="J15" s="136">
        <v>7</v>
      </c>
      <c r="K15" s="136">
        <v>8</v>
      </c>
      <c r="L15" s="133">
        <v>15</v>
      </c>
      <c r="M15" s="311">
        <f>L15/X15*100</f>
        <v>0.6451612903225806</v>
      </c>
      <c r="N15" s="35">
        <v>153</v>
      </c>
      <c r="O15" s="36">
        <v>53</v>
      </c>
      <c r="P15" s="36">
        <v>206</v>
      </c>
      <c r="Q15" s="32">
        <f>P15/X15*100</f>
        <v>8.860215053763442</v>
      </c>
      <c r="R15" s="48">
        <v>21</v>
      </c>
      <c r="S15" s="49">
        <v>13</v>
      </c>
      <c r="T15" s="49">
        <v>34</v>
      </c>
      <c r="U15" s="319">
        <f>T15/X15*100</f>
        <v>1.4623655913978495</v>
      </c>
      <c r="V15" s="50">
        <f aca="true" t="shared" si="1" ref="V15:W17">SUM(R15,B15,F15,J15,N15)</f>
        <v>1688</v>
      </c>
      <c r="W15" s="36">
        <f t="shared" si="1"/>
        <v>637</v>
      </c>
      <c r="X15" s="36">
        <f>SUM(V15:W15)</f>
        <v>2325</v>
      </c>
      <c r="Y15" s="51">
        <f>U15+E15+I15+M15+Q15</f>
        <v>100</v>
      </c>
    </row>
    <row r="16" spans="1:25" ht="11.25">
      <c r="A16" s="34" t="s">
        <v>61</v>
      </c>
      <c r="B16" s="35">
        <v>4184</v>
      </c>
      <c r="C16" s="36">
        <v>1926</v>
      </c>
      <c r="D16" s="36">
        <v>6110</v>
      </c>
      <c r="E16" s="37">
        <f>D16/X16*100</f>
        <v>23.897993507255446</v>
      </c>
      <c r="F16" s="35">
        <v>10065</v>
      </c>
      <c r="G16" s="36">
        <v>5372</v>
      </c>
      <c r="H16" s="36">
        <v>15437</v>
      </c>
      <c r="I16" s="203">
        <f>H16/X16*100</f>
        <v>60.37861305589236</v>
      </c>
      <c r="J16" s="2">
        <v>382</v>
      </c>
      <c r="K16" s="2">
        <v>245</v>
      </c>
      <c r="L16" s="1">
        <v>627</v>
      </c>
      <c r="M16" s="37">
        <f>L16/X16*100</f>
        <v>2.4523800211209763</v>
      </c>
      <c r="N16" s="35">
        <v>2105</v>
      </c>
      <c r="O16" s="36">
        <v>1121</v>
      </c>
      <c r="P16" s="36">
        <v>3226</v>
      </c>
      <c r="Q16" s="32">
        <f>P16/X16*100</f>
        <v>12.617827668478899</v>
      </c>
      <c r="R16" s="48">
        <v>114</v>
      </c>
      <c r="S16" s="49">
        <v>53</v>
      </c>
      <c r="T16" s="49">
        <v>167</v>
      </c>
      <c r="U16" s="319">
        <f>T16/X16*100</f>
        <v>0.6531857472523175</v>
      </c>
      <c r="V16" s="50">
        <f t="shared" si="1"/>
        <v>16850</v>
      </c>
      <c r="W16" s="36">
        <f t="shared" si="1"/>
        <v>8717</v>
      </c>
      <c r="X16" s="36">
        <f>SUM(V16:W16)</f>
        <v>25567</v>
      </c>
      <c r="Y16" s="51">
        <f>U16+E16+I16+M16+Q16</f>
        <v>100</v>
      </c>
    </row>
    <row r="17" spans="1:25" ht="12">
      <c r="A17" s="15" t="s">
        <v>111</v>
      </c>
      <c r="B17" s="6">
        <f>SUM(B15:B16)</f>
        <v>4713</v>
      </c>
      <c r="C17" s="7">
        <f>SUM(C15:C16)</f>
        <v>2116</v>
      </c>
      <c r="D17" s="7">
        <f>SUM(B17:C17)</f>
        <v>6829</v>
      </c>
      <c r="E17" s="8">
        <f>D17/X17*100</f>
        <v>24.483722931306467</v>
      </c>
      <c r="F17" s="6">
        <f>SUM(F15:F16)</f>
        <v>11043</v>
      </c>
      <c r="G17" s="7">
        <f>SUM(G15:G16)</f>
        <v>5745</v>
      </c>
      <c r="H17" s="7">
        <f>SUM(F17:G17)</f>
        <v>16788</v>
      </c>
      <c r="I17" s="201">
        <f>H17/X17*100</f>
        <v>60.189301591854296</v>
      </c>
      <c r="J17" s="7">
        <f>SUM(J15:J16)</f>
        <v>389</v>
      </c>
      <c r="K17" s="7">
        <f>SUM(K15:K16)</f>
        <v>253</v>
      </c>
      <c r="L17" s="7">
        <f>SUM(J17:K17)</f>
        <v>642</v>
      </c>
      <c r="M17" s="8">
        <f>L17/X17*100</f>
        <v>2.301735264591998</v>
      </c>
      <c r="N17" s="6">
        <f>SUM(N15:N16)</f>
        <v>2258</v>
      </c>
      <c r="O17" s="7">
        <f>SUM(O15:O16)</f>
        <v>1174</v>
      </c>
      <c r="P17" s="7">
        <f>SUM(N17:O17)</f>
        <v>3432</v>
      </c>
      <c r="Q17" s="8">
        <f>P17/X17*100</f>
        <v>12.304603470529184</v>
      </c>
      <c r="R17" s="16">
        <f>SUM(R15:R16)</f>
        <v>135</v>
      </c>
      <c r="S17" s="17">
        <f>SUM(S15:S16)</f>
        <v>66</v>
      </c>
      <c r="T17" s="17">
        <f>SUM(R17:S17)</f>
        <v>201</v>
      </c>
      <c r="U17" s="320">
        <f>T17/X17*100</f>
        <v>0.7206367417180554</v>
      </c>
      <c r="V17" s="7">
        <f t="shared" si="1"/>
        <v>18538</v>
      </c>
      <c r="W17" s="7">
        <f t="shared" si="1"/>
        <v>9354</v>
      </c>
      <c r="X17" s="7">
        <f>SUM(V17:W17)</f>
        <v>27892</v>
      </c>
      <c r="Y17" s="24">
        <f>U17+E17+I17+M17+Q17</f>
        <v>100</v>
      </c>
    </row>
    <row r="18" spans="1:25" ht="12">
      <c r="A18" s="5"/>
      <c r="B18" s="9"/>
      <c r="C18" s="10"/>
      <c r="D18" s="10"/>
      <c r="E18" s="11"/>
      <c r="F18" s="9"/>
      <c r="G18" s="10"/>
      <c r="H18" s="10"/>
      <c r="I18" s="202"/>
      <c r="J18" s="10"/>
      <c r="K18" s="10"/>
      <c r="L18" s="10"/>
      <c r="M18" s="11"/>
      <c r="N18" s="9"/>
      <c r="O18" s="10"/>
      <c r="P18" s="10"/>
      <c r="Q18" s="11"/>
      <c r="R18" s="19"/>
      <c r="S18" s="20"/>
      <c r="T18" s="20"/>
      <c r="U18" s="318"/>
      <c r="V18" s="10"/>
      <c r="W18" s="10"/>
      <c r="X18" s="10"/>
      <c r="Y18" s="25"/>
    </row>
    <row r="19" spans="1:25" ht="12">
      <c r="A19" s="5" t="s">
        <v>56</v>
      </c>
      <c r="B19" s="21">
        <v>4074</v>
      </c>
      <c r="C19" s="22">
        <v>1833</v>
      </c>
      <c r="D19" s="22">
        <v>5907</v>
      </c>
      <c r="E19" s="202">
        <f>D19/X19*100</f>
        <v>28.00189618392984</v>
      </c>
      <c r="F19" s="200">
        <v>8475</v>
      </c>
      <c r="G19" s="200">
        <v>4364</v>
      </c>
      <c r="H19" s="200">
        <v>12839</v>
      </c>
      <c r="I19" s="11">
        <f>H19/X19*100</f>
        <v>60.86276368807775</v>
      </c>
      <c r="J19" s="9">
        <v>407</v>
      </c>
      <c r="K19" s="10">
        <v>124</v>
      </c>
      <c r="L19" s="10">
        <v>531</v>
      </c>
      <c r="M19" s="11">
        <f>L19/X19*100</f>
        <v>2.517184166864186</v>
      </c>
      <c r="N19" s="9">
        <v>1100</v>
      </c>
      <c r="O19" s="10">
        <v>517</v>
      </c>
      <c r="P19" s="10">
        <v>1617</v>
      </c>
      <c r="Q19" s="11">
        <f>P19/X19*100</f>
        <v>7.6653235363830285</v>
      </c>
      <c r="R19" s="9">
        <v>162</v>
      </c>
      <c r="S19" s="12">
        <v>39</v>
      </c>
      <c r="T19" s="12">
        <v>201</v>
      </c>
      <c r="U19" s="202">
        <f>T19/X19*100</f>
        <v>0.9528324247452002</v>
      </c>
      <c r="V19" s="10">
        <f>SUM(R19,B19,F19,J19,N19)</f>
        <v>14218</v>
      </c>
      <c r="W19" s="12">
        <f>SUM(S19,C19,G19,K19,O19)</f>
        <v>6877</v>
      </c>
      <c r="X19" s="12">
        <f>SUM(V19:W19)</f>
        <v>21095</v>
      </c>
      <c r="Y19" s="25">
        <f>U19+E19+I19+M19+Q19</f>
        <v>100</v>
      </c>
    </row>
    <row r="20" spans="1:25" ht="12">
      <c r="A20" s="5"/>
      <c r="B20" s="6"/>
      <c r="C20" s="7"/>
      <c r="D20" s="7"/>
      <c r="E20" s="8"/>
      <c r="F20" s="6"/>
      <c r="G20" s="7"/>
      <c r="H20" s="7"/>
      <c r="I20" s="8"/>
      <c r="J20" s="6"/>
      <c r="K20" s="7"/>
      <c r="L20" s="7"/>
      <c r="M20" s="8"/>
      <c r="N20" s="6"/>
      <c r="O20" s="7"/>
      <c r="P20" s="7"/>
      <c r="Q20" s="8"/>
      <c r="R20" s="6"/>
      <c r="S20" s="7"/>
      <c r="T20" s="7"/>
      <c r="U20" s="201"/>
      <c r="V20" s="7"/>
      <c r="W20" s="7"/>
      <c r="X20" s="7"/>
      <c r="Y20" s="24"/>
    </row>
    <row r="21" spans="1:25" ht="12">
      <c r="A21" s="14" t="s">
        <v>112</v>
      </c>
      <c r="B21" s="21">
        <f>SUM(B19,B17)</f>
        <v>8787</v>
      </c>
      <c r="C21" s="22">
        <f>SUM(C19,C17)</f>
        <v>3949</v>
      </c>
      <c r="D21" s="22">
        <f>SUM(B21:C21)</f>
        <v>12736</v>
      </c>
      <c r="E21" s="23">
        <f>D21/X21*100</f>
        <v>25.998734358095003</v>
      </c>
      <c r="F21" s="21">
        <f>SUM(F19,F17)</f>
        <v>19518</v>
      </c>
      <c r="G21" s="22">
        <f>SUM(G19,G17)</f>
        <v>10109</v>
      </c>
      <c r="H21" s="22">
        <f>SUM(F21:G21)</f>
        <v>29627</v>
      </c>
      <c r="I21" s="23">
        <f>H21/X21*100</f>
        <v>60.47931083756916</v>
      </c>
      <c r="J21" s="21">
        <f>SUM(J19,J17)</f>
        <v>796</v>
      </c>
      <c r="K21" s="22">
        <f>SUM(K19,K17)</f>
        <v>377</v>
      </c>
      <c r="L21" s="22">
        <f>SUM(J21:K21)</f>
        <v>1173</v>
      </c>
      <c r="M21" s="23">
        <f>L21/X21*100</f>
        <v>2.3945128299344725</v>
      </c>
      <c r="N21" s="21">
        <f>SUM(N19,N17)</f>
        <v>3358</v>
      </c>
      <c r="O21" s="22">
        <f>SUM(O19,O17)</f>
        <v>1691</v>
      </c>
      <c r="P21" s="22">
        <f>SUM(N21:O21)</f>
        <v>5049</v>
      </c>
      <c r="Q21" s="23">
        <f>P21/X21*100</f>
        <v>10.306816094065772</v>
      </c>
      <c r="R21" s="21">
        <f>SUM(R19,R17)</f>
        <v>297</v>
      </c>
      <c r="S21" s="22">
        <f>SUM(S19,S17)</f>
        <v>105</v>
      </c>
      <c r="T21" s="22">
        <f>SUM(R21:S21)</f>
        <v>402</v>
      </c>
      <c r="U21" s="321">
        <f>T21/X21*100</f>
        <v>0.8206258803355992</v>
      </c>
      <c r="V21" s="22">
        <f>SUM(R21,B21,F21,J21,N21)</f>
        <v>32756</v>
      </c>
      <c r="W21" s="22">
        <f>SUM(S21,C21,G21,K21,O21)</f>
        <v>16231</v>
      </c>
      <c r="X21" s="22">
        <f>SUM(V21:W21)</f>
        <v>48987</v>
      </c>
      <c r="Y21" s="26">
        <f>U21+E21+I21+M21+Q21</f>
        <v>100</v>
      </c>
    </row>
    <row r="22" spans="2:25" ht="11.25">
      <c r="B22" s="27"/>
      <c r="F22" s="27"/>
      <c r="J22" s="27"/>
      <c r="N22" s="27"/>
      <c r="P22" s="28"/>
      <c r="Q22" s="28"/>
      <c r="R22" s="27"/>
      <c r="U22" s="322"/>
      <c r="V22" s="28"/>
      <c r="Y22" s="51"/>
    </row>
    <row r="23" spans="1:25" ht="12">
      <c r="A23" s="29" t="s">
        <v>41</v>
      </c>
      <c r="B23" s="38">
        <f>SUM(B21,B13)</f>
        <v>110509</v>
      </c>
      <c r="C23" s="39">
        <f>SUM(C21,C13)</f>
        <v>102066</v>
      </c>
      <c r="D23" s="39">
        <f>SUM(B23:C23)</f>
        <v>212575</v>
      </c>
      <c r="E23" s="13">
        <f>D23/X23*100</f>
        <v>17.899922110182516</v>
      </c>
      <c r="F23" s="38">
        <f>SUM(F21,F13)</f>
        <v>392980</v>
      </c>
      <c r="G23" s="39">
        <f>SUM(G21,G13)</f>
        <v>382681</v>
      </c>
      <c r="H23" s="39">
        <f>SUM(F23:G23)</f>
        <v>775661</v>
      </c>
      <c r="I23" s="13">
        <f>H23/X23*100</f>
        <v>65.31469591394227</v>
      </c>
      <c r="J23" s="38">
        <f>SUM(J21,J13)</f>
        <v>10125</v>
      </c>
      <c r="K23" s="39">
        <f>SUM(K21,K13)</f>
        <v>5304</v>
      </c>
      <c r="L23" s="39">
        <f>SUM(J23:K23)</f>
        <v>15429</v>
      </c>
      <c r="M23" s="13">
        <f>L23/X23*100</f>
        <v>1.2992021556533273</v>
      </c>
      <c r="N23" s="38">
        <f>SUM(N21,N13)</f>
        <v>95811</v>
      </c>
      <c r="O23" s="39">
        <f>SUM(O21,O13)</f>
        <v>87697</v>
      </c>
      <c r="P23" s="40">
        <f>SUM(N23:O23)</f>
        <v>183508</v>
      </c>
      <c r="Q23" s="11">
        <f>P23/X23*100</f>
        <v>15.452329326568847</v>
      </c>
      <c r="R23" s="38">
        <f>SUM(R21,R13)</f>
        <v>297</v>
      </c>
      <c r="S23" s="39">
        <f>SUM(S21,S13)</f>
        <v>105</v>
      </c>
      <c r="T23" s="39">
        <f>SUM(R23:S23)</f>
        <v>402</v>
      </c>
      <c r="U23" s="202">
        <f>T23/X23*100</f>
        <v>0.03385049365303244</v>
      </c>
      <c r="V23" s="40">
        <f>SUM(R23,B23,F23,J23,N23)</f>
        <v>609722</v>
      </c>
      <c r="W23" s="39">
        <f>SUM(S23,C23,G23,K23,O23)</f>
        <v>577853</v>
      </c>
      <c r="X23" s="39">
        <f>SUM(V23:W23)</f>
        <v>1187575</v>
      </c>
      <c r="Y23" s="25">
        <f>U23+E23+I23+M23+Q23</f>
        <v>100</v>
      </c>
    </row>
    <row r="24" spans="1:17" ht="12">
      <c r="A24" s="29"/>
      <c r="B24" s="40"/>
      <c r="C24" s="39"/>
      <c r="D24" s="39"/>
      <c r="E24" s="31"/>
      <c r="F24" s="40"/>
      <c r="G24" s="39"/>
      <c r="H24" s="39"/>
      <c r="I24" s="31"/>
      <c r="J24" s="40"/>
      <c r="K24" s="39"/>
      <c r="L24" s="39"/>
      <c r="M24" s="31"/>
      <c r="N24" s="40"/>
      <c r="O24" s="39"/>
      <c r="P24" s="40"/>
      <c r="Q24" s="11"/>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115" zoomScaleNormal="115" zoomScalePageLayoutView="0" workbookViewId="0" topLeftCell="A1">
      <selection activeCell="A69" sqref="A69"/>
    </sheetView>
  </sheetViews>
  <sheetFormatPr defaultColWidth="9.140625" defaultRowHeight="12.75"/>
  <cols>
    <col min="1" max="1" width="29.140625" style="1" bestFit="1" customWidth="1"/>
    <col min="2" max="6" width="9.57421875" style="2" customWidth="1"/>
    <col min="7" max="7" width="9.57421875" style="33" customWidth="1"/>
    <col min="8" max="8" width="9.57421875" style="1" customWidth="1"/>
    <col min="9" max="16384" width="9.140625" style="2" customWidth="1"/>
  </cols>
  <sheetData>
    <row r="1" ht="12">
      <c r="A1" s="30" t="s">
        <v>218</v>
      </c>
    </row>
    <row r="2" spans="1:8" ht="12">
      <c r="A2" s="425" t="s">
        <v>62</v>
      </c>
      <c r="B2" s="425"/>
      <c r="C2" s="425"/>
      <c r="D2" s="425"/>
      <c r="E2" s="425"/>
      <c r="F2" s="425"/>
      <c r="G2" s="425"/>
      <c r="H2" s="425"/>
    </row>
    <row r="3" spans="1:8" ht="12">
      <c r="A3" s="425" t="s">
        <v>63</v>
      </c>
      <c r="B3" s="425"/>
      <c r="C3" s="425"/>
      <c r="D3" s="425"/>
      <c r="E3" s="425"/>
      <c r="F3" s="425"/>
      <c r="G3" s="425"/>
      <c r="H3" s="425"/>
    </row>
    <row r="4" ht="12" thickBot="1"/>
    <row r="5" spans="1:8" ht="11.25">
      <c r="A5" s="148"/>
      <c r="B5" s="432" t="s">
        <v>15</v>
      </c>
      <c r="C5" s="433"/>
      <c r="D5" s="432" t="s">
        <v>19</v>
      </c>
      <c r="E5" s="433"/>
      <c r="F5" s="432" t="s">
        <v>54</v>
      </c>
      <c r="G5" s="433"/>
      <c r="H5" s="149"/>
    </row>
    <row r="6" spans="2:8" s="1" customFormat="1" ht="11.25">
      <c r="B6" s="150" t="s">
        <v>64</v>
      </c>
      <c r="C6" s="150" t="s">
        <v>65</v>
      </c>
      <c r="D6" s="150" t="s">
        <v>64</v>
      </c>
      <c r="E6" s="150" t="s">
        <v>65</v>
      </c>
      <c r="F6" s="150" t="s">
        <v>64</v>
      </c>
      <c r="G6" s="151" t="s">
        <v>65</v>
      </c>
      <c r="H6" s="152" t="s">
        <v>7</v>
      </c>
    </row>
    <row r="7" spans="2:8" s="1" customFormat="1" ht="11.25">
      <c r="B7" s="153" t="s">
        <v>66</v>
      </c>
      <c r="C7" s="153" t="s">
        <v>67</v>
      </c>
      <c r="D7" s="153" t="s">
        <v>68</v>
      </c>
      <c r="E7" s="153" t="s">
        <v>67</v>
      </c>
      <c r="F7" s="153" t="s">
        <v>69</v>
      </c>
      <c r="G7" s="154" t="s">
        <v>67</v>
      </c>
      <c r="H7" s="152" t="s">
        <v>70</v>
      </c>
    </row>
    <row r="8" spans="2:8" s="1" customFormat="1" ht="11.25">
      <c r="B8" s="153" t="s">
        <v>10</v>
      </c>
      <c r="C8" s="153" t="s">
        <v>66</v>
      </c>
      <c r="D8" s="153" t="s">
        <v>10</v>
      </c>
      <c r="E8" s="153" t="s">
        <v>68</v>
      </c>
      <c r="F8" s="153" t="s">
        <v>10</v>
      </c>
      <c r="G8" s="154" t="s">
        <v>71</v>
      </c>
      <c r="H8" s="152" t="s">
        <v>69</v>
      </c>
    </row>
    <row r="9" spans="2:8" s="1" customFormat="1" ht="11.25">
      <c r="B9" s="153"/>
      <c r="C9" s="153" t="s">
        <v>10</v>
      </c>
      <c r="D9" s="153"/>
      <c r="E9" s="153" t="s">
        <v>10</v>
      </c>
      <c r="F9" s="153"/>
      <c r="G9" s="154" t="s">
        <v>10</v>
      </c>
      <c r="H9" s="152" t="s">
        <v>10</v>
      </c>
    </row>
    <row r="10" spans="1:8" s="129" customFormat="1" ht="12">
      <c r="A10" s="155" t="s">
        <v>72</v>
      </c>
      <c r="B10" s="297"/>
      <c r="C10" s="300"/>
      <c r="D10" s="300"/>
      <c r="E10" s="300"/>
      <c r="F10" s="301"/>
      <c r="G10" s="302"/>
      <c r="H10" s="155"/>
    </row>
    <row r="11" spans="1:8" ht="11.25">
      <c r="A11" s="1" t="s">
        <v>73</v>
      </c>
      <c r="B11" s="132">
        <v>44580</v>
      </c>
      <c r="C11" s="303">
        <v>438</v>
      </c>
      <c r="D11" s="303">
        <v>74107</v>
      </c>
      <c r="E11" s="303">
        <v>4333</v>
      </c>
      <c r="F11" s="54">
        <v>65307</v>
      </c>
      <c r="G11" s="54">
        <v>3603</v>
      </c>
      <c r="H11" s="133">
        <f>SUM(B11:G11)</f>
        <v>192368</v>
      </c>
    </row>
    <row r="12" spans="1:8" ht="11.25">
      <c r="A12" s="1" t="s">
        <v>114</v>
      </c>
      <c r="B12" s="132">
        <v>12918</v>
      </c>
      <c r="C12" s="303">
        <v>94</v>
      </c>
      <c r="D12" s="303">
        <v>23138</v>
      </c>
      <c r="E12" s="303">
        <v>1292</v>
      </c>
      <c r="F12" s="54">
        <v>26768</v>
      </c>
      <c r="G12" s="54">
        <v>950</v>
      </c>
      <c r="H12" s="133">
        <f>SUM(B12:G12)</f>
        <v>65160</v>
      </c>
    </row>
    <row r="13" spans="1:8" ht="11.25">
      <c r="A13" s="1" t="s">
        <v>74</v>
      </c>
      <c r="B13" s="132">
        <v>16693</v>
      </c>
      <c r="C13" s="303">
        <v>122</v>
      </c>
      <c r="D13" s="303">
        <v>29083</v>
      </c>
      <c r="E13" s="303">
        <v>1621</v>
      </c>
      <c r="F13" s="54">
        <v>28998</v>
      </c>
      <c r="G13" s="54">
        <v>1335</v>
      </c>
      <c r="H13" s="133">
        <f>SUM(B13:G13)</f>
        <v>77852</v>
      </c>
    </row>
    <row r="14" spans="1:8" s="141" customFormat="1" ht="12">
      <c r="A14" s="141" t="s">
        <v>7</v>
      </c>
      <c r="B14" s="138">
        <v>74191</v>
      </c>
      <c r="C14" s="304">
        <v>654</v>
      </c>
      <c r="D14" s="304">
        <v>126328</v>
      </c>
      <c r="E14" s="304">
        <v>7246</v>
      </c>
      <c r="F14" s="304">
        <v>121073</v>
      </c>
      <c r="G14" s="304">
        <v>5888</v>
      </c>
      <c r="H14" s="139">
        <f>SUM(H11:H13)</f>
        <v>335380</v>
      </c>
    </row>
    <row r="15" spans="2:8" s="1" customFormat="1" ht="11.25">
      <c r="B15" s="132"/>
      <c r="C15" s="303"/>
      <c r="D15" s="303"/>
      <c r="E15" s="303"/>
      <c r="F15" s="303"/>
      <c r="G15" s="54"/>
      <c r="H15" s="133"/>
    </row>
    <row r="16" spans="1:8" s="129" customFormat="1" ht="12">
      <c r="A16" s="129" t="s">
        <v>75</v>
      </c>
      <c r="B16" s="156"/>
      <c r="C16" s="305"/>
      <c r="D16" s="305"/>
      <c r="E16" s="305"/>
      <c r="F16" s="305"/>
      <c r="G16" s="306"/>
      <c r="H16" s="191"/>
    </row>
    <row r="17" spans="1:8" ht="11.25">
      <c r="A17" s="1" t="s">
        <v>76</v>
      </c>
      <c r="B17" s="132">
        <v>23383</v>
      </c>
      <c r="C17" s="303">
        <v>39</v>
      </c>
      <c r="D17" s="303">
        <v>38849</v>
      </c>
      <c r="E17" s="303">
        <v>1200</v>
      </c>
      <c r="F17" s="303">
        <v>30813</v>
      </c>
      <c r="G17" s="54">
        <v>769</v>
      </c>
      <c r="H17" s="133">
        <f>SUM(B17:G17)</f>
        <v>95053</v>
      </c>
    </row>
    <row r="18" spans="1:8" ht="11.25">
      <c r="A18" s="1" t="s">
        <v>77</v>
      </c>
      <c r="B18" s="132">
        <v>18425</v>
      </c>
      <c r="C18" s="303">
        <v>151</v>
      </c>
      <c r="D18" s="303">
        <v>31577</v>
      </c>
      <c r="E18" s="303">
        <v>1677</v>
      </c>
      <c r="F18" s="303">
        <v>33728</v>
      </c>
      <c r="G18" s="54">
        <v>1064</v>
      </c>
      <c r="H18" s="133">
        <f>SUM(B18:G18)</f>
        <v>86622</v>
      </c>
    </row>
    <row r="19" spans="1:8" s="141" customFormat="1" ht="12">
      <c r="A19" s="141" t="s">
        <v>7</v>
      </c>
      <c r="B19" s="138">
        <v>41808</v>
      </c>
      <c r="C19" s="304">
        <v>190</v>
      </c>
      <c r="D19" s="304">
        <v>70426</v>
      </c>
      <c r="E19" s="304">
        <v>2877</v>
      </c>
      <c r="F19" s="304">
        <v>64541</v>
      </c>
      <c r="G19" s="304">
        <v>1833</v>
      </c>
      <c r="H19" s="139">
        <f>SUM(H17:H18)</f>
        <v>181675</v>
      </c>
    </row>
    <row r="20" spans="2:8" s="1" customFormat="1" ht="11.25">
      <c r="B20" s="132"/>
      <c r="C20" s="303"/>
      <c r="D20" s="303"/>
      <c r="E20" s="303"/>
      <c r="F20" s="303"/>
      <c r="G20" s="54"/>
      <c r="H20" s="133"/>
    </row>
    <row r="21" spans="1:8" s="129" customFormat="1" ht="12">
      <c r="A21" s="129" t="s">
        <v>78</v>
      </c>
      <c r="B21" s="309">
        <v>14158</v>
      </c>
      <c r="C21" s="309">
        <v>132</v>
      </c>
      <c r="D21" s="309">
        <v>19245</v>
      </c>
      <c r="E21" s="309">
        <v>621</v>
      </c>
      <c r="F21" s="309">
        <v>15654</v>
      </c>
      <c r="G21" s="309">
        <v>667</v>
      </c>
      <c r="H21" s="298">
        <f>SUM(B21:G21)</f>
        <v>50477</v>
      </c>
    </row>
    <row r="22" spans="2:8" s="1" customFormat="1" ht="11.25">
      <c r="B22" s="118"/>
      <c r="C22" s="307"/>
      <c r="D22" s="307"/>
      <c r="E22" s="307"/>
      <c r="F22" s="307"/>
      <c r="G22" s="54"/>
      <c r="H22" s="133"/>
    </row>
    <row r="23" spans="1:8" s="129" customFormat="1" ht="12">
      <c r="A23" s="129" t="s">
        <v>79</v>
      </c>
      <c r="B23" s="156"/>
      <c r="C23" s="305"/>
      <c r="D23" s="305"/>
      <c r="E23" s="305"/>
      <c r="F23" s="305"/>
      <c r="G23" s="306"/>
      <c r="H23" s="191"/>
    </row>
    <row r="24" spans="1:8" ht="11.25">
      <c r="A24" s="1" t="s">
        <v>80</v>
      </c>
      <c r="B24" s="132">
        <v>8827</v>
      </c>
      <c r="C24" s="303">
        <v>100</v>
      </c>
      <c r="D24" s="303">
        <v>15907</v>
      </c>
      <c r="E24" s="303">
        <v>1206</v>
      </c>
      <c r="F24" s="303">
        <v>21298</v>
      </c>
      <c r="G24" s="54">
        <v>1261</v>
      </c>
      <c r="H24" s="133">
        <f aca="true" t="shared" si="0" ref="H24:H31">SUM(B24:G24)</f>
        <v>48599</v>
      </c>
    </row>
    <row r="25" spans="1:8" ht="11.25">
      <c r="A25" s="1" t="s">
        <v>81</v>
      </c>
      <c r="B25" s="132">
        <v>1902</v>
      </c>
      <c r="C25" s="303">
        <v>10</v>
      </c>
      <c r="D25" s="303">
        <v>3288</v>
      </c>
      <c r="E25" s="303">
        <v>182</v>
      </c>
      <c r="F25" s="303">
        <v>2875</v>
      </c>
      <c r="G25" s="54">
        <v>97</v>
      </c>
      <c r="H25" s="133">
        <f t="shared" si="0"/>
        <v>8354</v>
      </c>
    </row>
    <row r="26" spans="1:8" ht="11.25">
      <c r="A26" s="1" t="s">
        <v>82</v>
      </c>
      <c r="B26" s="132">
        <v>3879</v>
      </c>
      <c r="C26" s="303">
        <v>46</v>
      </c>
      <c r="D26" s="303">
        <v>6807</v>
      </c>
      <c r="E26" s="303">
        <v>401</v>
      </c>
      <c r="F26" s="303">
        <v>5945</v>
      </c>
      <c r="G26" s="54">
        <v>344</v>
      </c>
      <c r="H26" s="133">
        <f t="shared" si="0"/>
        <v>17422</v>
      </c>
    </row>
    <row r="27" spans="1:8" ht="11.25">
      <c r="A27" s="1" t="s">
        <v>83</v>
      </c>
      <c r="B27" s="132">
        <v>11722</v>
      </c>
      <c r="C27" s="303">
        <v>105</v>
      </c>
      <c r="D27" s="303">
        <v>19618</v>
      </c>
      <c r="E27" s="303">
        <v>1389</v>
      </c>
      <c r="F27" s="303">
        <v>21637</v>
      </c>
      <c r="G27" s="54">
        <v>966</v>
      </c>
      <c r="H27" s="133">
        <f t="shared" si="0"/>
        <v>55437</v>
      </c>
    </row>
    <row r="28" spans="1:8" ht="11.25">
      <c r="A28" s="1" t="s">
        <v>84</v>
      </c>
      <c r="B28" s="132">
        <v>4737</v>
      </c>
      <c r="C28" s="303">
        <v>60</v>
      </c>
      <c r="D28" s="303">
        <v>8044</v>
      </c>
      <c r="E28" s="303">
        <v>535</v>
      </c>
      <c r="F28" s="303">
        <v>6803</v>
      </c>
      <c r="G28" s="54">
        <v>451</v>
      </c>
      <c r="H28" s="133">
        <f t="shared" si="0"/>
        <v>20630</v>
      </c>
    </row>
    <row r="29" spans="1:8" ht="11.25">
      <c r="A29" s="1" t="s">
        <v>85</v>
      </c>
      <c r="B29" s="132">
        <v>5829</v>
      </c>
      <c r="C29" s="303">
        <v>81</v>
      </c>
      <c r="D29" s="303">
        <v>9886</v>
      </c>
      <c r="E29" s="303">
        <v>793</v>
      </c>
      <c r="F29" s="303">
        <v>9086</v>
      </c>
      <c r="G29" s="54">
        <v>867</v>
      </c>
      <c r="H29" s="133">
        <f t="shared" si="0"/>
        <v>26542</v>
      </c>
    </row>
    <row r="30" spans="1:8" ht="11.25">
      <c r="A30" s="1" t="s">
        <v>86</v>
      </c>
      <c r="B30" s="132">
        <v>3252</v>
      </c>
      <c r="C30" s="303">
        <v>0</v>
      </c>
      <c r="D30" s="303">
        <v>5655</v>
      </c>
      <c r="E30" s="303">
        <v>110</v>
      </c>
      <c r="F30" s="303">
        <v>3714</v>
      </c>
      <c r="G30" s="54">
        <v>56</v>
      </c>
      <c r="H30" s="133">
        <f t="shared" si="0"/>
        <v>12787</v>
      </c>
    </row>
    <row r="31" spans="1:8" ht="11.25">
      <c r="A31" s="1" t="s">
        <v>87</v>
      </c>
      <c r="B31" s="132">
        <v>1556</v>
      </c>
      <c r="C31" s="303">
        <v>6</v>
      </c>
      <c r="D31" s="303">
        <v>2639</v>
      </c>
      <c r="E31" s="303">
        <v>349</v>
      </c>
      <c r="F31" s="303">
        <v>3077</v>
      </c>
      <c r="G31" s="54">
        <v>175</v>
      </c>
      <c r="H31" s="133">
        <f t="shared" si="0"/>
        <v>7802</v>
      </c>
    </row>
    <row r="32" spans="1:8" s="141" customFormat="1" ht="12">
      <c r="A32" s="141" t="s">
        <v>7</v>
      </c>
      <c r="B32" s="138">
        <v>41704</v>
      </c>
      <c r="C32" s="304">
        <v>408</v>
      </c>
      <c r="D32" s="304">
        <v>71844</v>
      </c>
      <c r="E32" s="304">
        <v>4965</v>
      </c>
      <c r="F32" s="304">
        <v>74435</v>
      </c>
      <c r="G32" s="304">
        <v>4217</v>
      </c>
      <c r="H32" s="139">
        <f>SUM(H24:H31)</f>
        <v>197573</v>
      </c>
    </row>
    <row r="33" spans="2:8" s="1" customFormat="1" ht="11.25">
      <c r="B33" s="132"/>
      <c r="C33" s="303"/>
      <c r="D33" s="303"/>
      <c r="E33" s="303"/>
      <c r="F33" s="303"/>
      <c r="G33" s="54"/>
      <c r="H33" s="133"/>
    </row>
    <row r="34" spans="1:8" s="129" customFormat="1" ht="12">
      <c r="A34" s="129" t="s">
        <v>88</v>
      </c>
      <c r="B34" s="156"/>
      <c r="C34" s="305"/>
      <c r="D34" s="305"/>
      <c r="E34" s="305"/>
      <c r="F34" s="305"/>
      <c r="G34" s="306"/>
      <c r="H34" s="191"/>
    </row>
    <row r="35" spans="1:8" ht="11.25">
      <c r="A35" s="1" t="s">
        <v>89</v>
      </c>
      <c r="B35" s="132">
        <v>10880</v>
      </c>
      <c r="C35" s="303">
        <v>87</v>
      </c>
      <c r="D35" s="303">
        <v>19527</v>
      </c>
      <c r="E35" s="303">
        <v>831</v>
      </c>
      <c r="F35" s="303">
        <v>22221</v>
      </c>
      <c r="G35" s="54">
        <v>795</v>
      </c>
      <c r="H35" s="133">
        <f aca="true" t="shared" si="1" ref="H35:H40">SUM(B35:G35)</f>
        <v>54341</v>
      </c>
    </row>
    <row r="36" spans="1:8" ht="11.25">
      <c r="A36" s="1" t="s">
        <v>90</v>
      </c>
      <c r="B36" s="132">
        <v>7187</v>
      </c>
      <c r="C36" s="303">
        <v>56</v>
      </c>
      <c r="D36" s="303">
        <v>12381</v>
      </c>
      <c r="E36" s="303">
        <v>703</v>
      </c>
      <c r="F36" s="303">
        <v>11264</v>
      </c>
      <c r="G36" s="54">
        <v>386</v>
      </c>
      <c r="H36" s="133">
        <f t="shared" si="1"/>
        <v>31977</v>
      </c>
    </row>
    <row r="37" spans="1:8" ht="11.25">
      <c r="A37" s="1" t="s">
        <v>91</v>
      </c>
      <c r="B37" s="132">
        <v>2979</v>
      </c>
      <c r="C37" s="303">
        <v>7</v>
      </c>
      <c r="D37" s="303">
        <v>4978</v>
      </c>
      <c r="E37" s="303">
        <v>288</v>
      </c>
      <c r="F37" s="303">
        <v>6392</v>
      </c>
      <c r="G37" s="54">
        <v>0</v>
      </c>
      <c r="H37" s="133">
        <f t="shared" si="1"/>
        <v>14644</v>
      </c>
    </row>
    <row r="38" spans="1:8" ht="11.25">
      <c r="A38" s="1" t="s">
        <v>92</v>
      </c>
      <c r="B38" s="132">
        <v>21945</v>
      </c>
      <c r="C38" s="303">
        <v>240</v>
      </c>
      <c r="D38" s="303">
        <v>37435</v>
      </c>
      <c r="E38" s="303">
        <v>2047</v>
      </c>
      <c r="F38" s="303">
        <v>35292</v>
      </c>
      <c r="G38" s="54">
        <v>2245</v>
      </c>
      <c r="H38" s="133">
        <f t="shared" si="1"/>
        <v>99204</v>
      </c>
    </row>
    <row r="39" spans="1:8" ht="11.25">
      <c r="A39" s="1" t="s">
        <v>93</v>
      </c>
      <c r="B39" s="132">
        <v>4531</v>
      </c>
      <c r="C39" s="303">
        <v>39</v>
      </c>
      <c r="D39" s="303">
        <v>8215</v>
      </c>
      <c r="E39" s="303">
        <v>394</v>
      </c>
      <c r="F39" s="303">
        <v>7167</v>
      </c>
      <c r="G39" s="54">
        <v>209</v>
      </c>
      <c r="H39" s="133">
        <f t="shared" si="1"/>
        <v>20555</v>
      </c>
    </row>
    <row r="40" spans="1:8" ht="11.25">
      <c r="A40" s="1" t="s">
        <v>94</v>
      </c>
      <c r="B40" s="132">
        <v>10391</v>
      </c>
      <c r="C40" s="303">
        <v>87</v>
      </c>
      <c r="D40" s="303">
        <v>17824</v>
      </c>
      <c r="E40" s="303">
        <v>1164</v>
      </c>
      <c r="F40" s="303">
        <v>18954</v>
      </c>
      <c r="G40" s="54">
        <v>1079</v>
      </c>
      <c r="H40" s="133">
        <f t="shared" si="1"/>
        <v>49499</v>
      </c>
    </row>
    <row r="41" spans="1:8" s="141" customFormat="1" ht="12">
      <c r="A41" s="141" t="s">
        <v>7</v>
      </c>
      <c r="B41" s="138">
        <v>57913</v>
      </c>
      <c r="C41" s="304">
        <v>516</v>
      </c>
      <c r="D41" s="304">
        <v>100360</v>
      </c>
      <c r="E41" s="304">
        <v>5427</v>
      </c>
      <c r="F41" s="304">
        <v>101290</v>
      </c>
      <c r="G41" s="304">
        <v>4714</v>
      </c>
      <c r="H41" s="139">
        <f>SUM(H35:H40)</f>
        <v>270220</v>
      </c>
    </row>
    <row r="42" spans="2:8" s="1" customFormat="1" ht="11.25">
      <c r="B42" s="132"/>
      <c r="C42" s="303"/>
      <c r="D42" s="303"/>
      <c r="E42" s="303"/>
      <c r="F42" s="303"/>
      <c r="G42" s="54"/>
      <c r="H42" s="133"/>
    </row>
    <row r="43" spans="1:8" s="129" customFormat="1" ht="12">
      <c r="A43" s="129" t="s">
        <v>95</v>
      </c>
      <c r="B43" s="132"/>
      <c r="C43" s="303"/>
      <c r="D43" s="303"/>
      <c r="E43" s="303"/>
      <c r="F43" s="303"/>
      <c r="G43" s="54"/>
      <c r="H43" s="133"/>
    </row>
    <row r="44" spans="1:8" ht="11.25">
      <c r="A44" s="1" t="s">
        <v>96</v>
      </c>
      <c r="B44" s="132">
        <v>61</v>
      </c>
      <c r="C44" s="303">
        <v>0</v>
      </c>
      <c r="D44" s="303">
        <v>61</v>
      </c>
      <c r="E44" s="303">
        <v>0</v>
      </c>
      <c r="F44" s="303">
        <v>0</v>
      </c>
      <c r="G44" s="54">
        <v>0</v>
      </c>
      <c r="H44" s="133">
        <f>SUM(B44:G44)</f>
        <v>122</v>
      </c>
    </row>
    <row r="45" spans="1:8" s="141" customFormat="1" ht="12">
      <c r="A45" s="141" t="s">
        <v>7</v>
      </c>
      <c r="B45" s="157">
        <v>61</v>
      </c>
      <c r="C45" s="308">
        <v>0</v>
      </c>
      <c r="D45" s="308">
        <v>61</v>
      </c>
      <c r="E45" s="308">
        <v>0</v>
      </c>
      <c r="F45" s="308">
        <v>0</v>
      </c>
      <c r="G45" s="308">
        <v>0</v>
      </c>
      <c r="H45" s="299">
        <f>SUM(H44)</f>
        <v>122</v>
      </c>
    </row>
    <row r="46" spans="2:8" s="1" customFormat="1" ht="11.25">
      <c r="B46" s="132"/>
      <c r="C46" s="303"/>
      <c r="D46" s="303"/>
      <c r="E46" s="303"/>
      <c r="F46" s="303"/>
      <c r="G46" s="54"/>
      <c r="H46" s="133"/>
    </row>
    <row r="47" spans="1:8" s="129" customFormat="1" ht="12">
      <c r="A47" s="129" t="s">
        <v>97</v>
      </c>
      <c r="B47" s="156"/>
      <c r="C47" s="305"/>
      <c r="D47" s="305"/>
      <c r="E47" s="305"/>
      <c r="F47" s="305"/>
      <c r="G47" s="306"/>
      <c r="H47" s="191"/>
    </row>
    <row r="48" spans="1:8" ht="11.25">
      <c r="A48" s="1" t="s">
        <v>98</v>
      </c>
      <c r="B48" s="132">
        <v>14872</v>
      </c>
      <c r="C48" s="303">
        <v>258</v>
      </c>
      <c r="D48" s="303">
        <v>26008</v>
      </c>
      <c r="E48" s="303">
        <v>2284</v>
      </c>
      <c r="F48" s="303">
        <v>30418</v>
      </c>
      <c r="G48" s="54">
        <v>1656</v>
      </c>
      <c r="H48" s="133">
        <f>SUM(B48:G48)</f>
        <v>75496</v>
      </c>
    </row>
    <row r="49" spans="1:8" ht="11.25">
      <c r="A49" s="1" t="s">
        <v>99</v>
      </c>
      <c r="B49" s="132">
        <v>9197</v>
      </c>
      <c r="C49" s="303">
        <v>103</v>
      </c>
      <c r="D49" s="303">
        <v>16130</v>
      </c>
      <c r="E49" s="303">
        <v>1270</v>
      </c>
      <c r="F49" s="303">
        <v>15933</v>
      </c>
      <c r="G49" s="54">
        <v>1505</v>
      </c>
      <c r="H49" s="133">
        <f>SUM(B49:G49)</f>
        <v>44138</v>
      </c>
    </row>
    <row r="50" spans="1:8" ht="11.25">
      <c r="A50" s="1" t="s">
        <v>100</v>
      </c>
      <c r="B50" s="132">
        <v>7288</v>
      </c>
      <c r="C50" s="303">
        <v>64</v>
      </c>
      <c r="D50" s="303">
        <v>12559</v>
      </c>
      <c r="E50" s="303">
        <v>877</v>
      </c>
      <c r="F50" s="303">
        <v>11091</v>
      </c>
      <c r="G50" s="54">
        <v>615</v>
      </c>
      <c r="H50" s="133">
        <f>SUM(B50:G50)</f>
        <v>32494</v>
      </c>
    </row>
    <row r="51" spans="1:8" s="141" customFormat="1" ht="12">
      <c r="A51" s="141" t="s">
        <v>7</v>
      </c>
      <c r="B51" s="138">
        <v>31357</v>
      </c>
      <c r="C51" s="304">
        <v>425</v>
      </c>
      <c r="D51" s="304">
        <v>54697</v>
      </c>
      <c r="E51" s="304">
        <v>4431</v>
      </c>
      <c r="F51" s="304">
        <v>57442</v>
      </c>
      <c r="G51" s="304">
        <v>3776</v>
      </c>
      <c r="H51" s="139">
        <f>SUM(H48:H50)</f>
        <v>152128</v>
      </c>
    </row>
    <row r="52" spans="2:8" s="1" customFormat="1" ht="11.25">
      <c r="B52" s="132"/>
      <c r="C52" s="303"/>
      <c r="D52" s="303"/>
      <c r="E52" s="303"/>
      <c r="F52" s="303"/>
      <c r="G52" s="54"/>
      <c r="H52" s="133"/>
    </row>
    <row r="53" spans="1:8" s="129" customFormat="1" ht="12">
      <c r="A53" s="137" t="s">
        <v>41</v>
      </c>
      <c r="B53" s="157">
        <f aca="true" t="shared" si="2" ref="B53:H53">SUM(B51,B45,B41,B32,B21,B19,B14)</f>
        <v>261192</v>
      </c>
      <c r="C53" s="308">
        <f t="shared" si="2"/>
        <v>2325</v>
      </c>
      <c r="D53" s="308">
        <f t="shared" si="2"/>
        <v>442961</v>
      </c>
      <c r="E53" s="308">
        <f t="shared" si="2"/>
        <v>25567</v>
      </c>
      <c r="F53" s="308">
        <f t="shared" si="2"/>
        <v>434435</v>
      </c>
      <c r="G53" s="308">
        <f t="shared" si="2"/>
        <v>21095</v>
      </c>
      <c r="H53" s="299">
        <f t="shared" si="2"/>
        <v>1187575</v>
      </c>
    </row>
    <row r="54" ht="11.25">
      <c r="G54" s="57"/>
    </row>
    <row r="55" spans="1:8" ht="11.25">
      <c r="A55" s="431"/>
      <c r="B55" s="431"/>
      <c r="C55" s="431"/>
      <c r="D55" s="431"/>
      <c r="E55" s="431"/>
      <c r="F55" s="431"/>
      <c r="G55" s="431"/>
      <c r="H55" s="431"/>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V99"/>
  <sheetViews>
    <sheetView zoomScale="115" zoomScaleNormal="115" zoomScalePageLayoutView="0" workbookViewId="0" topLeftCell="A1">
      <selection activeCell="A86" sqref="A86"/>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3" customWidth="1"/>
    <col min="18" max="18" width="8.7109375" style="33" customWidth="1"/>
    <col min="19" max="19" width="8.00390625" style="33" customWidth="1"/>
    <col min="20" max="22" width="8.7109375" style="2" customWidth="1"/>
    <col min="23" max="16384" width="9.140625" style="2" customWidth="1"/>
  </cols>
  <sheetData>
    <row r="1" ht="12">
      <c r="A1" s="30" t="s">
        <v>218</v>
      </c>
    </row>
    <row r="2" spans="1:22" ht="12">
      <c r="A2" s="425" t="s">
        <v>115</v>
      </c>
      <c r="B2" s="425"/>
      <c r="C2" s="425"/>
      <c r="D2" s="425"/>
      <c r="E2" s="425"/>
      <c r="F2" s="425"/>
      <c r="G2" s="425"/>
      <c r="H2" s="425"/>
      <c r="I2" s="425"/>
      <c r="J2" s="425"/>
      <c r="K2" s="425"/>
      <c r="L2" s="425"/>
      <c r="M2" s="425"/>
      <c r="N2" s="425"/>
      <c r="O2" s="425"/>
      <c r="P2" s="425"/>
      <c r="Q2" s="425"/>
      <c r="R2" s="425"/>
      <c r="S2" s="425"/>
      <c r="T2" s="425"/>
      <c r="U2" s="425"/>
      <c r="V2" s="425"/>
    </row>
    <row r="3" spans="1:22" ht="12">
      <c r="A3" s="425" t="s">
        <v>116</v>
      </c>
      <c r="B3" s="425"/>
      <c r="C3" s="425"/>
      <c r="D3" s="425"/>
      <c r="E3" s="425"/>
      <c r="F3" s="425"/>
      <c r="G3" s="425"/>
      <c r="H3" s="425"/>
      <c r="I3" s="425"/>
      <c r="J3" s="425"/>
      <c r="K3" s="425"/>
      <c r="L3" s="425"/>
      <c r="M3" s="425"/>
      <c r="N3" s="425"/>
      <c r="O3" s="425"/>
      <c r="P3" s="425"/>
      <c r="Q3" s="425"/>
      <c r="R3" s="425"/>
      <c r="S3" s="425"/>
      <c r="T3" s="425"/>
      <c r="U3" s="425"/>
      <c r="V3" s="425"/>
    </row>
    <row r="4" ht="12" thickBot="1"/>
    <row r="5" spans="1:22" ht="11.25">
      <c r="A5" s="158"/>
      <c r="B5" s="159" t="s">
        <v>15</v>
      </c>
      <c r="C5" s="160"/>
      <c r="D5" s="160"/>
      <c r="E5" s="161"/>
      <c r="F5" s="160"/>
      <c r="G5" s="160"/>
      <c r="H5" s="159" t="s">
        <v>19</v>
      </c>
      <c r="I5" s="160"/>
      <c r="J5" s="160"/>
      <c r="K5" s="161"/>
      <c r="L5" s="160"/>
      <c r="M5" s="160"/>
      <c r="N5" s="159" t="s">
        <v>54</v>
      </c>
      <c r="O5" s="160"/>
      <c r="P5" s="160"/>
      <c r="Q5" s="161"/>
      <c r="R5" s="160"/>
      <c r="S5" s="160"/>
      <c r="T5" s="159" t="s">
        <v>7</v>
      </c>
      <c r="U5" s="160"/>
      <c r="V5" s="160"/>
    </row>
    <row r="6" spans="1:22" ht="11.25">
      <c r="A6" s="162"/>
      <c r="B6" s="163" t="s">
        <v>101</v>
      </c>
      <c r="C6" s="164"/>
      <c r="D6" s="164"/>
      <c r="E6" s="163" t="s">
        <v>102</v>
      </c>
      <c r="F6" s="164"/>
      <c r="G6" s="165"/>
      <c r="H6" s="163" t="s">
        <v>101</v>
      </c>
      <c r="I6" s="164"/>
      <c r="J6" s="164"/>
      <c r="K6" s="163" t="s">
        <v>102</v>
      </c>
      <c r="L6" s="164"/>
      <c r="M6" s="165"/>
      <c r="N6" s="163" t="s">
        <v>101</v>
      </c>
      <c r="O6" s="164"/>
      <c r="P6" s="164"/>
      <c r="Q6" s="434" t="s">
        <v>102</v>
      </c>
      <c r="R6" s="435"/>
      <c r="S6" s="436"/>
      <c r="T6" s="166"/>
      <c r="U6" s="167"/>
      <c r="V6" s="167"/>
    </row>
    <row r="7" spans="1:22" ht="11.25">
      <c r="A7" s="168" t="s">
        <v>103</v>
      </c>
      <c r="B7" s="169" t="s">
        <v>51</v>
      </c>
      <c r="C7" s="170" t="s">
        <v>52</v>
      </c>
      <c r="D7" s="170" t="s">
        <v>53</v>
      </c>
      <c r="E7" s="169" t="s">
        <v>51</v>
      </c>
      <c r="F7" s="170" t="s">
        <v>52</v>
      </c>
      <c r="G7" s="170" t="s">
        <v>53</v>
      </c>
      <c r="H7" s="169" t="s">
        <v>51</v>
      </c>
      <c r="I7" s="170" t="s">
        <v>52</v>
      </c>
      <c r="J7" s="170" t="s">
        <v>53</v>
      </c>
      <c r="K7" s="169" t="s">
        <v>51</v>
      </c>
      <c r="L7" s="170" t="s">
        <v>52</v>
      </c>
      <c r="M7" s="170" t="s">
        <v>53</v>
      </c>
      <c r="N7" s="169" t="s">
        <v>51</v>
      </c>
      <c r="O7" s="170" t="s">
        <v>52</v>
      </c>
      <c r="P7" s="170" t="s">
        <v>53</v>
      </c>
      <c r="Q7" s="171" t="s">
        <v>51</v>
      </c>
      <c r="R7" s="172" t="s">
        <v>52</v>
      </c>
      <c r="S7" s="172" t="s">
        <v>53</v>
      </c>
      <c r="T7" s="173" t="s">
        <v>51</v>
      </c>
      <c r="U7" s="174" t="s">
        <v>52</v>
      </c>
      <c r="V7" s="174" t="s">
        <v>53</v>
      </c>
    </row>
    <row r="8" spans="1:22" ht="6.75" customHeight="1">
      <c r="A8" s="174"/>
      <c r="B8" s="173"/>
      <c r="C8" s="174"/>
      <c r="D8" s="174"/>
      <c r="E8" s="173"/>
      <c r="F8" s="174"/>
      <c r="G8" s="174"/>
      <c r="H8" s="173"/>
      <c r="I8" s="174"/>
      <c r="J8" s="174"/>
      <c r="K8" s="173"/>
      <c r="L8" s="174"/>
      <c r="M8" s="174"/>
      <c r="N8" s="173"/>
      <c r="O8" s="174"/>
      <c r="P8" s="174"/>
      <c r="Q8" s="175"/>
      <c r="R8" s="176"/>
      <c r="S8" s="176"/>
      <c r="T8" s="173"/>
      <c r="U8" s="174"/>
      <c r="V8" s="174"/>
    </row>
    <row r="9" spans="1:22" ht="11.25">
      <c r="A9" s="177" t="s">
        <v>219</v>
      </c>
      <c r="B9" s="178">
        <v>20605</v>
      </c>
      <c r="C9" s="50">
        <v>19877</v>
      </c>
      <c r="D9" s="50">
        <v>40482</v>
      </c>
      <c r="E9" s="179">
        <v>61</v>
      </c>
      <c r="F9" s="162">
        <v>30</v>
      </c>
      <c r="G9" s="180">
        <v>91</v>
      </c>
      <c r="H9" s="179">
        <v>0</v>
      </c>
      <c r="I9" s="162">
        <v>0</v>
      </c>
      <c r="J9" s="162">
        <v>0</v>
      </c>
      <c r="K9" s="3">
        <v>0</v>
      </c>
      <c r="L9" s="162">
        <v>0</v>
      </c>
      <c r="M9" s="162">
        <v>0</v>
      </c>
      <c r="N9" s="3">
        <v>0</v>
      </c>
      <c r="O9" s="162">
        <v>0</v>
      </c>
      <c r="P9" s="162">
        <v>0</v>
      </c>
      <c r="Q9" s="35">
        <v>0</v>
      </c>
      <c r="R9" s="50">
        <v>0</v>
      </c>
      <c r="S9" s="50">
        <v>0</v>
      </c>
      <c r="T9" s="3">
        <f aca="true" t="shared" si="0" ref="T9:V10">SUM(Q9,N9,K9,H9,E9,B9)</f>
        <v>20666</v>
      </c>
      <c r="U9" s="162">
        <f t="shared" si="0"/>
        <v>19907</v>
      </c>
      <c r="V9" s="162">
        <f t="shared" si="0"/>
        <v>40573</v>
      </c>
    </row>
    <row r="10" spans="1:22" ht="11.25" customHeight="1">
      <c r="A10" s="177" t="s">
        <v>207</v>
      </c>
      <c r="B10" s="178">
        <v>36698</v>
      </c>
      <c r="C10" s="50">
        <v>35121</v>
      </c>
      <c r="D10" s="50">
        <v>71819</v>
      </c>
      <c r="E10" s="179">
        <v>238</v>
      </c>
      <c r="F10" s="162">
        <v>113</v>
      </c>
      <c r="G10" s="180">
        <v>351</v>
      </c>
      <c r="H10" s="179">
        <v>0</v>
      </c>
      <c r="I10" s="162">
        <v>0</v>
      </c>
      <c r="J10" s="162">
        <v>0</v>
      </c>
      <c r="K10" s="3">
        <v>0</v>
      </c>
      <c r="L10" s="162">
        <v>0</v>
      </c>
      <c r="M10" s="162">
        <v>0</v>
      </c>
      <c r="N10" s="3">
        <v>0</v>
      </c>
      <c r="O10" s="162">
        <v>0</v>
      </c>
      <c r="P10" s="162">
        <v>0</v>
      </c>
      <c r="Q10" s="35">
        <v>0</v>
      </c>
      <c r="R10" s="50">
        <v>0</v>
      </c>
      <c r="S10" s="50">
        <v>0</v>
      </c>
      <c r="T10" s="3">
        <f t="shared" si="0"/>
        <v>36936</v>
      </c>
      <c r="U10" s="162">
        <f t="shared" si="0"/>
        <v>35234</v>
      </c>
      <c r="V10" s="162">
        <f t="shared" si="0"/>
        <v>72170</v>
      </c>
    </row>
    <row r="11" spans="1:22" ht="11.25">
      <c r="A11" s="177" t="s">
        <v>145</v>
      </c>
      <c r="B11" s="179">
        <v>36711</v>
      </c>
      <c r="C11" s="162">
        <v>35281</v>
      </c>
      <c r="D11" s="162">
        <v>71992</v>
      </c>
      <c r="E11" s="179">
        <v>447</v>
      </c>
      <c r="F11" s="162">
        <v>159</v>
      </c>
      <c r="G11" s="180">
        <v>606</v>
      </c>
      <c r="H11" s="179">
        <v>0</v>
      </c>
      <c r="I11" s="162">
        <v>1</v>
      </c>
      <c r="J11" s="162">
        <v>1</v>
      </c>
      <c r="K11" s="3">
        <v>0</v>
      </c>
      <c r="L11" s="162">
        <v>0</v>
      </c>
      <c r="M11" s="162">
        <v>0</v>
      </c>
      <c r="N11" s="3">
        <v>0</v>
      </c>
      <c r="O11" s="162">
        <v>0</v>
      </c>
      <c r="P11" s="162">
        <v>0</v>
      </c>
      <c r="Q11" s="35">
        <v>0</v>
      </c>
      <c r="R11" s="50">
        <v>0</v>
      </c>
      <c r="S11" s="50">
        <v>0</v>
      </c>
      <c r="T11" s="3">
        <f aca="true" t="shared" si="1" ref="T11:T74">SUM(Q11,N11,K11,H11,E11,B11)</f>
        <v>37158</v>
      </c>
      <c r="U11" s="162">
        <f aca="true" t="shared" si="2" ref="U11:U74">SUM(R11,O11,L11,I11,F11,C11)</f>
        <v>35441</v>
      </c>
      <c r="V11" s="162">
        <f aca="true" t="shared" si="3" ref="V11:V74">SUM(S11,P11,M11,J11,G11,D11)</f>
        <v>72599</v>
      </c>
    </row>
    <row r="12" spans="1:22" ht="11.25">
      <c r="A12" s="177" t="s">
        <v>146</v>
      </c>
      <c r="B12" s="179">
        <v>37457</v>
      </c>
      <c r="C12" s="162">
        <v>35988</v>
      </c>
      <c r="D12" s="162">
        <v>73445</v>
      </c>
      <c r="E12" s="179">
        <v>606</v>
      </c>
      <c r="F12" s="162">
        <v>219</v>
      </c>
      <c r="G12" s="180">
        <v>825</v>
      </c>
      <c r="H12" s="179">
        <v>225</v>
      </c>
      <c r="I12" s="4">
        <v>286</v>
      </c>
      <c r="J12" s="4">
        <v>511</v>
      </c>
      <c r="K12" s="3">
        <v>9</v>
      </c>
      <c r="L12" s="4">
        <v>5</v>
      </c>
      <c r="M12" s="4">
        <v>14</v>
      </c>
      <c r="N12" s="3">
        <v>0</v>
      </c>
      <c r="O12" s="4">
        <v>0</v>
      </c>
      <c r="P12" s="4">
        <v>0</v>
      </c>
      <c r="Q12" s="35">
        <v>0</v>
      </c>
      <c r="R12" s="36">
        <v>0</v>
      </c>
      <c r="S12" s="36">
        <v>0</v>
      </c>
      <c r="T12" s="3">
        <f t="shared" si="1"/>
        <v>38297</v>
      </c>
      <c r="U12" s="162">
        <f t="shared" si="2"/>
        <v>36498</v>
      </c>
      <c r="V12" s="162">
        <f t="shared" si="3"/>
        <v>74795</v>
      </c>
    </row>
    <row r="13" spans="1:22" ht="11.25">
      <c r="A13" s="177" t="s">
        <v>147</v>
      </c>
      <c r="B13" s="282">
        <v>2091</v>
      </c>
      <c r="C13" s="283">
        <v>1357</v>
      </c>
      <c r="D13" s="283">
        <v>3448</v>
      </c>
      <c r="E13" s="282">
        <v>291</v>
      </c>
      <c r="F13" s="283">
        <v>88</v>
      </c>
      <c r="G13" s="283">
        <v>379</v>
      </c>
      <c r="H13" s="282">
        <v>34780</v>
      </c>
      <c r="I13" s="283">
        <v>34528</v>
      </c>
      <c r="J13" s="283">
        <v>69308</v>
      </c>
      <c r="K13" s="284">
        <v>903</v>
      </c>
      <c r="L13" s="283">
        <v>381</v>
      </c>
      <c r="M13" s="285">
        <v>1284</v>
      </c>
      <c r="N13" s="3">
        <v>0</v>
      </c>
      <c r="O13" s="4">
        <v>0</v>
      </c>
      <c r="P13" s="4">
        <v>0</v>
      </c>
      <c r="Q13" s="35">
        <v>0</v>
      </c>
      <c r="R13" s="36">
        <v>0</v>
      </c>
      <c r="S13" s="36">
        <v>0</v>
      </c>
      <c r="T13" s="3">
        <f t="shared" si="1"/>
        <v>38065</v>
      </c>
      <c r="U13" s="162">
        <f t="shared" si="2"/>
        <v>36354</v>
      </c>
      <c r="V13" s="162">
        <f t="shared" si="3"/>
        <v>74419</v>
      </c>
    </row>
    <row r="14" spans="1:22" ht="11.25">
      <c r="A14" s="177" t="s">
        <v>148</v>
      </c>
      <c r="B14" s="179">
        <v>3</v>
      </c>
      <c r="C14" s="162">
        <v>1</v>
      </c>
      <c r="D14" s="162">
        <v>4</v>
      </c>
      <c r="E14" s="179">
        <v>45</v>
      </c>
      <c r="F14" s="162">
        <v>28</v>
      </c>
      <c r="G14" s="162">
        <v>73</v>
      </c>
      <c r="H14" s="179">
        <v>37055</v>
      </c>
      <c r="I14" s="162">
        <v>36446</v>
      </c>
      <c r="J14" s="162">
        <v>73501</v>
      </c>
      <c r="K14" s="3">
        <v>1765</v>
      </c>
      <c r="L14" s="162">
        <v>765</v>
      </c>
      <c r="M14" s="181">
        <v>2530</v>
      </c>
      <c r="N14" s="3">
        <v>0</v>
      </c>
      <c r="O14" s="4">
        <v>0</v>
      </c>
      <c r="P14" s="4">
        <v>0</v>
      </c>
      <c r="Q14" s="35">
        <v>0</v>
      </c>
      <c r="R14" s="36">
        <v>0</v>
      </c>
      <c r="S14" s="36">
        <v>0</v>
      </c>
      <c r="T14" s="3">
        <f t="shared" si="1"/>
        <v>38868</v>
      </c>
      <c r="U14" s="162">
        <f t="shared" si="2"/>
        <v>37240</v>
      </c>
      <c r="V14" s="162">
        <f t="shared" si="3"/>
        <v>76108</v>
      </c>
    </row>
    <row r="15" spans="1:22" ht="11.25">
      <c r="A15" s="177" t="s">
        <v>149</v>
      </c>
      <c r="B15" s="179">
        <v>1</v>
      </c>
      <c r="C15" s="162">
        <v>0</v>
      </c>
      <c r="D15" s="162">
        <v>1</v>
      </c>
      <c r="E15" s="179">
        <v>0</v>
      </c>
      <c r="F15" s="162">
        <v>0</v>
      </c>
      <c r="G15" s="180">
        <v>0</v>
      </c>
      <c r="H15" s="179">
        <v>37062</v>
      </c>
      <c r="I15" s="162">
        <v>36422</v>
      </c>
      <c r="J15" s="162">
        <v>73484</v>
      </c>
      <c r="K15" s="3">
        <v>2312</v>
      </c>
      <c r="L15" s="162">
        <v>1131</v>
      </c>
      <c r="M15" s="181">
        <v>3443</v>
      </c>
      <c r="N15" s="35">
        <v>0</v>
      </c>
      <c r="O15" s="36">
        <v>1</v>
      </c>
      <c r="P15" s="36">
        <v>1</v>
      </c>
      <c r="Q15" s="35">
        <v>0</v>
      </c>
      <c r="R15" s="36">
        <v>0</v>
      </c>
      <c r="S15" s="36">
        <v>0</v>
      </c>
      <c r="T15" s="3">
        <f t="shared" si="1"/>
        <v>39375</v>
      </c>
      <c r="U15" s="162">
        <f t="shared" si="2"/>
        <v>37554</v>
      </c>
      <c r="V15" s="162">
        <f t="shared" si="3"/>
        <v>76929</v>
      </c>
    </row>
    <row r="16" spans="1:22" ht="11.25">
      <c r="A16" s="177" t="s">
        <v>150</v>
      </c>
      <c r="B16" s="179">
        <v>0</v>
      </c>
      <c r="C16" s="4">
        <v>1</v>
      </c>
      <c r="D16" s="162">
        <v>1</v>
      </c>
      <c r="E16" s="179">
        <v>0</v>
      </c>
      <c r="F16" s="4">
        <v>0</v>
      </c>
      <c r="G16" s="162">
        <v>0</v>
      </c>
      <c r="H16" s="179">
        <v>37007</v>
      </c>
      <c r="I16" s="162">
        <v>36721</v>
      </c>
      <c r="J16" s="181">
        <v>73728</v>
      </c>
      <c r="K16" s="3">
        <v>2741</v>
      </c>
      <c r="L16" s="162">
        <v>1437</v>
      </c>
      <c r="M16" s="181">
        <v>4178</v>
      </c>
      <c r="N16" s="3">
        <v>2</v>
      </c>
      <c r="O16" s="4">
        <v>3</v>
      </c>
      <c r="P16" s="4">
        <v>5</v>
      </c>
      <c r="Q16" s="35">
        <v>0</v>
      </c>
      <c r="R16" s="36">
        <v>0</v>
      </c>
      <c r="S16" s="36">
        <v>0</v>
      </c>
      <c r="T16" s="3">
        <f t="shared" si="1"/>
        <v>39750</v>
      </c>
      <c r="U16" s="162">
        <f t="shared" si="2"/>
        <v>38162</v>
      </c>
      <c r="V16" s="162">
        <f t="shared" si="3"/>
        <v>77912</v>
      </c>
    </row>
    <row r="17" spans="1:22" ht="11.25">
      <c r="A17" s="177" t="s">
        <v>151</v>
      </c>
      <c r="B17" s="3">
        <v>0</v>
      </c>
      <c r="C17" s="4">
        <v>0</v>
      </c>
      <c r="D17" s="4">
        <v>0</v>
      </c>
      <c r="E17" s="3">
        <v>0</v>
      </c>
      <c r="F17" s="4">
        <v>0</v>
      </c>
      <c r="G17" s="162">
        <v>0</v>
      </c>
      <c r="H17" s="3">
        <v>36339</v>
      </c>
      <c r="I17" s="4">
        <v>35956</v>
      </c>
      <c r="J17" s="4">
        <v>72295</v>
      </c>
      <c r="K17" s="3">
        <v>3083</v>
      </c>
      <c r="L17" s="4">
        <v>1615</v>
      </c>
      <c r="M17" s="4">
        <v>4698</v>
      </c>
      <c r="N17" s="3">
        <v>20</v>
      </c>
      <c r="O17" s="4">
        <v>20</v>
      </c>
      <c r="P17" s="4">
        <v>40</v>
      </c>
      <c r="Q17" s="35">
        <v>0</v>
      </c>
      <c r="R17" s="36">
        <v>0</v>
      </c>
      <c r="S17" s="36">
        <v>0</v>
      </c>
      <c r="T17" s="3">
        <f t="shared" si="1"/>
        <v>39442</v>
      </c>
      <c r="U17" s="162">
        <f t="shared" si="2"/>
        <v>37591</v>
      </c>
      <c r="V17" s="162">
        <f t="shared" si="3"/>
        <v>77033</v>
      </c>
    </row>
    <row r="18" spans="1:22" ht="11.25">
      <c r="A18" s="177" t="s">
        <v>152</v>
      </c>
      <c r="B18" s="3">
        <v>0</v>
      </c>
      <c r="C18" s="4">
        <v>0</v>
      </c>
      <c r="D18" s="4">
        <v>0</v>
      </c>
      <c r="E18" s="3">
        <v>0</v>
      </c>
      <c r="F18" s="4">
        <v>0</v>
      </c>
      <c r="G18" s="4">
        <v>0</v>
      </c>
      <c r="H18" s="3">
        <v>35877</v>
      </c>
      <c r="I18" s="4">
        <v>35668</v>
      </c>
      <c r="J18" s="4">
        <v>71545</v>
      </c>
      <c r="K18" s="3">
        <v>3266</v>
      </c>
      <c r="L18" s="4">
        <v>1755</v>
      </c>
      <c r="M18" s="4">
        <v>5021</v>
      </c>
      <c r="N18" s="3">
        <v>730</v>
      </c>
      <c r="O18" s="4">
        <v>625</v>
      </c>
      <c r="P18" s="4">
        <v>1355</v>
      </c>
      <c r="Q18" s="35">
        <v>7</v>
      </c>
      <c r="R18" s="36">
        <v>0</v>
      </c>
      <c r="S18" s="36">
        <v>7</v>
      </c>
      <c r="T18" s="3">
        <f t="shared" si="1"/>
        <v>39880</v>
      </c>
      <c r="U18" s="162">
        <f t="shared" si="2"/>
        <v>38048</v>
      </c>
      <c r="V18" s="162">
        <f t="shared" si="3"/>
        <v>77928</v>
      </c>
    </row>
    <row r="19" spans="1:22" ht="11.25">
      <c r="A19" s="177" t="s">
        <v>153</v>
      </c>
      <c r="B19" s="3">
        <v>0</v>
      </c>
      <c r="C19" s="4">
        <v>0</v>
      </c>
      <c r="D19" s="4">
        <v>0</v>
      </c>
      <c r="E19" s="3">
        <v>0</v>
      </c>
      <c r="F19" s="4">
        <v>0</v>
      </c>
      <c r="G19" s="4">
        <v>0</v>
      </c>
      <c r="H19" s="286">
        <v>4141</v>
      </c>
      <c r="I19" s="287">
        <v>4038</v>
      </c>
      <c r="J19" s="287">
        <v>8179</v>
      </c>
      <c r="K19" s="286">
        <v>2556</v>
      </c>
      <c r="L19" s="287">
        <v>1475</v>
      </c>
      <c r="M19" s="287">
        <v>4031</v>
      </c>
      <c r="N19" s="286">
        <v>31179</v>
      </c>
      <c r="O19" s="287">
        <v>31347</v>
      </c>
      <c r="P19" s="287">
        <v>62526</v>
      </c>
      <c r="Q19" s="288">
        <v>489</v>
      </c>
      <c r="R19" s="289">
        <v>114</v>
      </c>
      <c r="S19" s="290">
        <v>603</v>
      </c>
      <c r="T19" s="3">
        <f t="shared" si="1"/>
        <v>38365</v>
      </c>
      <c r="U19" s="162">
        <f t="shared" si="2"/>
        <v>36974</v>
      </c>
      <c r="V19" s="162">
        <f t="shared" si="3"/>
        <v>75339</v>
      </c>
    </row>
    <row r="20" spans="1:22" ht="11.25">
      <c r="A20" s="177" t="s">
        <v>154</v>
      </c>
      <c r="B20" s="3">
        <v>0</v>
      </c>
      <c r="C20" s="4">
        <v>0</v>
      </c>
      <c r="D20" s="4">
        <v>0</v>
      </c>
      <c r="E20" s="3">
        <v>0</v>
      </c>
      <c r="F20" s="4">
        <v>0</v>
      </c>
      <c r="G20" s="4">
        <v>0</v>
      </c>
      <c r="H20" s="3">
        <v>211</v>
      </c>
      <c r="I20" s="162">
        <v>190</v>
      </c>
      <c r="J20" s="162">
        <v>401</v>
      </c>
      <c r="K20" s="3">
        <v>167</v>
      </c>
      <c r="L20" s="162">
        <v>119</v>
      </c>
      <c r="M20" s="162">
        <v>286</v>
      </c>
      <c r="N20" s="3">
        <v>35630</v>
      </c>
      <c r="O20" s="162">
        <v>35169</v>
      </c>
      <c r="P20" s="162">
        <v>70799</v>
      </c>
      <c r="Q20" s="35">
        <v>2085</v>
      </c>
      <c r="R20" s="50">
        <v>869</v>
      </c>
      <c r="S20" s="182">
        <v>2954</v>
      </c>
      <c r="T20" s="3">
        <f t="shared" si="1"/>
        <v>38093</v>
      </c>
      <c r="U20" s="162">
        <f t="shared" si="2"/>
        <v>36347</v>
      </c>
      <c r="V20" s="162">
        <f t="shared" si="3"/>
        <v>74440</v>
      </c>
    </row>
    <row r="21" spans="1:22" ht="11.25">
      <c r="A21" s="177" t="s">
        <v>155</v>
      </c>
      <c r="B21" s="3">
        <v>0</v>
      </c>
      <c r="C21" s="4">
        <v>0</v>
      </c>
      <c r="D21" s="4">
        <v>0</v>
      </c>
      <c r="E21" s="3">
        <v>0</v>
      </c>
      <c r="F21" s="162">
        <v>0</v>
      </c>
      <c r="G21" s="181">
        <v>0</v>
      </c>
      <c r="H21" s="3">
        <v>5</v>
      </c>
      <c r="I21" s="162">
        <v>2</v>
      </c>
      <c r="J21" s="162">
        <v>7</v>
      </c>
      <c r="K21" s="3">
        <v>48</v>
      </c>
      <c r="L21" s="162">
        <v>34</v>
      </c>
      <c r="M21" s="181">
        <v>82</v>
      </c>
      <c r="N21" s="3">
        <v>35096</v>
      </c>
      <c r="O21" s="162">
        <v>34183</v>
      </c>
      <c r="P21" s="162">
        <v>69279</v>
      </c>
      <c r="Q21" s="35">
        <v>2184</v>
      </c>
      <c r="R21" s="50">
        <v>932</v>
      </c>
      <c r="S21" s="182">
        <v>3116</v>
      </c>
      <c r="T21" s="3">
        <f t="shared" si="1"/>
        <v>37333</v>
      </c>
      <c r="U21" s="162">
        <f t="shared" si="2"/>
        <v>35151</v>
      </c>
      <c r="V21" s="162">
        <f t="shared" si="3"/>
        <v>72484</v>
      </c>
    </row>
    <row r="22" spans="1:22" ht="11.25">
      <c r="A22" s="177" t="s">
        <v>156</v>
      </c>
      <c r="B22" s="3">
        <v>0</v>
      </c>
      <c r="C22" s="4">
        <v>0</v>
      </c>
      <c r="D22" s="4">
        <v>0</v>
      </c>
      <c r="E22" s="3">
        <v>0</v>
      </c>
      <c r="F22" s="162">
        <v>0</v>
      </c>
      <c r="G22" s="181">
        <v>0</v>
      </c>
      <c r="H22" s="3">
        <v>0</v>
      </c>
      <c r="I22" s="162">
        <v>0</v>
      </c>
      <c r="J22" s="162">
        <v>0</v>
      </c>
      <c r="K22" s="3">
        <v>0</v>
      </c>
      <c r="L22" s="4">
        <v>0</v>
      </c>
      <c r="M22" s="4">
        <v>0</v>
      </c>
      <c r="N22" s="3">
        <v>33827</v>
      </c>
      <c r="O22" s="162">
        <v>33303</v>
      </c>
      <c r="P22" s="181">
        <v>67130</v>
      </c>
      <c r="Q22" s="35">
        <v>2136</v>
      </c>
      <c r="R22" s="50">
        <v>1011</v>
      </c>
      <c r="S22" s="182">
        <v>3147</v>
      </c>
      <c r="T22" s="3">
        <f t="shared" si="1"/>
        <v>35963</v>
      </c>
      <c r="U22" s="162">
        <f t="shared" si="2"/>
        <v>34314</v>
      </c>
      <c r="V22" s="162">
        <f t="shared" si="3"/>
        <v>70277</v>
      </c>
    </row>
    <row r="23" spans="1:22" ht="11.25">
      <c r="A23" s="177" t="s">
        <v>157</v>
      </c>
      <c r="B23" s="3">
        <v>0</v>
      </c>
      <c r="C23" s="4">
        <v>0</v>
      </c>
      <c r="D23" s="4">
        <v>0</v>
      </c>
      <c r="E23" s="3">
        <v>0</v>
      </c>
      <c r="F23" s="4">
        <v>0</v>
      </c>
      <c r="G23" s="4">
        <v>0</v>
      </c>
      <c r="H23" s="3">
        <v>0</v>
      </c>
      <c r="I23" s="162">
        <v>1</v>
      </c>
      <c r="J23" s="4">
        <v>1</v>
      </c>
      <c r="K23" s="3">
        <v>0</v>
      </c>
      <c r="L23" s="4">
        <v>0</v>
      </c>
      <c r="M23" s="4">
        <v>0</v>
      </c>
      <c r="N23" s="3">
        <v>32011</v>
      </c>
      <c r="O23" s="4">
        <v>31908</v>
      </c>
      <c r="P23" s="162">
        <v>63919</v>
      </c>
      <c r="Q23" s="35">
        <v>2021</v>
      </c>
      <c r="R23" s="36">
        <v>1025</v>
      </c>
      <c r="S23" s="182">
        <v>3046</v>
      </c>
      <c r="T23" s="3">
        <f t="shared" si="1"/>
        <v>34032</v>
      </c>
      <c r="U23" s="162">
        <f t="shared" si="2"/>
        <v>32934</v>
      </c>
      <c r="V23" s="162">
        <f t="shared" si="3"/>
        <v>66966</v>
      </c>
    </row>
    <row r="24" spans="1:22" ht="11.25">
      <c r="A24" s="177" t="s">
        <v>158</v>
      </c>
      <c r="B24" s="3">
        <v>0</v>
      </c>
      <c r="C24" s="4">
        <v>0</v>
      </c>
      <c r="D24" s="4">
        <v>0</v>
      </c>
      <c r="E24" s="3">
        <v>0</v>
      </c>
      <c r="F24" s="4">
        <v>0</v>
      </c>
      <c r="G24" s="4">
        <v>0</v>
      </c>
      <c r="H24" s="3">
        <v>0</v>
      </c>
      <c r="I24" s="4">
        <v>0</v>
      </c>
      <c r="J24" s="4">
        <v>0</v>
      </c>
      <c r="K24" s="3">
        <v>0</v>
      </c>
      <c r="L24" s="4">
        <v>0</v>
      </c>
      <c r="M24" s="4">
        <v>0</v>
      </c>
      <c r="N24" s="3">
        <v>30493</v>
      </c>
      <c r="O24" s="4">
        <v>30530</v>
      </c>
      <c r="P24" s="162">
        <v>61023</v>
      </c>
      <c r="Q24" s="35">
        <v>1894</v>
      </c>
      <c r="R24" s="36">
        <v>935</v>
      </c>
      <c r="S24" s="182">
        <v>2829</v>
      </c>
      <c r="T24" s="3">
        <f t="shared" si="1"/>
        <v>32387</v>
      </c>
      <c r="U24" s="162">
        <f t="shared" si="2"/>
        <v>31465</v>
      </c>
      <c r="V24" s="162">
        <f t="shared" si="3"/>
        <v>63852</v>
      </c>
    </row>
    <row r="25" spans="1:22" ht="11.25">
      <c r="A25" s="177" t="s">
        <v>159</v>
      </c>
      <c r="B25" s="3">
        <v>0</v>
      </c>
      <c r="C25" s="4">
        <v>0</v>
      </c>
      <c r="D25" s="4">
        <v>0</v>
      </c>
      <c r="E25" s="3">
        <v>0</v>
      </c>
      <c r="F25" s="4">
        <v>0</v>
      </c>
      <c r="G25" s="4">
        <v>0</v>
      </c>
      <c r="H25" s="183">
        <v>0</v>
      </c>
      <c r="I25" s="136">
        <v>0</v>
      </c>
      <c r="J25" s="136">
        <v>0</v>
      </c>
      <c r="K25" s="3">
        <v>0</v>
      </c>
      <c r="L25" s="4">
        <v>0</v>
      </c>
      <c r="M25" s="4">
        <v>0</v>
      </c>
      <c r="N25" s="286">
        <v>13685</v>
      </c>
      <c r="O25" s="287">
        <v>10618</v>
      </c>
      <c r="P25" s="287">
        <v>24303</v>
      </c>
      <c r="Q25" s="288">
        <v>1345</v>
      </c>
      <c r="R25" s="289">
        <v>719</v>
      </c>
      <c r="S25" s="290">
        <v>2064</v>
      </c>
      <c r="T25" s="3">
        <f t="shared" si="1"/>
        <v>15030</v>
      </c>
      <c r="U25" s="162">
        <f t="shared" si="2"/>
        <v>11337</v>
      </c>
      <c r="V25" s="162">
        <f t="shared" si="3"/>
        <v>26367</v>
      </c>
    </row>
    <row r="26" spans="1:22" ht="11.25">
      <c r="A26" s="177" t="s">
        <v>160</v>
      </c>
      <c r="B26" s="3">
        <v>0</v>
      </c>
      <c r="C26" s="4">
        <v>0</v>
      </c>
      <c r="D26" s="4">
        <v>0</v>
      </c>
      <c r="E26" s="3">
        <v>0</v>
      </c>
      <c r="F26" s="4">
        <v>0</v>
      </c>
      <c r="G26" s="4">
        <v>0</v>
      </c>
      <c r="H26" s="3">
        <v>0</v>
      </c>
      <c r="I26" s="4">
        <v>0</v>
      </c>
      <c r="J26" s="4">
        <v>0</v>
      </c>
      <c r="K26" s="179">
        <v>0</v>
      </c>
      <c r="L26" s="4">
        <v>0</v>
      </c>
      <c r="M26" s="180">
        <v>0</v>
      </c>
      <c r="N26" s="179">
        <v>5765</v>
      </c>
      <c r="O26" s="162">
        <v>4167</v>
      </c>
      <c r="P26" s="162">
        <v>9932</v>
      </c>
      <c r="Q26" s="35">
        <v>848</v>
      </c>
      <c r="R26" s="211">
        <v>470</v>
      </c>
      <c r="S26" s="182">
        <v>1318</v>
      </c>
      <c r="T26" s="3">
        <f t="shared" si="1"/>
        <v>6613</v>
      </c>
      <c r="U26" s="162">
        <f t="shared" si="2"/>
        <v>4637</v>
      </c>
      <c r="V26" s="162">
        <f t="shared" si="3"/>
        <v>11250</v>
      </c>
    </row>
    <row r="27" spans="1:22" ht="11.25">
      <c r="A27" s="177" t="s">
        <v>161</v>
      </c>
      <c r="B27" s="3">
        <v>0</v>
      </c>
      <c r="C27" s="4">
        <v>0</v>
      </c>
      <c r="D27" s="4">
        <v>0</v>
      </c>
      <c r="E27" s="3">
        <v>0</v>
      </c>
      <c r="F27" s="4">
        <v>0</v>
      </c>
      <c r="G27" s="4">
        <v>0</v>
      </c>
      <c r="H27" s="3">
        <v>0</v>
      </c>
      <c r="I27" s="4">
        <v>0</v>
      </c>
      <c r="J27" s="4">
        <v>0</v>
      </c>
      <c r="K27" s="3">
        <v>0</v>
      </c>
      <c r="L27" s="162">
        <v>0</v>
      </c>
      <c r="M27" s="181">
        <v>0</v>
      </c>
      <c r="N27" s="3">
        <v>1587</v>
      </c>
      <c r="O27" s="162">
        <v>1227</v>
      </c>
      <c r="P27" s="162">
        <v>2814</v>
      </c>
      <c r="Q27" s="35">
        <v>546</v>
      </c>
      <c r="R27" s="50">
        <v>354</v>
      </c>
      <c r="S27" s="182">
        <v>900</v>
      </c>
      <c r="T27" s="3">
        <f t="shared" si="1"/>
        <v>2133</v>
      </c>
      <c r="U27" s="162">
        <f t="shared" si="2"/>
        <v>1581</v>
      </c>
      <c r="V27" s="162">
        <f t="shared" si="3"/>
        <v>3714</v>
      </c>
    </row>
    <row r="28" spans="1:22" ht="11.25">
      <c r="A28" s="177" t="s">
        <v>162</v>
      </c>
      <c r="B28" s="3">
        <v>0</v>
      </c>
      <c r="C28" s="4">
        <v>0</v>
      </c>
      <c r="D28" s="4">
        <v>0</v>
      </c>
      <c r="E28" s="3">
        <v>0</v>
      </c>
      <c r="F28" s="4">
        <v>0</v>
      </c>
      <c r="G28" s="4">
        <v>0</v>
      </c>
      <c r="H28" s="3">
        <v>0</v>
      </c>
      <c r="I28" s="162">
        <v>0</v>
      </c>
      <c r="J28" s="181">
        <v>0</v>
      </c>
      <c r="K28" s="3">
        <v>0</v>
      </c>
      <c r="L28" s="162">
        <v>0</v>
      </c>
      <c r="M28" s="181">
        <v>0</v>
      </c>
      <c r="N28" s="3">
        <v>424</v>
      </c>
      <c r="O28" s="162">
        <v>355</v>
      </c>
      <c r="P28" s="162">
        <v>779</v>
      </c>
      <c r="Q28" s="35">
        <v>258</v>
      </c>
      <c r="R28" s="50">
        <v>167</v>
      </c>
      <c r="S28" s="182">
        <v>425</v>
      </c>
      <c r="T28" s="3">
        <f t="shared" si="1"/>
        <v>682</v>
      </c>
      <c r="U28" s="162">
        <f t="shared" si="2"/>
        <v>522</v>
      </c>
      <c r="V28" s="162">
        <f t="shared" si="3"/>
        <v>1204</v>
      </c>
    </row>
    <row r="29" spans="1:22" ht="11.25">
      <c r="A29" s="177" t="s">
        <v>163</v>
      </c>
      <c r="B29" s="3">
        <v>0</v>
      </c>
      <c r="C29" s="4">
        <v>0</v>
      </c>
      <c r="D29" s="4">
        <v>0</v>
      </c>
      <c r="E29" s="3">
        <v>0</v>
      </c>
      <c r="F29" s="4">
        <v>0</v>
      </c>
      <c r="G29" s="4">
        <v>0</v>
      </c>
      <c r="H29" s="3">
        <v>0</v>
      </c>
      <c r="I29" s="162">
        <v>0</v>
      </c>
      <c r="J29" s="162">
        <v>0</v>
      </c>
      <c r="K29" s="3">
        <v>0</v>
      </c>
      <c r="L29" s="162">
        <v>0</v>
      </c>
      <c r="M29" s="162">
        <v>0</v>
      </c>
      <c r="N29" s="3">
        <v>119</v>
      </c>
      <c r="O29" s="162">
        <v>139</v>
      </c>
      <c r="P29" s="162">
        <v>258</v>
      </c>
      <c r="Q29" s="35">
        <v>162</v>
      </c>
      <c r="R29" s="50">
        <v>96</v>
      </c>
      <c r="S29" s="50">
        <v>258</v>
      </c>
      <c r="T29" s="3">
        <f t="shared" si="1"/>
        <v>281</v>
      </c>
      <c r="U29" s="162">
        <f t="shared" si="2"/>
        <v>235</v>
      </c>
      <c r="V29" s="162">
        <f t="shared" si="3"/>
        <v>516</v>
      </c>
    </row>
    <row r="30" spans="1:22" ht="11.25">
      <c r="A30" s="177" t="s">
        <v>164</v>
      </c>
      <c r="B30" s="3">
        <v>0</v>
      </c>
      <c r="C30" s="4">
        <v>0</v>
      </c>
      <c r="D30" s="4">
        <v>0</v>
      </c>
      <c r="E30" s="3">
        <v>0</v>
      </c>
      <c r="F30" s="4">
        <v>0</v>
      </c>
      <c r="G30" s="4">
        <v>0</v>
      </c>
      <c r="H30" s="3">
        <v>0</v>
      </c>
      <c r="I30" s="162">
        <v>0</v>
      </c>
      <c r="J30" s="162">
        <v>0</v>
      </c>
      <c r="K30" s="3">
        <v>0</v>
      </c>
      <c r="L30" s="162">
        <v>0</v>
      </c>
      <c r="M30" s="162">
        <v>0</v>
      </c>
      <c r="N30" s="3">
        <v>44</v>
      </c>
      <c r="O30" s="162">
        <v>53</v>
      </c>
      <c r="P30" s="162">
        <v>97</v>
      </c>
      <c r="Q30" s="35">
        <v>83</v>
      </c>
      <c r="R30" s="50">
        <v>62</v>
      </c>
      <c r="S30" s="50">
        <v>145</v>
      </c>
      <c r="T30" s="3">
        <f t="shared" si="1"/>
        <v>127</v>
      </c>
      <c r="U30" s="162">
        <f t="shared" si="2"/>
        <v>115</v>
      </c>
      <c r="V30" s="162">
        <f t="shared" si="3"/>
        <v>242</v>
      </c>
    </row>
    <row r="31" spans="1:22" ht="11.25">
      <c r="A31" s="177" t="s">
        <v>165</v>
      </c>
      <c r="B31" s="3">
        <v>0</v>
      </c>
      <c r="C31" s="4">
        <v>0</v>
      </c>
      <c r="D31" s="4">
        <v>0</v>
      </c>
      <c r="E31" s="3">
        <v>0</v>
      </c>
      <c r="F31" s="4">
        <v>0</v>
      </c>
      <c r="G31" s="4">
        <v>0</v>
      </c>
      <c r="H31" s="3">
        <v>0</v>
      </c>
      <c r="I31" s="162">
        <v>0</v>
      </c>
      <c r="J31" s="162">
        <v>0</v>
      </c>
      <c r="K31" s="3">
        <v>0</v>
      </c>
      <c r="L31" s="162">
        <v>0</v>
      </c>
      <c r="M31" s="162">
        <v>0</v>
      </c>
      <c r="N31" s="3">
        <v>27</v>
      </c>
      <c r="O31" s="162">
        <v>22</v>
      </c>
      <c r="P31" s="162">
        <v>49</v>
      </c>
      <c r="Q31" s="35">
        <v>55</v>
      </c>
      <c r="R31" s="50">
        <v>41</v>
      </c>
      <c r="S31" s="50">
        <v>96</v>
      </c>
      <c r="T31" s="3">
        <f t="shared" si="1"/>
        <v>82</v>
      </c>
      <c r="U31" s="162">
        <f t="shared" si="2"/>
        <v>63</v>
      </c>
      <c r="V31" s="162">
        <f t="shared" si="3"/>
        <v>145</v>
      </c>
    </row>
    <row r="32" spans="1:22" ht="11.25">
      <c r="A32" s="177" t="s">
        <v>166</v>
      </c>
      <c r="B32" s="3">
        <v>0</v>
      </c>
      <c r="C32" s="4">
        <v>0</v>
      </c>
      <c r="D32" s="4">
        <v>0</v>
      </c>
      <c r="E32" s="3">
        <v>0</v>
      </c>
      <c r="F32" s="4">
        <v>0</v>
      </c>
      <c r="G32" s="4">
        <v>0</v>
      </c>
      <c r="H32" s="3">
        <v>0</v>
      </c>
      <c r="I32" s="162">
        <v>0</v>
      </c>
      <c r="J32" s="162">
        <v>0</v>
      </c>
      <c r="K32" s="3">
        <v>0</v>
      </c>
      <c r="L32" s="162">
        <v>0</v>
      </c>
      <c r="M32" s="162">
        <v>0</v>
      </c>
      <c r="N32" s="3">
        <v>8</v>
      </c>
      <c r="O32" s="162">
        <v>7</v>
      </c>
      <c r="P32" s="162">
        <v>15</v>
      </c>
      <c r="Q32" s="35">
        <v>24</v>
      </c>
      <c r="R32" s="50">
        <v>17</v>
      </c>
      <c r="S32" s="50">
        <v>41</v>
      </c>
      <c r="T32" s="3">
        <f t="shared" si="1"/>
        <v>32</v>
      </c>
      <c r="U32" s="162">
        <f t="shared" si="2"/>
        <v>24</v>
      </c>
      <c r="V32" s="162">
        <f t="shared" si="3"/>
        <v>56</v>
      </c>
    </row>
    <row r="33" spans="1:22" ht="11.25">
      <c r="A33" s="177" t="s">
        <v>167</v>
      </c>
      <c r="B33" s="3">
        <v>0</v>
      </c>
      <c r="C33" s="4">
        <v>0</v>
      </c>
      <c r="D33" s="4">
        <v>0</v>
      </c>
      <c r="E33" s="3">
        <v>0</v>
      </c>
      <c r="F33" s="4">
        <v>0</v>
      </c>
      <c r="G33" s="4">
        <v>0</v>
      </c>
      <c r="H33" s="3">
        <v>0</v>
      </c>
      <c r="I33" s="162">
        <v>0</v>
      </c>
      <c r="J33" s="162">
        <v>0</v>
      </c>
      <c r="K33" s="3">
        <v>0</v>
      </c>
      <c r="L33" s="162">
        <v>0</v>
      </c>
      <c r="M33" s="162">
        <v>0</v>
      </c>
      <c r="N33" s="205">
        <v>9</v>
      </c>
      <c r="O33" s="204">
        <v>2</v>
      </c>
      <c r="P33" s="204">
        <v>11</v>
      </c>
      <c r="Q33" s="48">
        <v>17</v>
      </c>
      <c r="R33" s="211">
        <v>13</v>
      </c>
      <c r="S33" s="211">
        <v>30</v>
      </c>
      <c r="T33" s="3">
        <f t="shared" si="1"/>
        <v>26</v>
      </c>
      <c r="U33" s="162">
        <f t="shared" si="2"/>
        <v>15</v>
      </c>
      <c r="V33" s="162">
        <f t="shared" si="3"/>
        <v>41</v>
      </c>
    </row>
    <row r="34" spans="1:22" ht="11.25">
      <c r="A34" s="177" t="s">
        <v>168</v>
      </c>
      <c r="B34" s="3">
        <v>0</v>
      </c>
      <c r="C34" s="4">
        <v>0</v>
      </c>
      <c r="D34" s="4">
        <v>0</v>
      </c>
      <c r="E34" s="3">
        <v>0</v>
      </c>
      <c r="F34" s="4">
        <v>0</v>
      </c>
      <c r="G34" s="4">
        <v>0</v>
      </c>
      <c r="H34" s="3">
        <v>0</v>
      </c>
      <c r="I34" s="162">
        <v>0</v>
      </c>
      <c r="J34" s="162">
        <v>0</v>
      </c>
      <c r="K34" s="3">
        <v>0</v>
      </c>
      <c r="L34" s="162">
        <v>0</v>
      </c>
      <c r="M34" s="162">
        <v>0</v>
      </c>
      <c r="N34" s="205">
        <v>6</v>
      </c>
      <c r="O34" s="204">
        <v>3</v>
      </c>
      <c r="P34" s="204">
        <v>9</v>
      </c>
      <c r="Q34" s="48">
        <v>6</v>
      </c>
      <c r="R34" s="211">
        <v>8</v>
      </c>
      <c r="S34" s="211">
        <v>14</v>
      </c>
      <c r="T34" s="3">
        <f t="shared" si="1"/>
        <v>12</v>
      </c>
      <c r="U34" s="162">
        <f t="shared" si="2"/>
        <v>11</v>
      </c>
      <c r="V34" s="162">
        <f t="shared" si="3"/>
        <v>23</v>
      </c>
    </row>
    <row r="35" spans="1:22" ht="11.25">
      <c r="A35" s="177" t="s">
        <v>169</v>
      </c>
      <c r="B35" s="3">
        <v>0</v>
      </c>
      <c r="C35" s="4">
        <v>0</v>
      </c>
      <c r="D35" s="4">
        <v>0</v>
      </c>
      <c r="E35" s="3">
        <v>0</v>
      </c>
      <c r="F35" s="4">
        <v>0</v>
      </c>
      <c r="G35" s="4">
        <v>0</v>
      </c>
      <c r="H35" s="3">
        <v>0</v>
      </c>
      <c r="I35" s="162">
        <v>0</v>
      </c>
      <c r="J35" s="162">
        <v>0</v>
      </c>
      <c r="K35" s="3">
        <v>0</v>
      </c>
      <c r="L35" s="162">
        <v>0</v>
      </c>
      <c r="M35" s="162">
        <v>0</v>
      </c>
      <c r="N35" s="205">
        <v>5</v>
      </c>
      <c r="O35" s="204">
        <v>7</v>
      </c>
      <c r="P35" s="204">
        <v>12</v>
      </c>
      <c r="Q35" s="48">
        <v>7</v>
      </c>
      <c r="R35" s="211">
        <v>2</v>
      </c>
      <c r="S35" s="211">
        <v>9</v>
      </c>
      <c r="T35" s="3">
        <f t="shared" si="1"/>
        <v>12</v>
      </c>
      <c r="U35" s="162">
        <f t="shared" si="2"/>
        <v>9</v>
      </c>
      <c r="V35" s="162">
        <f t="shared" si="3"/>
        <v>21</v>
      </c>
    </row>
    <row r="36" spans="1:22" ht="11.25">
      <c r="A36" s="177" t="s">
        <v>170</v>
      </c>
      <c r="B36" s="3">
        <v>0</v>
      </c>
      <c r="C36" s="4">
        <v>0</v>
      </c>
      <c r="D36" s="4">
        <v>0</v>
      </c>
      <c r="E36" s="3">
        <v>0</v>
      </c>
      <c r="F36" s="4">
        <v>0</v>
      </c>
      <c r="G36" s="4">
        <v>0</v>
      </c>
      <c r="H36" s="3">
        <v>0</v>
      </c>
      <c r="I36" s="162">
        <v>0</v>
      </c>
      <c r="J36" s="162">
        <v>0</v>
      </c>
      <c r="K36" s="3">
        <v>0</v>
      </c>
      <c r="L36" s="162">
        <v>0</v>
      </c>
      <c r="M36" s="162">
        <v>0</v>
      </c>
      <c r="N36" s="205">
        <v>3</v>
      </c>
      <c r="O36" s="204">
        <v>4</v>
      </c>
      <c r="P36" s="204">
        <v>7</v>
      </c>
      <c r="Q36" s="48">
        <v>5</v>
      </c>
      <c r="R36" s="211">
        <v>3</v>
      </c>
      <c r="S36" s="211">
        <v>8</v>
      </c>
      <c r="T36" s="3">
        <f t="shared" si="1"/>
        <v>8</v>
      </c>
      <c r="U36" s="162">
        <f t="shared" si="2"/>
        <v>7</v>
      </c>
      <c r="V36" s="162">
        <f t="shared" si="3"/>
        <v>15</v>
      </c>
    </row>
    <row r="37" spans="1:22" ht="11.25">
      <c r="A37" s="177" t="s">
        <v>171</v>
      </c>
      <c r="B37" s="3">
        <v>0</v>
      </c>
      <c r="C37" s="4">
        <v>0</v>
      </c>
      <c r="D37" s="4">
        <v>0</v>
      </c>
      <c r="E37" s="3">
        <v>0</v>
      </c>
      <c r="F37" s="4">
        <v>0</v>
      </c>
      <c r="G37" s="4">
        <v>0</v>
      </c>
      <c r="H37" s="3">
        <v>0</v>
      </c>
      <c r="I37" s="162">
        <v>0</v>
      </c>
      <c r="J37" s="162">
        <v>0</v>
      </c>
      <c r="K37" s="3">
        <v>0</v>
      </c>
      <c r="L37" s="162">
        <v>0</v>
      </c>
      <c r="M37" s="162">
        <v>0</v>
      </c>
      <c r="N37" s="205">
        <v>1</v>
      </c>
      <c r="O37" s="204">
        <v>5</v>
      </c>
      <c r="P37" s="204">
        <v>6</v>
      </c>
      <c r="Q37" s="48">
        <v>1</v>
      </c>
      <c r="R37" s="211">
        <v>1</v>
      </c>
      <c r="S37" s="211">
        <v>2</v>
      </c>
      <c r="T37" s="3">
        <f t="shared" si="1"/>
        <v>2</v>
      </c>
      <c r="U37" s="162">
        <f t="shared" si="2"/>
        <v>6</v>
      </c>
      <c r="V37" s="162">
        <f t="shared" si="3"/>
        <v>8</v>
      </c>
    </row>
    <row r="38" spans="1:22" ht="11.25">
      <c r="A38" s="177" t="s">
        <v>172</v>
      </c>
      <c r="B38" s="3">
        <v>0</v>
      </c>
      <c r="C38" s="4">
        <v>0</v>
      </c>
      <c r="D38" s="4">
        <v>0</v>
      </c>
      <c r="E38" s="3">
        <v>0</v>
      </c>
      <c r="F38" s="4">
        <v>0</v>
      </c>
      <c r="G38" s="4">
        <v>0</v>
      </c>
      <c r="H38" s="3">
        <v>0</v>
      </c>
      <c r="I38" s="162">
        <v>0</v>
      </c>
      <c r="J38" s="162">
        <v>0</v>
      </c>
      <c r="K38" s="3">
        <v>0</v>
      </c>
      <c r="L38" s="162">
        <v>0</v>
      </c>
      <c r="M38" s="162">
        <v>0</v>
      </c>
      <c r="N38" s="205">
        <v>1</v>
      </c>
      <c r="O38" s="204">
        <v>5</v>
      </c>
      <c r="P38" s="204">
        <v>6</v>
      </c>
      <c r="Q38" s="48">
        <v>3</v>
      </c>
      <c r="R38" s="211">
        <v>0</v>
      </c>
      <c r="S38" s="211">
        <v>3</v>
      </c>
      <c r="T38" s="3">
        <f t="shared" si="1"/>
        <v>4</v>
      </c>
      <c r="U38" s="162">
        <f t="shared" si="2"/>
        <v>5</v>
      </c>
      <c r="V38" s="162">
        <f t="shared" si="3"/>
        <v>9</v>
      </c>
    </row>
    <row r="39" spans="1:22" ht="12" customHeight="1">
      <c r="A39" s="177" t="s">
        <v>173</v>
      </c>
      <c r="B39" s="3">
        <v>0</v>
      </c>
      <c r="C39" s="4">
        <v>0</v>
      </c>
      <c r="D39" s="4">
        <v>0</v>
      </c>
      <c r="E39" s="3">
        <v>0</v>
      </c>
      <c r="F39" s="4">
        <v>0</v>
      </c>
      <c r="G39" s="4">
        <v>0</v>
      </c>
      <c r="H39" s="3">
        <v>0</v>
      </c>
      <c r="I39" s="162">
        <v>0</v>
      </c>
      <c r="J39" s="162">
        <v>0</v>
      </c>
      <c r="K39" s="3">
        <v>0</v>
      </c>
      <c r="L39" s="162">
        <v>0</v>
      </c>
      <c r="M39" s="162">
        <v>0</v>
      </c>
      <c r="N39" s="205">
        <v>1</v>
      </c>
      <c r="O39" s="204">
        <v>2</v>
      </c>
      <c r="P39" s="204">
        <v>3</v>
      </c>
      <c r="Q39" s="48">
        <v>2</v>
      </c>
      <c r="R39" s="211">
        <v>2</v>
      </c>
      <c r="S39" s="211">
        <v>4</v>
      </c>
      <c r="T39" s="3">
        <f t="shared" si="1"/>
        <v>3</v>
      </c>
      <c r="U39" s="162">
        <f t="shared" si="2"/>
        <v>4</v>
      </c>
      <c r="V39" s="162">
        <f t="shared" si="3"/>
        <v>7</v>
      </c>
    </row>
    <row r="40" spans="1:22" ht="12" customHeight="1">
      <c r="A40" s="177" t="s">
        <v>174</v>
      </c>
      <c r="B40" s="3">
        <v>0</v>
      </c>
      <c r="C40" s="4">
        <v>0</v>
      </c>
      <c r="D40" s="4">
        <v>0</v>
      </c>
      <c r="E40" s="3">
        <v>0</v>
      </c>
      <c r="F40" s="4">
        <v>0</v>
      </c>
      <c r="G40" s="4">
        <v>0</v>
      </c>
      <c r="H40" s="3">
        <v>0</v>
      </c>
      <c r="I40" s="162">
        <v>0</v>
      </c>
      <c r="J40" s="162">
        <v>0</v>
      </c>
      <c r="K40" s="3">
        <v>0</v>
      </c>
      <c r="L40" s="162">
        <v>0</v>
      </c>
      <c r="M40" s="162">
        <v>0</v>
      </c>
      <c r="N40" s="205">
        <v>2</v>
      </c>
      <c r="O40" s="204">
        <v>1</v>
      </c>
      <c r="P40" s="204">
        <v>3</v>
      </c>
      <c r="Q40" s="48">
        <v>0</v>
      </c>
      <c r="R40" s="211">
        <v>1</v>
      </c>
      <c r="S40" s="211">
        <v>1</v>
      </c>
      <c r="T40" s="3">
        <f t="shared" si="1"/>
        <v>2</v>
      </c>
      <c r="U40" s="162">
        <f t="shared" si="2"/>
        <v>2</v>
      </c>
      <c r="V40" s="162">
        <f t="shared" si="3"/>
        <v>4</v>
      </c>
    </row>
    <row r="41" spans="1:22" ht="12" customHeight="1">
      <c r="A41" s="177" t="s">
        <v>175</v>
      </c>
      <c r="B41" s="3">
        <v>0</v>
      </c>
      <c r="C41" s="4">
        <v>0</v>
      </c>
      <c r="D41" s="4">
        <v>0</v>
      </c>
      <c r="E41" s="3">
        <v>0</v>
      </c>
      <c r="F41" s="4">
        <v>0</v>
      </c>
      <c r="G41" s="4">
        <v>0</v>
      </c>
      <c r="H41" s="3">
        <v>0</v>
      </c>
      <c r="I41" s="162">
        <v>0</v>
      </c>
      <c r="J41" s="162">
        <v>0</v>
      </c>
      <c r="K41" s="3">
        <v>0</v>
      </c>
      <c r="L41" s="162">
        <v>0</v>
      </c>
      <c r="M41" s="162">
        <v>0</v>
      </c>
      <c r="N41" s="205">
        <v>4</v>
      </c>
      <c r="O41" s="204">
        <v>1</v>
      </c>
      <c r="P41" s="204">
        <v>5</v>
      </c>
      <c r="Q41" s="48">
        <v>2</v>
      </c>
      <c r="R41" s="211">
        <v>1</v>
      </c>
      <c r="S41" s="211">
        <v>3</v>
      </c>
      <c r="T41" s="3">
        <f t="shared" si="1"/>
        <v>6</v>
      </c>
      <c r="U41" s="162">
        <f t="shared" si="2"/>
        <v>2</v>
      </c>
      <c r="V41" s="162">
        <f t="shared" si="3"/>
        <v>8</v>
      </c>
    </row>
    <row r="42" spans="1:22" ht="12" customHeight="1">
      <c r="A42" s="177" t="s">
        <v>176</v>
      </c>
      <c r="B42" s="3">
        <v>0</v>
      </c>
      <c r="C42" s="4">
        <v>0</v>
      </c>
      <c r="D42" s="4">
        <v>0</v>
      </c>
      <c r="E42" s="3">
        <v>0</v>
      </c>
      <c r="F42" s="4">
        <v>0</v>
      </c>
      <c r="G42" s="4">
        <v>0</v>
      </c>
      <c r="H42" s="3">
        <v>0</v>
      </c>
      <c r="I42" s="162">
        <v>0</v>
      </c>
      <c r="J42" s="162">
        <v>0</v>
      </c>
      <c r="K42" s="3">
        <v>0</v>
      </c>
      <c r="L42" s="162">
        <v>0</v>
      </c>
      <c r="M42" s="162">
        <v>0</v>
      </c>
      <c r="N42" s="205">
        <v>0</v>
      </c>
      <c r="O42" s="204">
        <v>3</v>
      </c>
      <c r="P42" s="204">
        <v>3</v>
      </c>
      <c r="Q42" s="48">
        <v>3</v>
      </c>
      <c r="R42" s="211">
        <v>1</v>
      </c>
      <c r="S42" s="211">
        <v>4</v>
      </c>
      <c r="T42" s="3">
        <f t="shared" si="1"/>
        <v>3</v>
      </c>
      <c r="U42" s="162">
        <f t="shared" si="2"/>
        <v>4</v>
      </c>
      <c r="V42" s="162">
        <f t="shared" si="3"/>
        <v>7</v>
      </c>
    </row>
    <row r="43" spans="1:22" ht="12" customHeight="1">
      <c r="A43" s="177" t="s">
        <v>177</v>
      </c>
      <c r="B43" s="3">
        <v>0</v>
      </c>
      <c r="C43" s="4">
        <v>0</v>
      </c>
      <c r="D43" s="4">
        <v>0</v>
      </c>
      <c r="E43" s="3">
        <v>0</v>
      </c>
      <c r="F43" s="4">
        <v>0</v>
      </c>
      <c r="G43" s="4">
        <v>0</v>
      </c>
      <c r="H43" s="3">
        <v>0</v>
      </c>
      <c r="I43" s="162">
        <v>0</v>
      </c>
      <c r="J43" s="162">
        <v>0</v>
      </c>
      <c r="K43" s="3">
        <v>0</v>
      </c>
      <c r="L43" s="162">
        <v>0</v>
      </c>
      <c r="M43" s="162">
        <v>0</v>
      </c>
      <c r="N43" s="205">
        <v>4</v>
      </c>
      <c r="O43" s="204">
        <v>2</v>
      </c>
      <c r="P43" s="204">
        <v>6</v>
      </c>
      <c r="Q43" s="48">
        <v>1</v>
      </c>
      <c r="R43" s="211">
        <v>2</v>
      </c>
      <c r="S43" s="211">
        <v>3</v>
      </c>
      <c r="T43" s="3">
        <f t="shared" si="1"/>
        <v>5</v>
      </c>
      <c r="U43" s="162">
        <f t="shared" si="2"/>
        <v>4</v>
      </c>
      <c r="V43" s="162">
        <f t="shared" si="3"/>
        <v>9</v>
      </c>
    </row>
    <row r="44" spans="1:22" ht="12" customHeight="1">
      <c r="A44" s="177" t="s">
        <v>178</v>
      </c>
      <c r="B44" s="3">
        <v>0</v>
      </c>
      <c r="C44" s="4">
        <v>0</v>
      </c>
      <c r="D44" s="4">
        <v>0</v>
      </c>
      <c r="E44" s="3">
        <v>0</v>
      </c>
      <c r="F44" s="4">
        <v>0</v>
      </c>
      <c r="G44" s="4">
        <v>0</v>
      </c>
      <c r="H44" s="3">
        <v>0</v>
      </c>
      <c r="I44" s="162">
        <v>0</v>
      </c>
      <c r="J44" s="162">
        <v>0</v>
      </c>
      <c r="K44" s="3">
        <v>0</v>
      </c>
      <c r="L44" s="162">
        <v>0</v>
      </c>
      <c r="M44" s="162">
        <v>0</v>
      </c>
      <c r="N44" s="205">
        <v>1</v>
      </c>
      <c r="O44" s="204">
        <v>2</v>
      </c>
      <c r="P44" s="204">
        <v>3</v>
      </c>
      <c r="Q44" s="48">
        <v>1</v>
      </c>
      <c r="R44" s="211">
        <v>2</v>
      </c>
      <c r="S44" s="211">
        <v>3</v>
      </c>
      <c r="T44" s="3">
        <f t="shared" si="1"/>
        <v>2</v>
      </c>
      <c r="U44" s="162">
        <f t="shared" si="2"/>
        <v>4</v>
      </c>
      <c r="V44" s="162">
        <f t="shared" si="3"/>
        <v>6</v>
      </c>
    </row>
    <row r="45" spans="1:22" ht="12" customHeight="1">
      <c r="A45" s="177" t="s">
        <v>179</v>
      </c>
      <c r="B45" s="3">
        <v>0</v>
      </c>
      <c r="C45" s="4">
        <v>0</v>
      </c>
      <c r="D45" s="4">
        <v>0</v>
      </c>
      <c r="E45" s="3">
        <v>0</v>
      </c>
      <c r="F45" s="4">
        <v>0</v>
      </c>
      <c r="G45" s="4">
        <v>0</v>
      </c>
      <c r="H45" s="3">
        <v>0</v>
      </c>
      <c r="I45" s="162">
        <v>0</v>
      </c>
      <c r="J45" s="162">
        <v>0</v>
      </c>
      <c r="K45" s="3">
        <v>0</v>
      </c>
      <c r="L45" s="162">
        <v>0</v>
      </c>
      <c r="M45" s="162">
        <v>0</v>
      </c>
      <c r="N45" s="205">
        <v>4</v>
      </c>
      <c r="O45" s="204">
        <v>2</v>
      </c>
      <c r="P45" s="204">
        <v>6</v>
      </c>
      <c r="Q45" s="48">
        <v>0</v>
      </c>
      <c r="R45" s="211">
        <v>1</v>
      </c>
      <c r="S45" s="211">
        <v>1</v>
      </c>
      <c r="T45" s="3">
        <f t="shared" si="1"/>
        <v>4</v>
      </c>
      <c r="U45" s="162">
        <f t="shared" si="2"/>
        <v>3</v>
      </c>
      <c r="V45" s="162">
        <f t="shared" si="3"/>
        <v>7</v>
      </c>
    </row>
    <row r="46" spans="1:22" ht="12" customHeight="1">
      <c r="A46" s="177" t="s">
        <v>180</v>
      </c>
      <c r="B46" s="3">
        <v>0</v>
      </c>
      <c r="C46" s="4">
        <v>0</v>
      </c>
      <c r="D46" s="4">
        <v>0</v>
      </c>
      <c r="E46" s="3">
        <v>0</v>
      </c>
      <c r="F46" s="4">
        <v>0</v>
      </c>
      <c r="G46" s="4">
        <v>0</v>
      </c>
      <c r="H46" s="3">
        <v>0</v>
      </c>
      <c r="I46" s="162">
        <v>0</v>
      </c>
      <c r="J46" s="162">
        <v>0</v>
      </c>
      <c r="K46" s="3">
        <v>0</v>
      </c>
      <c r="L46" s="162">
        <v>0</v>
      </c>
      <c r="M46" s="162">
        <v>0</v>
      </c>
      <c r="N46" s="205">
        <v>0</v>
      </c>
      <c r="O46" s="204">
        <v>3</v>
      </c>
      <c r="P46" s="204">
        <v>3</v>
      </c>
      <c r="Q46" s="48">
        <v>0</v>
      </c>
      <c r="R46" s="211">
        <v>2</v>
      </c>
      <c r="S46" s="211">
        <v>2</v>
      </c>
      <c r="T46" s="3">
        <f t="shared" si="1"/>
        <v>0</v>
      </c>
      <c r="U46" s="162">
        <f t="shared" si="2"/>
        <v>5</v>
      </c>
      <c r="V46" s="162">
        <f t="shared" si="3"/>
        <v>5</v>
      </c>
    </row>
    <row r="47" spans="1:22" ht="12" customHeight="1">
      <c r="A47" s="177" t="s">
        <v>181</v>
      </c>
      <c r="B47" s="3">
        <v>0</v>
      </c>
      <c r="C47" s="4">
        <v>0</v>
      </c>
      <c r="D47" s="4">
        <v>0</v>
      </c>
      <c r="E47" s="3">
        <v>0</v>
      </c>
      <c r="F47" s="4">
        <v>0</v>
      </c>
      <c r="G47" s="4">
        <v>0</v>
      </c>
      <c r="H47" s="3">
        <v>0</v>
      </c>
      <c r="I47" s="162">
        <v>0</v>
      </c>
      <c r="J47" s="162">
        <v>0</v>
      </c>
      <c r="K47" s="3">
        <v>0</v>
      </c>
      <c r="L47" s="162">
        <v>0</v>
      </c>
      <c r="M47" s="162">
        <v>0</v>
      </c>
      <c r="N47" s="205">
        <v>3</v>
      </c>
      <c r="O47" s="204">
        <v>3</v>
      </c>
      <c r="P47" s="204">
        <v>6</v>
      </c>
      <c r="Q47" s="48">
        <v>1</v>
      </c>
      <c r="R47" s="211">
        <v>0</v>
      </c>
      <c r="S47" s="211">
        <v>1</v>
      </c>
      <c r="T47" s="3">
        <f t="shared" si="1"/>
        <v>4</v>
      </c>
      <c r="U47" s="162">
        <f t="shared" si="2"/>
        <v>3</v>
      </c>
      <c r="V47" s="162">
        <f t="shared" si="3"/>
        <v>7</v>
      </c>
    </row>
    <row r="48" spans="1:22" ht="12" customHeight="1">
      <c r="A48" s="177" t="s">
        <v>182</v>
      </c>
      <c r="B48" s="3">
        <v>0</v>
      </c>
      <c r="C48" s="4">
        <v>0</v>
      </c>
      <c r="D48" s="4">
        <v>0</v>
      </c>
      <c r="E48" s="3">
        <v>0</v>
      </c>
      <c r="F48" s="4">
        <v>0</v>
      </c>
      <c r="G48" s="4">
        <v>0</v>
      </c>
      <c r="H48" s="3">
        <v>0</v>
      </c>
      <c r="I48" s="162">
        <v>0</v>
      </c>
      <c r="J48" s="162">
        <v>0</v>
      </c>
      <c r="K48" s="3">
        <v>0</v>
      </c>
      <c r="L48" s="162">
        <v>0</v>
      </c>
      <c r="M48" s="162">
        <v>0</v>
      </c>
      <c r="N48" s="205">
        <v>1</v>
      </c>
      <c r="O48" s="204">
        <v>3</v>
      </c>
      <c r="P48" s="204">
        <v>4</v>
      </c>
      <c r="Q48" s="48">
        <v>0</v>
      </c>
      <c r="R48" s="211">
        <v>2</v>
      </c>
      <c r="S48" s="211">
        <v>2</v>
      </c>
      <c r="T48" s="3">
        <f t="shared" si="1"/>
        <v>1</v>
      </c>
      <c r="U48" s="162">
        <f t="shared" si="2"/>
        <v>5</v>
      </c>
      <c r="V48" s="162">
        <f t="shared" si="3"/>
        <v>6</v>
      </c>
    </row>
    <row r="49" spans="1:22" ht="12" customHeight="1">
      <c r="A49" s="177" t="s">
        <v>183</v>
      </c>
      <c r="B49" s="3">
        <v>0</v>
      </c>
      <c r="C49" s="4">
        <v>0</v>
      </c>
      <c r="D49" s="4">
        <v>0</v>
      </c>
      <c r="E49" s="3">
        <v>0</v>
      </c>
      <c r="F49" s="4">
        <v>0</v>
      </c>
      <c r="G49" s="4">
        <v>0</v>
      </c>
      <c r="H49" s="3">
        <v>0</v>
      </c>
      <c r="I49" s="162">
        <v>0</v>
      </c>
      <c r="J49" s="162">
        <v>0</v>
      </c>
      <c r="K49" s="3">
        <v>0</v>
      </c>
      <c r="L49" s="162">
        <v>0</v>
      </c>
      <c r="M49" s="162">
        <v>0</v>
      </c>
      <c r="N49" s="205">
        <v>0</v>
      </c>
      <c r="O49" s="204">
        <v>1</v>
      </c>
      <c r="P49" s="204">
        <v>1</v>
      </c>
      <c r="Q49" s="48">
        <v>0</v>
      </c>
      <c r="R49" s="211">
        <v>2</v>
      </c>
      <c r="S49" s="211">
        <v>2</v>
      </c>
      <c r="T49" s="3">
        <f t="shared" si="1"/>
        <v>0</v>
      </c>
      <c r="U49" s="162">
        <f t="shared" si="2"/>
        <v>3</v>
      </c>
      <c r="V49" s="162">
        <f t="shared" si="3"/>
        <v>3</v>
      </c>
    </row>
    <row r="50" spans="1:22" ht="12" customHeight="1">
      <c r="A50" s="177" t="s">
        <v>184</v>
      </c>
      <c r="B50" s="3">
        <v>0</v>
      </c>
      <c r="C50" s="4">
        <v>0</v>
      </c>
      <c r="D50" s="4">
        <v>0</v>
      </c>
      <c r="E50" s="3">
        <v>0</v>
      </c>
      <c r="F50" s="4">
        <v>0</v>
      </c>
      <c r="G50" s="4">
        <v>0</v>
      </c>
      <c r="H50" s="3">
        <v>0</v>
      </c>
      <c r="I50" s="162">
        <v>0</v>
      </c>
      <c r="J50" s="162">
        <v>0</v>
      </c>
      <c r="K50" s="3">
        <v>0</v>
      </c>
      <c r="L50" s="162">
        <v>0</v>
      </c>
      <c r="M50" s="162">
        <v>0</v>
      </c>
      <c r="N50" s="205">
        <v>1</v>
      </c>
      <c r="O50" s="204">
        <v>3</v>
      </c>
      <c r="P50" s="204">
        <v>4</v>
      </c>
      <c r="Q50" s="48">
        <v>0</v>
      </c>
      <c r="R50" s="211">
        <v>1</v>
      </c>
      <c r="S50" s="211">
        <v>1</v>
      </c>
      <c r="T50" s="3">
        <f t="shared" si="1"/>
        <v>1</v>
      </c>
      <c r="U50" s="162">
        <f t="shared" si="2"/>
        <v>4</v>
      </c>
      <c r="V50" s="162">
        <f t="shared" si="3"/>
        <v>5</v>
      </c>
    </row>
    <row r="51" spans="1:22" ht="12" customHeight="1">
      <c r="A51" s="177" t="s">
        <v>185</v>
      </c>
      <c r="B51" s="3">
        <v>0</v>
      </c>
      <c r="C51" s="4">
        <v>0</v>
      </c>
      <c r="D51" s="4">
        <v>0</v>
      </c>
      <c r="E51" s="3">
        <v>0</v>
      </c>
      <c r="F51" s="4">
        <v>0</v>
      </c>
      <c r="G51" s="4">
        <v>0</v>
      </c>
      <c r="H51" s="3">
        <v>0</v>
      </c>
      <c r="I51" s="162">
        <v>0</v>
      </c>
      <c r="J51" s="162">
        <v>0</v>
      </c>
      <c r="K51" s="3">
        <v>0</v>
      </c>
      <c r="L51" s="162">
        <v>0</v>
      </c>
      <c r="M51" s="162">
        <v>0</v>
      </c>
      <c r="N51" s="205">
        <v>0</v>
      </c>
      <c r="O51" s="204">
        <v>0</v>
      </c>
      <c r="P51" s="204">
        <v>0</v>
      </c>
      <c r="Q51" s="48">
        <v>3</v>
      </c>
      <c r="R51" s="211">
        <v>0</v>
      </c>
      <c r="S51" s="211">
        <v>3</v>
      </c>
      <c r="T51" s="3">
        <f t="shared" si="1"/>
        <v>3</v>
      </c>
      <c r="U51" s="162">
        <f t="shared" si="2"/>
        <v>0</v>
      </c>
      <c r="V51" s="162">
        <f t="shared" si="3"/>
        <v>3</v>
      </c>
    </row>
    <row r="52" spans="1:22" ht="12" customHeight="1">
      <c r="A52" s="177" t="s">
        <v>186</v>
      </c>
      <c r="B52" s="3">
        <v>0</v>
      </c>
      <c r="C52" s="4">
        <v>0</v>
      </c>
      <c r="D52" s="4">
        <v>0</v>
      </c>
      <c r="E52" s="3">
        <v>0</v>
      </c>
      <c r="F52" s="4">
        <v>0</v>
      </c>
      <c r="G52" s="4">
        <v>0</v>
      </c>
      <c r="H52" s="3">
        <v>0</v>
      </c>
      <c r="I52" s="162">
        <v>0</v>
      </c>
      <c r="J52" s="162">
        <v>0</v>
      </c>
      <c r="K52" s="3">
        <v>0</v>
      </c>
      <c r="L52" s="162">
        <v>0</v>
      </c>
      <c r="M52" s="162">
        <v>0</v>
      </c>
      <c r="N52" s="205">
        <v>3</v>
      </c>
      <c r="O52" s="204">
        <v>0</v>
      </c>
      <c r="P52" s="204">
        <v>3</v>
      </c>
      <c r="Q52" s="48">
        <v>2</v>
      </c>
      <c r="R52" s="211">
        <v>1</v>
      </c>
      <c r="S52" s="211">
        <v>3</v>
      </c>
      <c r="T52" s="3">
        <f t="shared" si="1"/>
        <v>5</v>
      </c>
      <c r="U52" s="162">
        <f t="shared" si="2"/>
        <v>1</v>
      </c>
      <c r="V52" s="162">
        <f t="shared" si="3"/>
        <v>6</v>
      </c>
    </row>
    <row r="53" spans="1:22" ht="12" customHeight="1">
      <c r="A53" s="177" t="s">
        <v>187</v>
      </c>
      <c r="B53" s="3">
        <v>0</v>
      </c>
      <c r="C53" s="4">
        <v>0</v>
      </c>
      <c r="D53" s="4">
        <v>0</v>
      </c>
      <c r="E53" s="3">
        <v>0</v>
      </c>
      <c r="F53" s="4">
        <v>0</v>
      </c>
      <c r="G53" s="4">
        <v>0</v>
      </c>
      <c r="H53" s="3">
        <v>0</v>
      </c>
      <c r="I53" s="162">
        <v>0</v>
      </c>
      <c r="J53" s="162">
        <v>0</v>
      </c>
      <c r="K53" s="3">
        <v>0</v>
      </c>
      <c r="L53" s="162">
        <v>0</v>
      </c>
      <c r="M53" s="162">
        <v>0</v>
      </c>
      <c r="N53" s="205">
        <v>0</v>
      </c>
      <c r="O53" s="204">
        <v>2</v>
      </c>
      <c r="P53" s="204">
        <v>2</v>
      </c>
      <c r="Q53" s="48">
        <v>1</v>
      </c>
      <c r="R53" s="211">
        <v>0</v>
      </c>
      <c r="S53" s="211">
        <v>1</v>
      </c>
      <c r="T53" s="3">
        <f t="shared" si="1"/>
        <v>1</v>
      </c>
      <c r="U53" s="162">
        <f t="shared" si="2"/>
        <v>2</v>
      </c>
      <c r="V53" s="162">
        <f t="shared" si="3"/>
        <v>3</v>
      </c>
    </row>
    <row r="54" spans="1:22" ht="12" customHeight="1">
      <c r="A54" s="177" t="s">
        <v>188</v>
      </c>
      <c r="B54" s="3">
        <v>0</v>
      </c>
      <c r="C54" s="4">
        <v>0</v>
      </c>
      <c r="D54" s="4">
        <v>0</v>
      </c>
      <c r="E54" s="3">
        <v>0</v>
      </c>
      <c r="F54" s="4">
        <v>0</v>
      </c>
      <c r="G54" s="4">
        <v>0</v>
      </c>
      <c r="H54" s="3">
        <v>0</v>
      </c>
      <c r="I54" s="162">
        <v>0</v>
      </c>
      <c r="J54" s="162">
        <v>0</v>
      </c>
      <c r="K54" s="3">
        <v>0</v>
      </c>
      <c r="L54" s="162">
        <v>0</v>
      </c>
      <c r="M54" s="162">
        <v>0</v>
      </c>
      <c r="N54" s="205">
        <v>0</v>
      </c>
      <c r="O54" s="204">
        <v>2</v>
      </c>
      <c r="P54" s="204">
        <v>2</v>
      </c>
      <c r="Q54" s="48">
        <v>1</v>
      </c>
      <c r="R54" s="211">
        <v>1</v>
      </c>
      <c r="S54" s="211">
        <v>2</v>
      </c>
      <c r="T54" s="3">
        <f t="shared" si="1"/>
        <v>1</v>
      </c>
      <c r="U54" s="162">
        <f t="shared" si="2"/>
        <v>3</v>
      </c>
      <c r="V54" s="162">
        <f t="shared" si="3"/>
        <v>4</v>
      </c>
    </row>
    <row r="55" spans="1:22" ht="12" customHeight="1">
      <c r="A55" s="177" t="s">
        <v>189</v>
      </c>
      <c r="B55" s="3">
        <v>0</v>
      </c>
      <c r="C55" s="4">
        <v>0</v>
      </c>
      <c r="D55" s="4">
        <v>0</v>
      </c>
      <c r="E55" s="3">
        <v>0</v>
      </c>
      <c r="F55" s="4">
        <v>0</v>
      </c>
      <c r="G55" s="4">
        <v>0</v>
      </c>
      <c r="H55" s="3">
        <v>0</v>
      </c>
      <c r="I55" s="162">
        <v>0</v>
      </c>
      <c r="J55" s="162">
        <v>0</v>
      </c>
      <c r="K55" s="3">
        <v>0</v>
      </c>
      <c r="L55" s="162">
        <v>0</v>
      </c>
      <c r="M55" s="162">
        <v>0</v>
      </c>
      <c r="N55" s="205">
        <v>1</v>
      </c>
      <c r="O55" s="204">
        <v>2</v>
      </c>
      <c r="P55" s="204">
        <v>3</v>
      </c>
      <c r="Q55" s="48">
        <v>4</v>
      </c>
      <c r="R55" s="211">
        <v>0</v>
      </c>
      <c r="S55" s="211">
        <v>4</v>
      </c>
      <c r="T55" s="3">
        <f t="shared" si="1"/>
        <v>5</v>
      </c>
      <c r="U55" s="162">
        <f t="shared" si="2"/>
        <v>2</v>
      </c>
      <c r="V55" s="162">
        <f t="shared" si="3"/>
        <v>7</v>
      </c>
    </row>
    <row r="56" spans="1:22" ht="12" customHeight="1">
      <c r="A56" s="177" t="s">
        <v>190</v>
      </c>
      <c r="B56" s="3">
        <v>0</v>
      </c>
      <c r="C56" s="4">
        <v>0</v>
      </c>
      <c r="D56" s="4">
        <v>0</v>
      </c>
      <c r="E56" s="3">
        <v>0</v>
      </c>
      <c r="F56" s="4">
        <v>0</v>
      </c>
      <c r="G56" s="4">
        <v>0</v>
      </c>
      <c r="H56" s="3">
        <v>0</v>
      </c>
      <c r="I56" s="162">
        <v>0</v>
      </c>
      <c r="J56" s="162">
        <v>0</v>
      </c>
      <c r="K56" s="3">
        <v>0</v>
      </c>
      <c r="L56" s="162">
        <v>0</v>
      </c>
      <c r="M56" s="162">
        <v>0</v>
      </c>
      <c r="N56" s="205">
        <v>0</v>
      </c>
      <c r="O56" s="204">
        <v>1</v>
      </c>
      <c r="P56" s="204">
        <v>1</v>
      </c>
      <c r="Q56" s="48">
        <v>0</v>
      </c>
      <c r="R56" s="211">
        <v>0</v>
      </c>
      <c r="S56" s="211">
        <v>0</v>
      </c>
      <c r="T56" s="3">
        <f t="shared" si="1"/>
        <v>0</v>
      </c>
      <c r="U56" s="162">
        <f t="shared" si="2"/>
        <v>1</v>
      </c>
      <c r="V56" s="162">
        <f t="shared" si="3"/>
        <v>1</v>
      </c>
    </row>
    <row r="57" spans="1:22" ht="12" customHeight="1">
      <c r="A57" s="177" t="s">
        <v>191</v>
      </c>
      <c r="B57" s="3">
        <v>0</v>
      </c>
      <c r="C57" s="4">
        <v>0</v>
      </c>
      <c r="D57" s="4">
        <v>0</v>
      </c>
      <c r="E57" s="3">
        <v>0</v>
      </c>
      <c r="F57" s="4">
        <v>0</v>
      </c>
      <c r="G57" s="4">
        <v>0</v>
      </c>
      <c r="H57" s="3">
        <v>0</v>
      </c>
      <c r="I57" s="162">
        <v>0</v>
      </c>
      <c r="J57" s="162">
        <v>0</v>
      </c>
      <c r="K57" s="3">
        <v>0</v>
      </c>
      <c r="L57" s="162">
        <v>0</v>
      </c>
      <c r="M57" s="162">
        <v>0</v>
      </c>
      <c r="N57" s="205">
        <v>0</v>
      </c>
      <c r="O57" s="204">
        <v>1</v>
      </c>
      <c r="P57" s="204">
        <v>1</v>
      </c>
      <c r="Q57" s="48">
        <v>2</v>
      </c>
      <c r="R57" s="211">
        <v>2</v>
      </c>
      <c r="S57" s="211">
        <v>4</v>
      </c>
      <c r="T57" s="3">
        <f t="shared" si="1"/>
        <v>2</v>
      </c>
      <c r="U57" s="162">
        <f t="shared" si="2"/>
        <v>3</v>
      </c>
      <c r="V57" s="162">
        <f t="shared" si="3"/>
        <v>5</v>
      </c>
    </row>
    <row r="58" spans="1:22" ht="12" customHeight="1">
      <c r="A58" s="177" t="s">
        <v>192</v>
      </c>
      <c r="B58" s="3">
        <v>0</v>
      </c>
      <c r="C58" s="4">
        <v>0</v>
      </c>
      <c r="D58" s="4">
        <v>0</v>
      </c>
      <c r="E58" s="3">
        <v>0</v>
      </c>
      <c r="F58" s="4">
        <v>0</v>
      </c>
      <c r="G58" s="4">
        <v>0</v>
      </c>
      <c r="H58" s="3">
        <v>0</v>
      </c>
      <c r="I58" s="162">
        <v>0</v>
      </c>
      <c r="J58" s="162">
        <v>0</v>
      </c>
      <c r="K58" s="3">
        <v>0</v>
      </c>
      <c r="L58" s="162">
        <v>0</v>
      </c>
      <c r="M58" s="162">
        <v>0</v>
      </c>
      <c r="N58" s="205">
        <v>0</v>
      </c>
      <c r="O58" s="204">
        <v>0</v>
      </c>
      <c r="P58" s="204">
        <v>0</v>
      </c>
      <c r="Q58" s="48">
        <v>1</v>
      </c>
      <c r="R58" s="211">
        <v>3</v>
      </c>
      <c r="S58" s="211">
        <v>4</v>
      </c>
      <c r="T58" s="3">
        <f t="shared" si="1"/>
        <v>1</v>
      </c>
      <c r="U58" s="162">
        <f t="shared" si="2"/>
        <v>3</v>
      </c>
      <c r="V58" s="162">
        <f t="shared" si="3"/>
        <v>4</v>
      </c>
    </row>
    <row r="59" spans="1:22" ht="12" customHeight="1">
      <c r="A59" s="177" t="s">
        <v>193</v>
      </c>
      <c r="B59" s="3">
        <v>0</v>
      </c>
      <c r="C59" s="4">
        <v>0</v>
      </c>
      <c r="D59" s="4">
        <v>0</v>
      </c>
      <c r="E59" s="3">
        <v>0</v>
      </c>
      <c r="F59" s="4">
        <v>0</v>
      </c>
      <c r="G59" s="4">
        <v>0</v>
      </c>
      <c r="H59" s="3">
        <v>0</v>
      </c>
      <c r="I59" s="162">
        <v>0</v>
      </c>
      <c r="J59" s="162">
        <v>0</v>
      </c>
      <c r="K59" s="3">
        <v>0</v>
      </c>
      <c r="L59" s="162">
        <v>0</v>
      </c>
      <c r="M59" s="162">
        <v>0</v>
      </c>
      <c r="N59" s="205">
        <v>0</v>
      </c>
      <c r="O59" s="204">
        <v>0</v>
      </c>
      <c r="P59" s="204">
        <v>0</v>
      </c>
      <c r="Q59" s="48">
        <v>0</v>
      </c>
      <c r="R59" s="211">
        <v>3</v>
      </c>
      <c r="S59" s="211">
        <v>3</v>
      </c>
      <c r="T59" s="3">
        <f t="shared" si="1"/>
        <v>0</v>
      </c>
      <c r="U59" s="162">
        <f t="shared" si="2"/>
        <v>3</v>
      </c>
      <c r="V59" s="162">
        <f t="shared" si="3"/>
        <v>3</v>
      </c>
    </row>
    <row r="60" spans="1:22" ht="12" customHeight="1">
      <c r="A60" s="177" t="s">
        <v>194</v>
      </c>
      <c r="B60" s="3">
        <v>0</v>
      </c>
      <c r="C60" s="4">
        <v>0</v>
      </c>
      <c r="D60" s="4">
        <v>0</v>
      </c>
      <c r="E60" s="3">
        <v>0</v>
      </c>
      <c r="F60" s="4">
        <v>0</v>
      </c>
      <c r="G60" s="4">
        <v>0</v>
      </c>
      <c r="H60" s="3">
        <v>0</v>
      </c>
      <c r="I60" s="162">
        <v>0</v>
      </c>
      <c r="J60" s="162">
        <v>0</v>
      </c>
      <c r="K60" s="3">
        <v>0</v>
      </c>
      <c r="L60" s="162">
        <v>0</v>
      </c>
      <c r="M60" s="162">
        <v>0</v>
      </c>
      <c r="N60" s="205">
        <v>1</v>
      </c>
      <c r="O60" s="204">
        <v>0</v>
      </c>
      <c r="P60" s="204">
        <v>1</v>
      </c>
      <c r="Q60" s="48">
        <v>0</v>
      </c>
      <c r="R60" s="211">
        <v>0</v>
      </c>
      <c r="S60" s="211">
        <v>0</v>
      </c>
      <c r="T60" s="3">
        <f t="shared" si="1"/>
        <v>1</v>
      </c>
      <c r="U60" s="162">
        <f t="shared" si="2"/>
        <v>0</v>
      </c>
      <c r="V60" s="162">
        <f t="shared" si="3"/>
        <v>1</v>
      </c>
    </row>
    <row r="61" spans="1:22" ht="12" customHeight="1">
      <c r="A61" s="177" t="s">
        <v>195</v>
      </c>
      <c r="B61" s="3">
        <v>0</v>
      </c>
      <c r="C61" s="4">
        <v>0</v>
      </c>
      <c r="D61" s="4">
        <v>0</v>
      </c>
      <c r="E61" s="3">
        <v>0</v>
      </c>
      <c r="F61" s="4">
        <v>0</v>
      </c>
      <c r="G61" s="4">
        <v>0</v>
      </c>
      <c r="H61" s="3">
        <v>0</v>
      </c>
      <c r="I61" s="162">
        <v>0</v>
      </c>
      <c r="J61" s="162">
        <v>0</v>
      </c>
      <c r="K61" s="3">
        <v>0</v>
      </c>
      <c r="L61" s="162">
        <v>0</v>
      </c>
      <c r="M61" s="162">
        <v>0</v>
      </c>
      <c r="N61" s="205">
        <v>0</v>
      </c>
      <c r="O61" s="204">
        <v>0</v>
      </c>
      <c r="P61" s="204">
        <v>0</v>
      </c>
      <c r="Q61" s="48">
        <v>3</v>
      </c>
      <c r="R61" s="211">
        <v>2</v>
      </c>
      <c r="S61" s="211">
        <v>5</v>
      </c>
      <c r="T61" s="3">
        <f t="shared" si="1"/>
        <v>3</v>
      </c>
      <c r="U61" s="162">
        <f t="shared" si="2"/>
        <v>2</v>
      </c>
      <c r="V61" s="162">
        <f t="shared" si="3"/>
        <v>5</v>
      </c>
    </row>
    <row r="62" spans="1:22" ht="12" customHeight="1">
      <c r="A62" s="177" t="s">
        <v>196</v>
      </c>
      <c r="B62" s="3">
        <v>0</v>
      </c>
      <c r="C62" s="4">
        <v>0</v>
      </c>
      <c r="D62" s="4">
        <v>0</v>
      </c>
      <c r="E62" s="3">
        <v>0</v>
      </c>
      <c r="F62" s="4">
        <v>0</v>
      </c>
      <c r="G62" s="4">
        <v>0</v>
      </c>
      <c r="H62" s="3">
        <v>0</v>
      </c>
      <c r="I62" s="162">
        <v>0</v>
      </c>
      <c r="J62" s="162">
        <v>0</v>
      </c>
      <c r="K62" s="3">
        <v>0</v>
      </c>
      <c r="L62" s="162">
        <v>0</v>
      </c>
      <c r="M62" s="162">
        <v>0</v>
      </c>
      <c r="N62" s="205">
        <v>0</v>
      </c>
      <c r="O62" s="204">
        <v>0</v>
      </c>
      <c r="P62" s="204">
        <v>0</v>
      </c>
      <c r="Q62" s="48">
        <v>1</v>
      </c>
      <c r="R62" s="211">
        <v>1</v>
      </c>
      <c r="S62" s="211">
        <v>2</v>
      </c>
      <c r="T62" s="3">
        <f t="shared" si="1"/>
        <v>1</v>
      </c>
      <c r="U62" s="162">
        <f t="shared" si="2"/>
        <v>1</v>
      </c>
      <c r="V62" s="162">
        <f t="shared" si="3"/>
        <v>2</v>
      </c>
    </row>
    <row r="63" spans="1:22" ht="12" customHeight="1">
      <c r="A63" s="177" t="s">
        <v>197</v>
      </c>
      <c r="B63" s="3">
        <v>0</v>
      </c>
      <c r="C63" s="4">
        <v>0</v>
      </c>
      <c r="D63" s="4">
        <v>0</v>
      </c>
      <c r="E63" s="3">
        <v>0</v>
      </c>
      <c r="F63" s="4">
        <v>0</v>
      </c>
      <c r="G63" s="4">
        <v>0</v>
      </c>
      <c r="H63" s="3">
        <v>0</v>
      </c>
      <c r="I63" s="162">
        <v>0</v>
      </c>
      <c r="J63" s="162">
        <v>0</v>
      </c>
      <c r="K63" s="3">
        <v>0</v>
      </c>
      <c r="L63" s="162">
        <v>0</v>
      </c>
      <c r="M63" s="162">
        <v>0</v>
      </c>
      <c r="N63" s="205">
        <v>0</v>
      </c>
      <c r="O63" s="204">
        <v>0</v>
      </c>
      <c r="P63" s="204">
        <v>0</v>
      </c>
      <c r="Q63" s="48">
        <v>3</v>
      </c>
      <c r="R63" s="211">
        <v>0</v>
      </c>
      <c r="S63" s="211">
        <v>3</v>
      </c>
      <c r="T63" s="3">
        <f t="shared" si="1"/>
        <v>3</v>
      </c>
      <c r="U63" s="162">
        <f t="shared" si="2"/>
        <v>0</v>
      </c>
      <c r="V63" s="162">
        <f t="shared" si="3"/>
        <v>3</v>
      </c>
    </row>
    <row r="64" spans="1:22" ht="12" customHeight="1">
      <c r="A64" s="177" t="s">
        <v>198</v>
      </c>
      <c r="B64" s="3">
        <v>0</v>
      </c>
      <c r="C64" s="4">
        <v>0</v>
      </c>
      <c r="D64" s="4">
        <v>0</v>
      </c>
      <c r="E64" s="3">
        <v>0</v>
      </c>
      <c r="F64" s="4">
        <v>0</v>
      </c>
      <c r="G64" s="4">
        <v>0</v>
      </c>
      <c r="H64" s="3">
        <v>0</v>
      </c>
      <c r="I64" s="162">
        <v>0</v>
      </c>
      <c r="J64" s="162">
        <v>0</v>
      </c>
      <c r="K64" s="3">
        <v>0</v>
      </c>
      <c r="L64" s="162">
        <v>0</v>
      </c>
      <c r="M64" s="162">
        <v>0</v>
      </c>
      <c r="N64" s="205">
        <v>0</v>
      </c>
      <c r="O64" s="204">
        <v>0</v>
      </c>
      <c r="P64" s="204">
        <v>0</v>
      </c>
      <c r="Q64" s="48">
        <v>2</v>
      </c>
      <c r="R64" s="211">
        <v>2</v>
      </c>
      <c r="S64" s="211">
        <v>4</v>
      </c>
      <c r="T64" s="3">
        <f t="shared" si="1"/>
        <v>2</v>
      </c>
      <c r="U64" s="162">
        <f t="shared" si="2"/>
        <v>2</v>
      </c>
      <c r="V64" s="162">
        <f t="shared" si="3"/>
        <v>4</v>
      </c>
    </row>
    <row r="65" spans="1:22" ht="12" customHeight="1">
      <c r="A65" s="177" t="s">
        <v>199</v>
      </c>
      <c r="B65" s="3">
        <v>0</v>
      </c>
      <c r="C65" s="4">
        <v>0</v>
      </c>
      <c r="D65" s="4">
        <v>0</v>
      </c>
      <c r="E65" s="3">
        <v>0</v>
      </c>
      <c r="F65" s="4">
        <v>0</v>
      </c>
      <c r="G65" s="4">
        <v>0</v>
      </c>
      <c r="H65" s="3">
        <v>0</v>
      </c>
      <c r="I65" s="162">
        <v>0</v>
      </c>
      <c r="J65" s="162">
        <v>0</v>
      </c>
      <c r="K65" s="3">
        <v>0</v>
      </c>
      <c r="L65" s="162">
        <v>0</v>
      </c>
      <c r="M65" s="162">
        <v>0</v>
      </c>
      <c r="N65" s="205">
        <v>0</v>
      </c>
      <c r="O65" s="204">
        <v>0</v>
      </c>
      <c r="P65" s="204">
        <v>0</v>
      </c>
      <c r="Q65" s="48">
        <v>3</v>
      </c>
      <c r="R65" s="211">
        <v>0</v>
      </c>
      <c r="S65" s="211">
        <v>3</v>
      </c>
      <c r="T65" s="3">
        <f t="shared" si="1"/>
        <v>3</v>
      </c>
      <c r="U65" s="162">
        <f t="shared" si="2"/>
        <v>0</v>
      </c>
      <c r="V65" s="162">
        <f t="shared" si="3"/>
        <v>3</v>
      </c>
    </row>
    <row r="66" spans="1:22" ht="12" customHeight="1">
      <c r="A66" s="177" t="s">
        <v>200</v>
      </c>
      <c r="B66" s="3">
        <v>0</v>
      </c>
      <c r="C66" s="4">
        <v>0</v>
      </c>
      <c r="D66" s="4">
        <v>0</v>
      </c>
      <c r="E66" s="3">
        <v>0</v>
      </c>
      <c r="F66" s="4">
        <v>0</v>
      </c>
      <c r="G66" s="4">
        <v>0</v>
      </c>
      <c r="H66" s="3">
        <v>0</v>
      </c>
      <c r="I66" s="162">
        <v>0</v>
      </c>
      <c r="J66" s="162">
        <v>0</v>
      </c>
      <c r="K66" s="3">
        <v>0</v>
      </c>
      <c r="L66" s="162">
        <v>0</v>
      </c>
      <c r="M66" s="162">
        <v>0</v>
      </c>
      <c r="N66" s="205">
        <v>0</v>
      </c>
      <c r="O66" s="204">
        <v>0</v>
      </c>
      <c r="P66" s="204">
        <v>0</v>
      </c>
      <c r="Q66" s="48">
        <v>2</v>
      </c>
      <c r="R66" s="211">
        <v>0</v>
      </c>
      <c r="S66" s="211">
        <v>2</v>
      </c>
      <c r="T66" s="3">
        <f t="shared" si="1"/>
        <v>2</v>
      </c>
      <c r="U66" s="162">
        <f t="shared" si="2"/>
        <v>0</v>
      </c>
      <c r="V66" s="162">
        <f t="shared" si="3"/>
        <v>2</v>
      </c>
    </row>
    <row r="67" spans="1:22" ht="12" customHeight="1">
      <c r="A67" s="177" t="s">
        <v>201</v>
      </c>
      <c r="B67" s="3">
        <v>0</v>
      </c>
      <c r="C67" s="4">
        <v>0</v>
      </c>
      <c r="D67" s="4">
        <v>0</v>
      </c>
      <c r="E67" s="3">
        <v>0</v>
      </c>
      <c r="F67" s="4">
        <v>0</v>
      </c>
      <c r="G67" s="4">
        <v>0</v>
      </c>
      <c r="H67" s="3">
        <v>0</v>
      </c>
      <c r="I67" s="162">
        <v>0</v>
      </c>
      <c r="J67" s="162">
        <v>0</v>
      </c>
      <c r="K67" s="3">
        <v>0</v>
      </c>
      <c r="L67" s="162">
        <v>0</v>
      </c>
      <c r="M67" s="162">
        <v>0</v>
      </c>
      <c r="N67" s="205">
        <v>0</v>
      </c>
      <c r="O67" s="204">
        <v>0</v>
      </c>
      <c r="P67" s="204">
        <v>0</v>
      </c>
      <c r="Q67" s="48">
        <v>0</v>
      </c>
      <c r="R67" s="211">
        <v>2</v>
      </c>
      <c r="S67" s="211">
        <v>2</v>
      </c>
      <c r="T67" s="3">
        <f t="shared" si="1"/>
        <v>0</v>
      </c>
      <c r="U67" s="162">
        <f t="shared" si="2"/>
        <v>2</v>
      </c>
      <c r="V67" s="162">
        <f t="shared" si="3"/>
        <v>2</v>
      </c>
    </row>
    <row r="68" spans="1:22" ht="12" customHeight="1">
      <c r="A68" s="177" t="s">
        <v>208</v>
      </c>
      <c r="B68" s="3">
        <v>0</v>
      </c>
      <c r="C68" s="4">
        <v>0</v>
      </c>
      <c r="D68" s="4">
        <v>0</v>
      </c>
      <c r="E68" s="3">
        <v>0</v>
      </c>
      <c r="F68" s="4">
        <v>0</v>
      </c>
      <c r="G68" s="4">
        <v>0</v>
      </c>
      <c r="H68" s="3">
        <v>0</v>
      </c>
      <c r="I68" s="162">
        <v>0</v>
      </c>
      <c r="J68" s="162">
        <v>0</v>
      </c>
      <c r="K68" s="3">
        <v>0</v>
      </c>
      <c r="L68" s="162">
        <v>0</v>
      </c>
      <c r="M68" s="162">
        <v>0</v>
      </c>
      <c r="N68" s="205">
        <v>0</v>
      </c>
      <c r="O68" s="204">
        <v>0</v>
      </c>
      <c r="P68" s="204">
        <v>0</v>
      </c>
      <c r="Q68" s="48">
        <v>0</v>
      </c>
      <c r="R68" s="211">
        <v>1</v>
      </c>
      <c r="S68" s="211">
        <v>1</v>
      </c>
      <c r="T68" s="3">
        <f t="shared" si="1"/>
        <v>0</v>
      </c>
      <c r="U68" s="162">
        <f t="shared" si="2"/>
        <v>1</v>
      </c>
      <c r="V68" s="162">
        <f t="shared" si="3"/>
        <v>1</v>
      </c>
    </row>
    <row r="69" spans="1:22" ht="12" customHeight="1">
      <c r="A69" s="177" t="s">
        <v>205</v>
      </c>
      <c r="B69" s="3">
        <v>0</v>
      </c>
      <c r="C69" s="4">
        <v>0</v>
      </c>
      <c r="D69" s="4">
        <v>0</v>
      </c>
      <c r="E69" s="3">
        <v>0</v>
      </c>
      <c r="F69" s="4">
        <v>0</v>
      </c>
      <c r="G69" s="4">
        <v>0</v>
      </c>
      <c r="H69" s="3">
        <v>0</v>
      </c>
      <c r="I69" s="162">
        <v>0</v>
      </c>
      <c r="J69" s="162">
        <v>0</v>
      </c>
      <c r="K69" s="3">
        <v>0</v>
      </c>
      <c r="L69" s="162">
        <v>0</v>
      </c>
      <c r="M69" s="162">
        <v>0</v>
      </c>
      <c r="N69" s="205">
        <v>0</v>
      </c>
      <c r="O69" s="204">
        <v>0</v>
      </c>
      <c r="P69" s="204">
        <v>0</v>
      </c>
      <c r="Q69" s="48">
        <v>0</v>
      </c>
      <c r="R69" s="211">
        <v>1</v>
      </c>
      <c r="S69" s="211">
        <v>1</v>
      </c>
      <c r="T69" s="3">
        <f t="shared" si="1"/>
        <v>0</v>
      </c>
      <c r="U69" s="162">
        <f t="shared" si="2"/>
        <v>1</v>
      </c>
      <c r="V69" s="162">
        <f t="shared" si="3"/>
        <v>1</v>
      </c>
    </row>
    <row r="70" spans="1:22" ht="12" customHeight="1">
      <c r="A70" s="177" t="s">
        <v>202</v>
      </c>
      <c r="B70" s="3">
        <v>0</v>
      </c>
      <c r="C70" s="4">
        <v>0</v>
      </c>
      <c r="D70" s="4">
        <v>0</v>
      </c>
      <c r="E70" s="3">
        <v>0</v>
      </c>
      <c r="F70" s="4">
        <v>0</v>
      </c>
      <c r="G70" s="4">
        <v>0</v>
      </c>
      <c r="H70" s="3">
        <v>0</v>
      </c>
      <c r="I70" s="162">
        <v>0</v>
      </c>
      <c r="J70" s="162">
        <v>0</v>
      </c>
      <c r="K70" s="3">
        <v>0</v>
      </c>
      <c r="L70" s="162">
        <v>0</v>
      </c>
      <c r="M70" s="162">
        <v>0</v>
      </c>
      <c r="N70" s="205">
        <v>0</v>
      </c>
      <c r="O70" s="204">
        <v>0</v>
      </c>
      <c r="P70" s="204">
        <v>0</v>
      </c>
      <c r="Q70" s="48">
        <v>2</v>
      </c>
      <c r="R70" s="211">
        <v>0</v>
      </c>
      <c r="S70" s="211">
        <v>2</v>
      </c>
      <c r="T70" s="3">
        <f t="shared" si="1"/>
        <v>2</v>
      </c>
      <c r="U70" s="162">
        <f t="shared" si="2"/>
        <v>0</v>
      </c>
      <c r="V70" s="162">
        <f t="shared" si="3"/>
        <v>2</v>
      </c>
    </row>
    <row r="71" spans="1:22" ht="12" customHeight="1">
      <c r="A71" s="177" t="s">
        <v>203</v>
      </c>
      <c r="B71" s="3">
        <v>0</v>
      </c>
      <c r="C71" s="4">
        <v>0</v>
      </c>
      <c r="D71" s="4">
        <v>0</v>
      </c>
      <c r="E71" s="3">
        <v>0</v>
      </c>
      <c r="F71" s="4">
        <v>0</v>
      </c>
      <c r="G71" s="4">
        <v>0</v>
      </c>
      <c r="H71" s="3">
        <v>0</v>
      </c>
      <c r="I71" s="162">
        <v>0</v>
      </c>
      <c r="J71" s="162">
        <v>0</v>
      </c>
      <c r="K71" s="3">
        <v>0</v>
      </c>
      <c r="L71" s="162">
        <v>0</v>
      </c>
      <c r="M71" s="162">
        <v>0</v>
      </c>
      <c r="N71" s="205">
        <v>0</v>
      </c>
      <c r="O71" s="204">
        <v>0</v>
      </c>
      <c r="P71" s="204">
        <v>0</v>
      </c>
      <c r="Q71" s="48">
        <v>0</v>
      </c>
      <c r="R71" s="211">
        <v>1</v>
      </c>
      <c r="S71" s="211">
        <v>1</v>
      </c>
      <c r="T71" s="3">
        <f t="shared" si="1"/>
        <v>0</v>
      </c>
      <c r="U71" s="162">
        <f t="shared" si="2"/>
        <v>1</v>
      </c>
      <c r="V71" s="162">
        <f t="shared" si="3"/>
        <v>1</v>
      </c>
    </row>
    <row r="72" spans="1:22" ht="12" customHeight="1">
      <c r="A72" s="177" t="s">
        <v>204</v>
      </c>
      <c r="B72" s="3">
        <v>0</v>
      </c>
      <c r="C72" s="4">
        <v>0</v>
      </c>
      <c r="D72" s="4">
        <v>0</v>
      </c>
      <c r="E72" s="3">
        <v>0</v>
      </c>
      <c r="F72" s="4">
        <v>0</v>
      </c>
      <c r="G72" s="4">
        <v>0</v>
      </c>
      <c r="H72" s="3">
        <v>0</v>
      </c>
      <c r="I72" s="162">
        <v>0</v>
      </c>
      <c r="J72" s="162">
        <v>0</v>
      </c>
      <c r="K72" s="3">
        <v>0</v>
      </c>
      <c r="L72" s="162">
        <v>0</v>
      </c>
      <c r="M72" s="162">
        <v>0</v>
      </c>
      <c r="N72" s="205">
        <v>0</v>
      </c>
      <c r="O72" s="204">
        <v>0</v>
      </c>
      <c r="P72" s="204">
        <v>0</v>
      </c>
      <c r="Q72" s="48">
        <v>1</v>
      </c>
      <c r="R72" s="211">
        <v>0</v>
      </c>
      <c r="S72" s="211">
        <v>1</v>
      </c>
      <c r="T72" s="3">
        <f t="shared" si="1"/>
        <v>1</v>
      </c>
      <c r="U72" s="162">
        <f t="shared" si="2"/>
        <v>0</v>
      </c>
      <c r="V72" s="162">
        <f t="shared" si="3"/>
        <v>1</v>
      </c>
    </row>
    <row r="73" spans="1:22" ht="12" customHeight="1">
      <c r="A73" s="177" t="s">
        <v>206</v>
      </c>
      <c r="B73" s="3">
        <v>0</v>
      </c>
      <c r="C73" s="4">
        <v>0</v>
      </c>
      <c r="D73" s="4">
        <v>0</v>
      </c>
      <c r="E73" s="3">
        <v>0</v>
      </c>
      <c r="F73" s="4">
        <v>0</v>
      </c>
      <c r="G73" s="4">
        <v>0</v>
      </c>
      <c r="H73" s="3">
        <v>0</v>
      </c>
      <c r="I73" s="162">
        <v>0</v>
      </c>
      <c r="J73" s="162">
        <v>0</v>
      </c>
      <c r="K73" s="3">
        <v>0</v>
      </c>
      <c r="L73" s="162">
        <v>0</v>
      </c>
      <c r="M73" s="162">
        <v>0</v>
      </c>
      <c r="N73" s="205">
        <v>0</v>
      </c>
      <c r="O73" s="204">
        <v>0</v>
      </c>
      <c r="P73" s="204">
        <v>0</v>
      </c>
      <c r="Q73" s="48">
        <v>0</v>
      </c>
      <c r="R73" s="211">
        <v>1</v>
      </c>
      <c r="S73" s="211">
        <v>1</v>
      </c>
      <c r="T73" s="3">
        <f t="shared" si="1"/>
        <v>0</v>
      </c>
      <c r="U73" s="162">
        <f t="shared" si="2"/>
        <v>1</v>
      </c>
      <c r="V73" s="162">
        <f t="shared" si="3"/>
        <v>1</v>
      </c>
    </row>
    <row r="74" spans="1:22" ht="12" customHeight="1">
      <c r="A74" s="177" t="s">
        <v>220</v>
      </c>
      <c r="B74" s="3">
        <v>0</v>
      </c>
      <c r="C74" s="4">
        <v>0</v>
      </c>
      <c r="D74" s="4">
        <v>0</v>
      </c>
      <c r="E74" s="3">
        <v>0</v>
      </c>
      <c r="F74" s="4">
        <v>0</v>
      </c>
      <c r="G74" s="4">
        <v>0</v>
      </c>
      <c r="H74" s="3">
        <v>0</v>
      </c>
      <c r="I74" s="162">
        <v>0</v>
      </c>
      <c r="J74" s="162">
        <v>0</v>
      </c>
      <c r="K74" s="3">
        <v>0</v>
      </c>
      <c r="L74" s="162">
        <v>0</v>
      </c>
      <c r="M74" s="162">
        <v>0</v>
      </c>
      <c r="N74" s="205">
        <v>0</v>
      </c>
      <c r="O74" s="204">
        <v>0</v>
      </c>
      <c r="P74" s="204">
        <v>0</v>
      </c>
      <c r="Q74" s="48">
        <v>1</v>
      </c>
      <c r="R74" s="211">
        <v>0</v>
      </c>
      <c r="S74" s="211">
        <v>1</v>
      </c>
      <c r="T74" s="3">
        <f t="shared" si="1"/>
        <v>1</v>
      </c>
      <c r="U74" s="162">
        <f t="shared" si="2"/>
        <v>0</v>
      </c>
      <c r="V74" s="162">
        <f t="shared" si="3"/>
        <v>1</v>
      </c>
    </row>
    <row r="75" spans="1:22" s="124" customFormat="1" ht="12">
      <c r="A75" s="20" t="s">
        <v>7</v>
      </c>
      <c r="B75" s="184">
        <f>SUM(B9:B74)</f>
        <v>133566</v>
      </c>
      <c r="C75" s="18">
        <f aca="true" t="shared" si="4" ref="C75:V75">SUM(C9:C74)</f>
        <v>127626</v>
      </c>
      <c r="D75" s="18">
        <f t="shared" si="4"/>
        <v>261192</v>
      </c>
      <c r="E75" s="184">
        <f t="shared" si="4"/>
        <v>1688</v>
      </c>
      <c r="F75" s="18">
        <f t="shared" si="4"/>
        <v>637</v>
      </c>
      <c r="G75" s="18">
        <f t="shared" si="4"/>
        <v>2325</v>
      </c>
      <c r="H75" s="184">
        <f t="shared" si="4"/>
        <v>222702</v>
      </c>
      <c r="I75" s="18">
        <f t="shared" si="4"/>
        <v>220259</v>
      </c>
      <c r="J75" s="18">
        <f t="shared" si="4"/>
        <v>442961</v>
      </c>
      <c r="K75" s="184">
        <f t="shared" si="4"/>
        <v>16850</v>
      </c>
      <c r="L75" s="18">
        <f t="shared" si="4"/>
        <v>8717</v>
      </c>
      <c r="M75" s="18">
        <f t="shared" si="4"/>
        <v>25567</v>
      </c>
      <c r="N75" s="184">
        <f t="shared" si="4"/>
        <v>220698</v>
      </c>
      <c r="O75" s="18">
        <f t="shared" si="4"/>
        <v>213737</v>
      </c>
      <c r="P75" s="210">
        <f t="shared" si="4"/>
        <v>434435</v>
      </c>
      <c r="Q75" s="184">
        <f t="shared" si="4"/>
        <v>14218</v>
      </c>
      <c r="R75" s="18">
        <f t="shared" si="4"/>
        <v>6877</v>
      </c>
      <c r="S75" s="18">
        <f t="shared" si="4"/>
        <v>21095</v>
      </c>
      <c r="T75" s="184">
        <f t="shared" si="4"/>
        <v>609722</v>
      </c>
      <c r="U75" s="18">
        <f t="shared" si="4"/>
        <v>577853</v>
      </c>
      <c r="V75" s="18">
        <f t="shared" si="4"/>
        <v>1187575</v>
      </c>
    </row>
    <row r="76" ht="8.25" customHeight="1">
      <c r="S76" s="36"/>
    </row>
    <row r="77" spans="1:19" ht="12" customHeight="1">
      <c r="A77" s="192"/>
      <c r="I77" s="33"/>
      <c r="J77" s="33"/>
      <c r="K77" s="33"/>
      <c r="Q77" s="2"/>
      <c r="R77" s="2"/>
      <c r="S77" s="2"/>
    </row>
    <row r="78" ht="11.25">
      <c r="A78" s="177"/>
    </row>
    <row r="80" spans="2:19" ht="11.25">
      <c r="B80" s="33"/>
      <c r="C80" s="33"/>
      <c r="D80" s="33"/>
      <c r="Q80" s="2"/>
      <c r="R80" s="2"/>
      <c r="S80" s="2"/>
    </row>
    <row r="81" spans="2:19" ht="11.25">
      <c r="B81" s="33"/>
      <c r="C81" s="33"/>
      <c r="D81" s="33"/>
      <c r="Q81" s="2"/>
      <c r="R81" s="2"/>
      <c r="S81" s="2"/>
    </row>
    <row r="82" spans="2:19" ht="11.25">
      <c r="B82" s="33"/>
      <c r="C82" s="33"/>
      <c r="D82" s="33"/>
      <c r="Q82" s="2"/>
      <c r="R82" s="2"/>
      <c r="S82" s="2"/>
    </row>
    <row r="83" spans="2:19" ht="11.25">
      <c r="B83" s="33"/>
      <c r="C83" s="33"/>
      <c r="D83" s="33"/>
      <c r="Q83" s="2"/>
      <c r="R83" s="2"/>
      <c r="S83" s="2"/>
    </row>
    <row r="84" spans="2:19" ht="11.25">
      <c r="B84" s="33"/>
      <c r="C84" s="33"/>
      <c r="D84" s="33"/>
      <c r="Q84" s="2"/>
      <c r="R84" s="2"/>
      <c r="S84" s="2"/>
    </row>
    <row r="85" spans="2:19" ht="11.25">
      <c r="B85" s="33"/>
      <c r="C85" s="33"/>
      <c r="D85" s="33"/>
      <c r="Q85" s="2"/>
      <c r="R85" s="2"/>
      <c r="S85" s="2"/>
    </row>
    <row r="86" spans="2:19" ht="11.25">
      <c r="B86" s="33"/>
      <c r="C86" s="33"/>
      <c r="D86" s="33"/>
      <c r="Q86" s="2"/>
      <c r="R86" s="2"/>
      <c r="S86" s="2"/>
    </row>
    <row r="87" spans="2:19" ht="11.25">
      <c r="B87" s="33"/>
      <c r="C87" s="33"/>
      <c r="D87" s="33"/>
      <c r="Q87" s="2"/>
      <c r="R87" s="2"/>
      <c r="S87" s="2"/>
    </row>
    <row r="88" spans="2:19" ht="11.25">
      <c r="B88" s="33"/>
      <c r="C88" s="33"/>
      <c r="D88" s="33"/>
      <c r="Q88" s="2"/>
      <c r="R88" s="2"/>
      <c r="S88" s="2"/>
    </row>
    <row r="89" spans="2:19" ht="11.25">
      <c r="B89" s="33"/>
      <c r="C89" s="33"/>
      <c r="D89" s="33"/>
      <c r="Q89" s="2"/>
      <c r="R89" s="2"/>
      <c r="S89" s="2"/>
    </row>
    <row r="90" spans="2:19" ht="11.25">
      <c r="B90" s="33"/>
      <c r="C90" s="33"/>
      <c r="D90" s="33"/>
      <c r="Q90" s="2"/>
      <c r="R90" s="2"/>
      <c r="S90" s="2"/>
    </row>
    <row r="91" spans="2:19" ht="11.25">
      <c r="B91" s="33"/>
      <c r="C91" s="33"/>
      <c r="D91" s="33"/>
      <c r="Q91" s="2"/>
      <c r="R91" s="2"/>
      <c r="S91" s="2"/>
    </row>
    <row r="92" spans="2:19" ht="11.25">
      <c r="B92" s="33"/>
      <c r="C92" s="33"/>
      <c r="D92" s="33"/>
      <c r="Q92" s="2"/>
      <c r="R92" s="2"/>
      <c r="S92" s="2"/>
    </row>
    <row r="93" spans="2:19" ht="11.25">
      <c r="B93" s="33"/>
      <c r="C93" s="33"/>
      <c r="D93" s="33"/>
      <c r="Q93" s="2"/>
      <c r="R93" s="2"/>
      <c r="S93" s="2"/>
    </row>
    <row r="94" spans="2:19" ht="11.25">
      <c r="B94" s="33"/>
      <c r="C94" s="33"/>
      <c r="D94" s="33"/>
      <c r="Q94" s="2"/>
      <c r="R94" s="2"/>
      <c r="S94" s="2"/>
    </row>
    <row r="95" spans="2:19" ht="11.25">
      <c r="B95" s="33"/>
      <c r="C95" s="33"/>
      <c r="D95" s="33"/>
      <c r="Q95" s="2"/>
      <c r="R95" s="2"/>
      <c r="S95" s="2"/>
    </row>
    <row r="96" spans="2:19" ht="11.25">
      <c r="B96" s="33"/>
      <c r="C96" s="33"/>
      <c r="D96" s="33"/>
      <c r="Q96" s="2"/>
      <c r="R96" s="2"/>
      <c r="S96" s="2"/>
    </row>
    <row r="97" spans="2:19" ht="11.25">
      <c r="B97" s="33"/>
      <c r="C97" s="33"/>
      <c r="D97" s="33"/>
      <c r="Q97" s="2"/>
      <c r="R97" s="2"/>
      <c r="S97" s="2"/>
    </row>
    <row r="98" spans="2:19" ht="11.25">
      <c r="B98" s="33"/>
      <c r="C98" s="33"/>
      <c r="D98" s="33"/>
      <c r="Q98" s="2"/>
      <c r="R98" s="2"/>
      <c r="S98" s="2"/>
    </row>
    <row r="99" spans="2:19" ht="11.25">
      <c r="B99" s="33"/>
      <c r="C99" s="33"/>
      <c r="D99" s="33"/>
      <c r="Q99" s="2"/>
      <c r="R99" s="2"/>
      <c r="S99"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2" fitToWidth="2" horizontalDpi="600" verticalDpi="600" orientation="landscape" paperSize="9" scale="8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S78"/>
  <sheetViews>
    <sheetView zoomScale="115" zoomScaleNormal="115" zoomScalePageLayoutView="0" workbookViewId="0" topLeftCell="A1">
      <selection activeCell="A85" sqref="A85"/>
    </sheetView>
  </sheetViews>
  <sheetFormatPr defaultColWidth="8.57421875" defaultRowHeight="12.75"/>
  <cols>
    <col min="1" max="1" width="11.7109375" style="360" customWidth="1"/>
    <col min="2" max="4" width="8.00390625" style="360" customWidth="1"/>
    <col min="5" max="12" width="7.140625" style="360" customWidth="1"/>
    <col min="13" max="13" width="6.140625" style="360" customWidth="1"/>
    <col min="14" max="22" width="7.140625" style="360" customWidth="1"/>
    <col min="23" max="25" width="7.7109375" style="360" customWidth="1"/>
    <col min="26" max="28" width="7.140625" style="360" customWidth="1"/>
    <col min="29" max="31" width="8.421875" style="360" customWidth="1"/>
    <col min="32" max="16384" width="8.57421875" style="360" customWidth="1"/>
  </cols>
  <sheetData>
    <row r="1" spans="1:31" ht="12.75">
      <c r="A1" s="264" t="s">
        <v>274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31" ht="12.75" customHeight="1">
      <c r="A2" s="440" t="s">
        <v>273</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363"/>
      <c r="AD2" s="363"/>
      <c r="AE2" s="363"/>
    </row>
    <row r="3" spans="1:31" ht="13.5" customHeight="1">
      <c r="A3" s="441" t="s">
        <v>272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363"/>
      <c r="AD3" s="363"/>
      <c r="AE3" s="363"/>
    </row>
    <row r="4" spans="1:31" ht="9.75" customHeight="1" thickBot="1">
      <c r="A4" s="373"/>
      <c r="B4" s="372"/>
      <c r="C4" s="372"/>
      <c r="D4" s="372"/>
      <c r="E4" s="372"/>
      <c r="F4" s="372"/>
      <c r="G4" s="372"/>
      <c r="H4" s="372"/>
      <c r="I4" s="372"/>
      <c r="J4" s="372"/>
      <c r="K4" s="363"/>
      <c r="L4" s="363"/>
      <c r="M4" s="363"/>
      <c r="N4" s="363"/>
      <c r="O4" s="363"/>
      <c r="P4" s="363"/>
      <c r="Q4" s="363"/>
      <c r="R4" s="363"/>
      <c r="S4" s="363"/>
      <c r="T4" s="363"/>
      <c r="U4" s="363"/>
      <c r="V4" s="363"/>
      <c r="W4" s="363"/>
      <c r="X4" s="363"/>
      <c r="Y4" s="363"/>
      <c r="Z4" s="363"/>
      <c r="AA4" s="363"/>
      <c r="AB4" s="363"/>
      <c r="AC4" s="363"/>
      <c r="AD4" s="363"/>
      <c r="AE4" s="363"/>
    </row>
    <row r="5" spans="1:28" ht="53.25" customHeight="1">
      <c r="A5" s="442" t="s">
        <v>103</v>
      </c>
      <c r="B5" s="437" t="s">
        <v>275</v>
      </c>
      <c r="C5" s="438"/>
      <c r="D5" s="439"/>
      <c r="E5" s="437" t="s">
        <v>271</v>
      </c>
      <c r="F5" s="438"/>
      <c r="G5" s="439"/>
      <c r="H5" s="437" t="s">
        <v>270</v>
      </c>
      <c r="I5" s="438"/>
      <c r="J5" s="439"/>
      <c r="K5" s="437" t="s">
        <v>289</v>
      </c>
      <c r="L5" s="438"/>
      <c r="M5" s="439"/>
      <c r="N5" s="437" t="s">
        <v>269</v>
      </c>
      <c r="O5" s="438"/>
      <c r="P5" s="439"/>
      <c r="Q5" s="437" t="s">
        <v>268</v>
      </c>
      <c r="R5" s="438"/>
      <c r="S5" s="439"/>
      <c r="T5" s="437" t="s">
        <v>267</v>
      </c>
      <c r="U5" s="438"/>
      <c r="V5" s="439"/>
      <c r="W5" s="437" t="s">
        <v>266</v>
      </c>
      <c r="X5" s="438"/>
      <c r="Y5" s="439"/>
      <c r="Z5" s="437" t="s">
        <v>265</v>
      </c>
      <c r="AA5" s="438"/>
      <c r="AB5" s="438"/>
    </row>
    <row r="6" spans="1:28" ht="11.25">
      <c r="A6" s="443"/>
      <c r="B6" s="370" t="s">
        <v>52</v>
      </c>
      <c r="C6" s="369" t="s">
        <v>264</v>
      </c>
      <c r="D6" s="371" t="s">
        <v>53</v>
      </c>
      <c r="E6" s="370" t="s">
        <v>52</v>
      </c>
      <c r="F6" s="369" t="s">
        <v>264</v>
      </c>
      <c r="G6" s="371" t="s">
        <v>53</v>
      </c>
      <c r="H6" s="370" t="s">
        <v>52</v>
      </c>
      <c r="I6" s="369" t="s">
        <v>264</v>
      </c>
      <c r="J6" s="371" t="s">
        <v>53</v>
      </c>
      <c r="K6" s="370" t="s">
        <v>52</v>
      </c>
      <c r="L6" s="369" t="s">
        <v>264</v>
      </c>
      <c r="M6" s="371" t="s">
        <v>53</v>
      </c>
      <c r="N6" s="370" t="s">
        <v>52</v>
      </c>
      <c r="O6" s="369" t="s">
        <v>264</v>
      </c>
      <c r="P6" s="371" t="s">
        <v>53</v>
      </c>
      <c r="Q6" s="370" t="s">
        <v>52</v>
      </c>
      <c r="R6" s="369" t="s">
        <v>264</v>
      </c>
      <c r="S6" s="371" t="s">
        <v>53</v>
      </c>
      <c r="T6" s="370" t="s">
        <v>52</v>
      </c>
      <c r="U6" s="369" t="s">
        <v>264</v>
      </c>
      <c r="V6" s="371" t="s">
        <v>53</v>
      </c>
      <c r="W6" s="370" t="s">
        <v>52</v>
      </c>
      <c r="X6" s="369" t="s">
        <v>264</v>
      </c>
      <c r="Y6" s="369" t="s">
        <v>53</v>
      </c>
      <c r="Z6" s="370" t="s">
        <v>52</v>
      </c>
      <c r="AA6" s="369" t="s">
        <v>264</v>
      </c>
      <c r="AB6" s="369" t="s">
        <v>53</v>
      </c>
    </row>
    <row r="7" spans="1:28" ht="11.25">
      <c r="A7" s="368" t="s">
        <v>151</v>
      </c>
      <c r="B7" s="366">
        <v>1</v>
      </c>
      <c r="C7" s="365">
        <v>0</v>
      </c>
      <c r="D7" s="367">
        <v>1</v>
      </c>
      <c r="E7" s="365">
        <v>0</v>
      </c>
      <c r="F7" s="365">
        <v>0</v>
      </c>
      <c r="G7" s="365">
        <v>0</v>
      </c>
      <c r="H7" s="366">
        <v>0</v>
      </c>
      <c r="I7" s="365">
        <v>0</v>
      </c>
      <c r="J7" s="367">
        <v>0</v>
      </c>
      <c r="K7" s="366">
        <v>0</v>
      </c>
      <c r="L7" s="365">
        <v>0</v>
      </c>
      <c r="M7" s="365">
        <v>0</v>
      </c>
      <c r="N7" s="366">
        <v>0</v>
      </c>
      <c r="O7" s="365">
        <v>0</v>
      </c>
      <c r="P7" s="367">
        <v>0</v>
      </c>
      <c r="Q7" s="366">
        <v>0</v>
      </c>
      <c r="R7" s="365">
        <v>0</v>
      </c>
      <c r="S7" s="367">
        <v>0</v>
      </c>
      <c r="T7" s="365">
        <v>0</v>
      </c>
      <c r="U7" s="365">
        <v>0</v>
      </c>
      <c r="V7" s="365">
        <v>0</v>
      </c>
      <c r="W7" s="366">
        <v>0</v>
      </c>
      <c r="X7" s="365">
        <v>0</v>
      </c>
      <c r="Y7" s="365">
        <v>0</v>
      </c>
      <c r="Z7" s="366">
        <v>1</v>
      </c>
      <c r="AA7" s="365">
        <v>0</v>
      </c>
      <c r="AB7" s="365">
        <v>1</v>
      </c>
    </row>
    <row r="8" spans="1:28" ht="11.25">
      <c r="A8" s="362" t="s">
        <v>156</v>
      </c>
      <c r="B8" s="366">
        <v>4</v>
      </c>
      <c r="C8" s="365">
        <v>4</v>
      </c>
      <c r="D8" s="367">
        <v>8</v>
      </c>
      <c r="E8" s="365">
        <v>0</v>
      </c>
      <c r="F8" s="365">
        <v>0</v>
      </c>
      <c r="G8" s="365">
        <v>0</v>
      </c>
      <c r="H8" s="366">
        <v>0</v>
      </c>
      <c r="I8" s="365">
        <v>0</v>
      </c>
      <c r="J8" s="367">
        <v>0</v>
      </c>
      <c r="K8" s="366">
        <v>0</v>
      </c>
      <c r="L8" s="365">
        <v>0</v>
      </c>
      <c r="M8" s="365">
        <v>0</v>
      </c>
      <c r="N8" s="366">
        <v>0</v>
      </c>
      <c r="O8" s="365">
        <v>0</v>
      </c>
      <c r="P8" s="367">
        <v>0</v>
      </c>
      <c r="Q8" s="366">
        <v>0</v>
      </c>
      <c r="R8" s="365">
        <v>0</v>
      </c>
      <c r="S8" s="367">
        <v>0</v>
      </c>
      <c r="T8" s="365">
        <v>0</v>
      </c>
      <c r="U8" s="365">
        <v>0</v>
      </c>
      <c r="V8" s="365">
        <v>0</v>
      </c>
      <c r="W8" s="366">
        <v>0</v>
      </c>
      <c r="X8" s="365">
        <v>0</v>
      </c>
      <c r="Y8" s="365">
        <v>0</v>
      </c>
      <c r="Z8" s="366">
        <v>4</v>
      </c>
      <c r="AA8" s="365">
        <v>4</v>
      </c>
      <c r="AB8" s="365">
        <v>8</v>
      </c>
    </row>
    <row r="9" spans="1:28" ht="11.25">
      <c r="A9" s="362" t="s">
        <v>157</v>
      </c>
      <c r="B9" s="366">
        <v>16</v>
      </c>
      <c r="C9" s="365">
        <v>6</v>
      </c>
      <c r="D9" s="367">
        <v>22</v>
      </c>
      <c r="E9" s="365">
        <v>0</v>
      </c>
      <c r="F9" s="365">
        <v>0</v>
      </c>
      <c r="G9" s="365">
        <v>0</v>
      </c>
      <c r="H9" s="366">
        <v>0</v>
      </c>
      <c r="I9" s="365">
        <v>0</v>
      </c>
      <c r="J9" s="367">
        <v>0</v>
      </c>
      <c r="K9" s="366">
        <v>0</v>
      </c>
      <c r="L9" s="365">
        <v>0</v>
      </c>
      <c r="M9" s="365">
        <v>0</v>
      </c>
      <c r="N9" s="366">
        <v>0</v>
      </c>
      <c r="O9" s="365">
        <v>0</v>
      </c>
      <c r="P9" s="367">
        <v>0</v>
      </c>
      <c r="Q9" s="366">
        <v>0</v>
      </c>
      <c r="R9" s="365">
        <v>0</v>
      </c>
      <c r="S9" s="367">
        <v>0</v>
      </c>
      <c r="T9" s="365">
        <v>0</v>
      </c>
      <c r="U9" s="365">
        <v>0</v>
      </c>
      <c r="V9" s="365">
        <v>0</v>
      </c>
      <c r="W9" s="366">
        <v>0</v>
      </c>
      <c r="X9" s="365">
        <v>0</v>
      </c>
      <c r="Y9" s="365">
        <v>0</v>
      </c>
      <c r="Z9" s="366">
        <v>16</v>
      </c>
      <c r="AA9" s="365">
        <v>6</v>
      </c>
      <c r="AB9" s="365">
        <v>22</v>
      </c>
    </row>
    <row r="10" spans="1:28" ht="11.25">
      <c r="A10" s="362" t="s">
        <v>158</v>
      </c>
      <c r="B10" s="366">
        <v>404</v>
      </c>
      <c r="C10" s="365">
        <v>414</v>
      </c>
      <c r="D10" s="367">
        <v>818</v>
      </c>
      <c r="E10" s="365">
        <v>0</v>
      </c>
      <c r="F10" s="365">
        <v>0</v>
      </c>
      <c r="G10" s="365">
        <v>0</v>
      </c>
      <c r="H10" s="366">
        <v>0</v>
      </c>
      <c r="I10" s="365">
        <v>0</v>
      </c>
      <c r="J10" s="367">
        <v>0</v>
      </c>
      <c r="K10" s="366">
        <v>0</v>
      </c>
      <c r="L10" s="365">
        <v>0</v>
      </c>
      <c r="M10" s="365">
        <v>0</v>
      </c>
      <c r="N10" s="366">
        <v>0</v>
      </c>
      <c r="O10" s="365">
        <v>0</v>
      </c>
      <c r="P10" s="367">
        <v>0</v>
      </c>
      <c r="Q10" s="366">
        <v>0</v>
      </c>
      <c r="R10" s="365">
        <v>0</v>
      </c>
      <c r="S10" s="367">
        <v>0</v>
      </c>
      <c r="T10" s="365">
        <v>0</v>
      </c>
      <c r="U10" s="365">
        <v>0</v>
      </c>
      <c r="V10" s="365">
        <v>0</v>
      </c>
      <c r="W10" s="366">
        <v>0</v>
      </c>
      <c r="X10" s="365">
        <v>0</v>
      </c>
      <c r="Y10" s="365">
        <v>0</v>
      </c>
      <c r="Z10" s="366">
        <v>404</v>
      </c>
      <c r="AA10" s="365">
        <v>414</v>
      </c>
      <c r="AB10" s="365">
        <v>818</v>
      </c>
    </row>
    <row r="11" spans="1:28" ht="11.25">
      <c r="A11" s="362" t="s">
        <v>159</v>
      </c>
      <c r="B11" s="366">
        <v>13745</v>
      </c>
      <c r="C11" s="365">
        <v>17892</v>
      </c>
      <c r="D11" s="367">
        <v>31637</v>
      </c>
      <c r="E11" s="365">
        <v>0</v>
      </c>
      <c r="F11" s="365">
        <v>0</v>
      </c>
      <c r="G11" s="365">
        <v>0</v>
      </c>
      <c r="H11" s="366">
        <v>0</v>
      </c>
      <c r="I11" s="365">
        <v>0</v>
      </c>
      <c r="J11" s="367">
        <v>0</v>
      </c>
      <c r="K11" s="366">
        <v>0</v>
      </c>
      <c r="L11" s="365">
        <v>0</v>
      </c>
      <c r="M11" s="365">
        <v>0</v>
      </c>
      <c r="N11" s="366">
        <v>0</v>
      </c>
      <c r="O11" s="365">
        <v>0</v>
      </c>
      <c r="P11" s="367">
        <v>0</v>
      </c>
      <c r="Q11" s="366">
        <v>0</v>
      </c>
      <c r="R11" s="365">
        <v>0</v>
      </c>
      <c r="S11" s="367">
        <v>0</v>
      </c>
      <c r="T11" s="365">
        <v>0</v>
      </c>
      <c r="U11" s="365">
        <v>0</v>
      </c>
      <c r="V11" s="365">
        <v>0</v>
      </c>
      <c r="W11" s="366">
        <v>0</v>
      </c>
      <c r="X11" s="365">
        <v>0</v>
      </c>
      <c r="Y11" s="365">
        <v>0</v>
      </c>
      <c r="Z11" s="366">
        <v>13745</v>
      </c>
      <c r="AA11" s="365">
        <v>17892</v>
      </c>
      <c r="AB11" s="365">
        <v>31637</v>
      </c>
    </row>
    <row r="12" spans="1:28" ht="11.25">
      <c r="A12" s="362" t="s">
        <v>160</v>
      </c>
      <c r="B12" s="366">
        <v>17809</v>
      </c>
      <c r="C12" s="365">
        <v>22453</v>
      </c>
      <c r="D12" s="367">
        <v>40262</v>
      </c>
      <c r="E12" s="365">
        <v>0</v>
      </c>
      <c r="F12" s="365">
        <v>0</v>
      </c>
      <c r="G12" s="365">
        <v>0</v>
      </c>
      <c r="H12" s="366">
        <v>0</v>
      </c>
      <c r="I12" s="365">
        <v>0</v>
      </c>
      <c r="J12" s="367">
        <v>0</v>
      </c>
      <c r="K12" s="366">
        <v>2</v>
      </c>
      <c r="L12" s="365">
        <v>1</v>
      </c>
      <c r="M12" s="365">
        <v>3</v>
      </c>
      <c r="N12" s="366">
        <v>0</v>
      </c>
      <c r="O12" s="365">
        <v>0</v>
      </c>
      <c r="P12" s="367">
        <v>0</v>
      </c>
      <c r="Q12" s="366">
        <v>0</v>
      </c>
      <c r="R12" s="365">
        <v>0</v>
      </c>
      <c r="S12" s="367">
        <v>0</v>
      </c>
      <c r="T12" s="365">
        <v>0</v>
      </c>
      <c r="U12" s="365">
        <v>2</v>
      </c>
      <c r="V12" s="365">
        <v>2</v>
      </c>
      <c r="W12" s="366">
        <v>0</v>
      </c>
      <c r="X12" s="365">
        <v>1</v>
      </c>
      <c r="Y12" s="365">
        <v>1</v>
      </c>
      <c r="Z12" s="366">
        <v>17811</v>
      </c>
      <c r="AA12" s="365">
        <v>22457</v>
      </c>
      <c r="AB12" s="365">
        <v>40268</v>
      </c>
    </row>
    <row r="13" spans="1:28" ht="11.25">
      <c r="A13" s="362" t="s">
        <v>161</v>
      </c>
      <c r="B13" s="366">
        <v>18263</v>
      </c>
      <c r="C13" s="365">
        <v>22982</v>
      </c>
      <c r="D13" s="367">
        <v>41245</v>
      </c>
      <c r="E13" s="365">
        <v>0</v>
      </c>
      <c r="F13" s="365">
        <v>3</v>
      </c>
      <c r="G13" s="365">
        <v>3</v>
      </c>
      <c r="H13" s="366">
        <v>0</v>
      </c>
      <c r="I13" s="365">
        <v>0</v>
      </c>
      <c r="J13" s="367">
        <v>0</v>
      </c>
      <c r="K13" s="366">
        <v>4</v>
      </c>
      <c r="L13" s="365">
        <v>7</v>
      </c>
      <c r="M13" s="365">
        <v>11</v>
      </c>
      <c r="N13" s="366">
        <v>0</v>
      </c>
      <c r="O13" s="365">
        <v>0</v>
      </c>
      <c r="P13" s="367">
        <v>0</v>
      </c>
      <c r="Q13" s="366">
        <v>1</v>
      </c>
      <c r="R13" s="365">
        <v>0</v>
      </c>
      <c r="S13" s="367">
        <v>1</v>
      </c>
      <c r="T13" s="365">
        <v>6</v>
      </c>
      <c r="U13" s="365">
        <v>7</v>
      </c>
      <c r="V13" s="365">
        <v>13</v>
      </c>
      <c r="W13" s="366">
        <v>3</v>
      </c>
      <c r="X13" s="365">
        <v>13</v>
      </c>
      <c r="Y13" s="365">
        <v>16</v>
      </c>
      <c r="Z13" s="366">
        <v>18277</v>
      </c>
      <c r="AA13" s="365">
        <v>23012</v>
      </c>
      <c r="AB13" s="365">
        <v>41289</v>
      </c>
    </row>
    <row r="14" spans="1:28" ht="11.25">
      <c r="A14" s="362" t="s">
        <v>162</v>
      </c>
      <c r="B14" s="366">
        <v>17313</v>
      </c>
      <c r="C14" s="365">
        <v>20978</v>
      </c>
      <c r="D14" s="367">
        <v>38291</v>
      </c>
      <c r="E14" s="365">
        <v>61</v>
      </c>
      <c r="F14" s="365">
        <v>253</v>
      </c>
      <c r="G14" s="365">
        <v>314</v>
      </c>
      <c r="H14" s="366">
        <v>0</v>
      </c>
      <c r="I14" s="365">
        <v>5</v>
      </c>
      <c r="J14" s="367">
        <v>5</v>
      </c>
      <c r="K14" s="366">
        <v>10</v>
      </c>
      <c r="L14" s="365">
        <v>16</v>
      </c>
      <c r="M14" s="365">
        <v>26</v>
      </c>
      <c r="N14" s="366">
        <v>2</v>
      </c>
      <c r="O14" s="365">
        <v>0</v>
      </c>
      <c r="P14" s="367">
        <v>2</v>
      </c>
      <c r="Q14" s="366">
        <v>3</v>
      </c>
      <c r="R14" s="365">
        <v>5</v>
      </c>
      <c r="S14" s="367">
        <v>8</v>
      </c>
      <c r="T14" s="365">
        <v>65</v>
      </c>
      <c r="U14" s="365">
        <v>131</v>
      </c>
      <c r="V14" s="365">
        <v>196</v>
      </c>
      <c r="W14" s="366">
        <v>688</v>
      </c>
      <c r="X14" s="365">
        <v>977</v>
      </c>
      <c r="Y14" s="365">
        <v>1665</v>
      </c>
      <c r="Z14" s="366">
        <v>18142</v>
      </c>
      <c r="AA14" s="365">
        <v>22365</v>
      </c>
      <c r="AB14" s="365">
        <v>40507</v>
      </c>
    </row>
    <row r="15" spans="1:28" ht="11.25">
      <c r="A15" s="368" t="s">
        <v>163</v>
      </c>
      <c r="B15" s="366">
        <v>14262</v>
      </c>
      <c r="C15" s="365">
        <v>16986</v>
      </c>
      <c r="D15" s="367">
        <v>31248</v>
      </c>
      <c r="E15" s="365">
        <v>124</v>
      </c>
      <c r="F15" s="365">
        <v>367</v>
      </c>
      <c r="G15" s="365">
        <v>491</v>
      </c>
      <c r="H15" s="366">
        <v>64</v>
      </c>
      <c r="I15" s="365">
        <v>63</v>
      </c>
      <c r="J15" s="367">
        <v>127</v>
      </c>
      <c r="K15" s="366">
        <v>25</v>
      </c>
      <c r="L15" s="365">
        <v>81</v>
      </c>
      <c r="M15" s="365">
        <v>106</v>
      </c>
      <c r="N15" s="366">
        <v>67</v>
      </c>
      <c r="O15" s="365">
        <v>37</v>
      </c>
      <c r="P15" s="367">
        <v>104</v>
      </c>
      <c r="Q15" s="366">
        <v>85</v>
      </c>
      <c r="R15" s="365">
        <v>55</v>
      </c>
      <c r="S15" s="367">
        <v>140</v>
      </c>
      <c r="T15" s="365">
        <v>204</v>
      </c>
      <c r="U15" s="365">
        <v>288</v>
      </c>
      <c r="V15" s="365">
        <v>492</v>
      </c>
      <c r="W15" s="366">
        <v>867</v>
      </c>
      <c r="X15" s="365">
        <v>1161</v>
      </c>
      <c r="Y15" s="365">
        <v>2028</v>
      </c>
      <c r="Z15" s="366">
        <v>15698</v>
      </c>
      <c r="AA15" s="365">
        <v>19038</v>
      </c>
      <c r="AB15" s="365">
        <v>34736</v>
      </c>
    </row>
    <row r="16" spans="1:29" ht="11.25">
      <c r="A16" s="362" t="s">
        <v>164</v>
      </c>
      <c r="B16" s="366">
        <v>9538</v>
      </c>
      <c r="C16" s="365">
        <v>10904</v>
      </c>
      <c r="D16" s="367">
        <v>20442</v>
      </c>
      <c r="E16" s="365">
        <v>90</v>
      </c>
      <c r="F16" s="365">
        <v>266</v>
      </c>
      <c r="G16" s="365">
        <v>356</v>
      </c>
      <c r="H16" s="366">
        <v>178</v>
      </c>
      <c r="I16" s="365">
        <v>292</v>
      </c>
      <c r="J16" s="367">
        <v>470</v>
      </c>
      <c r="K16" s="366">
        <v>60</v>
      </c>
      <c r="L16" s="365">
        <v>163</v>
      </c>
      <c r="M16" s="365">
        <v>223</v>
      </c>
      <c r="N16" s="366">
        <v>217</v>
      </c>
      <c r="O16" s="365">
        <v>204</v>
      </c>
      <c r="P16" s="367">
        <v>421</v>
      </c>
      <c r="Q16" s="366">
        <v>341</v>
      </c>
      <c r="R16" s="365">
        <v>303</v>
      </c>
      <c r="S16" s="367">
        <v>644</v>
      </c>
      <c r="T16" s="365">
        <v>220</v>
      </c>
      <c r="U16" s="365">
        <v>315</v>
      </c>
      <c r="V16" s="365">
        <v>535</v>
      </c>
      <c r="W16" s="366">
        <v>710</v>
      </c>
      <c r="X16" s="365">
        <v>790</v>
      </c>
      <c r="Y16" s="365">
        <v>1500</v>
      </c>
      <c r="Z16" s="366">
        <v>11354</v>
      </c>
      <c r="AA16" s="365">
        <v>13237</v>
      </c>
      <c r="AB16" s="365">
        <v>24591</v>
      </c>
      <c r="AC16" s="361"/>
    </row>
    <row r="17" spans="1:28" ht="11.25">
      <c r="A17" s="368" t="s">
        <v>165</v>
      </c>
      <c r="B17" s="366">
        <v>5763</v>
      </c>
      <c r="C17" s="365">
        <v>6246</v>
      </c>
      <c r="D17" s="367">
        <v>12009</v>
      </c>
      <c r="E17" s="365">
        <v>49</v>
      </c>
      <c r="F17" s="365">
        <v>177</v>
      </c>
      <c r="G17" s="365">
        <v>226</v>
      </c>
      <c r="H17" s="366">
        <v>315</v>
      </c>
      <c r="I17" s="365">
        <v>487</v>
      </c>
      <c r="J17" s="367">
        <v>802</v>
      </c>
      <c r="K17" s="366">
        <v>69</v>
      </c>
      <c r="L17" s="365">
        <v>145</v>
      </c>
      <c r="M17" s="365">
        <v>214</v>
      </c>
      <c r="N17" s="366">
        <v>339</v>
      </c>
      <c r="O17" s="365">
        <v>345</v>
      </c>
      <c r="P17" s="367">
        <v>684</v>
      </c>
      <c r="Q17" s="366">
        <v>498</v>
      </c>
      <c r="R17" s="365">
        <v>496</v>
      </c>
      <c r="S17" s="367">
        <v>994</v>
      </c>
      <c r="T17" s="365">
        <v>151</v>
      </c>
      <c r="U17" s="365">
        <v>184</v>
      </c>
      <c r="V17" s="365">
        <v>335</v>
      </c>
      <c r="W17" s="366">
        <v>423</v>
      </c>
      <c r="X17" s="365">
        <v>468</v>
      </c>
      <c r="Y17" s="365">
        <v>891</v>
      </c>
      <c r="Z17" s="366">
        <v>7607</v>
      </c>
      <c r="AA17" s="365">
        <v>8548</v>
      </c>
      <c r="AB17" s="365">
        <v>16155</v>
      </c>
    </row>
    <row r="18" spans="1:28" ht="11.25">
      <c r="A18" s="362" t="s">
        <v>166</v>
      </c>
      <c r="B18" s="366">
        <v>3361</v>
      </c>
      <c r="C18" s="365">
        <v>3461</v>
      </c>
      <c r="D18" s="367">
        <v>6822</v>
      </c>
      <c r="E18" s="365">
        <v>41</v>
      </c>
      <c r="F18" s="365">
        <v>113</v>
      </c>
      <c r="G18" s="365">
        <v>154</v>
      </c>
      <c r="H18" s="366">
        <v>338</v>
      </c>
      <c r="I18" s="365">
        <v>542</v>
      </c>
      <c r="J18" s="367">
        <v>880</v>
      </c>
      <c r="K18" s="366">
        <v>66</v>
      </c>
      <c r="L18" s="365">
        <v>133</v>
      </c>
      <c r="M18" s="365">
        <v>199</v>
      </c>
      <c r="N18" s="366">
        <v>391</v>
      </c>
      <c r="O18" s="365">
        <v>426</v>
      </c>
      <c r="P18" s="367">
        <v>817</v>
      </c>
      <c r="Q18" s="366">
        <v>642</v>
      </c>
      <c r="R18" s="365">
        <v>630</v>
      </c>
      <c r="S18" s="367">
        <v>1272</v>
      </c>
      <c r="T18" s="365">
        <v>108</v>
      </c>
      <c r="U18" s="365">
        <v>114</v>
      </c>
      <c r="V18" s="365">
        <v>222</v>
      </c>
      <c r="W18" s="366">
        <v>213</v>
      </c>
      <c r="X18" s="365">
        <v>233</v>
      </c>
      <c r="Y18" s="365">
        <v>446</v>
      </c>
      <c r="Z18" s="366">
        <v>5160</v>
      </c>
      <c r="AA18" s="365">
        <v>5652</v>
      </c>
      <c r="AB18" s="365">
        <v>10812</v>
      </c>
    </row>
    <row r="19" spans="1:28" ht="11.25">
      <c r="A19" s="368" t="s">
        <v>167</v>
      </c>
      <c r="B19" s="366">
        <v>2080</v>
      </c>
      <c r="C19" s="365">
        <v>2383</v>
      </c>
      <c r="D19" s="367">
        <v>4463</v>
      </c>
      <c r="E19" s="365">
        <v>26</v>
      </c>
      <c r="F19" s="365">
        <v>94</v>
      </c>
      <c r="G19" s="365">
        <v>120</v>
      </c>
      <c r="H19" s="366">
        <v>380</v>
      </c>
      <c r="I19" s="365">
        <v>524</v>
      </c>
      <c r="J19" s="367">
        <v>904</v>
      </c>
      <c r="K19" s="366">
        <v>65</v>
      </c>
      <c r="L19" s="365">
        <v>128</v>
      </c>
      <c r="M19" s="365">
        <v>193</v>
      </c>
      <c r="N19" s="366">
        <v>559</v>
      </c>
      <c r="O19" s="365">
        <v>530</v>
      </c>
      <c r="P19" s="367">
        <v>1089</v>
      </c>
      <c r="Q19" s="366">
        <v>803</v>
      </c>
      <c r="R19" s="365">
        <v>764</v>
      </c>
      <c r="S19" s="367">
        <v>1567</v>
      </c>
      <c r="T19" s="365">
        <v>68</v>
      </c>
      <c r="U19" s="365">
        <v>80</v>
      </c>
      <c r="V19" s="365">
        <v>148</v>
      </c>
      <c r="W19" s="366">
        <v>132</v>
      </c>
      <c r="X19" s="365">
        <v>141</v>
      </c>
      <c r="Y19" s="365">
        <v>273</v>
      </c>
      <c r="Z19" s="366">
        <v>4113</v>
      </c>
      <c r="AA19" s="365">
        <v>4644</v>
      </c>
      <c r="AB19" s="365">
        <v>8757</v>
      </c>
    </row>
    <row r="20" spans="1:28" ht="11.25">
      <c r="A20" s="362" t="s">
        <v>168</v>
      </c>
      <c r="B20" s="366">
        <v>1478</v>
      </c>
      <c r="C20" s="365">
        <v>1766</v>
      </c>
      <c r="D20" s="367">
        <v>3244</v>
      </c>
      <c r="E20" s="365">
        <v>21</v>
      </c>
      <c r="F20" s="365">
        <v>82</v>
      </c>
      <c r="G20" s="365">
        <v>103</v>
      </c>
      <c r="H20" s="366">
        <v>327</v>
      </c>
      <c r="I20" s="365">
        <v>424</v>
      </c>
      <c r="J20" s="367">
        <v>751</v>
      </c>
      <c r="K20" s="366">
        <v>52</v>
      </c>
      <c r="L20" s="365">
        <v>128</v>
      </c>
      <c r="M20" s="365">
        <v>180</v>
      </c>
      <c r="N20" s="366">
        <v>566</v>
      </c>
      <c r="O20" s="365">
        <v>551</v>
      </c>
      <c r="P20" s="367">
        <v>1117</v>
      </c>
      <c r="Q20" s="366">
        <v>801</v>
      </c>
      <c r="R20" s="365">
        <v>682</v>
      </c>
      <c r="S20" s="367">
        <v>1483</v>
      </c>
      <c r="T20" s="365">
        <v>74</v>
      </c>
      <c r="U20" s="365">
        <v>73</v>
      </c>
      <c r="V20" s="365">
        <v>147</v>
      </c>
      <c r="W20" s="366">
        <v>94</v>
      </c>
      <c r="X20" s="365">
        <v>103</v>
      </c>
      <c r="Y20" s="365">
        <v>197</v>
      </c>
      <c r="Z20" s="366">
        <v>3413</v>
      </c>
      <c r="AA20" s="365">
        <v>3809</v>
      </c>
      <c r="AB20" s="365">
        <v>7222</v>
      </c>
    </row>
    <row r="21" spans="1:28" ht="11.25">
      <c r="A21" s="368" t="s">
        <v>169</v>
      </c>
      <c r="B21" s="366">
        <v>1145</v>
      </c>
      <c r="C21" s="365">
        <v>1381</v>
      </c>
      <c r="D21" s="367">
        <v>2526</v>
      </c>
      <c r="E21" s="365">
        <v>16</v>
      </c>
      <c r="F21" s="365">
        <v>91</v>
      </c>
      <c r="G21" s="365">
        <v>107</v>
      </c>
      <c r="H21" s="366">
        <v>307</v>
      </c>
      <c r="I21" s="365">
        <v>355</v>
      </c>
      <c r="J21" s="367">
        <v>662</v>
      </c>
      <c r="K21" s="366">
        <v>43</v>
      </c>
      <c r="L21" s="365">
        <v>88</v>
      </c>
      <c r="M21" s="365">
        <v>131</v>
      </c>
      <c r="N21" s="366">
        <v>565</v>
      </c>
      <c r="O21" s="365">
        <v>510</v>
      </c>
      <c r="P21" s="367">
        <v>1075</v>
      </c>
      <c r="Q21" s="366">
        <v>690</v>
      </c>
      <c r="R21" s="365">
        <v>604</v>
      </c>
      <c r="S21" s="367">
        <v>1294</v>
      </c>
      <c r="T21" s="365">
        <v>48</v>
      </c>
      <c r="U21" s="365">
        <v>50</v>
      </c>
      <c r="V21" s="365">
        <v>98</v>
      </c>
      <c r="W21" s="366">
        <v>69</v>
      </c>
      <c r="X21" s="365">
        <v>88</v>
      </c>
      <c r="Y21" s="365">
        <v>157</v>
      </c>
      <c r="Z21" s="366">
        <v>2883</v>
      </c>
      <c r="AA21" s="365">
        <v>3167</v>
      </c>
      <c r="AB21" s="365">
        <v>6050</v>
      </c>
    </row>
    <row r="22" spans="1:28" ht="11.25">
      <c r="A22" s="362" t="s">
        <v>170</v>
      </c>
      <c r="B22" s="366">
        <v>936</v>
      </c>
      <c r="C22" s="365">
        <v>1155</v>
      </c>
      <c r="D22" s="367">
        <v>2091</v>
      </c>
      <c r="E22" s="365">
        <v>16</v>
      </c>
      <c r="F22" s="365">
        <v>68</v>
      </c>
      <c r="G22" s="365">
        <v>84</v>
      </c>
      <c r="H22" s="366">
        <v>253</v>
      </c>
      <c r="I22" s="365">
        <v>334</v>
      </c>
      <c r="J22" s="367">
        <v>587</v>
      </c>
      <c r="K22" s="366">
        <v>39</v>
      </c>
      <c r="L22" s="365">
        <v>72</v>
      </c>
      <c r="M22" s="365">
        <v>111</v>
      </c>
      <c r="N22" s="366">
        <v>456</v>
      </c>
      <c r="O22" s="365">
        <v>415</v>
      </c>
      <c r="P22" s="367">
        <v>871</v>
      </c>
      <c r="Q22" s="366">
        <v>568</v>
      </c>
      <c r="R22" s="365">
        <v>493</v>
      </c>
      <c r="S22" s="367">
        <v>1061</v>
      </c>
      <c r="T22" s="365">
        <v>45</v>
      </c>
      <c r="U22" s="365">
        <v>53</v>
      </c>
      <c r="V22" s="365">
        <v>98</v>
      </c>
      <c r="W22" s="366">
        <v>48</v>
      </c>
      <c r="X22" s="365">
        <v>61</v>
      </c>
      <c r="Y22" s="365">
        <v>109</v>
      </c>
      <c r="Z22" s="366">
        <v>2361</v>
      </c>
      <c r="AA22" s="365">
        <v>2651</v>
      </c>
      <c r="AB22" s="365">
        <v>5012</v>
      </c>
    </row>
    <row r="23" spans="1:28" ht="11.25">
      <c r="A23" s="368" t="s">
        <v>171</v>
      </c>
      <c r="B23" s="366">
        <v>745</v>
      </c>
      <c r="C23" s="365">
        <v>965</v>
      </c>
      <c r="D23" s="367">
        <v>1710</v>
      </c>
      <c r="E23" s="365">
        <v>4</v>
      </c>
      <c r="F23" s="365">
        <v>38</v>
      </c>
      <c r="G23" s="365">
        <v>42</v>
      </c>
      <c r="H23" s="366">
        <v>186</v>
      </c>
      <c r="I23" s="365">
        <v>210</v>
      </c>
      <c r="J23" s="367">
        <v>396</v>
      </c>
      <c r="K23" s="366">
        <v>36</v>
      </c>
      <c r="L23" s="365">
        <v>83</v>
      </c>
      <c r="M23" s="365">
        <v>119</v>
      </c>
      <c r="N23" s="366">
        <v>378</v>
      </c>
      <c r="O23" s="365">
        <v>330</v>
      </c>
      <c r="P23" s="367">
        <v>708</v>
      </c>
      <c r="Q23" s="366">
        <v>432</v>
      </c>
      <c r="R23" s="365">
        <v>388</v>
      </c>
      <c r="S23" s="367">
        <v>820</v>
      </c>
      <c r="T23" s="365">
        <v>42</v>
      </c>
      <c r="U23" s="365">
        <v>38</v>
      </c>
      <c r="V23" s="365">
        <v>80</v>
      </c>
      <c r="W23" s="366">
        <v>31</v>
      </c>
      <c r="X23" s="365">
        <v>42</v>
      </c>
      <c r="Y23" s="365">
        <v>73</v>
      </c>
      <c r="Z23" s="366">
        <v>1854</v>
      </c>
      <c r="AA23" s="365">
        <v>2094</v>
      </c>
      <c r="AB23" s="365">
        <v>3948</v>
      </c>
    </row>
    <row r="24" spans="1:28" ht="11.25">
      <c r="A24" s="362" t="s">
        <v>172</v>
      </c>
      <c r="B24" s="366">
        <v>639</v>
      </c>
      <c r="C24" s="365">
        <v>843</v>
      </c>
      <c r="D24" s="367">
        <v>1482</v>
      </c>
      <c r="E24" s="365">
        <v>10</v>
      </c>
      <c r="F24" s="365">
        <v>45</v>
      </c>
      <c r="G24" s="365">
        <v>55</v>
      </c>
      <c r="H24" s="366">
        <v>134</v>
      </c>
      <c r="I24" s="365">
        <v>138</v>
      </c>
      <c r="J24" s="367">
        <v>272</v>
      </c>
      <c r="K24" s="366">
        <v>46</v>
      </c>
      <c r="L24" s="365">
        <v>63</v>
      </c>
      <c r="M24" s="365">
        <v>109</v>
      </c>
      <c r="N24" s="366">
        <v>307</v>
      </c>
      <c r="O24" s="365">
        <v>261</v>
      </c>
      <c r="P24" s="367">
        <v>568</v>
      </c>
      <c r="Q24" s="366">
        <v>342</v>
      </c>
      <c r="R24" s="365">
        <v>285</v>
      </c>
      <c r="S24" s="367">
        <v>627</v>
      </c>
      <c r="T24" s="365">
        <v>29</v>
      </c>
      <c r="U24" s="365">
        <v>44</v>
      </c>
      <c r="V24" s="365">
        <v>73</v>
      </c>
      <c r="W24" s="366">
        <v>36</v>
      </c>
      <c r="X24" s="365">
        <v>46</v>
      </c>
      <c r="Y24" s="365">
        <v>82</v>
      </c>
      <c r="Z24" s="366">
        <v>1543</v>
      </c>
      <c r="AA24" s="365">
        <v>1725</v>
      </c>
      <c r="AB24" s="365">
        <v>3268</v>
      </c>
    </row>
    <row r="25" spans="1:28" ht="11.25">
      <c r="A25" s="368" t="s">
        <v>173</v>
      </c>
      <c r="B25" s="366">
        <v>526</v>
      </c>
      <c r="C25" s="365">
        <v>699</v>
      </c>
      <c r="D25" s="367">
        <v>1225</v>
      </c>
      <c r="E25" s="365">
        <v>13</v>
      </c>
      <c r="F25" s="365">
        <v>46</v>
      </c>
      <c r="G25" s="365">
        <v>59</v>
      </c>
      <c r="H25" s="366">
        <v>73</v>
      </c>
      <c r="I25" s="365">
        <v>82</v>
      </c>
      <c r="J25" s="367">
        <v>155</v>
      </c>
      <c r="K25" s="366">
        <v>22</v>
      </c>
      <c r="L25" s="365">
        <v>78</v>
      </c>
      <c r="M25" s="365">
        <v>100</v>
      </c>
      <c r="N25" s="366">
        <v>268</v>
      </c>
      <c r="O25" s="365">
        <v>239</v>
      </c>
      <c r="P25" s="367">
        <v>507</v>
      </c>
      <c r="Q25" s="366">
        <v>288</v>
      </c>
      <c r="R25" s="365">
        <v>267</v>
      </c>
      <c r="S25" s="367">
        <v>555</v>
      </c>
      <c r="T25" s="365">
        <v>22</v>
      </c>
      <c r="U25" s="365">
        <v>16</v>
      </c>
      <c r="V25" s="365">
        <v>38</v>
      </c>
      <c r="W25" s="366">
        <v>18</v>
      </c>
      <c r="X25" s="365">
        <v>29</v>
      </c>
      <c r="Y25" s="365">
        <v>47</v>
      </c>
      <c r="Z25" s="366">
        <v>1230</v>
      </c>
      <c r="AA25" s="365">
        <v>1456</v>
      </c>
      <c r="AB25" s="365">
        <v>2686</v>
      </c>
    </row>
    <row r="26" spans="1:28" ht="11.25">
      <c r="A26" s="362" t="s">
        <v>174</v>
      </c>
      <c r="B26" s="366">
        <v>486</v>
      </c>
      <c r="C26" s="365">
        <v>715</v>
      </c>
      <c r="D26" s="367">
        <v>1201</v>
      </c>
      <c r="E26" s="365">
        <v>14</v>
      </c>
      <c r="F26" s="365">
        <v>36</v>
      </c>
      <c r="G26" s="365">
        <v>50</v>
      </c>
      <c r="H26" s="366">
        <v>45</v>
      </c>
      <c r="I26" s="365">
        <v>52</v>
      </c>
      <c r="J26" s="367">
        <v>97</v>
      </c>
      <c r="K26" s="366">
        <v>31</v>
      </c>
      <c r="L26" s="365">
        <v>60</v>
      </c>
      <c r="M26" s="365">
        <v>91</v>
      </c>
      <c r="N26" s="366">
        <v>190</v>
      </c>
      <c r="O26" s="365">
        <v>178</v>
      </c>
      <c r="P26" s="367">
        <v>368</v>
      </c>
      <c r="Q26" s="366">
        <v>204</v>
      </c>
      <c r="R26" s="365">
        <v>202</v>
      </c>
      <c r="S26" s="367">
        <v>406</v>
      </c>
      <c r="T26" s="365">
        <v>21</v>
      </c>
      <c r="U26" s="365">
        <v>20</v>
      </c>
      <c r="V26" s="365">
        <v>41</v>
      </c>
      <c r="W26" s="366">
        <v>22</v>
      </c>
      <c r="X26" s="365">
        <v>36</v>
      </c>
      <c r="Y26" s="365">
        <v>58</v>
      </c>
      <c r="Z26" s="366">
        <v>1013</v>
      </c>
      <c r="AA26" s="365">
        <v>1299</v>
      </c>
      <c r="AB26" s="365">
        <v>2312</v>
      </c>
    </row>
    <row r="27" spans="1:28" ht="11.25">
      <c r="A27" s="368" t="s">
        <v>175</v>
      </c>
      <c r="B27" s="366">
        <v>408</v>
      </c>
      <c r="C27" s="365">
        <v>583</v>
      </c>
      <c r="D27" s="367">
        <v>991</v>
      </c>
      <c r="E27" s="365">
        <v>9</v>
      </c>
      <c r="F27" s="365">
        <v>32</v>
      </c>
      <c r="G27" s="365">
        <v>41</v>
      </c>
      <c r="H27" s="366">
        <v>40</v>
      </c>
      <c r="I27" s="365">
        <v>53</v>
      </c>
      <c r="J27" s="367">
        <v>93</v>
      </c>
      <c r="K27" s="366">
        <v>27</v>
      </c>
      <c r="L27" s="365">
        <v>53</v>
      </c>
      <c r="M27" s="365">
        <v>80</v>
      </c>
      <c r="N27" s="366">
        <v>165</v>
      </c>
      <c r="O27" s="365">
        <v>113</v>
      </c>
      <c r="P27" s="367">
        <v>278</v>
      </c>
      <c r="Q27" s="366">
        <v>193</v>
      </c>
      <c r="R27" s="365">
        <v>136</v>
      </c>
      <c r="S27" s="367">
        <v>329</v>
      </c>
      <c r="T27" s="365">
        <v>20</v>
      </c>
      <c r="U27" s="365">
        <v>34</v>
      </c>
      <c r="V27" s="365">
        <v>54</v>
      </c>
      <c r="W27" s="366">
        <v>16</v>
      </c>
      <c r="X27" s="365">
        <v>28</v>
      </c>
      <c r="Y27" s="365">
        <v>44</v>
      </c>
      <c r="Z27" s="366">
        <v>878</v>
      </c>
      <c r="AA27" s="365">
        <v>1032</v>
      </c>
      <c r="AB27" s="365">
        <v>1910</v>
      </c>
    </row>
    <row r="28" spans="1:28" ht="11.25">
      <c r="A28" s="362" t="s">
        <v>176</v>
      </c>
      <c r="B28" s="366">
        <v>374</v>
      </c>
      <c r="C28" s="365">
        <v>597</v>
      </c>
      <c r="D28" s="367">
        <v>971</v>
      </c>
      <c r="E28" s="365">
        <v>7</v>
      </c>
      <c r="F28" s="365">
        <v>47</v>
      </c>
      <c r="G28" s="365">
        <v>54</v>
      </c>
      <c r="H28" s="366">
        <v>35</v>
      </c>
      <c r="I28" s="365">
        <v>26</v>
      </c>
      <c r="J28" s="367">
        <v>61</v>
      </c>
      <c r="K28" s="366">
        <v>27</v>
      </c>
      <c r="L28" s="365">
        <v>52</v>
      </c>
      <c r="M28" s="365">
        <v>79</v>
      </c>
      <c r="N28" s="366">
        <v>132</v>
      </c>
      <c r="O28" s="365">
        <v>125</v>
      </c>
      <c r="P28" s="367">
        <v>257</v>
      </c>
      <c r="Q28" s="366">
        <v>162</v>
      </c>
      <c r="R28" s="365">
        <v>144</v>
      </c>
      <c r="S28" s="367">
        <v>306</v>
      </c>
      <c r="T28" s="365">
        <v>23</v>
      </c>
      <c r="U28" s="365">
        <v>22</v>
      </c>
      <c r="V28" s="365">
        <v>45</v>
      </c>
      <c r="W28" s="366">
        <v>26</v>
      </c>
      <c r="X28" s="365">
        <v>28</v>
      </c>
      <c r="Y28" s="365">
        <v>54</v>
      </c>
      <c r="Z28" s="366">
        <v>786</v>
      </c>
      <c r="AA28" s="365">
        <v>1041</v>
      </c>
      <c r="AB28" s="365">
        <v>1827</v>
      </c>
    </row>
    <row r="29" spans="1:28" ht="11.25">
      <c r="A29" s="368" t="s">
        <v>177</v>
      </c>
      <c r="B29" s="366">
        <v>298</v>
      </c>
      <c r="C29" s="365">
        <v>560</v>
      </c>
      <c r="D29" s="367">
        <v>858</v>
      </c>
      <c r="E29" s="365">
        <v>7</v>
      </c>
      <c r="F29" s="365">
        <v>48</v>
      </c>
      <c r="G29" s="365">
        <v>55</v>
      </c>
      <c r="H29" s="366">
        <v>22</v>
      </c>
      <c r="I29" s="365">
        <v>19</v>
      </c>
      <c r="J29" s="367">
        <v>41</v>
      </c>
      <c r="K29" s="366">
        <v>27</v>
      </c>
      <c r="L29" s="365">
        <v>37</v>
      </c>
      <c r="M29" s="365">
        <v>64</v>
      </c>
      <c r="N29" s="366">
        <v>127</v>
      </c>
      <c r="O29" s="365">
        <v>108</v>
      </c>
      <c r="P29" s="367">
        <v>235</v>
      </c>
      <c r="Q29" s="366">
        <v>131</v>
      </c>
      <c r="R29" s="365">
        <v>135</v>
      </c>
      <c r="S29" s="367">
        <v>266</v>
      </c>
      <c r="T29" s="365">
        <v>14</v>
      </c>
      <c r="U29" s="365">
        <v>25</v>
      </c>
      <c r="V29" s="365">
        <v>39</v>
      </c>
      <c r="W29" s="366">
        <v>16</v>
      </c>
      <c r="X29" s="365">
        <v>30</v>
      </c>
      <c r="Y29" s="365">
        <v>46</v>
      </c>
      <c r="Z29" s="366">
        <v>642</v>
      </c>
      <c r="AA29" s="365">
        <v>962</v>
      </c>
      <c r="AB29" s="365">
        <v>1604</v>
      </c>
    </row>
    <row r="30" spans="1:28" ht="11.25">
      <c r="A30" s="362" t="s">
        <v>178</v>
      </c>
      <c r="B30" s="366">
        <v>297</v>
      </c>
      <c r="C30" s="365">
        <v>528</v>
      </c>
      <c r="D30" s="367">
        <v>825</v>
      </c>
      <c r="E30" s="365">
        <v>0</v>
      </c>
      <c r="F30" s="365">
        <v>28</v>
      </c>
      <c r="G30" s="365">
        <v>28</v>
      </c>
      <c r="H30" s="366">
        <v>33</v>
      </c>
      <c r="I30" s="365">
        <v>24</v>
      </c>
      <c r="J30" s="367">
        <v>57</v>
      </c>
      <c r="K30" s="366">
        <v>29</v>
      </c>
      <c r="L30" s="365">
        <v>57</v>
      </c>
      <c r="M30" s="365">
        <v>86</v>
      </c>
      <c r="N30" s="366">
        <v>105</v>
      </c>
      <c r="O30" s="365">
        <v>108</v>
      </c>
      <c r="P30" s="367">
        <v>213</v>
      </c>
      <c r="Q30" s="366">
        <v>111</v>
      </c>
      <c r="R30" s="365">
        <v>105</v>
      </c>
      <c r="S30" s="367">
        <v>216</v>
      </c>
      <c r="T30" s="365">
        <v>11</v>
      </c>
      <c r="U30" s="365">
        <v>17</v>
      </c>
      <c r="V30" s="365">
        <v>28</v>
      </c>
      <c r="W30" s="366">
        <v>19</v>
      </c>
      <c r="X30" s="365">
        <v>25</v>
      </c>
      <c r="Y30" s="365">
        <v>44</v>
      </c>
      <c r="Z30" s="366">
        <v>605</v>
      </c>
      <c r="AA30" s="365">
        <v>892</v>
      </c>
      <c r="AB30" s="365">
        <v>1497</v>
      </c>
    </row>
    <row r="31" spans="1:28" ht="11.25">
      <c r="A31" s="368" t="s">
        <v>179</v>
      </c>
      <c r="B31" s="366">
        <v>273</v>
      </c>
      <c r="C31" s="365">
        <v>506</v>
      </c>
      <c r="D31" s="367">
        <v>779</v>
      </c>
      <c r="E31" s="365">
        <v>9</v>
      </c>
      <c r="F31" s="365">
        <v>30</v>
      </c>
      <c r="G31" s="365">
        <v>39</v>
      </c>
      <c r="H31" s="366">
        <v>18</v>
      </c>
      <c r="I31" s="365">
        <v>17</v>
      </c>
      <c r="J31" s="367">
        <v>35</v>
      </c>
      <c r="K31" s="366">
        <v>32</v>
      </c>
      <c r="L31" s="365">
        <v>29</v>
      </c>
      <c r="M31" s="365">
        <v>61</v>
      </c>
      <c r="N31" s="366">
        <v>102</v>
      </c>
      <c r="O31" s="365">
        <v>68</v>
      </c>
      <c r="P31" s="367">
        <v>170</v>
      </c>
      <c r="Q31" s="366">
        <v>104</v>
      </c>
      <c r="R31" s="365">
        <v>72</v>
      </c>
      <c r="S31" s="367">
        <v>176</v>
      </c>
      <c r="T31" s="365">
        <v>14</v>
      </c>
      <c r="U31" s="365">
        <v>12</v>
      </c>
      <c r="V31" s="365">
        <v>26</v>
      </c>
      <c r="W31" s="366">
        <v>19</v>
      </c>
      <c r="X31" s="365">
        <v>25</v>
      </c>
      <c r="Y31" s="365">
        <v>44</v>
      </c>
      <c r="Z31" s="366">
        <v>571</v>
      </c>
      <c r="AA31" s="365">
        <v>759</v>
      </c>
      <c r="AB31" s="365">
        <v>1330</v>
      </c>
    </row>
    <row r="32" spans="1:28" ht="11.25">
      <c r="A32" s="362" t="s">
        <v>180</v>
      </c>
      <c r="B32" s="366">
        <v>267</v>
      </c>
      <c r="C32" s="365">
        <v>461</v>
      </c>
      <c r="D32" s="367">
        <v>728</v>
      </c>
      <c r="E32" s="365">
        <v>5</v>
      </c>
      <c r="F32" s="365">
        <v>36</v>
      </c>
      <c r="G32" s="365">
        <v>41</v>
      </c>
      <c r="H32" s="366">
        <v>15</v>
      </c>
      <c r="I32" s="365">
        <v>10</v>
      </c>
      <c r="J32" s="367">
        <v>25</v>
      </c>
      <c r="K32" s="366">
        <v>28</v>
      </c>
      <c r="L32" s="365">
        <v>35</v>
      </c>
      <c r="M32" s="365">
        <v>63</v>
      </c>
      <c r="N32" s="366">
        <v>76</v>
      </c>
      <c r="O32" s="365">
        <v>78</v>
      </c>
      <c r="P32" s="367">
        <v>154</v>
      </c>
      <c r="Q32" s="366">
        <v>88</v>
      </c>
      <c r="R32" s="365">
        <v>81</v>
      </c>
      <c r="S32" s="367">
        <v>169</v>
      </c>
      <c r="T32" s="365">
        <v>6</v>
      </c>
      <c r="U32" s="365">
        <v>16</v>
      </c>
      <c r="V32" s="365">
        <v>22</v>
      </c>
      <c r="W32" s="366">
        <v>13</v>
      </c>
      <c r="X32" s="365">
        <v>25</v>
      </c>
      <c r="Y32" s="365">
        <v>38</v>
      </c>
      <c r="Z32" s="366">
        <v>498</v>
      </c>
      <c r="AA32" s="365">
        <v>742</v>
      </c>
      <c r="AB32" s="365">
        <v>1240</v>
      </c>
    </row>
    <row r="33" spans="1:28" ht="11.25">
      <c r="A33" s="368" t="s">
        <v>181</v>
      </c>
      <c r="B33" s="366">
        <v>226</v>
      </c>
      <c r="C33" s="365">
        <v>386</v>
      </c>
      <c r="D33" s="367">
        <v>612</v>
      </c>
      <c r="E33" s="365">
        <v>8</v>
      </c>
      <c r="F33" s="365">
        <v>30</v>
      </c>
      <c r="G33" s="365">
        <v>38</v>
      </c>
      <c r="H33" s="366">
        <v>16</v>
      </c>
      <c r="I33" s="365">
        <v>14</v>
      </c>
      <c r="J33" s="367">
        <v>30</v>
      </c>
      <c r="K33" s="366">
        <v>33</v>
      </c>
      <c r="L33" s="365">
        <v>48</v>
      </c>
      <c r="M33" s="365">
        <v>81</v>
      </c>
      <c r="N33" s="366">
        <v>73</v>
      </c>
      <c r="O33" s="365">
        <v>60</v>
      </c>
      <c r="P33" s="367">
        <v>133</v>
      </c>
      <c r="Q33" s="366">
        <v>78</v>
      </c>
      <c r="R33" s="365">
        <v>60</v>
      </c>
      <c r="S33" s="367">
        <v>138</v>
      </c>
      <c r="T33" s="365">
        <v>10</v>
      </c>
      <c r="U33" s="365">
        <v>9</v>
      </c>
      <c r="V33" s="365">
        <v>19</v>
      </c>
      <c r="W33" s="366">
        <v>13</v>
      </c>
      <c r="X33" s="365">
        <v>8</v>
      </c>
      <c r="Y33" s="365">
        <v>21</v>
      </c>
      <c r="Z33" s="366">
        <v>457</v>
      </c>
      <c r="AA33" s="365">
        <v>615</v>
      </c>
      <c r="AB33" s="365">
        <v>1072</v>
      </c>
    </row>
    <row r="34" spans="1:28" ht="11.25">
      <c r="A34" s="362" t="s">
        <v>182</v>
      </c>
      <c r="B34" s="366">
        <v>207</v>
      </c>
      <c r="C34" s="365">
        <v>335</v>
      </c>
      <c r="D34" s="367">
        <v>542</v>
      </c>
      <c r="E34" s="365">
        <v>4</v>
      </c>
      <c r="F34" s="365">
        <v>21</v>
      </c>
      <c r="G34" s="365">
        <v>25</v>
      </c>
      <c r="H34" s="366">
        <v>7</v>
      </c>
      <c r="I34" s="365">
        <v>13</v>
      </c>
      <c r="J34" s="367">
        <v>20</v>
      </c>
      <c r="K34" s="366">
        <v>16</v>
      </c>
      <c r="L34" s="365">
        <v>37</v>
      </c>
      <c r="M34" s="365">
        <v>53</v>
      </c>
      <c r="N34" s="366">
        <v>60</v>
      </c>
      <c r="O34" s="365">
        <v>46</v>
      </c>
      <c r="P34" s="367">
        <v>106</v>
      </c>
      <c r="Q34" s="366">
        <v>79</v>
      </c>
      <c r="R34" s="365">
        <v>45</v>
      </c>
      <c r="S34" s="367">
        <v>124</v>
      </c>
      <c r="T34" s="365">
        <v>6</v>
      </c>
      <c r="U34" s="365">
        <v>6</v>
      </c>
      <c r="V34" s="365">
        <v>12</v>
      </c>
      <c r="W34" s="366">
        <v>9</v>
      </c>
      <c r="X34" s="365">
        <v>21</v>
      </c>
      <c r="Y34" s="365">
        <v>30</v>
      </c>
      <c r="Z34" s="366">
        <v>388</v>
      </c>
      <c r="AA34" s="365">
        <v>524</v>
      </c>
      <c r="AB34" s="365">
        <v>912</v>
      </c>
    </row>
    <row r="35" spans="1:28" ht="11.25">
      <c r="A35" s="368" t="s">
        <v>183</v>
      </c>
      <c r="B35" s="366">
        <v>176</v>
      </c>
      <c r="C35" s="365">
        <v>313</v>
      </c>
      <c r="D35" s="367">
        <v>489</v>
      </c>
      <c r="E35" s="365">
        <v>5</v>
      </c>
      <c r="F35" s="365">
        <v>21</v>
      </c>
      <c r="G35" s="365">
        <v>26</v>
      </c>
      <c r="H35" s="366">
        <v>9</v>
      </c>
      <c r="I35" s="365">
        <v>11</v>
      </c>
      <c r="J35" s="367">
        <v>20</v>
      </c>
      <c r="K35" s="366">
        <v>22</v>
      </c>
      <c r="L35" s="365">
        <v>45</v>
      </c>
      <c r="M35" s="365">
        <v>67</v>
      </c>
      <c r="N35" s="366">
        <v>52</v>
      </c>
      <c r="O35" s="365">
        <v>43</v>
      </c>
      <c r="P35" s="367">
        <v>95</v>
      </c>
      <c r="Q35" s="366">
        <v>46</v>
      </c>
      <c r="R35" s="365">
        <v>43</v>
      </c>
      <c r="S35" s="367">
        <v>89</v>
      </c>
      <c r="T35" s="365">
        <v>6</v>
      </c>
      <c r="U35" s="365">
        <v>6</v>
      </c>
      <c r="V35" s="365">
        <v>12</v>
      </c>
      <c r="W35" s="366">
        <v>14</v>
      </c>
      <c r="X35" s="365">
        <v>13</v>
      </c>
      <c r="Y35" s="365">
        <v>27</v>
      </c>
      <c r="Z35" s="366">
        <v>330</v>
      </c>
      <c r="AA35" s="365">
        <v>495</v>
      </c>
      <c r="AB35" s="365">
        <v>825</v>
      </c>
    </row>
    <row r="36" spans="1:28" ht="11.25">
      <c r="A36" s="362" t="s">
        <v>184</v>
      </c>
      <c r="B36" s="366">
        <v>146</v>
      </c>
      <c r="C36" s="365">
        <v>296</v>
      </c>
      <c r="D36" s="367">
        <v>442</v>
      </c>
      <c r="E36" s="365">
        <v>4</v>
      </c>
      <c r="F36" s="365">
        <v>28</v>
      </c>
      <c r="G36" s="365">
        <v>32</v>
      </c>
      <c r="H36" s="366">
        <v>7</v>
      </c>
      <c r="I36" s="365">
        <v>4</v>
      </c>
      <c r="J36" s="367">
        <v>11</v>
      </c>
      <c r="K36" s="366">
        <v>12</v>
      </c>
      <c r="L36" s="365">
        <v>25</v>
      </c>
      <c r="M36" s="365">
        <v>37</v>
      </c>
      <c r="N36" s="366">
        <v>49</v>
      </c>
      <c r="O36" s="365">
        <v>32</v>
      </c>
      <c r="P36" s="367">
        <v>81</v>
      </c>
      <c r="Q36" s="366">
        <v>60</v>
      </c>
      <c r="R36" s="365">
        <v>40</v>
      </c>
      <c r="S36" s="367">
        <v>100</v>
      </c>
      <c r="T36" s="365">
        <v>6</v>
      </c>
      <c r="U36" s="365">
        <v>9</v>
      </c>
      <c r="V36" s="365">
        <v>15</v>
      </c>
      <c r="W36" s="366">
        <v>6</v>
      </c>
      <c r="X36" s="365">
        <v>15</v>
      </c>
      <c r="Y36" s="365">
        <v>21</v>
      </c>
      <c r="Z36" s="366">
        <v>290</v>
      </c>
      <c r="AA36" s="365">
        <v>449</v>
      </c>
      <c r="AB36" s="365">
        <v>739</v>
      </c>
    </row>
    <row r="37" spans="1:28" ht="11.25">
      <c r="A37" s="368" t="s">
        <v>185</v>
      </c>
      <c r="B37" s="366">
        <v>137</v>
      </c>
      <c r="C37" s="365">
        <v>227</v>
      </c>
      <c r="D37" s="367">
        <v>364</v>
      </c>
      <c r="E37" s="365">
        <v>4</v>
      </c>
      <c r="F37" s="365">
        <v>21</v>
      </c>
      <c r="G37" s="365">
        <v>25</v>
      </c>
      <c r="H37" s="366">
        <v>11</v>
      </c>
      <c r="I37" s="365">
        <v>8</v>
      </c>
      <c r="J37" s="367">
        <v>19</v>
      </c>
      <c r="K37" s="366">
        <v>17</v>
      </c>
      <c r="L37" s="365">
        <v>29</v>
      </c>
      <c r="M37" s="365">
        <v>46</v>
      </c>
      <c r="N37" s="366">
        <v>40</v>
      </c>
      <c r="O37" s="365">
        <v>35</v>
      </c>
      <c r="P37" s="367">
        <v>75</v>
      </c>
      <c r="Q37" s="366">
        <v>48</v>
      </c>
      <c r="R37" s="365">
        <v>34</v>
      </c>
      <c r="S37" s="367">
        <v>82</v>
      </c>
      <c r="T37" s="365">
        <v>4</v>
      </c>
      <c r="U37" s="365">
        <v>9</v>
      </c>
      <c r="V37" s="365">
        <v>13</v>
      </c>
      <c r="W37" s="366">
        <v>7</v>
      </c>
      <c r="X37" s="365">
        <v>13</v>
      </c>
      <c r="Y37" s="365">
        <v>20</v>
      </c>
      <c r="Z37" s="366">
        <v>268</v>
      </c>
      <c r="AA37" s="365">
        <v>376</v>
      </c>
      <c r="AB37" s="365">
        <v>644</v>
      </c>
    </row>
    <row r="38" spans="1:28" ht="11.25">
      <c r="A38" s="362" t="s">
        <v>186</v>
      </c>
      <c r="B38" s="366">
        <v>126</v>
      </c>
      <c r="C38" s="365">
        <v>230</v>
      </c>
      <c r="D38" s="367">
        <v>356</v>
      </c>
      <c r="E38" s="365">
        <v>2</v>
      </c>
      <c r="F38" s="365">
        <v>12</v>
      </c>
      <c r="G38" s="365">
        <v>14</v>
      </c>
      <c r="H38" s="366">
        <v>4</v>
      </c>
      <c r="I38" s="365">
        <v>9</v>
      </c>
      <c r="J38" s="367">
        <v>13</v>
      </c>
      <c r="K38" s="366">
        <v>17</v>
      </c>
      <c r="L38" s="365">
        <v>33</v>
      </c>
      <c r="M38" s="365">
        <v>50</v>
      </c>
      <c r="N38" s="366">
        <v>32</v>
      </c>
      <c r="O38" s="365">
        <v>26</v>
      </c>
      <c r="P38" s="367">
        <v>58</v>
      </c>
      <c r="Q38" s="366">
        <v>43</v>
      </c>
      <c r="R38" s="365">
        <v>25</v>
      </c>
      <c r="S38" s="367">
        <v>68</v>
      </c>
      <c r="T38" s="365">
        <v>2</v>
      </c>
      <c r="U38" s="365">
        <v>6</v>
      </c>
      <c r="V38" s="365">
        <v>8</v>
      </c>
      <c r="W38" s="366">
        <v>12</v>
      </c>
      <c r="X38" s="365">
        <v>17</v>
      </c>
      <c r="Y38" s="365">
        <v>29</v>
      </c>
      <c r="Z38" s="366">
        <v>238</v>
      </c>
      <c r="AA38" s="365">
        <v>358</v>
      </c>
      <c r="AB38" s="365">
        <v>596</v>
      </c>
    </row>
    <row r="39" spans="1:28" ht="11.25">
      <c r="A39" s="368" t="s">
        <v>187</v>
      </c>
      <c r="B39" s="366">
        <v>104</v>
      </c>
      <c r="C39" s="365">
        <v>199</v>
      </c>
      <c r="D39" s="367">
        <v>303</v>
      </c>
      <c r="E39" s="365">
        <v>0</v>
      </c>
      <c r="F39" s="365">
        <v>18</v>
      </c>
      <c r="G39" s="365">
        <v>18</v>
      </c>
      <c r="H39" s="366">
        <v>7</v>
      </c>
      <c r="I39" s="365">
        <v>7</v>
      </c>
      <c r="J39" s="367">
        <v>14</v>
      </c>
      <c r="K39" s="366">
        <v>15</v>
      </c>
      <c r="L39" s="365">
        <v>22</v>
      </c>
      <c r="M39" s="365">
        <v>37</v>
      </c>
      <c r="N39" s="366">
        <v>25</v>
      </c>
      <c r="O39" s="365">
        <v>25</v>
      </c>
      <c r="P39" s="367">
        <v>50</v>
      </c>
      <c r="Q39" s="366">
        <v>24</v>
      </c>
      <c r="R39" s="365">
        <v>21</v>
      </c>
      <c r="S39" s="367">
        <v>45</v>
      </c>
      <c r="T39" s="365">
        <v>4</v>
      </c>
      <c r="U39" s="365">
        <v>6</v>
      </c>
      <c r="V39" s="365">
        <v>10</v>
      </c>
      <c r="W39" s="366">
        <v>3</v>
      </c>
      <c r="X39" s="365">
        <v>10</v>
      </c>
      <c r="Y39" s="365">
        <v>13</v>
      </c>
      <c r="Z39" s="366">
        <v>182</v>
      </c>
      <c r="AA39" s="365">
        <v>308</v>
      </c>
      <c r="AB39" s="365">
        <v>490</v>
      </c>
    </row>
    <row r="40" spans="1:28" ht="11.25">
      <c r="A40" s="362" t="s">
        <v>188</v>
      </c>
      <c r="B40" s="366">
        <v>112</v>
      </c>
      <c r="C40" s="365">
        <v>189</v>
      </c>
      <c r="D40" s="367">
        <v>301</v>
      </c>
      <c r="E40" s="365">
        <v>1</v>
      </c>
      <c r="F40" s="365">
        <v>14</v>
      </c>
      <c r="G40" s="365">
        <v>15</v>
      </c>
      <c r="H40" s="366">
        <v>8</v>
      </c>
      <c r="I40" s="365">
        <v>8</v>
      </c>
      <c r="J40" s="367">
        <v>16</v>
      </c>
      <c r="K40" s="366">
        <v>15</v>
      </c>
      <c r="L40" s="365">
        <v>18</v>
      </c>
      <c r="M40" s="365">
        <v>33</v>
      </c>
      <c r="N40" s="366">
        <v>28</v>
      </c>
      <c r="O40" s="365">
        <v>15</v>
      </c>
      <c r="P40" s="367">
        <v>43</v>
      </c>
      <c r="Q40" s="366">
        <v>29</v>
      </c>
      <c r="R40" s="365">
        <v>15</v>
      </c>
      <c r="S40" s="367">
        <v>44</v>
      </c>
      <c r="T40" s="365">
        <v>0</v>
      </c>
      <c r="U40" s="365">
        <v>3</v>
      </c>
      <c r="V40" s="365">
        <v>3</v>
      </c>
      <c r="W40" s="366">
        <v>1</v>
      </c>
      <c r="X40" s="365">
        <v>8</v>
      </c>
      <c r="Y40" s="365">
        <v>9</v>
      </c>
      <c r="Z40" s="366">
        <v>194</v>
      </c>
      <c r="AA40" s="365">
        <v>270</v>
      </c>
      <c r="AB40" s="365">
        <v>464</v>
      </c>
    </row>
    <row r="41" spans="1:28" ht="11.25">
      <c r="A41" s="368" t="s">
        <v>189</v>
      </c>
      <c r="B41" s="366">
        <v>102</v>
      </c>
      <c r="C41" s="365">
        <v>165</v>
      </c>
      <c r="D41" s="367">
        <v>267</v>
      </c>
      <c r="E41" s="365">
        <v>3</v>
      </c>
      <c r="F41" s="365">
        <v>17</v>
      </c>
      <c r="G41" s="365">
        <v>20</v>
      </c>
      <c r="H41" s="366">
        <v>3</v>
      </c>
      <c r="I41" s="365">
        <v>1</v>
      </c>
      <c r="J41" s="367">
        <v>4</v>
      </c>
      <c r="K41" s="366">
        <v>17</v>
      </c>
      <c r="L41" s="365">
        <v>21</v>
      </c>
      <c r="M41" s="365">
        <v>38</v>
      </c>
      <c r="N41" s="366">
        <v>26</v>
      </c>
      <c r="O41" s="365">
        <v>17</v>
      </c>
      <c r="P41" s="367">
        <v>43</v>
      </c>
      <c r="Q41" s="366">
        <v>24</v>
      </c>
      <c r="R41" s="365">
        <v>15</v>
      </c>
      <c r="S41" s="367">
        <v>39</v>
      </c>
      <c r="T41" s="365">
        <v>1</v>
      </c>
      <c r="U41" s="365">
        <v>4</v>
      </c>
      <c r="V41" s="365">
        <v>5</v>
      </c>
      <c r="W41" s="366">
        <v>2</v>
      </c>
      <c r="X41" s="365">
        <v>5</v>
      </c>
      <c r="Y41" s="365">
        <v>7</v>
      </c>
      <c r="Z41" s="366">
        <v>178</v>
      </c>
      <c r="AA41" s="365">
        <v>245</v>
      </c>
      <c r="AB41" s="365">
        <v>423</v>
      </c>
    </row>
    <row r="42" spans="1:28" ht="11.25">
      <c r="A42" s="362" t="s">
        <v>190</v>
      </c>
      <c r="B42" s="366">
        <v>86</v>
      </c>
      <c r="C42" s="365">
        <v>129</v>
      </c>
      <c r="D42" s="367">
        <v>215</v>
      </c>
      <c r="E42" s="365">
        <v>2</v>
      </c>
      <c r="F42" s="365">
        <v>10</v>
      </c>
      <c r="G42" s="365">
        <v>12</v>
      </c>
      <c r="H42" s="366">
        <v>2</v>
      </c>
      <c r="I42" s="365">
        <v>12</v>
      </c>
      <c r="J42" s="367">
        <v>14</v>
      </c>
      <c r="K42" s="366">
        <v>20</v>
      </c>
      <c r="L42" s="365">
        <v>14</v>
      </c>
      <c r="M42" s="365">
        <v>34</v>
      </c>
      <c r="N42" s="366">
        <v>30</v>
      </c>
      <c r="O42" s="365">
        <v>14</v>
      </c>
      <c r="P42" s="367">
        <v>44</v>
      </c>
      <c r="Q42" s="366">
        <v>29</v>
      </c>
      <c r="R42" s="365">
        <v>9</v>
      </c>
      <c r="S42" s="367">
        <v>38</v>
      </c>
      <c r="T42" s="365">
        <v>6</v>
      </c>
      <c r="U42" s="365">
        <v>1</v>
      </c>
      <c r="V42" s="365">
        <v>7</v>
      </c>
      <c r="W42" s="366">
        <v>2</v>
      </c>
      <c r="X42" s="365">
        <v>4</v>
      </c>
      <c r="Y42" s="365">
        <v>6</v>
      </c>
      <c r="Z42" s="366">
        <v>177</v>
      </c>
      <c r="AA42" s="365">
        <v>193</v>
      </c>
      <c r="AB42" s="365">
        <v>370</v>
      </c>
    </row>
    <row r="43" spans="1:28" ht="11.25">
      <c r="A43" s="368" t="s">
        <v>191</v>
      </c>
      <c r="B43" s="366">
        <v>59</v>
      </c>
      <c r="C43" s="365">
        <v>129</v>
      </c>
      <c r="D43" s="367">
        <v>188</v>
      </c>
      <c r="E43" s="365">
        <v>0</v>
      </c>
      <c r="F43" s="365">
        <v>8</v>
      </c>
      <c r="G43" s="365">
        <v>8</v>
      </c>
      <c r="H43" s="366">
        <v>11</v>
      </c>
      <c r="I43" s="365">
        <v>4</v>
      </c>
      <c r="J43" s="367">
        <v>15</v>
      </c>
      <c r="K43" s="366">
        <v>12</v>
      </c>
      <c r="L43" s="365">
        <v>15</v>
      </c>
      <c r="M43" s="365">
        <v>27</v>
      </c>
      <c r="N43" s="366">
        <v>14</v>
      </c>
      <c r="O43" s="365">
        <v>15</v>
      </c>
      <c r="P43" s="367">
        <v>29</v>
      </c>
      <c r="Q43" s="366">
        <v>21</v>
      </c>
      <c r="R43" s="365">
        <v>20</v>
      </c>
      <c r="S43" s="367">
        <v>41</v>
      </c>
      <c r="T43" s="365">
        <v>2</v>
      </c>
      <c r="U43" s="365">
        <v>5</v>
      </c>
      <c r="V43" s="365">
        <v>7</v>
      </c>
      <c r="W43" s="366">
        <v>0</v>
      </c>
      <c r="X43" s="365">
        <v>9</v>
      </c>
      <c r="Y43" s="365">
        <v>9</v>
      </c>
      <c r="Z43" s="366">
        <v>119</v>
      </c>
      <c r="AA43" s="365">
        <v>205</v>
      </c>
      <c r="AB43" s="365">
        <v>324</v>
      </c>
    </row>
    <row r="44" spans="1:28" ht="11.25">
      <c r="A44" s="362" t="s">
        <v>192</v>
      </c>
      <c r="B44" s="366">
        <v>62</v>
      </c>
      <c r="C44" s="365">
        <v>86</v>
      </c>
      <c r="D44" s="367">
        <v>148</v>
      </c>
      <c r="E44" s="365">
        <v>1</v>
      </c>
      <c r="F44" s="365">
        <v>5</v>
      </c>
      <c r="G44" s="365">
        <v>6</v>
      </c>
      <c r="H44" s="366">
        <v>6</v>
      </c>
      <c r="I44" s="365">
        <v>4</v>
      </c>
      <c r="J44" s="367">
        <v>10</v>
      </c>
      <c r="K44" s="366">
        <v>12</v>
      </c>
      <c r="L44" s="365">
        <v>11</v>
      </c>
      <c r="M44" s="365">
        <v>23</v>
      </c>
      <c r="N44" s="366">
        <v>24</v>
      </c>
      <c r="O44" s="365">
        <v>10</v>
      </c>
      <c r="P44" s="367">
        <v>34</v>
      </c>
      <c r="Q44" s="366">
        <v>26</v>
      </c>
      <c r="R44" s="365">
        <v>11</v>
      </c>
      <c r="S44" s="367">
        <v>37</v>
      </c>
      <c r="T44" s="365">
        <v>3</v>
      </c>
      <c r="U44" s="365">
        <v>1</v>
      </c>
      <c r="V44" s="365">
        <v>4</v>
      </c>
      <c r="W44" s="366">
        <v>5</v>
      </c>
      <c r="X44" s="365">
        <v>6</v>
      </c>
      <c r="Y44" s="365">
        <v>11</v>
      </c>
      <c r="Z44" s="366">
        <v>139</v>
      </c>
      <c r="AA44" s="365">
        <v>134</v>
      </c>
      <c r="AB44" s="365">
        <v>273</v>
      </c>
    </row>
    <row r="45" spans="1:28" ht="11.25">
      <c r="A45" s="368" t="s">
        <v>193</v>
      </c>
      <c r="B45" s="366">
        <v>63</v>
      </c>
      <c r="C45" s="365">
        <v>79</v>
      </c>
      <c r="D45" s="367">
        <v>142</v>
      </c>
      <c r="E45" s="365">
        <v>1</v>
      </c>
      <c r="F45" s="365">
        <v>12</v>
      </c>
      <c r="G45" s="365">
        <v>13</v>
      </c>
      <c r="H45" s="366">
        <v>2</v>
      </c>
      <c r="I45" s="365">
        <v>2</v>
      </c>
      <c r="J45" s="367">
        <v>4</v>
      </c>
      <c r="K45" s="366">
        <v>7</v>
      </c>
      <c r="L45" s="365">
        <v>9</v>
      </c>
      <c r="M45" s="365">
        <v>16</v>
      </c>
      <c r="N45" s="366">
        <v>15</v>
      </c>
      <c r="O45" s="365">
        <v>13</v>
      </c>
      <c r="P45" s="367">
        <v>28</v>
      </c>
      <c r="Q45" s="366">
        <v>19</v>
      </c>
      <c r="R45" s="365">
        <v>5</v>
      </c>
      <c r="S45" s="367">
        <v>24</v>
      </c>
      <c r="T45" s="365">
        <v>0</v>
      </c>
      <c r="U45" s="365">
        <v>2</v>
      </c>
      <c r="V45" s="365">
        <v>2</v>
      </c>
      <c r="W45" s="366">
        <v>2</v>
      </c>
      <c r="X45" s="365">
        <v>2</v>
      </c>
      <c r="Y45" s="365">
        <v>4</v>
      </c>
      <c r="Z45" s="366">
        <v>109</v>
      </c>
      <c r="AA45" s="365">
        <v>124</v>
      </c>
      <c r="AB45" s="365">
        <v>233</v>
      </c>
    </row>
    <row r="46" spans="1:28" ht="11.25">
      <c r="A46" s="362" t="s">
        <v>194</v>
      </c>
      <c r="B46" s="366">
        <v>47</v>
      </c>
      <c r="C46" s="365">
        <v>80</v>
      </c>
      <c r="D46" s="367">
        <v>127</v>
      </c>
      <c r="E46" s="365">
        <v>0</v>
      </c>
      <c r="F46" s="365">
        <v>6</v>
      </c>
      <c r="G46" s="365">
        <v>6</v>
      </c>
      <c r="H46" s="366">
        <v>3</v>
      </c>
      <c r="I46" s="365">
        <v>4</v>
      </c>
      <c r="J46" s="367">
        <v>7</v>
      </c>
      <c r="K46" s="366">
        <v>11</v>
      </c>
      <c r="L46" s="365">
        <v>11</v>
      </c>
      <c r="M46" s="365">
        <v>22</v>
      </c>
      <c r="N46" s="366">
        <v>17</v>
      </c>
      <c r="O46" s="365">
        <v>13</v>
      </c>
      <c r="P46" s="367">
        <v>30</v>
      </c>
      <c r="Q46" s="366">
        <v>15</v>
      </c>
      <c r="R46" s="365">
        <v>15</v>
      </c>
      <c r="S46" s="367">
        <v>30</v>
      </c>
      <c r="T46" s="365">
        <v>7</v>
      </c>
      <c r="U46" s="365">
        <v>3</v>
      </c>
      <c r="V46" s="365">
        <v>10</v>
      </c>
      <c r="W46" s="366">
        <v>1</v>
      </c>
      <c r="X46" s="365">
        <v>1</v>
      </c>
      <c r="Y46" s="365">
        <v>2</v>
      </c>
      <c r="Z46" s="366">
        <v>101</v>
      </c>
      <c r="AA46" s="365">
        <v>133</v>
      </c>
      <c r="AB46" s="365">
        <v>234</v>
      </c>
    </row>
    <row r="47" spans="1:28" ht="11.25">
      <c r="A47" s="368" t="s">
        <v>195</v>
      </c>
      <c r="B47" s="366">
        <v>31</v>
      </c>
      <c r="C47" s="365">
        <v>62</v>
      </c>
      <c r="D47" s="367">
        <v>93</v>
      </c>
      <c r="E47" s="365">
        <v>0</v>
      </c>
      <c r="F47" s="365">
        <v>3</v>
      </c>
      <c r="G47" s="365">
        <v>3</v>
      </c>
      <c r="H47" s="366">
        <v>4</v>
      </c>
      <c r="I47" s="365">
        <v>3</v>
      </c>
      <c r="J47" s="367">
        <v>7</v>
      </c>
      <c r="K47" s="366">
        <v>7</v>
      </c>
      <c r="L47" s="365">
        <v>8</v>
      </c>
      <c r="M47" s="365">
        <v>15</v>
      </c>
      <c r="N47" s="366">
        <v>15</v>
      </c>
      <c r="O47" s="365">
        <v>4</v>
      </c>
      <c r="P47" s="367">
        <v>19</v>
      </c>
      <c r="Q47" s="366">
        <v>17</v>
      </c>
      <c r="R47" s="365">
        <v>4</v>
      </c>
      <c r="S47" s="367">
        <v>21</v>
      </c>
      <c r="T47" s="365">
        <v>2</v>
      </c>
      <c r="U47" s="365">
        <v>1</v>
      </c>
      <c r="V47" s="365">
        <v>3</v>
      </c>
      <c r="W47" s="366">
        <v>3</v>
      </c>
      <c r="X47" s="365">
        <v>2</v>
      </c>
      <c r="Y47" s="365">
        <v>5</v>
      </c>
      <c r="Z47" s="366">
        <v>79</v>
      </c>
      <c r="AA47" s="365">
        <v>87</v>
      </c>
      <c r="AB47" s="365">
        <v>166</v>
      </c>
    </row>
    <row r="48" spans="1:28" ht="11.25">
      <c r="A48" s="362" t="s">
        <v>196</v>
      </c>
      <c r="B48" s="366">
        <v>36</v>
      </c>
      <c r="C48" s="365">
        <v>44</v>
      </c>
      <c r="D48" s="367">
        <v>80</v>
      </c>
      <c r="E48" s="365">
        <v>1</v>
      </c>
      <c r="F48" s="365">
        <v>4</v>
      </c>
      <c r="G48" s="365">
        <v>5</v>
      </c>
      <c r="H48" s="366">
        <v>4</v>
      </c>
      <c r="I48" s="365">
        <v>3</v>
      </c>
      <c r="J48" s="367">
        <v>7</v>
      </c>
      <c r="K48" s="366">
        <v>7</v>
      </c>
      <c r="L48" s="365">
        <v>9</v>
      </c>
      <c r="M48" s="365">
        <v>16</v>
      </c>
      <c r="N48" s="366">
        <v>12</v>
      </c>
      <c r="O48" s="365">
        <v>9</v>
      </c>
      <c r="P48" s="367">
        <v>21</v>
      </c>
      <c r="Q48" s="366">
        <v>14</v>
      </c>
      <c r="R48" s="365">
        <v>6</v>
      </c>
      <c r="S48" s="367">
        <v>20</v>
      </c>
      <c r="T48" s="365">
        <v>3</v>
      </c>
      <c r="U48" s="365">
        <v>1</v>
      </c>
      <c r="V48" s="365">
        <v>4</v>
      </c>
      <c r="W48" s="366">
        <v>0</v>
      </c>
      <c r="X48" s="365">
        <v>1</v>
      </c>
      <c r="Y48" s="365">
        <v>1</v>
      </c>
      <c r="Z48" s="366">
        <v>77</v>
      </c>
      <c r="AA48" s="365">
        <v>77</v>
      </c>
      <c r="AB48" s="365">
        <v>154</v>
      </c>
    </row>
    <row r="49" spans="1:28" ht="11.25">
      <c r="A49" s="368" t="s">
        <v>197</v>
      </c>
      <c r="B49" s="366">
        <v>34</v>
      </c>
      <c r="C49" s="365">
        <v>58</v>
      </c>
      <c r="D49" s="367">
        <v>92</v>
      </c>
      <c r="E49" s="365">
        <v>2</v>
      </c>
      <c r="F49" s="365">
        <v>0</v>
      </c>
      <c r="G49" s="365">
        <v>2</v>
      </c>
      <c r="H49" s="366">
        <v>2</v>
      </c>
      <c r="I49" s="365">
        <v>3</v>
      </c>
      <c r="J49" s="367">
        <v>5</v>
      </c>
      <c r="K49" s="366">
        <v>6</v>
      </c>
      <c r="L49" s="365">
        <v>7</v>
      </c>
      <c r="M49" s="365">
        <v>13</v>
      </c>
      <c r="N49" s="366">
        <v>19</v>
      </c>
      <c r="O49" s="365">
        <v>2</v>
      </c>
      <c r="P49" s="367">
        <v>21</v>
      </c>
      <c r="Q49" s="366">
        <v>19</v>
      </c>
      <c r="R49" s="365">
        <v>6</v>
      </c>
      <c r="S49" s="367">
        <v>25</v>
      </c>
      <c r="T49" s="365">
        <v>3</v>
      </c>
      <c r="U49" s="365">
        <v>1</v>
      </c>
      <c r="V49" s="365">
        <v>4</v>
      </c>
      <c r="W49" s="366">
        <v>0</v>
      </c>
      <c r="X49" s="365">
        <v>0</v>
      </c>
      <c r="Y49" s="365">
        <v>0</v>
      </c>
      <c r="Z49" s="366">
        <v>85</v>
      </c>
      <c r="AA49" s="365">
        <v>77</v>
      </c>
      <c r="AB49" s="365">
        <v>162</v>
      </c>
    </row>
    <row r="50" spans="1:28" ht="11.25">
      <c r="A50" s="362" t="s">
        <v>198</v>
      </c>
      <c r="B50" s="366">
        <v>33</v>
      </c>
      <c r="C50" s="365">
        <v>27</v>
      </c>
      <c r="D50" s="367">
        <v>60</v>
      </c>
      <c r="E50" s="365">
        <v>1</v>
      </c>
      <c r="F50" s="365">
        <v>5</v>
      </c>
      <c r="G50" s="365">
        <v>6</v>
      </c>
      <c r="H50" s="366">
        <v>1</v>
      </c>
      <c r="I50" s="365">
        <v>3</v>
      </c>
      <c r="J50" s="367">
        <v>4</v>
      </c>
      <c r="K50" s="366">
        <v>1</v>
      </c>
      <c r="L50" s="365">
        <v>2</v>
      </c>
      <c r="M50" s="365">
        <v>3</v>
      </c>
      <c r="N50" s="366">
        <v>12</v>
      </c>
      <c r="O50" s="365">
        <v>6</v>
      </c>
      <c r="P50" s="367">
        <v>18</v>
      </c>
      <c r="Q50" s="366">
        <v>16</v>
      </c>
      <c r="R50" s="365">
        <v>6</v>
      </c>
      <c r="S50" s="367">
        <v>22</v>
      </c>
      <c r="T50" s="365">
        <v>1</v>
      </c>
      <c r="U50" s="365">
        <v>0</v>
      </c>
      <c r="V50" s="365">
        <v>1</v>
      </c>
      <c r="W50" s="366">
        <v>0</v>
      </c>
      <c r="X50" s="365">
        <v>2</v>
      </c>
      <c r="Y50" s="365">
        <v>2</v>
      </c>
      <c r="Z50" s="366">
        <v>65</v>
      </c>
      <c r="AA50" s="365">
        <v>51</v>
      </c>
      <c r="AB50" s="365">
        <v>116</v>
      </c>
    </row>
    <row r="51" spans="1:28" ht="11.25">
      <c r="A51" s="368" t="s">
        <v>199</v>
      </c>
      <c r="B51" s="366">
        <v>21</v>
      </c>
      <c r="C51" s="365">
        <v>18</v>
      </c>
      <c r="D51" s="367">
        <v>39</v>
      </c>
      <c r="E51" s="365">
        <v>1</v>
      </c>
      <c r="F51" s="365">
        <v>1</v>
      </c>
      <c r="G51" s="365">
        <v>2</v>
      </c>
      <c r="H51" s="366">
        <v>3</v>
      </c>
      <c r="I51" s="365">
        <v>1</v>
      </c>
      <c r="J51" s="367">
        <v>4</v>
      </c>
      <c r="K51" s="366">
        <v>5</v>
      </c>
      <c r="L51" s="365">
        <v>3</v>
      </c>
      <c r="M51" s="365">
        <v>8</v>
      </c>
      <c r="N51" s="366">
        <v>14</v>
      </c>
      <c r="O51" s="365">
        <v>4</v>
      </c>
      <c r="P51" s="367">
        <v>18</v>
      </c>
      <c r="Q51" s="366">
        <v>11</v>
      </c>
      <c r="R51" s="365">
        <v>3</v>
      </c>
      <c r="S51" s="367">
        <v>14</v>
      </c>
      <c r="T51" s="365">
        <v>1</v>
      </c>
      <c r="U51" s="365">
        <v>1</v>
      </c>
      <c r="V51" s="365">
        <v>2</v>
      </c>
      <c r="W51" s="366">
        <v>0</v>
      </c>
      <c r="X51" s="365">
        <v>0</v>
      </c>
      <c r="Y51" s="365">
        <v>0</v>
      </c>
      <c r="Z51" s="366">
        <v>56</v>
      </c>
      <c r="AA51" s="365">
        <v>31</v>
      </c>
      <c r="AB51" s="365">
        <v>87</v>
      </c>
    </row>
    <row r="52" spans="1:28" ht="11.25">
      <c r="A52" s="362" t="s">
        <v>276</v>
      </c>
      <c r="B52" s="366">
        <v>19</v>
      </c>
      <c r="C52" s="365">
        <v>12</v>
      </c>
      <c r="D52" s="367">
        <v>31</v>
      </c>
      <c r="E52" s="365">
        <v>0</v>
      </c>
      <c r="F52" s="365">
        <v>0</v>
      </c>
      <c r="G52" s="365">
        <v>0</v>
      </c>
      <c r="H52" s="366">
        <v>2</v>
      </c>
      <c r="I52" s="365">
        <v>0</v>
      </c>
      <c r="J52" s="367">
        <v>2</v>
      </c>
      <c r="K52" s="366">
        <v>5</v>
      </c>
      <c r="L52" s="365">
        <v>1</v>
      </c>
      <c r="M52" s="365">
        <v>6</v>
      </c>
      <c r="N52" s="366">
        <v>9</v>
      </c>
      <c r="O52" s="365">
        <v>4</v>
      </c>
      <c r="P52" s="367">
        <v>13</v>
      </c>
      <c r="Q52" s="366">
        <v>7</v>
      </c>
      <c r="R52" s="365">
        <v>7</v>
      </c>
      <c r="S52" s="367">
        <v>14</v>
      </c>
      <c r="T52" s="365">
        <v>1</v>
      </c>
      <c r="U52" s="365">
        <v>0</v>
      </c>
      <c r="V52" s="365">
        <v>1</v>
      </c>
      <c r="W52" s="366">
        <v>1</v>
      </c>
      <c r="X52" s="365">
        <v>0</v>
      </c>
      <c r="Y52" s="365">
        <v>1</v>
      </c>
      <c r="Z52" s="366">
        <v>44</v>
      </c>
      <c r="AA52" s="365">
        <v>24</v>
      </c>
      <c r="AB52" s="365">
        <v>68</v>
      </c>
    </row>
    <row r="53" spans="1:28" ht="11.25">
      <c r="A53" s="368" t="s">
        <v>200</v>
      </c>
      <c r="B53" s="366">
        <v>15</v>
      </c>
      <c r="C53" s="365">
        <v>5</v>
      </c>
      <c r="D53" s="367">
        <v>20</v>
      </c>
      <c r="E53" s="365">
        <v>0</v>
      </c>
      <c r="F53" s="365">
        <v>1</v>
      </c>
      <c r="G53" s="365">
        <v>1</v>
      </c>
      <c r="H53" s="366">
        <v>2</v>
      </c>
      <c r="I53" s="365">
        <v>0</v>
      </c>
      <c r="J53" s="367">
        <v>2</v>
      </c>
      <c r="K53" s="366">
        <v>0</v>
      </c>
      <c r="L53" s="365">
        <v>1</v>
      </c>
      <c r="M53" s="365">
        <v>1</v>
      </c>
      <c r="N53" s="366">
        <v>10</v>
      </c>
      <c r="O53" s="365">
        <v>4</v>
      </c>
      <c r="P53" s="367">
        <v>14</v>
      </c>
      <c r="Q53" s="366">
        <v>9</v>
      </c>
      <c r="R53" s="365">
        <v>3</v>
      </c>
      <c r="S53" s="367">
        <v>12</v>
      </c>
      <c r="T53" s="365">
        <v>1</v>
      </c>
      <c r="U53" s="365">
        <v>0</v>
      </c>
      <c r="V53" s="365">
        <v>1</v>
      </c>
      <c r="W53" s="366">
        <v>0</v>
      </c>
      <c r="X53" s="365">
        <v>0</v>
      </c>
      <c r="Y53" s="365">
        <v>0</v>
      </c>
      <c r="Z53" s="366">
        <v>37</v>
      </c>
      <c r="AA53" s="365">
        <v>14</v>
      </c>
      <c r="AB53" s="365">
        <v>51</v>
      </c>
    </row>
    <row r="54" spans="1:28" ht="11.25">
      <c r="A54" s="362" t="s">
        <v>201</v>
      </c>
      <c r="B54" s="366">
        <v>10</v>
      </c>
      <c r="C54" s="365">
        <v>3</v>
      </c>
      <c r="D54" s="367">
        <v>13</v>
      </c>
      <c r="E54" s="365">
        <v>0</v>
      </c>
      <c r="F54" s="365">
        <v>0</v>
      </c>
      <c r="G54" s="365">
        <v>0</v>
      </c>
      <c r="H54" s="366">
        <v>2</v>
      </c>
      <c r="I54" s="365">
        <v>1</v>
      </c>
      <c r="J54" s="367">
        <v>3</v>
      </c>
      <c r="K54" s="366">
        <v>2</v>
      </c>
      <c r="L54" s="365">
        <v>0</v>
      </c>
      <c r="M54" s="365">
        <v>2</v>
      </c>
      <c r="N54" s="366">
        <v>7</v>
      </c>
      <c r="O54" s="365">
        <v>1</v>
      </c>
      <c r="P54" s="367">
        <v>8</v>
      </c>
      <c r="Q54" s="366">
        <v>6</v>
      </c>
      <c r="R54" s="365">
        <v>2</v>
      </c>
      <c r="S54" s="367">
        <v>8</v>
      </c>
      <c r="T54" s="365">
        <v>1</v>
      </c>
      <c r="U54" s="365">
        <v>1</v>
      </c>
      <c r="V54" s="365">
        <v>2</v>
      </c>
      <c r="W54" s="366">
        <v>0</v>
      </c>
      <c r="X54" s="365">
        <v>0</v>
      </c>
      <c r="Y54" s="365">
        <v>0</v>
      </c>
      <c r="Z54" s="366">
        <v>28</v>
      </c>
      <c r="AA54" s="365">
        <v>8</v>
      </c>
      <c r="AB54" s="365">
        <v>36</v>
      </c>
    </row>
    <row r="55" spans="1:28" ht="11.25">
      <c r="A55" s="368" t="s">
        <v>208</v>
      </c>
      <c r="B55" s="366">
        <v>7</v>
      </c>
      <c r="C55" s="365">
        <v>4</v>
      </c>
      <c r="D55" s="367">
        <v>11</v>
      </c>
      <c r="E55" s="365">
        <v>0</v>
      </c>
      <c r="F55" s="365">
        <v>0</v>
      </c>
      <c r="G55" s="365">
        <v>0</v>
      </c>
      <c r="H55" s="366">
        <v>0</v>
      </c>
      <c r="I55" s="365">
        <v>1</v>
      </c>
      <c r="J55" s="367">
        <v>1</v>
      </c>
      <c r="K55" s="366">
        <v>0</v>
      </c>
      <c r="L55" s="365">
        <v>0</v>
      </c>
      <c r="M55" s="365">
        <v>0</v>
      </c>
      <c r="N55" s="366">
        <v>10</v>
      </c>
      <c r="O55" s="365">
        <v>6</v>
      </c>
      <c r="P55" s="367">
        <v>16</v>
      </c>
      <c r="Q55" s="366">
        <v>8</v>
      </c>
      <c r="R55" s="365">
        <v>6</v>
      </c>
      <c r="S55" s="367">
        <v>14</v>
      </c>
      <c r="T55" s="365">
        <v>0</v>
      </c>
      <c r="U55" s="365">
        <v>1</v>
      </c>
      <c r="V55" s="365">
        <v>1</v>
      </c>
      <c r="W55" s="366">
        <v>0</v>
      </c>
      <c r="X55" s="365">
        <v>0</v>
      </c>
      <c r="Y55" s="365">
        <v>0</v>
      </c>
      <c r="Z55" s="366">
        <v>25</v>
      </c>
      <c r="AA55" s="365">
        <v>18</v>
      </c>
      <c r="AB55" s="365">
        <v>43</v>
      </c>
    </row>
    <row r="56" spans="1:28" ht="11.25">
      <c r="A56" s="362" t="s">
        <v>205</v>
      </c>
      <c r="B56" s="366">
        <v>7</v>
      </c>
      <c r="C56" s="365">
        <v>3</v>
      </c>
      <c r="D56" s="367">
        <v>10</v>
      </c>
      <c r="E56" s="365">
        <v>0</v>
      </c>
      <c r="F56" s="365">
        <v>0</v>
      </c>
      <c r="G56" s="365">
        <v>0</v>
      </c>
      <c r="H56" s="366">
        <v>2</v>
      </c>
      <c r="I56" s="365">
        <v>0</v>
      </c>
      <c r="J56" s="367">
        <v>2</v>
      </c>
      <c r="K56" s="366">
        <v>1</v>
      </c>
      <c r="L56" s="365">
        <v>0</v>
      </c>
      <c r="M56" s="365">
        <v>1</v>
      </c>
      <c r="N56" s="366">
        <v>7</v>
      </c>
      <c r="O56" s="365">
        <v>2</v>
      </c>
      <c r="P56" s="367">
        <v>9</v>
      </c>
      <c r="Q56" s="366">
        <v>8</v>
      </c>
      <c r="R56" s="365">
        <v>3</v>
      </c>
      <c r="S56" s="367">
        <v>11</v>
      </c>
      <c r="T56" s="365">
        <v>1</v>
      </c>
      <c r="U56" s="365">
        <v>0</v>
      </c>
      <c r="V56" s="365">
        <v>1</v>
      </c>
      <c r="W56" s="366">
        <v>0</v>
      </c>
      <c r="X56" s="365">
        <v>0</v>
      </c>
      <c r="Y56" s="365">
        <v>0</v>
      </c>
      <c r="Z56" s="366">
        <v>26</v>
      </c>
      <c r="AA56" s="365">
        <v>8</v>
      </c>
      <c r="AB56" s="365">
        <v>34</v>
      </c>
    </row>
    <row r="57" spans="1:28" ht="11.25">
      <c r="A57" s="368" t="s">
        <v>202</v>
      </c>
      <c r="B57" s="366">
        <v>9</v>
      </c>
      <c r="C57" s="365">
        <v>6</v>
      </c>
      <c r="D57" s="367">
        <v>15</v>
      </c>
      <c r="E57" s="365">
        <v>0</v>
      </c>
      <c r="F57" s="365">
        <v>1</v>
      </c>
      <c r="G57" s="365">
        <v>1</v>
      </c>
      <c r="H57" s="366">
        <v>1</v>
      </c>
      <c r="I57" s="365">
        <v>0</v>
      </c>
      <c r="J57" s="367">
        <v>1</v>
      </c>
      <c r="K57" s="366">
        <v>0</v>
      </c>
      <c r="L57" s="365">
        <v>1</v>
      </c>
      <c r="M57" s="365">
        <v>1</v>
      </c>
      <c r="N57" s="366">
        <v>4</v>
      </c>
      <c r="O57" s="365">
        <v>3</v>
      </c>
      <c r="P57" s="367">
        <v>7</v>
      </c>
      <c r="Q57" s="366">
        <v>5</v>
      </c>
      <c r="R57" s="365">
        <v>1</v>
      </c>
      <c r="S57" s="367">
        <v>6</v>
      </c>
      <c r="T57" s="365">
        <v>2</v>
      </c>
      <c r="U57" s="365">
        <v>0</v>
      </c>
      <c r="V57" s="365">
        <v>2</v>
      </c>
      <c r="W57" s="366">
        <v>0</v>
      </c>
      <c r="X57" s="365">
        <v>0</v>
      </c>
      <c r="Y57" s="365">
        <v>0</v>
      </c>
      <c r="Z57" s="366">
        <v>21</v>
      </c>
      <c r="AA57" s="365">
        <v>12</v>
      </c>
      <c r="AB57" s="365">
        <v>33</v>
      </c>
    </row>
    <row r="58" spans="1:28" ht="11.25">
      <c r="A58" s="362" t="s">
        <v>203</v>
      </c>
      <c r="B58" s="366">
        <v>8</v>
      </c>
      <c r="C58" s="365">
        <v>3</v>
      </c>
      <c r="D58" s="367">
        <v>11</v>
      </c>
      <c r="E58" s="365">
        <v>0</v>
      </c>
      <c r="F58" s="365">
        <v>0</v>
      </c>
      <c r="G58" s="365">
        <v>0</v>
      </c>
      <c r="H58" s="366">
        <v>2</v>
      </c>
      <c r="I58" s="365">
        <v>0</v>
      </c>
      <c r="J58" s="367">
        <v>2</v>
      </c>
      <c r="K58" s="366">
        <v>0</v>
      </c>
      <c r="L58" s="365">
        <v>0</v>
      </c>
      <c r="M58" s="365">
        <v>0</v>
      </c>
      <c r="N58" s="366">
        <v>6</v>
      </c>
      <c r="O58" s="365">
        <v>2</v>
      </c>
      <c r="P58" s="367">
        <v>8</v>
      </c>
      <c r="Q58" s="366">
        <v>5</v>
      </c>
      <c r="R58" s="365">
        <v>2</v>
      </c>
      <c r="S58" s="367">
        <v>7</v>
      </c>
      <c r="T58" s="365">
        <v>3</v>
      </c>
      <c r="U58" s="365">
        <v>1</v>
      </c>
      <c r="V58" s="365">
        <v>4</v>
      </c>
      <c r="W58" s="366">
        <v>0</v>
      </c>
      <c r="X58" s="365">
        <v>0</v>
      </c>
      <c r="Y58" s="365">
        <v>0</v>
      </c>
      <c r="Z58" s="366">
        <v>24</v>
      </c>
      <c r="AA58" s="365">
        <v>8</v>
      </c>
      <c r="AB58" s="365">
        <v>32</v>
      </c>
    </row>
    <row r="59" spans="1:28" ht="11.25">
      <c r="A59" s="368" t="s">
        <v>204</v>
      </c>
      <c r="B59" s="366">
        <v>12</v>
      </c>
      <c r="C59" s="365">
        <v>3</v>
      </c>
      <c r="D59" s="367">
        <v>15</v>
      </c>
      <c r="E59" s="365">
        <v>0</v>
      </c>
      <c r="F59" s="365">
        <v>0</v>
      </c>
      <c r="G59" s="365">
        <v>0</v>
      </c>
      <c r="H59" s="366">
        <v>1</v>
      </c>
      <c r="I59" s="365">
        <v>0</v>
      </c>
      <c r="J59" s="367">
        <v>1</v>
      </c>
      <c r="K59" s="366">
        <v>0</v>
      </c>
      <c r="L59" s="365">
        <v>0</v>
      </c>
      <c r="M59" s="365">
        <v>0</v>
      </c>
      <c r="N59" s="366">
        <v>5</v>
      </c>
      <c r="O59" s="365">
        <v>0</v>
      </c>
      <c r="P59" s="367">
        <v>5</v>
      </c>
      <c r="Q59" s="366">
        <v>4</v>
      </c>
      <c r="R59" s="365">
        <v>0</v>
      </c>
      <c r="S59" s="367">
        <v>4</v>
      </c>
      <c r="T59" s="365">
        <v>1</v>
      </c>
      <c r="U59" s="365">
        <v>0</v>
      </c>
      <c r="V59" s="365">
        <v>1</v>
      </c>
      <c r="W59" s="366">
        <v>0</v>
      </c>
      <c r="X59" s="365">
        <v>0</v>
      </c>
      <c r="Y59" s="365">
        <v>0</v>
      </c>
      <c r="Z59" s="366">
        <v>23</v>
      </c>
      <c r="AA59" s="365">
        <v>3</v>
      </c>
      <c r="AB59" s="365">
        <v>26</v>
      </c>
    </row>
    <row r="60" spans="1:28" ht="11.25">
      <c r="A60" s="362" t="s">
        <v>277</v>
      </c>
      <c r="B60" s="366">
        <v>7</v>
      </c>
      <c r="C60" s="365">
        <v>3</v>
      </c>
      <c r="D60" s="367">
        <v>10</v>
      </c>
      <c r="E60" s="365">
        <v>0</v>
      </c>
      <c r="F60" s="365">
        <v>0</v>
      </c>
      <c r="G60" s="365">
        <v>0</v>
      </c>
      <c r="H60" s="366">
        <v>0</v>
      </c>
      <c r="I60" s="365">
        <v>0</v>
      </c>
      <c r="J60" s="367">
        <v>0</v>
      </c>
      <c r="K60" s="366">
        <v>0</v>
      </c>
      <c r="L60" s="365">
        <v>0</v>
      </c>
      <c r="M60" s="365">
        <v>0</v>
      </c>
      <c r="N60" s="366">
        <v>3</v>
      </c>
      <c r="O60" s="365">
        <v>3</v>
      </c>
      <c r="P60" s="367">
        <v>6</v>
      </c>
      <c r="Q60" s="366">
        <v>2</v>
      </c>
      <c r="R60" s="365">
        <v>2</v>
      </c>
      <c r="S60" s="367">
        <v>4</v>
      </c>
      <c r="T60" s="365">
        <v>1</v>
      </c>
      <c r="U60" s="365">
        <v>0</v>
      </c>
      <c r="V60" s="365">
        <v>1</v>
      </c>
      <c r="W60" s="366">
        <v>0</v>
      </c>
      <c r="X60" s="365">
        <v>0</v>
      </c>
      <c r="Y60" s="365">
        <v>0</v>
      </c>
      <c r="Z60" s="366">
        <v>13</v>
      </c>
      <c r="AA60" s="365">
        <v>8</v>
      </c>
      <c r="AB60" s="365">
        <v>21</v>
      </c>
    </row>
    <row r="61" spans="1:28" ht="11.25">
      <c r="A61" s="368" t="s">
        <v>278</v>
      </c>
      <c r="B61" s="366">
        <v>4</v>
      </c>
      <c r="C61" s="365">
        <v>1</v>
      </c>
      <c r="D61" s="367">
        <v>5</v>
      </c>
      <c r="E61" s="365">
        <v>1</v>
      </c>
      <c r="F61" s="365">
        <v>0</v>
      </c>
      <c r="G61" s="365">
        <v>1</v>
      </c>
      <c r="H61" s="366">
        <v>0</v>
      </c>
      <c r="I61" s="365">
        <v>0</v>
      </c>
      <c r="J61" s="367">
        <v>0</v>
      </c>
      <c r="K61" s="366">
        <v>0</v>
      </c>
      <c r="L61" s="365">
        <v>0</v>
      </c>
      <c r="M61" s="365">
        <v>0</v>
      </c>
      <c r="N61" s="366">
        <v>7</v>
      </c>
      <c r="O61" s="365">
        <v>0</v>
      </c>
      <c r="P61" s="367">
        <v>7</v>
      </c>
      <c r="Q61" s="366">
        <v>7</v>
      </c>
      <c r="R61" s="365">
        <v>0</v>
      </c>
      <c r="S61" s="367">
        <v>7</v>
      </c>
      <c r="T61" s="365">
        <v>0</v>
      </c>
      <c r="U61" s="365">
        <v>0</v>
      </c>
      <c r="V61" s="365">
        <v>0</v>
      </c>
      <c r="W61" s="366">
        <v>0</v>
      </c>
      <c r="X61" s="365">
        <v>0</v>
      </c>
      <c r="Y61" s="365">
        <v>0</v>
      </c>
      <c r="Z61" s="366">
        <v>19</v>
      </c>
      <c r="AA61" s="365">
        <v>1</v>
      </c>
      <c r="AB61" s="365">
        <v>20</v>
      </c>
    </row>
    <row r="62" spans="1:28" ht="11.25">
      <c r="A62" s="362" t="s">
        <v>279</v>
      </c>
      <c r="B62" s="366">
        <v>3</v>
      </c>
      <c r="C62" s="365">
        <v>0</v>
      </c>
      <c r="D62" s="367">
        <v>3</v>
      </c>
      <c r="E62" s="365">
        <v>0</v>
      </c>
      <c r="F62" s="365">
        <v>0</v>
      </c>
      <c r="G62" s="365">
        <v>0</v>
      </c>
      <c r="H62" s="366">
        <v>0</v>
      </c>
      <c r="I62" s="365">
        <v>0</v>
      </c>
      <c r="J62" s="367">
        <v>0</v>
      </c>
      <c r="K62" s="366">
        <v>0</v>
      </c>
      <c r="L62" s="365">
        <v>0</v>
      </c>
      <c r="M62" s="365">
        <v>0</v>
      </c>
      <c r="N62" s="366">
        <v>0</v>
      </c>
      <c r="O62" s="365">
        <v>1</v>
      </c>
      <c r="P62" s="367">
        <v>1</v>
      </c>
      <c r="Q62" s="366">
        <v>2</v>
      </c>
      <c r="R62" s="365">
        <v>2</v>
      </c>
      <c r="S62" s="367">
        <v>4</v>
      </c>
      <c r="T62" s="365">
        <v>3</v>
      </c>
      <c r="U62" s="365">
        <v>0</v>
      </c>
      <c r="V62" s="365">
        <v>3</v>
      </c>
      <c r="W62" s="366">
        <v>0</v>
      </c>
      <c r="X62" s="365">
        <v>0</v>
      </c>
      <c r="Y62" s="365">
        <v>0</v>
      </c>
      <c r="Z62" s="366">
        <v>8</v>
      </c>
      <c r="AA62" s="365">
        <v>3</v>
      </c>
      <c r="AB62" s="365">
        <v>11</v>
      </c>
    </row>
    <row r="63" spans="1:28" ht="11.25">
      <c r="A63" s="368" t="s">
        <v>280</v>
      </c>
      <c r="B63" s="366">
        <v>1</v>
      </c>
      <c r="C63" s="365">
        <v>2</v>
      </c>
      <c r="D63" s="367">
        <v>3</v>
      </c>
      <c r="E63" s="365">
        <v>0</v>
      </c>
      <c r="F63" s="365">
        <v>0</v>
      </c>
      <c r="G63" s="365">
        <v>0</v>
      </c>
      <c r="H63" s="366">
        <v>0</v>
      </c>
      <c r="I63" s="365">
        <v>0</v>
      </c>
      <c r="J63" s="367">
        <v>0</v>
      </c>
      <c r="K63" s="366">
        <v>0</v>
      </c>
      <c r="L63" s="365">
        <v>0</v>
      </c>
      <c r="M63" s="365">
        <v>0</v>
      </c>
      <c r="N63" s="366">
        <v>0</v>
      </c>
      <c r="O63" s="365">
        <v>0</v>
      </c>
      <c r="P63" s="367">
        <v>0</v>
      </c>
      <c r="Q63" s="366">
        <v>0</v>
      </c>
      <c r="R63" s="365">
        <v>1</v>
      </c>
      <c r="S63" s="367">
        <v>1</v>
      </c>
      <c r="T63" s="365">
        <v>0</v>
      </c>
      <c r="U63" s="365">
        <v>0</v>
      </c>
      <c r="V63" s="365">
        <v>0</v>
      </c>
      <c r="W63" s="366">
        <v>0</v>
      </c>
      <c r="X63" s="365">
        <v>0</v>
      </c>
      <c r="Y63" s="365">
        <v>0</v>
      </c>
      <c r="Z63" s="366">
        <v>1</v>
      </c>
      <c r="AA63" s="365">
        <v>3</v>
      </c>
      <c r="AB63" s="365">
        <v>4</v>
      </c>
    </row>
    <row r="64" spans="1:28" ht="11.25">
      <c r="A64" s="362" t="s">
        <v>281</v>
      </c>
      <c r="B64" s="366">
        <v>4</v>
      </c>
      <c r="C64" s="365">
        <v>0</v>
      </c>
      <c r="D64" s="367">
        <v>4</v>
      </c>
      <c r="E64" s="365">
        <v>0</v>
      </c>
      <c r="F64" s="365">
        <v>0</v>
      </c>
      <c r="G64" s="365">
        <v>0</v>
      </c>
      <c r="H64" s="366">
        <v>0</v>
      </c>
      <c r="I64" s="365">
        <v>0</v>
      </c>
      <c r="J64" s="367">
        <v>0</v>
      </c>
      <c r="K64" s="366">
        <v>0</v>
      </c>
      <c r="L64" s="365">
        <v>0</v>
      </c>
      <c r="M64" s="365">
        <v>0</v>
      </c>
      <c r="N64" s="366">
        <v>4</v>
      </c>
      <c r="O64" s="365">
        <v>0</v>
      </c>
      <c r="P64" s="367">
        <v>4</v>
      </c>
      <c r="Q64" s="366">
        <v>3</v>
      </c>
      <c r="R64" s="365">
        <v>0</v>
      </c>
      <c r="S64" s="367">
        <v>3</v>
      </c>
      <c r="T64" s="365">
        <v>0</v>
      </c>
      <c r="U64" s="365">
        <v>0</v>
      </c>
      <c r="V64" s="365">
        <v>0</v>
      </c>
      <c r="W64" s="366">
        <v>0</v>
      </c>
      <c r="X64" s="365">
        <v>0</v>
      </c>
      <c r="Y64" s="365">
        <v>0</v>
      </c>
      <c r="Z64" s="366">
        <v>11</v>
      </c>
      <c r="AA64" s="365">
        <v>0</v>
      </c>
      <c r="AB64" s="365">
        <v>11</v>
      </c>
    </row>
    <row r="65" spans="1:28" ht="11.25">
      <c r="A65" s="368" t="s">
        <v>282</v>
      </c>
      <c r="B65" s="366">
        <v>2</v>
      </c>
      <c r="C65" s="365">
        <v>0</v>
      </c>
      <c r="D65" s="367">
        <v>2</v>
      </c>
      <c r="E65" s="365">
        <v>0</v>
      </c>
      <c r="F65" s="365">
        <v>0</v>
      </c>
      <c r="G65" s="365">
        <v>0</v>
      </c>
      <c r="H65" s="366">
        <v>0</v>
      </c>
      <c r="I65" s="365">
        <v>0</v>
      </c>
      <c r="J65" s="367">
        <v>0</v>
      </c>
      <c r="K65" s="366">
        <v>0</v>
      </c>
      <c r="L65" s="365">
        <v>0</v>
      </c>
      <c r="M65" s="365">
        <v>0</v>
      </c>
      <c r="N65" s="366">
        <v>3</v>
      </c>
      <c r="O65" s="365">
        <v>0</v>
      </c>
      <c r="P65" s="367">
        <v>3</v>
      </c>
      <c r="Q65" s="366">
        <v>6</v>
      </c>
      <c r="R65" s="365">
        <v>0</v>
      </c>
      <c r="S65" s="367">
        <v>6</v>
      </c>
      <c r="T65" s="365">
        <v>0</v>
      </c>
      <c r="U65" s="365">
        <v>0</v>
      </c>
      <c r="V65" s="365">
        <v>0</v>
      </c>
      <c r="W65" s="366">
        <v>0</v>
      </c>
      <c r="X65" s="365">
        <v>0</v>
      </c>
      <c r="Y65" s="365">
        <v>0</v>
      </c>
      <c r="Z65" s="366">
        <v>11</v>
      </c>
      <c r="AA65" s="365">
        <v>0</v>
      </c>
      <c r="AB65" s="365">
        <v>11</v>
      </c>
    </row>
    <row r="66" spans="1:28" ht="11.25">
      <c r="A66" s="362" t="s">
        <v>206</v>
      </c>
      <c r="B66" s="366">
        <v>2</v>
      </c>
      <c r="C66" s="365">
        <v>0</v>
      </c>
      <c r="D66" s="367">
        <v>2</v>
      </c>
      <c r="E66" s="365">
        <v>0</v>
      </c>
      <c r="F66" s="365">
        <v>1</v>
      </c>
      <c r="G66" s="365">
        <v>1</v>
      </c>
      <c r="H66" s="366">
        <v>0</v>
      </c>
      <c r="I66" s="365">
        <v>0</v>
      </c>
      <c r="J66" s="367">
        <v>0</v>
      </c>
      <c r="K66" s="366">
        <v>0</v>
      </c>
      <c r="L66" s="365">
        <v>0</v>
      </c>
      <c r="M66" s="365">
        <v>0</v>
      </c>
      <c r="N66" s="366">
        <v>1</v>
      </c>
      <c r="O66" s="365">
        <v>0</v>
      </c>
      <c r="P66" s="367">
        <v>1</v>
      </c>
      <c r="Q66" s="366">
        <v>1</v>
      </c>
      <c r="R66" s="365">
        <v>0</v>
      </c>
      <c r="S66" s="367">
        <v>1</v>
      </c>
      <c r="T66" s="365">
        <v>0</v>
      </c>
      <c r="U66" s="365">
        <v>1</v>
      </c>
      <c r="V66" s="365">
        <v>1</v>
      </c>
      <c r="W66" s="366">
        <v>0</v>
      </c>
      <c r="X66" s="365">
        <v>0</v>
      </c>
      <c r="Y66" s="365">
        <v>0</v>
      </c>
      <c r="Z66" s="366">
        <v>4</v>
      </c>
      <c r="AA66" s="365">
        <v>2</v>
      </c>
      <c r="AB66" s="365">
        <v>6</v>
      </c>
    </row>
    <row r="67" spans="1:28" ht="11.25">
      <c r="A67" s="368" t="s">
        <v>283</v>
      </c>
      <c r="B67" s="366">
        <v>0</v>
      </c>
      <c r="C67" s="365">
        <v>0</v>
      </c>
      <c r="D67" s="367">
        <v>0</v>
      </c>
      <c r="E67" s="366">
        <v>0</v>
      </c>
      <c r="F67" s="365">
        <v>0</v>
      </c>
      <c r="G67" s="367">
        <v>0</v>
      </c>
      <c r="H67" s="366">
        <v>0</v>
      </c>
      <c r="I67" s="365">
        <v>0</v>
      </c>
      <c r="J67" s="367">
        <v>0</v>
      </c>
      <c r="K67" s="366">
        <v>0</v>
      </c>
      <c r="L67" s="365">
        <v>0</v>
      </c>
      <c r="M67" s="365">
        <v>0</v>
      </c>
      <c r="N67" s="366">
        <v>1</v>
      </c>
      <c r="O67" s="365">
        <v>0</v>
      </c>
      <c r="P67" s="367">
        <v>1</v>
      </c>
      <c r="Q67" s="366">
        <v>1</v>
      </c>
      <c r="R67" s="365">
        <v>0</v>
      </c>
      <c r="S67" s="367">
        <v>1</v>
      </c>
      <c r="T67" s="366">
        <v>0</v>
      </c>
      <c r="U67" s="365">
        <v>0</v>
      </c>
      <c r="V67" s="365">
        <v>0</v>
      </c>
      <c r="W67" s="366">
        <v>0</v>
      </c>
      <c r="X67" s="365">
        <v>0</v>
      </c>
      <c r="Y67" s="365">
        <v>0</v>
      </c>
      <c r="Z67" s="366">
        <v>2</v>
      </c>
      <c r="AA67" s="365">
        <v>0</v>
      </c>
      <c r="AB67" s="365">
        <v>2</v>
      </c>
    </row>
    <row r="68" spans="1:28" ht="11.25">
      <c r="A68" s="362" t="s">
        <v>284</v>
      </c>
      <c r="B68" s="366">
        <v>1</v>
      </c>
      <c r="C68" s="365">
        <v>0</v>
      </c>
      <c r="D68" s="367">
        <v>1</v>
      </c>
      <c r="E68" s="366">
        <v>0</v>
      </c>
      <c r="F68" s="365">
        <v>0</v>
      </c>
      <c r="G68" s="367">
        <v>0</v>
      </c>
      <c r="H68" s="366">
        <v>0</v>
      </c>
      <c r="I68" s="365">
        <v>0</v>
      </c>
      <c r="J68" s="367">
        <v>0</v>
      </c>
      <c r="K68" s="366">
        <v>0</v>
      </c>
      <c r="L68" s="365">
        <v>0</v>
      </c>
      <c r="M68" s="365">
        <v>0</v>
      </c>
      <c r="N68" s="366">
        <v>0</v>
      </c>
      <c r="O68" s="365">
        <v>0</v>
      </c>
      <c r="P68" s="367">
        <v>0</v>
      </c>
      <c r="Q68" s="366">
        <v>1</v>
      </c>
      <c r="R68" s="365">
        <v>0</v>
      </c>
      <c r="S68" s="367">
        <v>1</v>
      </c>
      <c r="T68" s="366">
        <v>0</v>
      </c>
      <c r="U68" s="365">
        <v>0</v>
      </c>
      <c r="V68" s="365">
        <v>0</v>
      </c>
      <c r="W68" s="366">
        <v>0</v>
      </c>
      <c r="X68" s="365">
        <v>0</v>
      </c>
      <c r="Y68" s="365">
        <v>0</v>
      </c>
      <c r="Z68" s="366">
        <v>2</v>
      </c>
      <c r="AA68" s="365">
        <v>0</v>
      </c>
      <c r="AB68" s="365">
        <v>2</v>
      </c>
    </row>
    <row r="69" spans="1:28" ht="11.25">
      <c r="A69" s="362" t="s">
        <v>285</v>
      </c>
      <c r="B69" s="366">
        <v>0</v>
      </c>
      <c r="C69" s="365">
        <v>0</v>
      </c>
      <c r="D69" s="367">
        <v>0</v>
      </c>
      <c r="E69" s="365">
        <v>0</v>
      </c>
      <c r="F69" s="365">
        <v>0</v>
      </c>
      <c r="G69" s="365">
        <v>0</v>
      </c>
      <c r="H69" s="366">
        <v>0</v>
      </c>
      <c r="I69" s="365">
        <v>0</v>
      </c>
      <c r="J69" s="367">
        <v>0</v>
      </c>
      <c r="K69" s="366">
        <v>0</v>
      </c>
      <c r="L69" s="365">
        <v>0</v>
      </c>
      <c r="M69" s="365">
        <v>0</v>
      </c>
      <c r="N69" s="366">
        <v>0</v>
      </c>
      <c r="O69" s="365">
        <v>0</v>
      </c>
      <c r="P69" s="367">
        <v>0</v>
      </c>
      <c r="Q69" s="366">
        <v>1</v>
      </c>
      <c r="R69" s="365">
        <v>0</v>
      </c>
      <c r="S69" s="367">
        <v>1</v>
      </c>
      <c r="T69" s="365">
        <v>0</v>
      </c>
      <c r="U69" s="365">
        <v>0</v>
      </c>
      <c r="V69" s="365">
        <v>0</v>
      </c>
      <c r="W69" s="366">
        <v>0</v>
      </c>
      <c r="X69" s="365">
        <v>0</v>
      </c>
      <c r="Y69" s="365">
        <v>0</v>
      </c>
      <c r="Z69" s="366">
        <v>1</v>
      </c>
      <c r="AA69" s="365">
        <v>0</v>
      </c>
      <c r="AB69" s="365">
        <v>1</v>
      </c>
    </row>
    <row r="70" spans="1:28" ht="11.25">
      <c r="A70" s="362" t="s">
        <v>220</v>
      </c>
      <c r="B70" s="366">
        <v>0</v>
      </c>
      <c r="C70" s="365">
        <v>1</v>
      </c>
      <c r="D70" s="367">
        <v>1</v>
      </c>
      <c r="E70" s="365">
        <v>0</v>
      </c>
      <c r="F70" s="365">
        <v>0</v>
      </c>
      <c r="G70" s="365">
        <v>0</v>
      </c>
      <c r="H70" s="366">
        <v>0</v>
      </c>
      <c r="I70" s="365">
        <v>0</v>
      </c>
      <c r="J70" s="367">
        <v>0</v>
      </c>
      <c r="K70" s="366">
        <v>0</v>
      </c>
      <c r="L70" s="365">
        <v>0</v>
      </c>
      <c r="M70" s="365">
        <v>0</v>
      </c>
      <c r="N70" s="366">
        <v>0</v>
      </c>
      <c r="O70" s="365">
        <v>0</v>
      </c>
      <c r="P70" s="367">
        <v>0</v>
      </c>
      <c r="Q70" s="366">
        <v>1</v>
      </c>
      <c r="R70" s="365">
        <v>0</v>
      </c>
      <c r="S70" s="367">
        <v>1</v>
      </c>
      <c r="T70" s="365">
        <v>0</v>
      </c>
      <c r="U70" s="365">
        <v>0</v>
      </c>
      <c r="V70" s="365">
        <v>0</v>
      </c>
      <c r="W70" s="366">
        <v>0</v>
      </c>
      <c r="X70" s="365">
        <v>0</v>
      </c>
      <c r="Y70" s="365">
        <v>0</v>
      </c>
      <c r="Z70" s="366">
        <v>1</v>
      </c>
      <c r="AA70" s="365">
        <v>1</v>
      </c>
      <c r="AB70" s="365">
        <v>2</v>
      </c>
    </row>
    <row r="71" spans="1:28" ht="11.25">
      <c r="A71" s="362" t="s">
        <v>286</v>
      </c>
      <c r="B71" s="366">
        <v>1</v>
      </c>
      <c r="C71" s="365">
        <v>0</v>
      </c>
      <c r="D71" s="367">
        <v>1</v>
      </c>
      <c r="E71" s="365">
        <v>0</v>
      </c>
      <c r="F71" s="365">
        <v>0</v>
      </c>
      <c r="G71" s="365">
        <v>0</v>
      </c>
      <c r="H71" s="366">
        <v>0</v>
      </c>
      <c r="I71" s="365">
        <v>0</v>
      </c>
      <c r="J71" s="367">
        <v>0</v>
      </c>
      <c r="K71" s="366">
        <v>0</v>
      </c>
      <c r="L71" s="365">
        <v>0</v>
      </c>
      <c r="M71" s="365">
        <v>0</v>
      </c>
      <c r="N71" s="366">
        <v>0</v>
      </c>
      <c r="O71" s="365">
        <v>0</v>
      </c>
      <c r="P71" s="367">
        <v>0</v>
      </c>
      <c r="Q71" s="366">
        <v>0</v>
      </c>
      <c r="R71" s="365">
        <v>0</v>
      </c>
      <c r="S71" s="367">
        <v>0</v>
      </c>
      <c r="T71" s="365">
        <v>0</v>
      </c>
      <c r="U71" s="365">
        <v>0</v>
      </c>
      <c r="V71" s="365">
        <v>0</v>
      </c>
      <c r="W71" s="366">
        <v>0</v>
      </c>
      <c r="X71" s="365">
        <v>0</v>
      </c>
      <c r="Y71" s="365">
        <v>0</v>
      </c>
      <c r="Z71" s="366">
        <v>1</v>
      </c>
      <c r="AA71" s="365">
        <v>0</v>
      </c>
      <c r="AB71" s="365">
        <v>1</v>
      </c>
    </row>
    <row r="72" spans="1:28" ht="11.25">
      <c r="A72" s="362" t="s">
        <v>287</v>
      </c>
      <c r="B72" s="366">
        <v>1</v>
      </c>
      <c r="C72" s="365">
        <v>0</v>
      </c>
      <c r="D72" s="367">
        <v>1</v>
      </c>
      <c r="E72" s="365">
        <v>0</v>
      </c>
      <c r="F72" s="365">
        <v>0</v>
      </c>
      <c r="G72" s="365">
        <v>0</v>
      </c>
      <c r="H72" s="366">
        <v>0</v>
      </c>
      <c r="I72" s="365">
        <v>0</v>
      </c>
      <c r="J72" s="367">
        <v>0</v>
      </c>
      <c r="K72" s="366">
        <v>0</v>
      </c>
      <c r="L72" s="365">
        <v>0</v>
      </c>
      <c r="M72" s="365">
        <v>0</v>
      </c>
      <c r="N72" s="366">
        <v>0</v>
      </c>
      <c r="O72" s="365">
        <v>0</v>
      </c>
      <c r="P72" s="367">
        <v>0</v>
      </c>
      <c r="Q72" s="366">
        <v>0</v>
      </c>
      <c r="R72" s="365">
        <v>0</v>
      </c>
      <c r="S72" s="367">
        <v>0</v>
      </c>
      <c r="T72" s="365">
        <v>0</v>
      </c>
      <c r="U72" s="365">
        <v>0</v>
      </c>
      <c r="V72" s="365">
        <v>0</v>
      </c>
      <c r="W72" s="366">
        <v>0</v>
      </c>
      <c r="X72" s="365">
        <v>0</v>
      </c>
      <c r="Y72" s="365">
        <v>0</v>
      </c>
      <c r="Z72" s="366">
        <v>1</v>
      </c>
      <c r="AA72" s="365">
        <v>0</v>
      </c>
      <c r="AB72" s="365">
        <v>1</v>
      </c>
    </row>
    <row r="73" spans="1:28" ht="11.25">
      <c r="A73" s="362" t="s">
        <v>288</v>
      </c>
      <c r="B73" s="366">
        <v>1</v>
      </c>
      <c r="C73" s="365">
        <v>0</v>
      </c>
      <c r="D73" s="367">
        <v>1</v>
      </c>
      <c r="E73" s="365">
        <v>0</v>
      </c>
      <c r="F73" s="365">
        <v>0</v>
      </c>
      <c r="G73" s="365">
        <v>0</v>
      </c>
      <c r="H73" s="366">
        <v>0</v>
      </c>
      <c r="I73" s="365">
        <v>0</v>
      </c>
      <c r="J73" s="367">
        <v>0</v>
      </c>
      <c r="K73" s="366">
        <v>0</v>
      </c>
      <c r="L73" s="365">
        <v>0</v>
      </c>
      <c r="M73" s="365">
        <v>0</v>
      </c>
      <c r="N73" s="366">
        <v>0</v>
      </c>
      <c r="O73" s="365">
        <v>0</v>
      </c>
      <c r="P73" s="367">
        <v>0</v>
      </c>
      <c r="Q73" s="366">
        <v>0</v>
      </c>
      <c r="R73" s="365">
        <v>0</v>
      </c>
      <c r="S73" s="367">
        <v>0</v>
      </c>
      <c r="T73" s="365">
        <v>0</v>
      </c>
      <c r="U73" s="365">
        <v>0</v>
      </c>
      <c r="V73" s="365">
        <v>0</v>
      </c>
      <c r="W73" s="366">
        <v>0</v>
      </c>
      <c r="X73" s="365">
        <v>0</v>
      </c>
      <c r="Y73" s="365">
        <v>0</v>
      </c>
      <c r="Z73" s="366">
        <v>1</v>
      </c>
      <c r="AA73" s="365">
        <v>0</v>
      </c>
      <c r="AB73" s="365">
        <v>1</v>
      </c>
    </row>
    <row r="74" spans="1:28" s="374" customFormat="1" ht="12">
      <c r="A74" s="364" t="s">
        <v>7</v>
      </c>
      <c r="B74" s="375">
        <v>112353</v>
      </c>
      <c r="C74" s="376">
        <v>138566</v>
      </c>
      <c r="D74" s="377">
        <v>250919</v>
      </c>
      <c r="E74" s="376">
        <v>563</v>
      </c>
      <c r="F74" s="376">
        <v>2139</v>
      </c>
      <c r="G74" s="376">
        <v>2702</v>
      </c>
      <c r="H74" s="375">
        <v>2885</v>
      </c>
      <c r="I74" s="376">
        <v>3773</v>
      </c>
      <c r="J74" s="377">
        <v>6658</v>
      </c>
      <c r="K74" s="375">
        <v>1000</v>
      </c>
      <c r="L74" s="376">
        <v>1879</v>
      </c>
      <c r="M74" s="376">
        <v>2879</v>
      </c>
      <c r="N74" s="375">
        <v>5646</v>
      </c>
      <c r="O74" s="376">
        <v>5041</v>
      </c>
      <c r="P74" s="377">
        <v>10687</v>
      </c>
      <c r="Q74" s="375">
        <v>7182</v>
      </c>
      <c r="R74" s="376">
        <v>6259</v>
      </c>
      <c r="S74" s="377">
        <v>13441</v>
      </c>
      <c r="T74" s="376">
        <v>1272</v>
      </c>
      <c r="U74" s="376">
        <v>1619</v>
      </c>
      <c r="V74" s="376">
        <v>2891</v>
      </c>
      <c r="W74" s="375">
        <v>3544</v>
      </c>
      <c r="X74" s="376">
        <v>4487</v>
      </c>
      <c r="Y74" s="376">
        <v>8031</v>
      </c>
      <c r="Z74" s="375">
        <v>134445</v>
      </c>
      <c r="AA74" s="376">
        <v>163763</v>
      </c>
      <c r="AB74" s="376">
        <v>298208</v>
      </c>
    </row>
    <row r="75" spans="1:253" s="218" customFormat="1" ht="11.25">
      <c r="A75" s="360"/>
      <c r="B75" s="361"/>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0"/>
      <c r="AD75" s="360"/>
      <c r="AE75" s="360"/>
      <c r="AF75" s="360"/>
      <c r="AG75" s="360"/>
      <c r="AH75" s="360"/>
      <c r="AI75" s="360"/>
      <c r="AJ75" s="360"/>
      <c r="AK75" s="360"/>
      <c r="AL75" s="360"/>
      <c r="AM75" s="360"/>
      <c r="AN75" s="360"/>
      <c r="AO75" s="360"/>
      <c r="AP75" s="360"/>
      <c r="AQ75" s="360"/>
      <c r="AR75" s="360"/>
      <c r="AS75" s="360"/>
      <c r="AT75" s="360"/>
      <c r="AU75" s="360"/>
      <c r="AV75" s="360"/>
      <c r="AW75" s="360"/>
      <c r="AX75" s="360"/>
      <c r="AY75" s="360"/>
      <c r="AZ75" s="360"/>
      <c r="BA75" s="360"/>
      <c r="BB75" s="360"/>
      <c r="BC75" s="360"/>
      <c r="BD75" s="360"/>
      <c r="BE75" s="360"/>
      <c r="BF75" s="360"/>
      <c r="BG75" s="360"/>
      <c r="BH75" s="360"/>
      <c r="BI75" s="360"/>
      <c r="BJ75" s="360"/>
      <c r="BK75" s="360"/>
      <c r="BL75" s="360"/>
      <c r="BM75" s="360"/>
      <c r="BN75" s="360"/>
      <c r="BO75" s="360"/>
      <c r="BP75" s="360"/>
      <c r="BQ75" s="360"/>
      <c r="BR75" s="360"/>
      <c r="BS75" s="360"/>
      <c r="BT75" s="360"/>
      <c r="BU75" s="360"/>
      <c r="BV75" s="360"/>
      <c r="BW75" s="360"/>
      <c r="BX75" s="360"/>
      <c r="BY75" s="360"/>
      <c r="BZ75" s="360"/>
      <c r="CA75" s="360"/>
      <c r="CB75" s="360"/>
      <c r="CC75" s="360"/>
      <c r="CD75" s="360"/>
      <c r="CE75" s="360"/>
      <c r="CF75" s="360"/>
      <c r="CG75" s="360"/>
      <c r="CH75" s="360"/>
      <c r="CI75" s="360"/>
      <c r="CJ75" s="360"/>
      <c r="CK75" s="360"/>
      <c r="CL75" s="360"/>
      <c r="CM75" s="360"/>
      <c r="CN75" s="360"/>
      <c r="CO75" s="360"/>
      <c r="CP75" s="360"/>
      <c r="CQ75" s="360"/>
      <c r="CR75" s="360"/>
      <c r="CS75" s="360"/>
      <c r="CT75" s="360"/>
      <c r="CU75" s="360"/>
      <c r="CV75" s="360"/>
      <c r="CW75" s="360"/>
      <c r="CX75" s="360"/>
      <c r="CY75" s="360"/>
      <c r="CZ75" s="360"/>
      <c r="DA75" s="360"/>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360"/>
      <c r="EJ75" s="360"/>
      <c r="EK75" s="360"/>
      <c r="EL75" s="360"/>
      <c r="EM75" s="360"/>
      <c r="EN75" s="360"/>
      <c r="EO75" s="360"/>
      <c r="EP75" s="360"/>
      <c r="EQ75" s="360"/>
      <c r="ER75" s="360"/>
      <c r="ES75" s="360"/>
      <c r="ET75" s="360"/>
      <c r="EU75" s="360"/>
      <c r="EV75" s="360"/>
      <c r="EW75" s="360"/>
      <c r="EX75" s="360"/>
      <c r="EY75" s="360"/>
      <c r="EZ75" s="360"/>
      <c r="FA75" s="360"/>
      <c r="FB75" s="360"/>
      <c r="FC75" s="360"/>
      <c r="FD75" s="360"/>
      <c r="FE75" s="360"/>
      <c r="FF75" s="360"/>
      <c r="FG75" s="360"/>
      <c r="FH75" s="360"/>
      <c r="FI75" s="360"/>
      <c r="FJ75" s="360"/>
      <c r="FK75" s="360"/>
      <c r="FL75" s="360"/>
      <c r="FM75" s="360"/>
      <c r="FN75" s="360"/>
      <c r="FO75" s="360"/>
      <c r="FP75" s="360"/>
      <c r="FQ75" s="360"/>
      <c r="FR75" s="360"/>
      <c r="FS75" s="360"/>
      <c r="FT75" s="360"/>
      <c r="FU75" s="360"/>
      <c r="FV75" s="360"/>
      <c r="FW75" s="360"/>
      <c r="FX75" s="360"/>
      <c r="FY75" s="360"/>
      <c r="FZ75" s="360"/>
      <c r="GA75" s="360"/>
      <c r="GB75" s="360"/>
      <c r="GC75" s="360"/>
      <c r="GD75" s="360"/>
      <c r="GE75" s="360"/>
      <c r="GF75" s="360"/>
      <c r="GG75" s="360"/>
      <c r="GH75" s="360"/>
      <c r="GI75" s="360"/>
      <c r="GJ75" s="360"/>
      <c r="GK75" s="360"/>
      <c r="GL75" s="360"/>
      <c r="GM75" s="360"/>
      <c r="GN75" s="360"/>
      <c r="GO75" s="360"/>
      <c r="GP75" s="360"/>
      <c r="GQ75" s="360"/>
      <c r="GR75" s="360"/>
      <c r="GS75" s="360"/>
      <c r="GT75" s="360"/>
      <c r="GU75" s="360"/>
      <c r="GV75" s="360"/>
      <c r="GW75" s="360"/>
      <c r="GX75" s="360"/>
      <c r="GY75" s="360"/>
      <c r="GZ75" s="360"/>
      <c r="HA75" s="360"/>
      <c r="HB75" s="360"/>
      <c r="HC75" s="360"/>
      <c r="HD75" s="360"/>
      <c r="HE75" s="360"/>
      <c r="HF75" s="360"/>
      <c r="HG75" s="360"/>
      <c r="HH75" s="360"/>
      <c r="HI75" s="360"/>
      <c r="HJ75" s="360"/>
      <c r="HK75" s="360"/>
      <c r="HL75" s="360"/>
      <c r="HM75" s="360"/>
      <c r="HN75" s="360"/>
      <c r="HO75" s="360"/>
      <c r="HP75" s="360"/>
      <c r="HQ75" s="360"/>
      <c r="HR75" s="360"/>
      <c r="HS75" s="360"/>
      <c r="HT75" s="360"/>
      <c r="HU75" s="360"/>
      <c r="HV75" s="360"/>
      <c r="HW75" s="360"/>
      <c r="HX75" s="360"/>
      <c r="HY75" s="360"/>
      <c r="HZ75" s="360"/>
      <c r="IA75" s="360"/>
      <c r="IB75" s="360"/>
      <c r="IC75" s="360"/>
      <c r="ID75" s="360"/>
      <c r="IE75" s="360"/>
      <c r="IF75" s="360"/>
      <c r="IG75" s="360"/>
      <c r="IH75" s="360"/>
      <c r="II75" s="360"/>
      <c r="IJ75" s="360"/>
      <c r="IK75" s="360"/>
      <c r="IL75" s="360"/>
      <c r="IM75" s="360"/>
      <c r="IN75" s="360"/>
      <c r="IO75" s="360"/>
      <c r="IP75" s="360"/>
      <c r="IQ75" s="360"/>
      <c r="IR75" s="360"/>
      <c r="IS75" s="360"/>
    </row>
    <row r="76" spans="1:253" s="212" customFormat="1" ht="11.25">
      <c r="A76" s="397" t="s">
        <v>290</v>
      </c>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K76" s="397"/>
      <c r="BL76" s="397"/>
      <c r="BM76" s="397"/>
      <c r="BN76" s="397"/>
      <c r="BO76" s="397"/>
      <c r="BP76" s="397"/>
      <c r="BQ76" s="397"/>
      <c r="BR76" s="397"/>
      <c r="BS76" s="397"/>
      <c r="BT76" s="397"/>
      <c r="BU76" s="397"/>
      <c r="BV76" s="397"/>
      <c r="BW76" s="397"/>
      <c r="BX76" s="397"/>
      <c r="BY76" s="397"/>
      <c r="BZ76" s="397"/>
      <c r="CA76" s="397"/>
      <c r="CB76" s="397"/>
      <c r="CC76" s="397"/>
      <c r="CD76" s="397"/>
      <c r="CE76" s="397"/>
      <c r="CF76" s="397"/>
      <c r="CG76" s="397"/>
      <c r="CH76" s="397"/>
      <c r="CI76" s="397"/>
      <c r="CJ76" s="397"/>
      <c r="CK76" s="397"/>
      <c r="CL76" s="397"/>
      <c r="CM76" s="397"/>
      <c r="CN76" s="397"/>
      <c r="CO76" s="397"/>
      <c r="CP76" s="397"/>
      <c r="CQ76" s="397"/>
      <c r="CR76" s="397"/>
      <c r="CS76" s="397"/>
      <c r="CT76" s="397"/>
      <c r="CU76" s="397"/>
      <c r="CV76" s="397"/>
      <c r="CW76" s="397"/>
      <c r="CX76" s="397"/>
      <c r="CY76" s="397"/>
      <c r="CZ76" s="397"/>
      <c r="DA76" s="397"/>
      <c r="DB76" s="397"/>
      <c r="DC76" s="397"/>
      <c r="DD76" s="397"/>
      <c r="DE76" s="397"/>
      <c r="DF76" s="397"/>
      <c r="DG76" s="397"/>
      <c r="DH76" s="397"/>
      <c r="DI76" s="397"/>
      <c r="DJ76" s="397"/>
      <c r="DK76" s="397"/>
      <c r="DL76" s="397"/>
      <c r="DM76" s="397"/>
      <c r="DN76" s="397"/>
      <c r="DO76" s="397"/>
      <c r="DP76" s="397"/>
      <c r="DQ76" s="397"/>
      <c r="DR76" s="397"/>
      <c r="DS76" s="397"/>
      <c r="DT76" s="397"/>
      <c r="DU76" s="397"/>
      <c r="DV76" s="397"/>
      <c r="DW76" s="397"/>
      <c r="DX76" s="397"/>
      <c r="DY76" s="397"/>
      <c r="DZ76" s="397"/>
      <c r="EA76" s="397"/>
      <c r="EB76" s="397"/>
      <c r="EC76" s="397"/>
      <c r="ED76" s="397"/>
      <c r="EE76" s="397"/>
      <c r="EF76" s="397"/>
      <c r="EG76" s="397"/>
      <c r="EH76" s="397"/>
      <c r="EI76" s="397"/>
      <c r="EJ76" s="397"/>
      <c r="EK76" s="397"/>
      <c r="EL76" s="397"/>
      <c r="EM76" s="397"/>
      <c r="EN76" s="397"/>
      <c r="EO76" s="397"/>
      <c r="EP76" s="397"/>
      <c r="EQ76" s="397"/>
      <c r="ER76" s="397"/>
      <c r="ES76" s="397"/>
      <c r="ET76" s="397"/>
      <c r="EU76" s="397"/>
      <c r="EV76" s="397"/>
      <c r="EW76" s="397"/>
      <c r="EX76" s="397"/>
      <c r="EY76" s="397"/>
      <c r="EZ76" s="397"/>
      <c r="FA76" s="397"/>
      <c r="FB76" s="397"/>
      <c r="FC76" s="397"/>
      <c r="FD76" s="397"/>
      <c r="FE76" s="397"/>
      <c r="FF76" s="397"/>
      <c r="FG76" s="397"/>
      <c r="FH76" s="397"/>
      <c r="FI76" s="397"/>
      <c r="FJ76" s="397"/>
      <c r="FK76" s="397"/>
      <c r="FL76" s="397"/>
      <c r="FM76" s="397"/>
      <c r="FN76" s="397"/>
      <c r="FO76" s="397"/>
      <c r="FP76" s="397"/>
      <c r="FQ76" s="397"/>
      <c r="FR76" s="397"/>
      <c r="FS76" s="397"/>
      <c r="FT76" s="397"/>
      <c r="FU76" s="397"/>
      <c r="FV76" s="397"/>
      <c r="FW76" s="397"/>
      <c r="FX76" s="397"/>
      <c r="FY76" s="397"/>
      <c r="FZ76" s="397"/>
      <c r="GA76" s="397"/>
      <c r="GB76" s="397"/>
      <c r="GC76" s="397"/>
      <c r="GD76" s="397"/>
      <c r="GE76" s="397"/>
      <c r="GF76" s="397"/>
      <c r="GG76" s="397"/>
      <c r="GH76" s="397"/>
      <c r="GI76" s="397"/>
      <c r="GJ76" s="397"/>
      <c r="GK76" s="397"/>
      <c r="GL76" s="397"/>
      <c r="GM76" s="397"/>
      <c r="GN76" s="397"/>
      <c r="GO76" s="397"/>
      <c r="GP76" s="397"/>
      <c r="GQ76" s="397"/>
      <c r="GR76" s="397"/>
      <c r="GS76" s="397"/>
      <c r="GT76" s="397"/>
      <c r="GU76" s="397"/>
      <c r="GV76" s="397"/>
      <c r="GW76" s="397"/>
      <c r="GX76" s="397"/>
      <c r="GY76" s="397"/>
      <c r="GZ76" s="397"/>
      <c r="HA76" s="397"/>
      <c r="HB76" s="397"/>
      <c r="HC76" s="397"/>
      <c r="HD76" s="397"/>
      <c r="HE76" s="397"/>
      <c r="HF76" s="397"/>
      <c r="HG76" s="397"/>
      <c r="HH76" s="397"/>
      <c r="HI76" s="397"/>
      <c r="HJ76" s="397"/>
      <c r="HK76" s="397"/>
      <c r="HL76" s="397"/>
      <c r="HM76" s="397"/>
      <c r="HN76" s="397"/>
      <c r="HO76" s="397"/>
      <c r="HP76" s="397"/>
      <c r="HQ76" s="397"/>
      <c r="HR76" s="397"/>
      <c r="HS76" s="397"/>
      <c r="HT76" s="397"/>
      <c r="HU76" s="397"/>
      <c r="HV76" s="397"/>
      <c r="HW76" s="397"/>
      <c r="HX76" s="397"/>
      <c r="HY76" s="397"/>
      <c r="HZ76" s="397"/>
      <c r="IA76" s="397"/>
      <c r="IB76" s="397"/>
      <c r="IC76" s="397"/>
      <c r="ID76" s="397"/>
      <c r="IE76" s="397"/>
      <c r="IF76" s="397"/>
      <c r="IG76" s="397"/>
      <c r="IH76" s="397"/>
      <c r="II76" s="397"/>
      <c r="IJ76" s="397"/>
      <c r="IK76" s="397"/>
      <c r="IL76" s="397"/>
      <c r="IM76" s="397"/>
      <c r="IN76" s="397"/>
      <c r="IO76" s="397"/>
      <c r="IP76" s="397"/>
      <c r="IQ76" s="397"/>
      <c r="IR76" s="397"/>
      <c r="IS76" s="397"/>
    </row>
    <row r="77" spans="1:253" s="212" customFormat="1" ht="11.25">
      <c r="A77" s="399" t="s">
        <v>291</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c r="BK77" s="397"/>
      <c r="BL77" s="397"/>
      <c r="BM77" s="397"/>
      <c r="BN77" s="397"/>
      <c r="BO77" s="397"/>
      <c r="BP77" s="397"/>
      <c r="BQ77" s="397"/>
      <c r="BR77" s="397"/>
      <c r="BS77" s="397"/>
      <c r="BT77" s="397"/>
      <c r="BU77" s="397"/>
      <c r="BV77" s="397"/>
      <c r="BW77" s="397"/>
      <c r="BX77" s="397"/>
      <c r="BY77" s="397"/>
      <c r="BZ77" s="397"/>
      <c r="CA77" s="397"/>
      <c r="CB77" s="397"/>
      <c r="CC77" s="397"/>
      <c r="CD77" s="397"/>
      <c r="CE77" s="397"/>
      <c r="CF77" s="397"/>
      <c r="CG77" s="397"/>
      <c r="CH77" s="397"/>
      <c r="CI77" s="397"/>
      <c r="CJ77" s="397"/>
      <c r="CK77" s="397"/>
      <c r="CL77" s="397"/>
      <c r="CM77" s="397"/>
      <c r="CN77" s="397"/>
      <c r="CO77" s="397"/>
      <c r="CP77" s="397"/>
      <c r="CQ77" s="397"/>
      <c r="CR77" s="397"/>
      <c r="CS77" s="397"/>
      <c r="CT77" s="397"/>
      <c r="CU77" s="397"/>
      <c r="CV77" s="397"/>
      <c r="CW77" s="397"/>
      <c r="CX77" s="397"/>
      <c r="CY77" s="397"/>
      <c r="CZ77" s="397"/>
      <c r="DA77" s="397"/>
      <c r="DB77" s="397"/>
      <c r="DC77" s="397"/>
      <c r="DD77" s="397"/>
      <c r="DE77" s="397"/>
      <c r="DF77" s="397"/>
      <c r="DG77" s="397"/>
      <c r="DH77" s="397"/>
      <c r="DI77" s="397"/>
      <c r="DJ77" s="397"/>
      <c r="DK77" s="397"/>
      <c r="DL77" s="397"/>
      <c r="DM77" s="397"/>
      <c r="DN77" s="397"/>
      <c r="DO77" s="397"/>
      <c r="DP77" s="397"/>
      <c r="DQ77" s="397"/>
      <c r="DR77" s="397"/>
      <c r="DS77" s="397"/>
      <c r="DT77" s="397"/>
      <c r="DU77" s="397"/>
      <c r="DV77" s="397"/>
      <c r="DW77" s="397"/>
      <c r="DX77" s="397"/>
      <c r="DY77" s="397"/>
      <c r="DZ77" s="397"/>
      <c r="EA77" s="397"/>
      <c r="EB77" s="397"/>
      <c r="EC77" s="397"/>
      <c r="ED77" s="397"/>
      <c r="EE77" s="397"/>
      <c r="EF77" s="397"/>
      <c r="EG77" s="397"/>
      <c r="EH77" s="397"/>
      <c r="EI77" s="397"/>
      <c r="EJ77" s="397"/>
      <c r="EK77" s="397"/>
      <c r="EL77" s="397"/>
      <c r="EM77" s="397"/>
      <c r="EN77" s="397"/>
      <c r="EO77" s="397"/>
      <c r="EP77" s="397"/>
      <c r="EQ77" s="397"/>
      <c r="ER77" s="397"/>
      <c r="ES77" s="397"/>
      <c r="ET77" s="397"/>
      <c r="EU77" s="397"/>
      <c r="EV77" s="397"/>
      <c r="EW77" s="397"/>
      <c r="EX77" s="397"/>
      <c r="EY77" s="397"/>
      <c r="EZ77" s="397"/>
      <c r="FA77" s="397"/>
      <c r="FB77" s="397"/>
      <c r="FC77" s="397"/>
      <c r="FD77" s="397"/>
      <c r="FE77" s="397"/>
      <c r="FF77" s="397"/>
      <c r="FG77" s="397"/>
      <c r="FH77" s="397"/>
      <c r="FI77" s="397"/>
      <c r="FJ77" s="397"/>
      <c r="FK77" s="397"/>
      <c r="FL77" s="397"/>
      <c r="FM77" s="397"/>
      <c r="FN77" s="397"/>
      <c r="FO77" s="397"/>
      <c r="FP77" s="397"/>
      <c r="FQ77" s="397"/>
      <c r="FR77" s="397"/>
      <c r="FS77" s="397"/>
      <c r="FT77" s="397"/>
      <c r="FU77" s="397"/>
      <c r="FV77" s="397"/>
      <c r="FW77" s="397"/>
      <c r="FX77" s="397"/>
      <c r="FY77" s="397"/>
      <c r="FZ77" s="397"/>
      <c r="GA77" s="397"/>
      <c r="GB77" s="397"/>
      <c r="GC77" s="397"/>
      <c r="GD77" s="397"/>
      <c r="GE77" s="397"/>
      <c r="GF77" s="397"/>
      <c r="GG77" s="397"/>
      <c r="GH77" s="397"/>
      <c r="GI77" s="397"/>
      <c r="GJ77" s="397"/>
      <c r="GK77" s="397"/>
      <c r="GL77" s="397"/>
      <c r="GM77" s="397"/>
      <c r="GN77" s="397"/>
      <c r="GO77" s="397"/>
      <c r="GP77" s="397"/>
      <c r="GQ77" s="397"/>
      <c r="GR77" s="397"/>
      <c r="GS77" s="397"/>
      <c r="GT77" s="397"/>
      <c r="GU77" s="397"/>
      <c r="GV77" s="397"/>
      <c r="GW77" s="397"/>
      <c r="GX77" s="397"/>
      <c r="GY77" s="397"/>
      <c r="GZ77" s="397"/>
      <c r="HA77" s="397"/>
      <c r="HB77" s="397"/>
      <c r="HC77" s="397"/>
      <c r="HD77" s="397"/>
      <c r="HE77" s="397"/>
      <c r="HF77" s="397"/>
      <c r="HG77" s="397"/>
      <c r="HH77" s="397"/>
      <c r="HI77" s="397"/>
      <c r="HJ77" s="397"/>
      <c r="HK77" s="397"/>
      <c r="HL77" s="397"/>
      <c r="HM77" s="397"/>
      <c r="HN77" s="397"/>
      <c r="HO77" s="397"/>
      <c r="HP77" s="397"/>
      <c r="HQ77" s="397"/>
      <c r="HR77" s="397"/>
      <c r="HS77" s="397"/>
      <c r="HT77" s="397"/>
      <c r="HU77" s="397"/>
      <c r="HV77" s="397"/>
      <c r="HW77" s="397"/>
      <c r="HX77" s="397"/>
      <c r="HY77" s="397"/>
      <c r="HZ77" s="397"/>
      <c r="IA77" s="397"/>
      <c r="IB77" s="397"/>
      <c r="IC77" s="397"/>
      <c r="ID77" s="397"/>
      <c r="IE77" s="397"/>
      <c r="IF77" s="397"/>
      <c r="IG77" s="397"/>
      <c r="IH77" s="397"/>
      <c r="II77" s="397"/>
      <c r="IJ77" s="397"/>
      <c r="IK77" s="397"/>
      <c r="IL77" s="397"/>
      <c r="IM77" s="397"/>
      <c r="IN77" s="397"/>
      <c r="IO77" s="397"/>
      <c r="IP77" s="397"/>
      <c r="IQ77" s="397"/>
      <c r="IR77" s="397"/>
      <c r="IS77" s="397"/>
    </row>
    <row r="78" s="397" customFormat="1" ht="11.25">
      <c r="A78" s="400" t="s">
        <v>301</v>
      </c>
    </row>
  </sheetData>
  <sheetProtection/>
  <mergeCells count="12">
    <mergeCell ref="Q5:S5"/>
    <mergeCell ref="T5:V5"/>
    <mergeCell ref="W5:Y5"/>
    <mergeCell ref="Z5:AB5"/>
    <mergeCell ref="A2:AB2"/>
    <mergeCell ref="A3:AB3"/>
    <mergeCell ref="A5:A6"/>
    <mergeCell ref="B5:D5"/>
    <mergeCell ref="E5:G5"/>
    <mergeCell ref="H5:J5"/>
    <mergeCell ref="K5:M5"/>
    <mergeCell ref="N5:P5"/>
  </mergeCells>
  <printOptions/>
  <pageMargins left="0.7" right="0.7" top="0.75" bottom="0.75" header="0.3" footer="0.3"/>
  <pageSetup horizontalDpi="600" verticalDpi="600" orientation="portrait" paperSize="9" r:id="rId1"/>
  <ignoredErrors>
    <ignoredError sqref="A7:A73"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P8"/>
  <sheetViews>
    <sheetView zoomScale="115" zoomScaleNormal="115" zoomScalePageLayoutView="0" workbookViewId="0" topLeftCell="A1">
      <selection activeCell="A42" sqref="A42"/>
    </sheetView>
  </sheetViews>
  <sheetFormatPr defaultColWidth="9.140625" defaultRowHeight="12.75"/>
  <cols>
    <col min="1" max="1" width="13.8515625" style="2" customWidth="1"/>
    <col min="2" max="16" width="8.8515625" style="2" customWidth="1"/>
    <col min="17" max="16384" width="9.140625" style="2" customWidth="1"/>
  </cols>
  <sheetData>
    <row r="1" ht="12">
      <c r="A1" s="30" t="s">
        <v>218</v>
      </c>
    </row>
    <row r="2" spans="1:16" ht="12">
      <c r="A2" s="445" t="s">
        <v>119</v>
      </c>
      <c r="B2" s="445"/>
      <c r="C2" s="445"/>
      <c r="D2" s="445"/>
      <c r="E2" s="445"/>
      <c r="F2" s="445"/>
      <c r="G2" s="445"/>
      <c r="H2" s="445"/>
      <c r="I2" s="445"/>
      <c r="J2" s="445"/>
      <c r="K2" s="445"/>
      <c r="L2" s="445"/>
      <c r="M2" s="445"/>
      <c r="N2" s="445"/>
      <c r="O2" s="445"/>
      <c r="P2" s="445"/>
    </row>
    <row r="3" ht="12" thickBot="1"/>
    <row r="4" spans="1:16" ht="11.25">
      <c r="A4" s="117"/>
      <c r="B4" s="432" t="s">
        <v>106</v>
      </c>
      <c r="C4" s="444"/>
      <c r="D4" s="433"/>
      <c r="E4" s="432" t="s">
        <v>57</v>
      </c>
      <c r="F4" s="444"/>
      <c r="G4" s="433"/>
      <c r="H4" s="432" t="s">
        <v>2</v>
      </c>
      <c r="I4" s="444"/>
      <c r="J4" s="433"/>
      <c r="K4" s="432" t="s">
        <v>3</v>
      </c>
      <c r="L4" s="444"/>
      <c r="M4" s="433"/>
      <c r="N4" s="432" t="s">
        <v>7</v>
      </c>
      <c r="O4" s="444"/>
      <c r="P4" s="444"/>
    </row>
    <row r="5" spans="1:16" ht="11.25">
      <c r="A5" s="185"/>
      <c r="B5" s="186" t="s">
        <v>51</v>
      </c>
      <c r="C5" s="187" t="s">
        <v>52</v>
      </c>
      <c r="D5" s="187" t="s">
        <v>53</v>
      </c>
      <c r="E5" s="186" t="s">
        <v>51</v>
      </c>
      <c r="F5" s="187" t="s">
        <v>52</v>
      </c>
      <c r="G5" s="187" t="s">
        <v>53</v>
      </c>
      <c r="H5" s="186" t="s">
        <v>51</v>
      </c>
      <c r="I5" s="187" t="s">
        <v>52</v>
      </c>
      <c r="J5" s="187" t="s">
        <v>53</v>
      </c>
      <c r="K5" s="186" t="s">
        <v>51</v>
      </c>
      <c r="L5" s="187" t="s">
        <v>52</v>
      </c>
      <c r="M5" s="187" t="s">
        <v>53</v>
      </c>
      <c r="N5" s="186" t="s">
        <v>51</v>
      </c>
      <c r="O5" s="187" t="s">
        <v>52</v>
      </c>
      <c r="P5" s="187" t="s">
        <v>53</v>
      </c>
    </row>
    <row r="6" spans="2:16" ht="11.25">
      <c r="B6" s="188"/>
      <c r="C6" s="189"/>
      <c r="D6" s="189"/>
      <c r="E6" s="188"/>
      <c r="F6" s="189"/>
      <c r="G6" s="189"/>
      <c r="H6" s="188"/>
      <c r="I6" s="189"/>
      <c r="J6" s="189"/>
      <c r="K6" s="188"/>
      <c r="L6" s="189"/>
      <c r="M6" s="189"/>
      <c r="N6" s="188"/>
      <c r="O6" s="189"/>
      <c r="P6" s="189"/>
    </row>
    <row r="7" spans="1:16" s="190" customFormat="1" ht="12">
      <c r="A7" s="144" t="s">
        <v>120</v>
      </c>
      <c r="B7" s="132">
        <v>1857</v>
      </c>
      <c r="C7" s="133">
        <v>1002</v>
      </c>
      <c r="D7" s="133">
        <v>2859</v>
      </c>
      <c r="E7" s="132">
        <v>3107</v>
      </c>
      <c r="F7" s="133">
        <v>1412</v>
      </c>
      <c r="G7" s="133">
        <v>4519</v>
      </c>
      <c r="H7" s="132">
        <v>458</v>
      </c>
      <c r="I7" s="133">
        <v>135</v>
      </c>
      <c r="J7" s="133">
        <v>593</v>
      </c>
      <c r="K7" s="132">
        <v>657</v>
      </c>
      <c r="L7" s="133">
        <v>347</v>
      </c>
      <c r="M7" s="133">
        <v>1004</v>
      </c>
      <c r="N7" s="132">
        <f>SUM(B7,E7,H7,K7)</f>
        <v>6079</v>
      </c>
      <c r="O7" s="133">
        <f>SUM(C7,F7,I7,L7)</f>
        <v>2896</v>
      </c>
      <c r="P7" s="133">
        <f>SUM(D7,G7,J7,M7)</f>
        <v>8975</v>
      </c>
    </row>
    <row r="8" spans="1:7" s="190" customFormat="1" ht="12">
      <c r="A8" s="144"/>
      <c r="B8" s="191"/>
      <c r="C8" s="191"/>
      <c r="D8" s="191"/>
      <c r="E8" s="191"/>
      <c r="F8" s="129"/>
      <c r="G8" s="129"/>
    </row>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6"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Q30"/>
  <sheetViews>
    <sheetView zoomScale="115" zoomScaleNormal="115" zoomScalePageLayoutView="0" workbookViewId="0" topLeftCell="A1">
      <selection activeCell="A35" sqref="A35"/>
    </sheetView>
  </sheetViews>
  <sheetFormatPr defaultColWidth="9.140625" defaultRowHeight="12.75"/>
  <cols>
    <col min="5" max="10" width="13.00390625" style="0" customWidth="1"/>
  </cols>
  <sheetData>
    <row r="1" ht="12.75">
      <c r="A1" s="30" t="s">
        <v>218</v>
      </c>
    </row>
    <row r="2" spans="1:12" s="2" customFormat="1" ht="12">
      <c r="A2" s="449" t="s">
        <v>302</v>
      </c>
      <c r="B2" s="449"/>
      <c r="C2" s="449"/>
      <c r="D2" s="449"/>
      <c r="E2" s="449"/>
      <c r="F2" s="449"/>
      <c r="G2" s="449"/>
      <c r="H2" s="449"/>
      <c r="I2" s="449"/>
      <c r="J2" s="449"/>
      <c r="K2" s="410"/>
      <c r="L2" s="410"/>
    </row>
    <row r="3" spans="1:12" s="2" customFormat="1" ht="12">
      <c r="A3" s="449" t="s">
        <v>303</v>
      </c>
      <c r="B3" s="449"/>
      <c r="C3" s="449"/>
      <c r="D3" s="449"/>
      <c r="E3" s="449"/>
      <c r="F3" s="449"/>
      <c r="G3" s="449"/>
      <c r="H3" s="449"/>
      <c r="I3" s="449"/>
      <c r="J3" s="449"/>
      <c r="K3" s="401"/>
      <c r="L3" s="401"/>
    </row>
    <row r="4" spans="1:12" s="2" customFormat="1" ht="12">
      <c r="A4" s="449" t="s">
        <v>218</v>
      </c>
      <c r="B4" s="449"/>
      <c r="C4" s="449"/>
      <c r="D4" s="449"/>
      <c r="E4" s="449"/>
      <c r="F4" s="449"/>
      <c r="G4" s="449"/>
      <c r="H4" s="449"/>
      <c r="I4" s="449"/>
      <c r="J4" s="449"/>
      <c r="K4" s="410"/>
      <c r="L4" s="410"/>
    </row>
    <row r="5" spans="1:7" s="2" customFormat="1" ht="12" thickBot="1">
      <c r="A5" s="387"/>
      <c r="B5" s="387"/>
      <c r="C5" s="387"/>
      <c r="D5" s="387"/>
      <c r="E5" s="387"/>
      <c r="F5" s="387"/>
      <c r="G5" s="387"/>
    </row>
    <row r="6" spans="1:10" s="2" customFormat="1" ht="11.25">
      <c r="A6" s="381"/>
      <c r="B6" s="381"/>
      <c r="C6" s="381"/>
      <c r="D6" s="381"/>
      <c r="E6" s="381"/>
      <c r="F6" s="381"/>
      <c r="G6" s="403"/>
      <c r="H6" s="381"/>
      <c r="I6" s="381"/>
      <c r="J6" s="381"/>
    </row>
    <row r="7" spans="1:10" s="2" customFormat="1" ht="11.25">
      <c r="A7" s="382" t="s">
        <v>104</v>
      </c>
      <c r="B7" s="382"/>
      <c r="C7" s="382"/>
      <c r="D7" s="382"/>
      <c r="E7" s="382"/>
      <c r="F7" s="382"/>
      <c r="G7" s="404" t="s">
        <v>52</v>
      </c>
      <c r="H7" s="382" t="s">
        <v>264</v>
      </c>
      <c r="I7" s="382" t="s">
        <v>307</v>
      </c>
      <c r="J7" s="382" t="s">
        <v>53</v>
      </c>
    </row>
    <row r="8" spans="1:10" s="2" customFormat="1" ht="12">
      <c r="A8" s="378" t="s">
        <v>304</v>
      </c>
      <c r="B8" s="378"/>
      <c r="C8" s="378"/>
      <c r="D8" s="378"/>
      <c r="E8" s="378"/>
      <c r="F8" s="378"/>
      <c r="G8" s="405"/>
      <c r="H8" s="406"/>
      <c r="I8" s="406"/>
      <c r="J8" s="407"/>
    </row>
    <row r="9" spans="1:10" s="2" customFormat="1" ht="12">
      <c r="A9" s="378" t="s">
        <v>305</v>
      </c>
      <c r="B9" s="378"/>
      <c r="C9" s="378"/>
      <c r="D9" s="378"/>
      <c r="E9" s="378"/>
      <c r="F9" s="378"/>
      <c r="G9" s="405">
        <v>114035</v>
      </c>
      <c r="H9" s="406">
        <v>170822</v>
      </c>
      <c r="I9" s="406">
        <v>96</v>
      </c>
      <c r="J9" s="406">
        <v>284953</v>
      </c>
    </row>
    <row r="10" spans="1:10" s="2" customFormat="1" ht="12">
      <c r="A10" s="378"/>
      <c r="B10" s="378"/>
      <c r="C10" s="378"/>
      <c r="D10" s="378"/>
      <c r="E10" s="378"/>
      <c r="F10" s="378"/>
      <c r="G10" s="408"/>
      <c r="H10" s="409"/>
      <c r="I10" s="409"/>
      <c r="J10" s="409"/>
    </row>
    <row r="11" spans="1:10" s="2" customFormat="1" ht="12">
      <c r="A11" s="378" t="s">
        <v>306</v>
      </c>
      <c r="B11" s="378"/>
      <c r="C11" s="378"/>
      <c r="D11" s="378"/>
      <c r="E11" s="378"/>
      <c r="F11" s="378"/>
      <c r="G11" s="385">
        <v>22657</v>
      </c>
      <c r="H11" s="379">
        <v>32428</v>
      </c>
      <c r="I11" s="379">
        <v>3</v>
      </c>
      <c r="J11" s="379">
        <v>55088</v>
      </c>
    </row>
    <row r="12" spans="1:17" s="2" customFormat="1" ht="12.75" customHeight="1">
      <c r="A12" s="378"/>
      <c r="B12" s="378"/>
      <c r="C12" s="378"/>
      <c r="D12" s="378"/>
      <c r="E12" s="378"/>
      <c r="F12" s="418"/>
      <c r="G12" s="419"/>
      <c r="H12" s="379"/>
      <c r="I12" s="379"/>
      <c r="J12" s="386"/>
      <c r="N12" s="417"/>
      <c r="O12" s="417"/>
      <c r="P12" s="417"/>
      <c r="Q12" s="417"/>
    </row>
    <row r="13" spans="1:17" s="2" customFormat="1" ht="12.75" customHeight="1">
      <c r="A13" s="451" t="s">
        <v>310</v>
      </c>
      <c r="B13" s="451"/>
      <c r="C13" s="451"/>
      <c r="D13" s="451"/>
      <c r="E13" s="451"/>
      <c r="F13" s="451"/>
      <c r="G13" s="451"/>
      <c r="H13" s="451"/>
      <c r="I13" s="451"/>
      <c r="J13" s="451"/>
      <c r="N13" s="417"/>
      <c r="O13" s="417"/>
      <c r="P13" s="417"/>
      <c r="Q13" s="417"/>
    </row>
    <row r="14" spans="1:17" s="2" customFormat="1" ht="25.5" customHeight="1">
      <c r="A14" s="461" t="s">
        <v>308</v>
      </c>
      <c r="B14" s="461"/>
      <c r="C14" s="461"/>
      <c r="D14" s="461"/>
      <c r="E14" s="461"/>
      <c r="F14" s="461"/>
      <c r="G14" s="461"/>
      <c r="H14" s="461"/>
      <c r="I14" s="461"/>
      <c r="J14" s="461"/>
      <c r="N14" s="416"/>
      <c r="O14" s="416"/>
      <c r="P14" s="416"/>
      <c r="Q14" s="416"/>
    </row>
    <row r="15" spans="1:17" s="2" customFormat="1" ht="12.75">
      <c r="A15" s="2" t="s">
        <v>309</v>
      </c>
      <c r="B15" s="411"/>
      <c r="C15" s="411"/>
      <c r="D15" s="411"/>
      <c r="E15" s="411"/>
      <c r="F15" s="411"/>
      <c r="G15" s="411"/>
      <c r="H15" s="411"/>
      <c r="I15" s="411"/>
      <c r="J15" s="411"/>
      <c r="K15" s="411"/>
      <c r="L15" s="411"/>
      <c r="M15" s="450"/>
      <c r="N15" s="450"/>
      <c r="O15" s="450"/>
      <c r="P15" s="450"/>
      <c r="Q15" s="450"/>
    </row>
    <row r="16" spans="2:12" s="2" customFormat="1" ht="11.25">
      <c r="B16" s="411"/>
      <c r="C16" s="411"/>
      <c r="D16" s="411"/>
      <c r="E16" s="411"/>
      <c r="F16" s="411"/>
      <c r="G16" s="411"/>
      <c r="H16" s="411"/>
      <c r="I16" s="411"/>
      <c r="J16" s="411"/>
      <c r="K16" s="411"/>
      <c r="L16" s="411"/>
    </row>
    <row r="17" spans="2:12" s="2" customFormat="1" ht="11.25">
      <c r="B17" s="411"/>
      <c r="C17" s="411"/>
      <c r="D17" s="411"/>
      <c r="E17" s="411"/>
      <c r="F17" s="411"/>
      <c r="G17" s="411"/>
      <c r="H17" s="411"/>
      <c r="I17" s="411"/>
      <c r="J17" s="411"/>
      <c r="K17" s="411"/>
      <c r="L17" s="411"/>
    </row>
    <row r="18" s="2" customFormat="1" ht="11.25"/>
    <row r="19" spans="1:16" s="2" customFormat="1" ht="12">
      <c r="A19" s="449" t="s">
        <v>293</v>
      </c>
      <c r="B19" s="449"/>
      <c r="C19" s="449"/>
      <c r="D19" s="449"/>
      <c r="E19" s="449"/>
      <c r="F19" s="449"/>
      <c r="G19" s="449"/>
      <c r="H19" s="449"/>
      <c r="I19" s="449"/>
      <c r="J19" s="449"/>
      <c r="K19" s="410"/>
      <c r="L19" s="410"/>
      <c r="M19" s="410"/>
      <c r="N19" s="410"/>
      <c r="O19" s="410"/>
      <c r="P19" s="410"/>
    </row>
    <row r="20" spans="1:16" s="2" customFormat="1" ht="12">
      <c r="A20" s="449" t="s">
        <v>294</v>
      </c>
      <c r="B20" s="449"/>
      <c r="C20" s="449"/>
      <c r="D20" s="449"/>
      <c r="E20" s="449"/>
      <c r="F20" s="449"/>
      <c r="G20" s="449"/>
      <c r="H20" s="449"/>
      <c r="I20" s="449"/>
      <c r="J20" s="449"/>
      <c r="K20" s="410"/>
      <c r="L20" s="410"/>
      <c r="M20" s="410"/>
      <c r="N20" s="410"/>
      <c r="O20" s="410"/>
      <c r="P20" s="410"/>
    </row>
    <row r="21" spans="1:16" s="2" customFormat="1" ht="12" thickBot="1">
      <c r="A21" s="378"/>
      <c r="B21" s="378"/>
      <c r="C21" s="378"/>
      <c r="D21" s="378"/>
      <c r="E21" s="378"/>
      <c r="F21" s="378"/>
      <c r="G21" s="378"/>
      <c r="H21" s="378"/>
      <c r="I21" s="378"/>
      <c r="J21" s="378"/>
      <c r="K21" s="379"/>
      <c r="L21" s="379"/>
      <c r="M21" s="379"/>
      <c r="N21" s="379"/>
      <c r="O21" s="379"/>
      <c r="P21" s="380"/>
    </row>
    <row r="22" spans="1:10" s="2" customFormat="1" ht="12.75" customHeight="1">
      <c r="A22" s="381"/>
      <c r="B22" s="381"/>
      <c r="C22" s="381"/>
      <c r="D22" s="381"/>
      <c r="E22" s="446" t="s">
        <v>295</v>
      </c>
      <c r="F22" s="446" t="s">
        <v>108</v>
      </c>
      <c r="G22" s="446" t="s">
        <v>3</v>
      </c>
      <c r="H22" s="452" t="s">
        <v>7</v>
      </c>
      <c r="I22" s="452"/>
      <c r="J22" s="452"/>
    </row>
    <row r="23" spans="1:10" s="2" customFormat="1" ht="11.25">
      <c r="A23" s="382" t="s">
        <v>104</v>
      </c>
      <c r="B23" s="382"/>
      <c r="C23" s="382"/>
      <c r="D23" s="382"/>
      <c r="E23" s="447"/>
      <c r="F23" s="447"/>
      <c r="G23" s="447"/>
      <c r="H23" s="402" t="s">
        <v>52</v>
      </c>
      <c r="I23" s="402" t="s">
        <v>264</v>
      </c>
      <c r="J23" s="402" t="s">
        <v>53</v>
      </c>
    </row>
    <row r="24" spans="1:10" s="2" customFormat="1" ht="12">
      <c r="A24" s="378" t="s">
        <v>296</v>
      </c>
      <c r="B24" s="378"/>
      <c r="C24" s="378"/>
      <c r="D24" s="378"/>
      <c r="E24" s="383"/>
      <c r="F24" s="384"/>
      <c r="G24" s="412"/>
      <c r="H24" s="379"/>
      <c r="I24" s="379"/>
      <c r="J24" s="386"/>
    </row>
    <row r="25" spans="1:10" s="2" customFormat="1" ht="11.25">
      <c r="A25" s="387" t="s">
        <v>297</v>
      </c>
      <c r="B25" s="387"/>
      <c r="C25" s="387"/>
      <c r="D25" s="387"/>
      <c r="E25" s="388">
        <v>3787</v>
      </c>
      <c r="F25" s="389">
        <v>2636</v>
      </c>
      <c r="G25" s="413">
        <v>65012</v>
      </c>
      <c r="H25" s="390">
        <v>21873</v>
      </c>
      <c r="I25" s="390">
        <v>49562</v>
      </c>
      <c r="J25" s="391">
        <v>71435</v>
      </c>
    </row>
    <row r="26" spans="1:10" s="2" customFormat="1" ht="11.25">
      <c r="A26" s="392" t="s">
        <v>298</v>
      </c>
      <c r="B26" s="387"/>
      <c r="C26" s="387"/>
      <c r="D26" s="387"/>
      <c r="E26" s="388">
        <v>10642.5</v>
      </c>
      <c r="F26" s="389">
        <v>2253.5</v>
      </c>
      <c r="G26" s="413">
        <v>112335</v>
      </c>
      <c r="H26" s="390">
        <v>43881</v>
      </c>
      <c r="I26" s="390">
        <v>81350</v>
      </c>
      <c r="J26" s="390">
        <v>125231</v>
      </c>
    </row>
    <row r="27" spans="1:10" s="2" customFormat="1" ht="11.25">
      <c r="A27" s="392" t="s">
        <v>299</v>
      </c>
      <c r="B27" s="387"/>
      <c r="C27" s="387"/>
      <c r="D27" s="387"/>
      <c r="E27" s="388">
        <v>234</v>
      </c>
      <c r="F27" s="389">
        <v>15</v>
      </c>
      <c r="G27" s="414">
        <v>4323</v>
      </c>
      <c r="H27" s="390">
        <v>1702</v>
      </c>
      <c r="I27" s="390">
        <v>2870</v>
      </c>
      <c r="J27" s="390">
        <v>4572</v>
      </c>
    </row>
    <row r="28" spans="2:10" s="2" customFormat="1" ht="12">
      <c r="B28" s="393"/>
      <c r="C28" s="393"/>
      <c r="D28" s="393" t="s">
        <v>7</v>
      </c>
      <c r="E28" s="394">
        <v>14663.5</v>
      </c>
      <c r="F28" s="394">
        <v>4904.5</v>
      </c>
      <c r="G28" s="415">
        <v>181670</v>
      </c>
      <c r="H28" s="395">
        <v>67456</v>
      </c>
      <c r="I28" s="395">
        <v>133782</v>
      </c>
      <c r="J28" s="395">
        <v>201238</v>
      </c>
    </row>
    <row r="29" spans="1:16" s="2" customFormat="1" ht="12">
      <c r="A29" s="393"/>
      <c r="B29" s="393"/>
      <c r="C29" s="393"/>
      <c r="D29" s="393"/>
      <c r="E29" s="393"/>
      <c r="F29" s="393"/>
      <c r="G29" s="393"/>
      <c r="H29" s="393"/>
      <c r="I29" s="393"/>
      <c r="J29" s="393"/>
      <c r="K29" s="396"/>
      <c r="L29" s="396"/>
      <c r="M29" s="396"/>
      <c r="N29" s="396"/>
      <c r="O29" s="396"/>
      <c r="P29" s="396"/>
    </row>
    <row r="30" spans="1:16" s="2" customFormat="1" ht="24.75" customHeight="1">
      <c r="A30" s="448" t="s">
        <v>300</v>
      </c>
      <c r="B30" s="448"/>
      <c r="C30" s="448"/>
      <c r="D30" s="448"/>
      <c r="E30" s="448"/>
      <c r="F30" s="448"/>
      <c r="G30" s="448"/>
      <c r="H30" s="448"/>
      <c r="I30" s="448"/>
      <c r="J30" s="448"/>
      <c r="K30" s="411"/>
      <c r="L30" s="411"/>
      <c r="M30" s="411"/>
      <c r="N30" s="411"/>
      <c r="O30" s="411"/>
      <c r="P30" s="411"/>
    </row>
  </sheetData>
  <sheetProtection/>
  <mergeCells count="13">
    <mergeCell ref="M15:Q15"/>
    <mergeCell ref="A14:J14"/>
    <mergeCell ref="A13:J13"/>
    <mergeCell ref="H22:J22"/>
    <mergeCell ref="A19:J19"/>
    <mergeCell ref="A20:J20"/>
    <mergeCell ref="E22:E23"/>
    <mergeCell ref="F22:F23"/>
    <mergeCell ref="G22:G23"/>
    <mergeCell ref="A30:J30"/>
    <mergeCell ref="A3:J3"/>
    <mergeCell ref="A2:J2"/>
    <mergeCell ref="A4:J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2020-03-21T16:10:23Z</cp:lastPrinted>
  <dcterms:created xsi:type="dcterms:W3CDTF">2002-08-14T09:55:25Z</dcterms:created>
  <dcterms:modified xsi:type="dcterms:W3CDTF">2021-10-26T09:28:24Z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