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5200" windowHeight="11412" tabRatio="740" activeTab="0"/>
  </bookViews>
  <sheets>
    <sheet name="INHOUD" sheetId="1" r:id="rId1"/>
    <sheet name="AANTAL-SCHOLEN" sheetId="2" r:id="rId2"/>
    <sheet name="19sch01" sheetId="3" r:id="rId3"/>
    <sheet name="19sch02" sheetId="4" r:id="rId4"/>
    <sheet name="19sch03" sheetId="5" r:id="rId5"/>
    <sheet name="19sch04" sheetId="6" r:id="rId6"/>
    <sheet name="19sch05" sheetId="7" r:id="rId7"/>
    <sheet name="19sch06" sheetId="8" r:id="rId8"/>
    <sheet name="19sch07" sheetId="9" r:id="rId9"/>
    <sheet name="19sch08" sheetId="10" r:id="rId10"/>
    <sheet name="19sch09" sheetId="11" r:id="rId11"/>
    <sheet name="19sch10" sheetId="12" r:id="rId12"/>
    <sheet name="19sch11" sheetId="13" r:id="rId13"/>
    <sheet name="19sch12" sheetId="14" r:id="rId14"/>
    <sheet name="19sch13" sheetId="15" r:id="rId15"/>
    <sheet name="19sch14" sheetId="16" r:id="rId16"/>
  </sheets>
  <definedNames>
    <definedName name="_p412">#REF!</definedName>
    <definedName name="_p413">#REF!</definedName>
    <definedName name="_xlnm.Print_Area" localSheetId="2">'19sch01'!$A$1:$S$55</definedName>
    <definedName name="_xlnm.Print_Area" localSheetId="3">'19sch02'!$A$1:$S$46</definedName>
    <definedName name="_xlnm.Print_Area" localSheetId="4">'19sch03'!$A$1:$I$49</definedName>
    <definedName name="_xlnm.Print_Area" localSheetId="5">'19sch04'!$A$1:$I$51</definedName>
    <definedName name="_xlnm.Print_Area" localSheetId="6">'19sch05'!$A$1:$I$49</definedName>
    <definedName name="_xlnm.Print_Area" localSheetId="1">'AANTAL-SCHOLEN'!$A$1:$L$49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<sst xmlns="http://schemas.openxmlformats.org/spreadsheetml/2006/main" count="853" uniqueCount="195">
  <si>
    <t>Algemeen totaal</t>
  </si>
  <si>
    <t>Antwerpen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</si>
  <si>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</si>
  <si>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</si>
  <si>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</si>
  <si>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</si>
  <si>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>Totaal</t>
  </si>
  <si>
    <t>Vlaams-Brabant</t>
  </si>
  <si>
    <t>Brussels Hoofdstedelijk Gewest</t>
  </si>
  <si>
    <t>West-Vlaanderen</t>
  </si>
  <si>
    <t>Oost-Vlaanderen</t>
  </si>
  <si>
    <t>Henegouwen</t>
  </si>
  <si>
    <t>Limburg</t>
  </si>
  <si>
    <t>ALGEMEEN TOTAAL</t>
  </si>
  <si>
    <t>Gemeenschapsonderwijs</t>
  </si>
  <si>
    <t>Privaatrechtelijk</t>
  </si>
  <si>
    <t>Provincie</t>
  </si>
  <si>
    <t>Gemeente</t>
  </si>
  <si>
    <t>Gewoon</t>
  </si>
  <si>
    <t>Vl. Gemeenschapscomm.</t>
  </si>
  <si>
    <t>B.O.</t>
  </si>
  <si>
    <t>Brussels Hoofdst. Gewest</t>
  </si>
  <si>
    <t xml:space="preserve">De scholen die én kleuter- én lager onderwijs organiseren zijn zowel in de tabel van het aantal kleuterscholen als in de tabel van het aantal lagere scholen opgenomen.  </t>
  </si>
  <si>
    <t>De som van het aantal kleuterscholen en het aantal lagere scholen is dus groter dan het aantal basisscholen.</t>
  </si>
  <si>
    <t>Aantal scholen volgens hun aandeel jongens</t>
  </si>
  <si>
    <t>&gt;0-40%</t>
  </si>
  <si>
    <t>&gt;40-50%</t>
  </si>
  <si>
    <t>&gt;80-&lt;100%</t>
  </si>
  <si>
    <t xml:space="preserve">  Gemeente</t>
  </si>
  <si>
    <t>BUITENGEWOON SECUNDAIR ONDERWIJS</t>
  </si>
  <si>
    <t>&gt;50-60%</t>
  </si>
  <si>
    <t>&gt;60-80%</t>
  </si>
  <si>
    <t>SECUNDAIR ONDERWIJS</t>
  </si>
  <si>
    <t>Gemeenschaps-</t>
  </si>
  <si>
    <t>Vlaamse</t>
  </si>
  <si>
    <t>onderwijs</t>
  </si>
  <si>
    <t>commissie</t>
  </si>
  <si>
    <t>Aantal leerlingen in gemengde scholen volgens hun aandeel jongens</t>
  </si>
  <si>
    <t>FRANSTALIG ONDERWIJS</t>
  </si>
  <si>
    <t>Aantal Franstalige scholen</t>
  </si>
  <si>
    <t>Gemeenschapsond.</t>
  </si>
  <si>
    <t xml:space="preserve">Gewoon </t>
  </si>
  <si>
    <t>Secundair onderwijs</t>
  </si>
  <si>
    <t>Basisonderwijs (1)</t>
  </si>
  <si>
    <t>(1) Het betreft scholen met telkens zowel kleuter- als lager onderwijs.</t>
  </si>
  <si>
    <t xml:space="preserve">   Antwerpen</t>
  </si>
  <si>
    <t xml:space="preserve">   Vlaams-Brabant</t>
  </si>
  <si>
    <t xml:space="preserve">   Brussels Hoofdstedelijk Gewest</t>
  </si>
  <si>
    <t xml:space="preserve">   West-Vlaanderen</t>
  </si>
  <si>
    <t xml:space="preserve">   Oost-Vlaanderen</t>
  </si>
  <si>
    <t xml:space="preserve">   Limburg</t>
  </si>
  <si>
    <t xml:space="preserve">B.O. </t>
  </si>
  <si>
    <t xml:space="preserve">Aantal Franstalige afdelingen van Nederlandstalige scholen </t>
  </si>
  <si>
    <t>1 (2)</t>
  </si>
  <si>
    <t>(scholen met kleuteronderwijs, lager onderwijs of kleuter- én lager onderwijs)</t>
  </si>
  <si>
    <t xml:space="preserve">    Provincie</t>
  </si>
  <si>
    <t xml:space="preserve">    Gemeente</t>
  </si>
  <si>
    <t>Gemeenschapsonderwijs: 1 in West-Vlaanderen; Privaatrechtelijk: 1 in Antwerpen en 2 in Vlaams-Brabant; Gemeentelijk: 1 in Antwerpen en 1 in Oost-Vlaanderen.</t>
  </si>
  <si>
    <t xml:space="preserve">    Vl. Gemeenschapscommissie</t>
  </si>
  <si>
    <t xml:space="preserve">   Vl. Gemeenschapscommissie</t>
  </si>
  <si>
    <t>onder de bevoegdheid van het Vlaams Ministerie van Onderwijs en Vorming</t>
  </si>
  <si>
    <t>voor voltijds gewoon secundair onderwijs.</t>
  </si>
  <si>
    <t>Voor het aantal Franstalige scholen en Franstalige afdelingen van Nederlandstalige scholen: zie laatste tabel van dit hoofdstuk.</t>
  </si>
  <si>
    <t>B.H.G. (4)</t>
  </si>
  <si>
    <t>(4) B.H.G.: Brussels Hoofdstedelijk Gewest</t>
  </si>
  <si>
    <t>De aantallen in deze tabellen zijn gebaseerd op het al dan niet voorkomen van leerlingen in het kleuter- en/of lager onderwijs en hebben enkel betrekking op het Nederlandstalig onderwijs.</t>
  </si>
  <si>
    <t>AANTAL SCHOLEN WAAR LAGER ONDERWIJS INGERICHT WORDT</t>
  </si>
  <si>
    <t>AANTAL SCHOLEN WAAR KLEUTERONDERWIJS INGERICHT WORDT</t>
  </si>
  <si>
    <t xml:space="preserve">TOTAAL AANTAL SCHOLEN IN HET BASISONDERWIJS </t>
  </si>
  <si>
    <t>AANTAL BASISSCHOLEN (met zowel kleuter- als lager onderwijs)</t>
  </si>
  <si>
    <t>AANTAL AUTONOME LAGERE SCHOLEN</t>
  </si>
  <si>
    <t>AANTAL AUTONOME KLEUTERSCHOLEN</t>
  </si>
  <si>
    <t>GEWOON KLEUTERONDERWIJS</t>
  </si>
  <si>
    <t>BUITENGEWOON KLEUTERONDERWIJS</t>
  </si>
  <si>
    <t>GEWOON LAGER ONDERWIJS</t>
  </si>
  <si>
    <t>BUITENGEWOON LAGER ONDERWIJS</t>
  </si>
  <si>
    <t>Aantal scholen in het basisonderwijs / kleuteronderwjis / lager onderwijs</t>
  </si>
  <si>
    <t>Aantal autonome kleuterscholen, autonome lagere scholen en basisscholen (kleuter én lager)</t>
  </si>
  <si>
    <t>Gewoon kleuteronderwijs - aantal scholen volgens hun aandeel jongens</t>
  </si>
  <si>
    <t>Buitengewoon kleuteronderwijs - aantal scholen volgens hun aandeel jongens</t>
  </si>
  <si>
    <t>Buitengewoon lager onderwijs - aantal scholen volgens hun aandeel jongens</t>
  </si>
  <si>
    <t>Aantal scholen in het secundair onderwijs</t>
  </si>
  <si>
    <t>Gewoon secundair onderwijs - aantal scholen volgens hun aandeel jongens</t>
  </si>
  <si>
    <t>Gewoon secundair onderwijs - aantal leerlingen in gemengde scholen volgens hun aandeel jongens</t>
  </si>
  <si>
    <t>Buitengewoon secundair onderwijs - aantal scholen volgens hun aandeel jongens</t>
  </si>
  <si>
    <t>Deeltijds beroepssecundair onderwijs - aantal scholen</t>
  </si>
  <si>
    <t>Franstalig onderwijs - aantal Franstalige scholen / afdelingen</t>
  </si>
  <si>
    <t xml:space="preserve">      B.O.: buitengewoon onderwijs</t>
  </si>
  <si>
    <t>Aantal scholen volgens hun aandeel jongens (1)</t>
  </si>
  <si>
    <t>Het betreft hier telkens basisscholen met zowel buitengewoon kleuter- als buitengewoon lager onderwijs van het type 5.</t>
  </si>
  <si>
    <t xml:space="preserve">Daarnaast waren er nog 6 scholen met buitengewoon onderwijs van het type 5: </t>
  </si>
  <si>
    <t>Aantal centra voor deeltijds onderwijs (1)</t>
  </si>
  <si>
    <t>DEELTIJDS SECUNDAIR ONDERWIJS</t>
  </si>
  <si>
    <t>Gewoon lager onderwijs - aantal scholen volgens hun aandeel jongens</t>
  </si>
  <si>
    <t xml:space="preserve">Daarnaast (niet opgenomen in de tabel) waren er nog 6 scholen met buitengewoon onderwijs van het type 5: </t>
  </si>
  <si>
    <t>Deeltijds kunstonderwijs - aantal scholen</t>
  </si>
  <si>
    <t xml:space="preserve">   Dans</t>
  </si>
  <si>
    <t xml:space="preserve">   Muziek</t>
  </si>
  <si>
    <t>KUNSTACADEMIES (1)</t>
  </si>
  <si>
    <t>Aantal instellingen naar soort schoolbestuur, provincie en soort academie</t>
  </si>
  <si>
    <t>DEELTIJDS KUNSTONDERWIJS</t>
  </si>
  <si>
    <t>Volwassenenonderwijs - aantal centra</t>
  </si>
  <si>
    <t>VOLWASSENENONDERWIJS</t>
  </si>
  <si>
    <t>Vlaams Brabant</t>
  </si>
  <si>
    <t>AANTAL CENTRA VOOR BASISEDUCATIE</t>
  </si>
  <si>
    <t>Aantal centra</t>
  </si>
  <si>
    <t>Gemeenschaps-
onderwijs</t>
  </si>
  <si>
    <t>Gesubsidieerd vrij onderwijs</t>
  </si>
  <si>
    <t>Gesubsidieerd officieel onderwijs</t>
  </si>
  <si>
    <t xml:space="preserve">(2) In deze Franstalige school en Franstalige afdeling wordt enkel type 5-onderwijs verstrekt. </t>
  </si>
  <si>
    <t>Aantal scholen waar voltijds gewoon secundair onderwijs of buitengewoon secundair onderwijs ingericht wordt (1)(2)(3)</t>
  </si>
  <si>
    <t>VOLTIJDS GEWOON SECUNDAIR ONDERWIJS</t>
  </si>
  <si>
    <t>Intercommunale</t>
  </si>
  <si>
    <t>MUZIEK, WOORDKUNST-DRAMA, DANS</t>
  </si>
  <si>
    <t xml:space="preserve">   Woordkunst-drama</t>
  </si>
  <si>
    <t>EVOLUTIE AANTAL ONDERWIJSINSTELLINGEN</t>
  </si>
  <si>
    <t xml:space="preserve"> </t>
  </si>
  <si>
    <t>2016-2017</t>
  </si>
  <si>
    <t>2015-2016</t>
  </si>
  <si>
    <t>2014-2015</t>
  </si>
  <si>
    <t>2013-2014</t>
  </si>
  <si>
    <t>2012-2013</t>
  </si>
  <si>
    <t>2011-2012</t>
  </si>
  <si>
    <t>2010-2011</t>
  </si>
  <si>
    <t>Nederlandstalig</t>
  </si>
  <si>
    <t>Gewoon basisonderwijs</t>
  </si>
  <si>
    <t xml:space="preserve">   Autonome kleuterscholen</t>
  </si>
  <si>
    <t xml:space="preserve">   Autonome lagere scholen</t>
  </si>
  <si>
    <t xml:space="preserve">   Scholen die kleuter- én lager onderwijs inrichten</t>
  </si>
  <si>
    <t>Franstalig</t>
  </si>
  <si>
    <t xml:space="preserve">     Gewoon basisonderwijs</t>
  </si>
  <si>
    <t>Gewoon secundair onderwijs (voltijds en deeltijds)</t>
  </si>
  <si>
    <t>waarvan       - autonome centra voor deeltijds beroepssecundair onderwijs</t>
  </si>
  <si>
    <t>en waarvan  - scholen die enkel HBO5 verpleegkunde inrichten</t>
  </si>
  <si>
    <t>Buitengewoon secundair onderwijs (1)</t>
  </si>
  <si>
    <t xml:space="preserve">     Hogescholen</t>
  </si>
  <si>
    <t xml:space="preserve">     Universiteiten</t>
  </si>
  <si>
    <t xml:space="preserve">    Centra voor volwassenenonderwijs</t>
  </si>
  <si>
    <t xml:space="preserve">    Centra voor basiseducatie</t>
  </si>
  <si>
    <t xml:space="preserve">    Academies</t>
  </si>
  <si>
    <t>(1) inclusief type 5-scholen</t>
  </si>
  <si>
    <t>AANTAL BASISSCHOLEN</t>
  </si>
  <si>
    <t>AANTAL SECUNDAIRE SCHOLEN</t>
  </si>
  <si>
    <t>Totaal aantal Nederlandstalige basisscholen</t>
  </si>
  <si>
    <t>2018-2019</t>
  </si>
  <si>
    <t>2017-2018</t>
  </si>
  <si>
    <t>AANTAL CENTRA VOLWASSENENONDERWIJS EN BASISEDUCATIE</t>
  </si>
  <si>
    <t>AANTAL ACADEMIES DEELTIJDS KUNSTONDERWIJS</t>
  </si>
  <si>
    <t>AANTAL HOGER ONDERWIJS INSTELLINGEN</t>
  </si>
  <si>
    <t>Totaal aantal secundaire scholen</t>
  </si>
  <si>
    <t>Buitengewoon basisonderwijs (1)</t>
  </si>
  <si>
    <t xml:space="preserve">     Buitengewoon basisonderwijs (1)</t>
  </si>
  <si>
    <t>In deze tabel worden zowel de Nederlandstalige als de Franstalige scholen meegeteld. Ook de type 5-scholen worden meegeteld.</t>
  </si>
  <si>
    <t>Aantal scholen - weergave per onderwijsniveau van de school</t>
  </si>
  <si>
    <t>Totaal aantal scholen volgens het onderwijsniveau van de school</t>
  </si>
  <si>
    <t>De tabellen over het aantal scholen volgens het onderwijsniveau dat er ingericht wordt, zijn analoog opgebouwd met de tabellen over het aantal inschrijvingen.</t>
  </si>
  <si>
    <t>Ze moeten in samenhang daarmee gelezen worden. Leerlingenaantallen in de Franstalige scholen worden in een aparte tabel gerapporteerd. Daarom is er ook een aparte tabel over het aantal Franstalige scholen.</t>
  </si>
  <si>
    <t xml:space="preserve">Het aantal type 5-leerlingen wordt, om dubbeltellingen te vermijden, enkel in voetnoot vermeld. Analoog daarmee worden ook de type 5-scholen in voetnoot vermeld in de hiernavolgende tabellen </t>
  </si>
  <si>
    <t>aantal scholen</t>
  </si>
  <si>
    <t>Aantal scholen - weergave volgens het onderwijsniveau dat in de school ingericht wordt</t>
  </si>
  <si>
    <t xml:space="preserve">   Vlaamse Gemeenschapscommissie</t>
  </si>
  <si>
    <t>2019-2020</t>
  </si>
  <si>
    <t xml:space="preserve">     Gemeenschapsonderwijs: 1 in West-Vlaanderen; Privaatrechtelijk: 1 in Antwerpen en 3 in Vlaams-Brabant; Gemeentelijk: 1 in Antwerpen en 1 in Oost-Vlaanderen.</t>
  </si>
  <si>
    <t>19sch01</t>
  </si>
  <si>
    <t>19sch02</t>
  </si>
  <si>
    <t>19sch03</t>
  </si>
  <si>
    <t>19sch04</t>
  </si>
  <si>
    <t>19sch05</t>
  </si>
  <si>
    <t>19sch06</t>
  </si>
  <si>
    <t>19sch07</t>
  </si>
  <si>
    <t>19sch08</t>
  </si>
  <si>
    <t>19sch09</t>
  </si>
  <si>
    <t>19sch10</t>
  </si>
  <si>
    <t>19sch11</t>
  </si>
  <si>
    <t>19sch12</t>
  </si>
  <si>
    <t>19sch13</t>
  </si>
  <si>
    <t>19sch14</t>
  </si>
  <si>
    <t xml:space="preserve">   Domeinoverschrijdend</t>
  </si>
  <si>
    <t>Aantal instellingen naar soort schoolbestuur en domein</t>
  </si>
  <si>
    <t>(1) Kunstacademies bieden zowel beeldende en audiovisuele kunsten als podiumkunsten aan.</t>
  </si>
  <si>
    <t>BEELDENDE EN AUDIOVISUELE KUNSTEN</t>
  </si>
  <si>
    <t xml:space="preserve">   Beeldende en audiovisuele kunsten</t>
  </si>
  <si>
    <t>AANTAL SCHOLEN - Schooljaar 2020-2021</t>
  </si>
  <si>
    <t>2020-2021</t>
  </si>
  <si>
    <t xml:space="preserve">                       - scholen die SO én HBO5 verpleegkunde inrichten</t>
  </si>
  <si>
    <t xml:space="preserve">                       - centra voor deeltijds beroepssecundair onderwijs gehecht
                         aan een school voor voltijds secundair onderwijs</t>
  </si>
  <si>
    <t>Schooljaar 2020-2021</t>
  </si>
  <si>
    <t>ALLE CENTRA VOOR VOLWASSENENONDERWIJS in het schooljaar 2020-2021</t>
  </si>
  <si>
    <t>(1) Van de 49 centra voor deeltijds onderwijs zijn er 7 autonoom, de overige 42 maken deel uit van een school</t>
  </si>
  <si>
    <t>In het schooljaar 2020-2021 waren er in het gewoon basisonderwijs 160 autonome kleuterscholen, 154 autonome lagere scholen en 2.171 basisscholen met kleuter- én lager onderwijs.</t>
  </si>
  <si>
    <t>In het buitengewoon basisonderwijs was er 1 autonome kleuterschool, 70 autonome lagere scholen en 122 basisscholen met buitengewoon kleuter- én lager onderwijs.</t>
  </si>
  <si>
    <t>(2) 16 van de 944 scholen voor voltijds gewoon secundair onderwijs organiseren ook HBO5 verpleegkunde. Daarnaast zijn er nog 4 scholen die enkel HBO5 verpleegkunde inrichten. Die zijn niet opgenomen in deze tabel.</t>
  </si>
  <si>
    <t>(3) Naast de 129 scholen voor buitengewoon secundair onderwijs die in de tabel zijn vermeld, zijn er nog 7 scholen die buitengewoon secundair onderwijs van het type 5 aanbieden:</t>
  </si>
  <si>
    <t>(1) Aan 42 van de 944 scholen voor voltijds gewoon secundair onderwijs is een centrum voor deeltijds onderwijs gehecht. Daarnaast, niet opgenomen in de tabel, zijn er nog 7 autonome centra voor deeltijds onderwijs (zie tabel op tabblad 19sch11).</t>
  </si>
  <si>
    <t>(1) Daarnaast (niet opgenomen in de tabel) zijn er nog 7 scholen die buitengewoon secundair onderwijs van het type 5 aanbieden: Gemeenschapsonderwijs: 1 in West-Vlaanderen; Privaatrechtelijk: 1 in Antwerpen en 3 in Vlaams-Brabant; Gemeentelijk: 1 in Antwerpen en 1 in Oost-Vlaanderen.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</si>
</sst>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_-* #,##0\ &quot;BF&quot;_-;\-* #,##0\ &quot;BF&quot;_-;_-* &quot;-&quot;\ &quot;BF&quot;_-;_-@_-"/>
    <numFmt numFmtId="175" formatCode="_-* #,##0\ _B_F_-;\-* #,##0\ _B_F_-;_-* &quot;-&quot;\ _B_F_-;_-@_-"/>
    <numFmt numFmtId="176" formatCode="_-* #,##0.00\ &quot;BF&quot;_-;\-* #,##0.00\ &quot;BF&quot;_-;_-* &quot;-&quot;??\ &quot;BF&quot;_-;_-@_-"/>
    <numFmt numFmtId="177" formatCode="_-* #,##0.00\ _B_F_-;\-* #,##0.00\ _B_F_-;_-* &quot;-&quot;??\ _B_F_-;_-@_-"/>
    <numFmt numFmtId="178" formatCode="#,##0;0;&quot;-&quot;"/>
    <numFmt numFmtId="179" formatCode="#,##0;\-0;&quot;-&quot;"/>
    <numFmt numFmtId="180" formatCode="0.0"/>
    <numFmt numFmtId="181" formatCode="0.0%"/>
    <numFmt numFmtId="182" formatCode="#,##0.0"/>
    <numFmt numFmtId="183" formatCode="0.000000"/>
    <numFmt numFmtId="184" formatCode="0.000%"/>
    <numFmt numFmtId="185" formatCode="0.0000%"/>
    <numFmt numFmtId="186" formatCode="&quot;Ja&quot;;&quot;Ja&quot;;&quot;Nee&quot;"/>
    <numFmt numFmtId="187" formatCode="&quot;Waar&quot;;&quot;Waar&quot;;&quot;Onwaar&quot;"/>
    <numFmt numFmtId="188" formatCode="&quot;Aan&quot;;&quot;Aan&quot;;&quot;Uit&quot;"/>
    <numFmt numFmtId="189" formatCode="[$€-2]\ #.##000_);[Red]\([$€-2]\ #.##0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Optimum"/>
      <family val="0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i/>
      <u val="single"/>
      <sz val="12"/>
      <color indexed="30"/>
      <name val="Calibri"/>
      <family val="2"/>
    </font>
    <font>
      <b/>
      <sz val="12"/>
      <color indexed="10"/>
      <name val="Arial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i/>
      <sz val="12"/>
      <color theme="4"/>
      <name val="Calibri"/>
      <family val="2"/>
    </font>
    <font>
      <b/>
      <sz val="12"/>
      <color rgb="FFFF0000"/>
      <name val="Calibri"/>
      <family val="2"/>
    </font>
    <font>
      <b/>
      <i/>
      <u val="single"/>
      <sz val="12"/>
      <color rgb="FF0070C0"/>
      <name val="Calibri"/>
      <family val="2"/>
    </font>
    <font>
      <b/>
      <sz val="12"/>
      <color rgb="FFFF0000"/>
      <name val="Arial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thin"/>
      <right/>
      <top style="medium"/>
      <bottom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/>
      <top style="thin"/>
      <bottom/>
    </border>
    <border>
      <left/>
      <right/>
      <top/>
      <bottom style="thin"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/>
      <top style="medium">
        <color indexed="8"/>
      </top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/>
      <top style="thin">
        <color rgb="FFABABAB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 applyFont="0" applyFill="0" applyBorder="0" applyAlignment="0" applyProtection="0"/>
    <xf numFmtId="18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7" borderId="2" applyNumberFormat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3" fontId="4" fillId="1" borderId="4" applyBorder="0">
      <alignment/>
      <protection/>
    </xf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8" fillId="1" borderId="8">
      <alignment horizontal="center" vertical="top" textRotation="90"/>
      <protection/>
    </xf>
    <xf numFmtId="0" fontId="58" fillId="30" borderId="0" applyNumberFormat="0" applyBorder="0" applyAlignment="0" applyProtection="0"/>
    <xf numFmtId="4" fontId="2" fillId="0" borderId="0" applyFont="0" applyFill="0" applyBorder="0" applyAlignment="0" applyProtection="0"/>
    <xf numFmtId="0" fontId="9" fillId="0" borderId="9">
      <alignment/>
      <protection/>
    </xf>
    <xf numFmtId="0" fontId="6" fillId="0" borderId="0">
      <alignment/>
      <protection/>
    </xf>
    <xf numFmtId="0" fontId="0" fillId="31" borderId="10" applyNumberFormat="0" applyFont="0" applyAlignment="0" applyProtection="0"/>
    <xf numFmtId="0" fontId="59" fillId="32" borderId="0" applyNumberFormat="0" applyBorder="0" applyAlignment="0" applyProtection="0"/>
    <xf numFmtId="181" fontId="7" fillId="0" borderId="0" applyFont="0" applyFill="0" applyBorder="0" applyAlignment="0" applyProtection="0"/>
    <xf numFmtId="10" fontId="7" fillId="0" borderId="0">
      <alignment/>
      <protection/>
    </xf>
    <xf numFmtId="184" fontId="7" fillId="0" borderId="0" applyFont="0" applyFill="0" applyBorder="0" applyAlignment="0" applyProtection="0"/>
    <xf numFmtId="185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0" fillId="0" borderId="9" applyBorder="0" applyAlignment="0">
      <protection/>
    </xf>
    <xf numFmtId="0" fontId="11" fillId="0" borderId="0">
      <alignment/>
      <protection/>
    </xf>
    <xf numFmtId="0" fontId="12" fillId="33" borderId="9" applyBorder="0">
      <alignment/>
      <protection/>
    </xf>
    <xf numFmtId="0" fontId="60" fillId="26" borderId="1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14" xfId="0" applyFont="1" applyBorder="1" applyAlignment="1">
      <alignment/>
    </xf>
    <xf numFmtId="178" fontId="0" fillId="0" borderId="15" xfId="0" applyNumberFormat="1" applyBorder="1" applyAlignment="1">
      <alignment/>
    </xf>
    <xf numFmtId="0" fontId="3" fillId="0" borderId="0" xfId="0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/>
    </xf>
    <xf numFmtId="178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/>
    </xf>
    <xf numFmtId="178" fontId="0" fillId="0" borderId="21" xfId="0" applyNumberFormat="1" applyBorder="1" applyAlignment="1">
      <alignment/>
    </xf>
    <xf numFmtId="178" fontId="3" fillId="0" borderId="22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178" fontId="3" fillId="0" borderId="21" xfId="0" applyNumberFormat="1" applyFont="1" applyBorder="1" applyAlignment="1">
      <alignment horizontal="right"/>
    </xf>
    <xf numFmtId="0" fontId="0" fillId="0" borderId="25" xfId="0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/>
    </xf>
    <xf numFmtId="178" fontId="0" fillId="0" borderId="22" xfId="0" applyNumberFormat="1" applyBorder="1" applyAlignment="1">
      <alignment/>
    </xf>
    <xf numFmtId="0" fontId="0" fillId="0" borderId="27" xfId="0" applyBorder="1" applyAlignment="1">
      <alignment/>
    </xf>
    <xf numFmtId="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0" fillId="0" borderId="28" xfId="0" applyFont="1" applyBorder="1" applyAlignment="1">
      <alignment horizontal="centerContinuous"/>
    </xf>
    <xf numFmtId="0" fontId="0" fillId="0" borderId="19" xfId="0" applyFont="1" applyBorder="1" applyAlignment="1">
      <alignment horizontal="left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0" xfId="0" applyFont="1" applyAlignment="1">
      <alignment horizontal="right"/>
    </xf>
    <xf numFmtId="178" fontId="0" fillId="0" borderId="16" xfId="0" applyNumberFormat="1" applyBorder="1" applyAlignment="1">
      <alignment horizontal="right"/>
    </xf>
    <xf numFmtId="178" fontId="0" fillId="0" borderId="14" xfId="0" applyNumberFormat="1" applyBorder="1" applyAlignment="1">
      <alignment horizontal="right"/>
    </xf>
    <xf numFmtId="178" fontId="0" fillId="0" borderId="15" xfId="0" applyNumberFormat="1" applyBorder="1" applyAlignment="1">
      <alignment horizontal="right"/>
    </xf>
    <xf numFmtId="178" fontId="0" fillId="0" borderId="0" xfId="0" applyNumberFormat="1" applyAlignment="1">
      <alignment horizontal="right"/>
    </xf>
    <xf numFmtId="178" fontId="0" fillId="0" borderId="0" xfId="0" applyNumberFormat="1" applyBorder="1" applyAlignment="1">
      <alignment horizontal="right"/>
    </xf>
    <xf numFmtId="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8" fontId="0" fillId="0" borderId="21" xfId="0" applyNumberFormat="1" applyFont="1" applyBorder="1" applyAlignment="1">
      <alignment horizontal="center"/>
    </xf>
    <xf numFmtId="178" fontId="0" fillId="0" borderId="15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9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20" xfId="0" applyFill="1" applyBorder="1" applyAlignment="1">
      <alignment/>
    </xf>
    <xf numFmtId="178" fontId="13" fillId="0" borderId="21" xfId="0" applyNumberFormat="1" applyFont="1" applyFill="1" applyBorder="1" applyAlignment="1">
      <alignment/>
    </xf>
    <xf numFmtId="178" fontId="13" fillId="0" borderId="15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178" fontId="14" fillId="0" borderId="22" xfId="0" applyNumberFormat="1" applyFont="1" applyFill="1" applyBorder="1" applyAlignment="1">
      <alignment horizontal="right"/>
    </xf>
    <xf numFmtId="178" fontId="14" fillId="0" borderId="1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178" fontId="14" fillId="0" borderId="21" xfId="0" applyNumberFormat="1" applyFont="1" applyFill="1" applyBorder="1" applyAlignment="1">
      <alignment horizontal="right"/>
    </xf>
    <xf numFmtId="178" fontId="14" fillId="0" borderId="15" xfId="0" applyNumberFormat="1" applyFont="1" applyFill="1" applyBorder="1" applyAlignment="1">
      <alignment horizontal="right"/>
    </xf>
    <xf numFmtId="178" fontId="13" fillId="0" borderId="22" xfId="0" applyNumberFormat="1" applyFont="1" applyFill="1" applyBorder="1" applyAlignment="1">
      <alignment/>
    </xf>
    <xf numFmtId="178" fontId="13" fillId="0" borderId="16" xfId="0" applyNumberFormat="1" applyFont="1" applyFill="1" applyBorder="1" applyAlignment="1">
      <alignment/>
    </xf>
    <xf numFmtId="1" fontId="17" fillId="0" borderId="21" xfId="0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178" fontId="3" fillId="0" borderId="0" xfId="0" applyNumberFormat="1" applyFont="1" applyBorder="1" applyAlignment="1">
      <alignment horizontal="right"/>
    </xf>
    <xf numFmtId="178" fontId="0" fillId="0" borderId="0" xfId="0" applyNumberFormat="1" applyAlignment="1">
      <alignment/>
    </xf>
    <xf numFmtId="178" fontId="0" fillId="0" borderId="16" xfId="0" applyNumberFormat="1" applyFill="1" applyBorder="1" applyAlignment="1">
      <alignment horizontal="right"/>
    </xf>
    <xf numFmtId="178" fontId="0" fillId="0" borderId="14" xfId="0" applyNumberFormat="1" applyFill="1" applyBorder="1" applyAlignment="1">
      <alignment horizontal="right"/>
    </xf>
    <xf numFmtId="178" fontId="0" fillId="0" borderId="15" xfId="0" applyNumberFormat="1" applyFill="1" applyBorder="1" applyAlignment="1">
      <alignment horizontal="right"/>
    </xf>
    <xf numFmtId="178" fontId="0" fillId="0" borderId="0" xfId="0" applyNumberFormat="1" applyFill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0" xfId="0" applyNumberFormat="1" applyFill="1" applyBorder="1" applyAlignment="1">
      <alignment horizontal="right"/>
    </xf>
    <xf numFmtId="178" fontId="3" fillId="0" borderId="16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/>
    </xf>
    <xf numFmtId="178" fontId="0" fillId="0" borderId="34" xfId="0" applyNumberFormat="1" applyFont="1" applyFill="1" applyBorder="1" applyAlignment="1">
      <alignment/>
    </xf>
    <xf numFmtId="178" fontId="0" fillId="0" borderId="2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35" xfId="0" applyNumberFormat="1" applyFont="1" applyFill="1" applyBorder="1" applyAlignment="1">
      <alignment/>
    </xf>
    <xf numFmtId="178" fontId="3" fillId="0" borderId="4" xfId="0" applyNumberFormat="1" applyFont="1" applyFill="1" applyBorder="1" applyAlignment="1">
      <alignment horizontal="right"/>
    </xf>
    <xf numFmtId="178" fontId="3" fillId="0" borderId="2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0" fillId="0" borderId="28" xfId="0" applyFont="1" applyFill="1" applyBorder="1" applyAlignment="1">
      <alignment/>
    </xf>
    <xf numFmtId="178" fontId="0" fillId="0" borderId="29" xfId="0" applyNumberFormat="1" applyFont="1" applyFill="1" applyBorder="1" applyAlignment="1">
      <alignment horizontal="centerContinuous"/>
    </xf>
    <xf numFmtId="178" fontId="0" fillId="0" borderId="30" xfId="0" applyNumberFormat="1" applyFont="1" applyFill="1" applyBorder="1" applyAlignment="1">
      <alignment horizontal="centerContinuous"/>
    </xf>
    <xf numFmtId="178" fontId="0" fillId="0" borderId="28" xfId="0" applyNumberFormat="1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left"/>
    </xf>
    <xf numFmtId="178" fontId="0" fillId="0" borderId="31" xfId="0" applyNumberFormat="1" applyFont="1" applyFill="1" applyBorder="1" applyAlignment="1">
      <alignment horizontal="right"/>
    </xf>
    <xf numFmtId="178" fontId="0" fillId="0" borderId="32" xfId="0" applyNumberFormat="1" applyFont="1" applyFill="1" applyBorder="1" applyAlignment="1">
      <alignment horizontal="right"/>
    </xf>
    <xf numFmtId="178" fontId="0" fillId="0" borderId="3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8" fillId="0" borderId="0" xfId="0" applyFont="1" applyAlignment="1">
      <alignment/>
    </xf>
    <xf numFmtId="178" fontId="0" fillId="0" borderId="21" xfId="0" applyNumberFormat="1" applyFont="1" applyFill="1" applyBorder="1" applyAlignment="1">
      <alignment/>
    </xf>
    <xf numFmtId="178" fontId="3" fillId="0" borderId="22" xfId="0" applyNumberFormat="1" applyFont="1" applyFill="1" applyBorder="1" applyAlignment="1">
      <alignment horizontal="right"/>
    </xf>
    <xf numFmtId="178" fontId="3" fillId="0" borderId="21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178" fontId="0" fillId="0" borderId="22" xfId="0" applyNumberFormat="1" applyFont="1" applyFill="1" applyBorder="1" applyAlignment="1">
      <alignment/>
    </xf>
    <xf numFmtId="9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83" applyFont="1" applyFill="1">
      <alignment/>
      <protection/>
    </xf>
    <xf numFmtId="0" fontId="3" fillId="0" borderId="0" xfId="83" applyFont="1" applyFill="1" applyBorder="1" applyAlignment="1">
      <alignment horizontal="centerContinuous"/>
      <protection/>
    </xf>
    <xf numFmtId="0" fontId="3" fillId="0" borderId="0" xfId="83" applyFont="1" applyFill="1" applyBorder="1">
      <alignment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Continuous"/>
    </xf>
    <xf numFmtId="0" fontId="15" fillId="0" borderId="28" xfId="0" applyFont="1" applyFill="1" applyBorder="1" applyAlignment="1">
      <alignment/>
    </xf>
    <xf numFmtId="0" fontId="15" fillId="0" borderId="29" xfId="0" applyFont="1" applyFill="1" applyBorder="1" applyAlignment="1">
      <alignment horizontal="centerContinuous"/>
    </xf>
    <xf numFmtId="0" fontId="15" fillId="0" borderId="30" xfId="0" applyFont="1" applyFill="1" applyBorder="1" applyAlignment="1">
      <alignment horizontal="centerContinuous"/>
    </xf>
    <xf numFmtId="0" fontId="15" fillId="0" borderId="28" xfId="0" applyFont="1" applyFill="1" applyBorder="1" applyAlignment="1">
      <alignment horizontal="centerContinuous"/>
    </xf>
    <xf numFmtId="0" fontId="15" fillId="0" borderId="15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5" fillId="0" borderId="20" xfId="0" applyFont="1" applyFill="1" applyBorder="1" applyAlignment="1">
      <alignment horizontal="centerContinuous"/>
    </xf>
    <xf numFmtId="0" fontId="15" fillId="0" borderId="15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19" xfId="0" applyFont="1" applyFill="1" applyBorder="1" applyAlignment="1">
      <alignment/>
    </xf>
    <xf numFmtId="0" fontId="15" fillId="0" borderId="36" xfId="0" applyFont="1" applyFill="1" applyBorder="1" applyAlignment="1">
      <alignment horizontal="right"/>
    </xf>
    <xf numFmtId="0" fontId="15" fillId="0" borderId="23" xfId="0" applyFont="1" applyFill="1" applyBorder="1" applyAlignment="1">
      <alignment horizontal="right"/>
    </xf>
    <xf numFmtId="0" fontId="15" fillId="0" borderId="14" xfId="0" applyFont="1" applyFill="1" applyBorder="1" applyAlignment="1">
      <alignment/>
    </xf>
    <xf numFmtId="178" fontId="15" fillId="0" borderId="16" xfId="0" applyNumberFormat="1" applyFont="1" applyFill="1" applyBorder="1" applyAlignment="1">
      <alignment horizontal="right"/>
    </xf>
    <xf numFmtId="178" fontId="15" fillId="0" borderId="14" xfId="0" applyNumberFormat="1" applyFont="1" applyFill="1" applyBorder="1" applyAlignment="1">
      <alignment horizontal="right"/>
    </xf>
    <xf numFmtId="178" fontId="15" fillId="0" borderId="15" xfId="0" applyNumberFormat="1" applyFont="1" applyFill="1" applyBorder="1" applyAlignment="1">
      <alignment horizontal="right"/>
    </xf>
    <xf numFmtId="178" fontId="15" fillId="0" borderId="0" xfId="0" applyNumberFormat="1" applyFont="1" applyFill="1" applyAlignment="1">
      <alignment horizontal="right"/>
    </xf>
    <xf numFmtId="178" fontId="15" fillId="0" borderId="0" xfId="0" applyNumberFormat="1" applyFont="1" applyFill="1" applyBorder="1" applyAlignment="1">
      <alignment horizontal="right"/>
    </xf>
    <xf numFmtId="178" fontId="15" fillId="0" borderId="20" xfId="0" applyNumberFormat="1" applyFont="1" applyFill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178" fontId="16" fillId="0" borderId="16" xfId="0" applyNumberFormat="1" applyFont="1" applyFill="1" applyBorder="1" applyAlignment="1">
      <alignment horizontal="right"/>
    </xf>
    <xf numFmtId="178" fontId="16" fillId="0" borderId="14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 horizontal="right"/>
    </xf>
    <xf numFmtId="0" fontId="0" fillId="0" borderId="0" xfId="83" applyFont="1" applyFill="1">
      <alignment/>
      <protection/>
    </xf>
    <xf numFmtId="0" fontId="0" fillId="0" borderId="0" xfId="83" applyFont="1" applyFill="1" applyBorder="1">
      <alignment/>
      <protection/>
    </xf>
    <xf numFmtId="0" fontId="0" fillId="0" borderId="28" xfId="83" applyFont="1" applyFill="1" applyBorder="1">
      <alignment/>
      <protection/>
    </xf>
    <xf numFmtId="0" fontId="0" fillId="0" borderId="37" xfId="83" applyFont="1" applyFill="1" applyBorder="1" applyAlignment="1">
      <alignment horizontal="center"/>
      <protection/>
    </xf>
    <xf numFmtId="0" fontId="0" fillId="0" borderId="0" xfId="83" applyFont="1" applyFill="1" applyAlignment="1">
      <alignment horizontal="center"/>
      <protection/>
    </xf>
    <xf numFmtId="0" fontId="0" fillId="0" borderId="37" xfId="83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78" fontId="0" fillId="0" borderId="16" xfId="0" applyNumberFormat="1" applyFont="1" applyFill="1" applyBorder="1" applyAlignment="1">
      <alignment horizontal="right"/>
    </xf>
    <xf numFmtId="178" fontId="0" fillId="0" borderId="34" xfId="0" applyNumberFormat="1" applyFont="1" applyFill="1" applyBorder="1" applyAlignment="1">
      <alignment horizontal="right"/>
    </xf>
    <xf numFmtId="178" fontId="0" fillId="0" borderId="15" xfId="0" applyNumberFormat="1" applyFont="1" applyFill="1" applyBorder="1" applyAlignment="1">
      <alignment horizontal="right"/>
    </xf>
    <xf numFmtId="178" fontId="0" fillId="0" borderId="35" xfId="0" applyNumberFormat="1" applyFont="1" applyFill="1" applyBorder="1" applyAlignment="1">
      <alignment horizontal="right"/>
    </xf>
    <xf numFmtId="178" fontId="0" fillId="0" borderId="21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17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6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83" applyFont="1" applyFill="1" applyAlignment="1">
      <alignment horizontal="centerContinuous"/>
      <protection/>
    </xf>
    <xf numFmtId="0" fontId="0" fillId="0" borderId="41" xfId="83" applyFont="1" applyFill="1" applyBorder="1" applyAlignment="1">
      <alignment horizontal="centerContinuous"/>
      <protection/>
    </xf>
    <xf numFmtId="0" fontId="0" fillId="0" borderId="42" xfId="83" applyFont="1" applyFill="1" applyBorder="1" applyAlignment="1">
      <alignment horizontal="centerContinuous"/>
      <protection/>
    </xf>
    <xf numFmtId="0" fontId="0" fillId="0" borderId="41" xfId="83" applyFont="1" applyFill="1" applyBorder="1">
      <alignment/>
      <protection/>
    </xf>
    <xf numFmtId="0" fontId="0" fillId="0" borderId="42" xfId="83" applyFont="1" applyFill="1" applyBorder="1" applyAlignment="1">
      <alignment horizontal="center"/>
      <protection/>
    </xf>
    <xf numFmtId="0" fontId="0" fillId="0" borderId="42" xfId="83" applyFont="1" applyFill="1" applyBorder="1">
      <alignment/>
      <protection/>
    </xf>
    <xf numFmtId="0" fontId="0" fillId="0" borderId="43" xfId="83" applyFont="1" applyFill="1" applyBorder="1" applyAlignment="1">
      <alignment horizontal="center"/>
      <protection/>
    </xf>
    <xf numFmtId="0" fontId="0" fillId="0" borderId="32" xfId="83" applyFont="1" applyFill="1" applyBorder="1" applyAlignment="1">
      <alignment horizontal="center"/>
      <protection/>
    </xf>
    <xf numFmtId="0" fontId="0" fillId="0" borderId="44" xfId="83" applyFont="1" applyFill="1" applyBorder="1" applyAlignment="1">
      <alignment horizontal="center"/>
      <protection/>
    </xf>
    <xf numFmtId="179" fontId="0" fillId="0" borderId="35" xfId="83" applyNumberFormat="1" applyFont="1" applyFill="1" applyBorder="1" applyAlignment="1">
      <alignment horizontal="center"/>
      <protection/>
    </xf>
    <xf numFmtId="179" fontId="0" fillId="0" borderId="0" xfId="83" applyNumberFormat="1" applyFont="1" applyFill="1" applyBorder="1" applyAlignment="1">
      <alignment horizontal="center"/>
      <protection/>
    </xf>
    <xf numFmtId="179" fontId="0" fillId="0" borderId="45" xfId="83" applyNumberFormat="1" applyFont="1" applyFill="1" applyBorder="1" applyAlignment="1">
      <alignment horizontal="center"/>
      <protection/>
    </xf>
    <xf numFmtId="0" fontId="3" fillId="0" borderId="0" xfId="83" applyFont="1" applyFill="1" applyBorder="1" applyAlignment="1">
      <alignment horizontal="right"/>
      <protection/>
    </xf>
    <xf numFmtId="179" fontId="3" fillId="0" borderId="4" xfId="83" applyNumberFormat="1" applyFont="1" applyFill="1" applyBorder="1" applyAlignment="1">
      <alignment horizontal="center"/>
      <protection/>
    </xf>
    <xf numFmtId="179" fontId="3" fillId="0" borderId="23" xfId="83" applyNumberFormat="1" applyFont="1" applyFill="1" applyBorder="1" applyAlignment="1">
      <alignment horizontal="center"/>
      <protection/>
    </xf>
    <xf numFmtId="179" fontId="3" fillId="0" borderId="46" xfId="83" applyNumberFormat="1" applyFont="1" applyFill="1" applyBorder="1" applyAlignment="1">
      <alignment horizontal="center"/>
      <protection/>
    </xf>
    <xf numFmtId="179" fontId="3" fillId="0" borderId="0" xfId="83" applyNumberFormat="1" applyFont="1" applyFill="1" applyBorder="1" applyAlignment="1">
      <alignment horizontal="center"/>
      <protection/>
    </xf>
    <xf numFmtId="0" fontId="15" fillId="0" borderId="0" xfId="82" applyFont="1" applyFill="1">
      <alignment/>
      <protection/>
    </xf>
    <xf numFmtId="0" fontId="16" fillId="0" borderId="0" xfId="82" applyFont="1" applyFill="1" applyAlignment="1">
      <alignment horizontal="right"/>
      <protection/>
    </xf>
    <xf numFmtId="0" fontId="16" fillId="0" borderId="0" xfId="82" applyFont="1" applyFill="1">
      <alignment/>
      <protection/>
    </xf>
    <xf numFmtId="0" fontId="15" fillId="0" borderId="0" xfId="82" applyFont="1" applyFill="1" applyBorder="1">
      <alignment/>
      <protection/>
    </xf>
    <xf numFmtId="0" fontId="15" fillId="0" borderId="47" xfId="82" applyFont="1" applyFill="1" applyBorder="1">
      <alignment/>
      <protection/>
    </xf>
    <xf numFmtId="0" fontId="15" fillId="0" borderId="35" xfId="82" applyFont="1" applyFill="1" applyBorder="1">
      <alignment/>
      <protection/>
    </xf>
    <xf numFmtId="0" fontId="15" fillId="0" borderId="35" xfId="82" applyFont="1" applyFill="1" applyBorder="1" applyAlignment="1">
      <alignment horizontal="centerContinuous"/>
      <protection/>
    </xf>
    <xf numFmtId="0" fontId="15" fillId="0" borderId="37" xfId="82" applyFont="1" applyFill="1" applyBorder="1">
      <alignment/>
      <protection/>
    </xf>
    <xf numFmtId="0" fontId="15" fillId="0" borderId="48" xfId="82" applyFont="1" applyFill="1" applyBorder="1">
      <alignment/>
      <protection/>
    </xf>
    <xf numFmtId="0" fontId="15" fillId="0" borderId="49" xfId="82" applyFont="1" applyFill="1" applyBorder="1">
      <alignment/>
      <protection/>
    </xf>
    <xf numFmtId="0" fontId="15" fillId="0" borderId="49" xfId="82" applyFont="1" applyFill="1" applyBorder="1" applyAlignment="1">
      <alignment horizontal="centerContinuous"/>
      <protection/>
    </xf>
    <xf numFmtId="0" fontId="15" fillId="0" borderId="49" xfId="82" applyFont="1" applyFill="1" applyBorder="1" applyAlignment="1">
      <alignment horizontal="center"/>
      <protection/>
    </xf>
    <xf numFmtId="0" fontId="15" fillId="0" borderId="30" xfId="82" applyFont="1" applyFill="1" applyBorder="1" applyAlignment="1">
      <alignment horizontal="centerContinuous"/>
      <protection/>
    </xf>
    <xf numFmtId="0" fontId="15" fillId="0" borderId="28" xfId="82" applyFont="1" applyFill="1" applyBorder="1">
      <alignment/>
      <protection/>
    </xf>
    <xf numFmtId="179" fontId="16" fillId="0" borderId="0" xfId="82" applyNumberFormat="1" applyFont="1" applyFill="1" applyBorder="1" applyAlignment="1">
      <alignment horizontal="centerContinuous"/>
      <protection/>
    </xf>
    <xf numFmtId="0" fontId="16" fillId="0" borderId="0" xfId="82" applyFont="1" applyFill="1" applyAlignment="1">
      <alignment horizontal="centerContinuous"/>
      <protection/>
    </xf>
    <xf numFmtId="179" fontId="16" fillId="0" borderId="0" xfId="82" applyNumberFormat="1" applyFont="1" applyFill="1" applyBorder="1" applyAlignment="1">
      <alignment horizontal="center"/>
      <protection/>
    </xf>
    <xf numFmtId="3" fontId="16" fillId="0" borderId="0" xfId="82" applyNumberFormat="1" applyFont="1" applyFill="1" applyAlignment="1">
      <alignment horizontal="right"/>
      <protection/>
    </xf>
    <xf numFmtId="3" fontId="16" fillId="0" borderId="0" xfId="82" applyNumberFormat="1" applyFont="1" applyFill="1" applyBorder="1" applyAlignment="1">
      <alignment horizontal="right"/>
      <protection/>
    </xf>
    <xf numFmtId="3" fontId="15" fillId="0" borderId="0" xfId="82" applyNumberFormat="1" applyFont="1" applyFill="1">
      <alignment/>
      <protection/>
    </xf>
    <xf numFmtId="0" fontId="16" fillId="0" borderId="0" xfId="82" applyFont="1" applyFill="1" applyBorder="1">
      <alignment/>
      <protection/>
    </xf>
    <xf numFmtId="0" fontId="15" fillId="0" borderId="0" xfId="82" applyFont="1" applyFill="1" applyAlignment="1">
      <alignment horizontal="centerContinuous"/>
      <protection/>
    </xf>
    <xf numFmtId="0" fontId="3" fillId="0" borderId="0" xfId="81" applyFont="1" applyFill="1" applyAlignment="1">
      <alignment/>
      <protection/>
    </xf>
    <xf numFmtId="0" fontId="0" fillId="0" borderId="50" xfId="0" applyBorder="1" applyAlignment="1">
      <alignment horizontal="right"/>
    </xf>
    <xf numFmtId="178" fontId="3" fillId="0" borderId="17" xfId="0" applyNumberFormat="1" applyFont="1" applyBorder="1" applyAlignment="1">
      <alignment horizontal="right"/>
    </xf>
    <xf numFmtId="3" fontId="16" fillId="0" borderId="0" xfId="80" applyNumberFormat="1" applyFont="1">
      <alignment/>
      <protection/>
    </xf>
    <xf numFmtId="3" fontId="16" fillId="0" borderId="0" xfId="80" applyNumberFormat="1" applyFont="1" applyBorder="1">
      <alignment/>
      <protection/>
    </xf>
    <xf numFmtId="3" fontId="15" fillId="0" borderId="0" xfId="80" applyNumberFormat="1" applyFont="1" applyBorder="1">
      <alignment/>
      <protection/>
    </xf>
    <xf numFmtId="3" fontId="15" fillId="0" borderId="0" xfId="80" applyNumberFormat="1" applyFont="1">
      <alignment/>
      <protection/>
    </xf>
    <xf numFmtId="178" fontId="15" fillId="0" borderId="0" xfId="82" applyNumberFormat="1" applyFont="1" applyFill="1">
      <alignment/>
      <protection/>
    </xf>
    <xf numFmtId="0" fontId="11" fillId="0" borderId="0" xfId="0" applyFont="1" applyAlignment="1">
      <alignment/>
    </xf>
    <xf numFmtId="178" fontId="0" fillId="0" borderId="17" xfId="0" applyNumberFormat="1" applyFill="1" applyBorder="1" applyAlignment="1">
      <alignment horizontal="right"/>
    </xf>
    <xf numFmtId="178" fontId="0" fillId="0" borderId="15" xfId="0" applyNumberFormat="1" applyFill="1" applyBorder="1" applyAlignment="1">
      <alignment/>
    </xf>
    <xf numFmtId="0" fontId="0" fillId="0" borderId="0" xfId="79">
      <alignment/>
      <protection/>
    </xf>
    <xf numFmtId="0" fontId="0" fillId="0" borderId="0" xfId="79" applyBorder="1">
      <alignment/>
      <protection/>
    </xf>
    <xf numFmtId="0" fontId="0" fillId="0" borderId="42" xfId="79" applyBorder="1">
      <alignment/>
      <protection/>
    </xf>
    <xf numFmtId="0" fontId="3" fillId="0" borderId="0" xfId="79" applyFont="1" applyAlignment="1">
      <alignment horizontal="right"/>
      <protection/>
    </xf>
    <xf numFmtId="0" fontId="3" fillId="0" borderId="4" xfId="79" applyFont="1" applyBorder="1" applyAlignment="1">
      <alignment horizontal="right"/>
      <protection/>
    </xf>
    <xf numFmtId="178" fontId="0" fillId="0" borderId="0" xfId="79" applyNumberFormat="1" applyBorder="1">
      <alignment/>
      <protection/>
    </xf>
    <xf numFmtId="178" fontId="3" fillId="0" borderId="51" xfId="79" applyNumberFormat="1" applyFont="1" applyBorder="1" applyAlignment="1">
      <alignment horizontal="right"/>
      <protection/>
    </xf>
    <xf numFmtId="178" fontId="3" fillId="0" borderId="4" xfId="79" applyNumberFormat="1" applyFont="1" applyBorder="1" applyAlignment="1">
      <alignment horizontal="right"/>
      <protection/>
    </xf>
    <xf numFmtId="178" fontId="3" fillId="0" borderId="0" xfId="79" applyNumberFormat="1" applyFont="1" applyBorder="1" applyAlignment="1">
      <alignment horizontal="right"/>
      <protection/>
    </xf>
    <xf numFmtId="0" fontId="0" fillId="0" borderId="52" xfId="79" applyBorder="1">
      <alignment/>
      <protection/>
    </xf>
    <xf numFmtId="0" fontId="0" fillId="0" borderId="45" xfId="79" applyBorder="1">
      <alignment/>
      <protection/>
    </xf>
    <xf numFmtId="0" fontId="3" fillId="0" borderId="45" xfId="79" applyFont="1" applyBorder="1" applyAlignment="1">
      <alignment horizontal="right"/>
      <protection/>
    </xf>
    <xf numFmtId="0" fontId="53" fillId="0" borderId="0" xfId="54" applyFill="1" applyAlignment="1">
      <alignment/>
    </xf>
    <xf numFmtId="0" fontId="64" fillId="0" borderId="0" xfId="0" applyFont="1" applyFill="1" applyAlignment="1">
      <alignment/>
    </xf>
    <xf numFmtId="0" fontId="0" fillId="0" borderId="0" xfId="84" applyFont="1" applyFill="1">
      <alignment/>
      <protection/>
    </xf>
    <xf numFmtId="0" fontId="3" fillId="0" borderId="0" xfId="84" applyFont="1" applyFill="1">
      <alignment/>
      <protection/>
    </xf>
    <xf numFmtId="0" fontId="15" fillId="0" borderId="53" xfId="82" applyFont="1" applyFill="1" applyBorder="1" applyAlignment="1">
      <alignment horizontal="centerContinuous"/>
      <protection/>
    </xf>
    <xf numFmtId="0" fontId="15" fillId="0" borderId="28" xfId="82" applyFont="1" applyFill="1" applyBorder="1" applyAlignment="1">
      <alignment horizontal="centerContinuous"/>
      <protection/>
    </xf>
    <xf numFmtId="0" fontId="15" fillId="0" borderId="47" xfId="82" applyFont="1" applyFill="1" applyBorder="1" applyAlignment="1">
      <alignment horizontal="centerContinuous"/>
      <protection/>
    </xf>
    <xf numFmtId="0" fontId="15" fillId="0" borderId="0" xfId="82" applyFont="1" applyFill="1" applyBorder="1" applyAlignment="1">
      <alignment horizontal="centerContinuous"/>
      <protection/>
    </xf>
    <xf numFmtId="178" fontId="15" fillId="0" borderId="35" xfId="82" applyNumberFormat="1" applyFont="1" applyFill="1" applyBorder="1" applyAlignment="1">
      <alignment horizontal="center"/>
      <protection/>
    </xf>
    <xf numFmtId="178" fontId="15" fillId="0" borderId="47" xfId="82" applyNumberFormat="1" applyFont="1" applyFill="1" applyBorder="1" applyAlignment="1">
      <alignment horizontal="center"/>
      <protection/>
    </xf>
    <xf numFmtId="178" fontId="15" fillId="0" borderId="0" xfId="82" applyNumberFormat="1" applyFont="1" applyFill="1" applyBorder="1" applyAlignment="1">
      <alignment horizontal="center"/>
      <protection/>
    </xf>
    <xf numFmtId="178" fontId="0" fillId="0" borderId="51" xfId="0" applyNumberFormat="1" applyBorder="1" applyAlignment="1">
      <alignment/>
    </xf>
    <xf numFmtId="178" fontId="0" fillId="0" borderId="47" xfId="0" applyNumberFormat="1" applyBorder="1" applyAlignment="1">
      <alignment/>
    </xf>
    <xf numFmtId="3" fontId="65" fillId="0" borderId="51" xfId="77" applyNumberFormat="1" applyFont="1" applyFill="1" applyBorder="1">
      <alignment/>
      <protection/>
    </xf>
    <xf numFmtId="3" fontId="66" fillId="0" borderId="47" xfId="77" applyNumberFormat="1" applyFont="1" applyBorder="1">
      <alignment/>
      <protection/>
    </xf>
    <xf numFmtId="3" fontId="66" fillId="0" borderId="47" xfId="77" applyNumberFormat="1" applyFont="1" applyFill="1" applyBorder="1">
      <alignment/>
      <protection/>
    </xf>
    <xf numFmtId="3" fontId="65" fillId="0" borderId="47" xfId="77" applyNumberFormat="1" applyFont="1" applyBorder="1">
      <alignment/>
      <protection/>
    </xf>
    <xf numFmtId="0" fontId="46" fillId="0" borderId="47" xfId="77" applyFill="1" applyBorder="1">
      <alignment/>
      <protection/>
    </xf>
    <xf numFmtId="3" fontId="46" fillId="0" borderId="47" xfId="77" applyNumberFormat="1" applyFill="1" applyBorder="1">
      <alignment/>
      <protection/>
    </xf>
    <xf numFmtId="3" fontId="46" fillId="0" borderId="47" xfId="77" applyNumberFormat="1" applyBorder="1">
      <alignment/>
      <protection/>
    </xf>
    <xf numFmtId="3" fontId="65" fillId="0" borderId="47" xfId="77" applyNumberFormat="1" applyFont="1" applyFill="1" applyBorder="1">
      <alignment/>
      <protection/>
    </xf>
    <xf numFmtId="3" fontId="46" fillId="0" borderId="47" xfId="77" applyNumberFormat="1" applyFont="1" applyFill="1" applyBorder="1">
      <alignment/>
      <protection/>
    </xf>
    <xf numFmtId="3" fontId="46" fillId="0" borderId="47" xfId="77" applyNumberFormat="1" applyFont="1" applyBorder="1">
      <alignment/>
      <protection/>
    </xf>
    <xf numFmtId="0" fontId="46" fillId="0" borderId="47" xfId="77" applyBorder="1">
      <alignment/>
      <protection/>
    </xf>
    <xf numFmtId="0" fontId="46" fillId="0" borderId="0" xfId="77">
      <alignment/>
      <protection/>
    </xf>
    <xf numFmtId="0" fontId="65" fillId="0" borderId="0" xfId="77" applyFont="1">
      <alignment/>
      <protection/>
    </xf>
    <xf numFmtId="0" fontId="67" fillId="0" borderId="0" xfId="77" applyFont="1">
      <alignment/>
      <protection/>
    </xf>
    <xf numFmtId="0" fontId="68" fillId="0" borderId="0" xfId="77" applyFont="1">
      <alignment/>
      <protection/>
    </xf>
    <xf numFmtId="0" fontId="69" fillId="0" borderId="0" xfId="77" applyFont="1">
      <alignment/>
      <protection/>
    </xf>
    <xf numFmtId="0" fontId="46" fillId="0" borderId="54" xfId="77" applyFill="1" applyBorder="1" applyAlignment="1">
      <alignment horizontal="center"/>
      <protection/>
    </xf>
    <xf numFmtId="0" fontId="46" fillId="0" borderId="54" xfId="77" applyBorder="1" applyAlignment="1">
      <alignment horizontal="center"/>
      <protection/>
    </xf>
    <xf numFmtId="0" fontId="65" fillId="0" borderId="47" xfId="77" applyFont="1" applyBorder="1">
      <alignment/>
      <protection/>
    </xf>
    <xf numFmtId="3" fontId="46" fillId="0" borderId="0" xfId="77" applyNumberFormat="1" applyFont="1">
      <alignment/>
      <protection/>
    </xf>
    <xf numFmtId="3" fontId="65" fillId="0" borderId="0" xfId="77" applyNumberFormat="1" applyFont="1">
      <alignment/>
      <protection/>
    </xf>
    <xf numFmtId="3" fontId="46" fillId="0" borderId="0" xfId="77" applyNumberFormat="1" applyFont="1" applyFill="1">
      <alignment/>
      <protection/>
    </xf>
    <xf numFmtId="3" fontId="69" fillId="0" borderId="47" xfId="77" applyNumberFormat="1" applyFont="1" applyBorder="1">
      <alignment/>
      <protection/>
    </xf>
    <xf numFmtId="3" fontId="69" fillId="0" borderId="0" xfId="77" applyNumberFormat="1" applyFont="1">
      <alignment/>
      <protection/>
    </xf>
    <xf numFmtId="3" fontId="65" fillId="0" borderId="0" xfId="77" applyNumberFormat="1" applyFont="1" applyFill="1" applyBorder="1">
      <alignment/>
      <protection/>
    </xf>
    <xf numFmtId="3" fontId="70" fillId="0" borderId="47" xfId="77" applyNumberFormat="1" applyFont="1" applyFill="1" applyBorder="1">
      <alignment/>
      <protection/>
    </xf>
    <xf numFmtId="3" fontId="70" fillId="0" borderId="0" xfId="77" applyNumberFormat="1" applyFont="1" applyFill="1" applyBorder="1">
      <alignment/>
      <protection/>
    </xf>
    <xf numFmtId="3" fontId="65" fillId="0" borderId="0" xfId="77" applyNumberFormat="1" applyFont="1" applyFill="1">
      <alignment/>
      <protection/>
    </xf>
    <xf numFmtId="3" fontId="66" fillId="0" borderId="0" xfId="77" applyNumberFormat="1" applyFont="1">
      <alignment/>
      <protection/>
    </xf>
    <xf numFmtId="3" fontId="66" fillId="0" borderId="47" xfId="77" applyNumberFormat="1" applyFont="1" applyBorder="1" applyAlignment="1">
      <alignment wrapText="1"/>
      <protection/>
    </xf>
    <xf numFmtId="3" fontId="66" fillId="0" borderId="0" xfId="77" applyNumberFormat="1" applyFont="1" applyAlignment="1">
      <alignment wrapText="1"/>
      <protection/>
    </xf>
    <xf numFmtId="3" fontId="46" fillId="0" borderId="0" xfId="77" applyNumberFormat="1">
      <alignment/>
      <protection/>
    </xf>
    <xf numFmtId="3" fontId="70" fillId="0" borderId="47" xfId="77" applyNumberFormat="1" applyFont="1" applyBorder="1">
      <alignment/>
      <protection/>
    </xf>
    <xf numFmtId="3" fontId="70" fillId="0" borderId="0" xfId="77" applyNumberFormat="1" applyFont="1">
      <alignment/>
      <protection/>
    </xf>
    <xf numFmtId="3" fontId="46" fillId="0" borderId="0" xfId="77" applyNumberFormat="1" applyFill="1">
      <alignment/>
      <protection/>
    </xf>
    <xf numFmtId="0" fontId="53" fillId="0" borderId="0" xfId="54" applyAlignment="1">
      <alignment/>
    </xf>
    <xf numFmtId="0" fontId="19" fillId="0" borderId="0" xfId="0" applyFont="1" applyAlignment="1">
      <alignment/>
    </xf>
    <xf numFmtId="0" fontId="46" fillId="0" borderId="51" xfId="77" applyBorder="1" applyAlignment="1">
      <alignment horizontal="center"/>
      <protection/>
    </xf>
    <xf numFmtId="0" fontId="46" fillId="0" borderId="0" xfId="77" applyBorder="1" applyAlignment="1">
      <alignment horizontal="center"/>
      <protection/>
    </xf>
    <xf numFmtId="0" fontId="46" fillId="0" borderId="47" xfId="77" applyBorder="1" applyAlignment="1">
      <alignment horizontal="center"/>
      <protection/>
    </xf>
    <xf numFmtId="0" fontId="46" fillId="0" borderId="47" xfId="77" applyFill="1" applyBorder="1" applyAlignment="1">
      <alignment horizontal="center"/>
      <protection/>
    </xf>
    <xf numFmtId="0" fontId="69" fillId="0" borderId="47" xfId="77" applyFont="1" applyBorder="1">
      <alignment/>
      <protection/>
    </xf>
    <xf numFmtId="0" fontId="70" fillId="0" borderId="54" xfId="77" applyFont="1" applyBorder="1">
      <alignment/>
      <protection/>
    </xf>
    <xf numFmtId="0" fontId="0" fillId="0" borderId="54" xfId="0" applyBorder="1" applyAlignment="1">
      <alignment/>
    </xf>
    <xf numFmtId="0" fontId="70" fillId="0" borderId="54" xfId="77" applyFont="1" applyFill="1" applyBorder="1">
      <alignment/>
      <protection/>
    </xf>
    <xf numFmtId="0" fontId="71" fillId="0" borderId="47" xfId="77" applyFont="1" applyBorder="1">
      <alignment/>
      <protection/>
    </xf>
    <xf numFmtId="0" fontId="46" fillId="0" borderId="47" xfId="77" applyFont="1" applyBorder="1">
      <alignment/>
      <protection/>
    </xf>
    <xf numFmtId="0" fontId="65" fillId="0" borderId="47" xfId="77" applyFont="1" applyBorder="1" applyAlignment="1">
      <alignment horizontal="right"/>
      <protection/>
    </xf>
    <xf numFmtId="0" fontId="46" fillId="0" borderId="47" xfId="77" applyFont="1" applyFill="1" applyBorder="1">
      <alignment/>
      <protection/>
    </xf>
    <xf numFmtId="0" fontId="65" fillId="0" borderId="47" xfId="77" applyFont="1" applyFill="1" applyBorder="1">
      <alignment/>
      <protection/>
    </xf>
    <xf numFmtId="0" fontId="65" fillId="0" borderId="47" xfId="77" applyFont="1" applyBorder="1" applyAlignment="1">
      <alignment horizontal="left"/>
      <protection/>
    </xf>
    <xf numFmtId="0" fontId="66" fillId="0" borderId="47" xfId="77" applyFont="1" applyBorder="1">
      <alignment/>
      <protection/>
    </xf>
    <xf numFmtId="0" fontId="66" fillId="0" borderId="47" xfId="77" applyFont="1" applyBorder="1" applyAlignment="1">
      <alignment wrapText="1"/>
      <protection/>
    </xf>
    <xf numFmtId="0" fontId="65" fillId="0" borderId="47" xfId="77" applyFont="1" applyBorder="1" applyAlignment="1">
      <alignment horizontal="left" vertical="top"/>
      <protection/>
    </xf>
    <xf numFmtId="0" fontId="46" fillId="0" borderId="47" xfId="77" applyBorder="1" applyAlignment="1">
      <alignment horizontal="left" indent="1"/>
      <protection/>
    </xf>
    <xf numFmtId="0" fontId="0" fillId="0" borderId="0" xfId="0" applyFont="1" applyBorder="1" applyAlignment="1">
      <alignment/>
    </xf>
    <xf numFmtId="3" fontId="15" fillId="0" borderId="0" xfId="82" applyNumberFormat="1" applyFont="1" applyFill="1" applyAlignment="1">
      <alignment horizontal="left"/>
      <protection/>
    </xf>
    <xf numFmtId="0" fontId="3" fillId="0" borderId="0" xfId="81" applyFont="1">
      <alignment/>
      <protection/>
    </xf>
    <xf numFmtId="0" fontId="0" fillId="0" borderId="55" xfId="79" applyBorder="1" applyAlignment="1">
      <alignment horizontal="center" wrapText="1"/>
      <protection/>
    </xf>
    <xf numFmtId="0" fontId="0" fillId="0" borderId="42" xfId="79" applyBorder="1" applyAlignment="1">
      <alignment horizontal="center" wrapText="1"/>
      <protection/>
    </xf>
    <xf numFmtId="178" fontId="3" fillId="0" borderId="0" xfId="79" applyNumberFormat="1" applyFont="1" applyAlignment="1">
      <alignment horizontal="right"/>
      <protection/>
    </xf>
    <xf numFmtId="0" fontId="0" fillId="0" borderId="42" xfId="79" applyBorder="1" applyAlignment="1">
      <alignment horizontal="center"/>
      <protection/>
    </xf>
    <xf numFmtId="0" fontId="46" fillId="0" borderId="47" xfId="77" applyBorder="1" applyAlignment="1">
      <alignment horizontal="right"/>
      <protection/>
    </xf>
    <xf numFmtId="0" fontId="72" fillId="0" borderId="0" xfId="79" applyFont="1">
      <alignment/>
      <protection/>
    </xf>
    <xf numFmtId="179" fontId="15" fillId="0" borderId="35" xfId="82" applyNumberFormat="1" applyFont="1" applyFill="1" applyBorder="1" applyAlignment="1">
      <alignment horizontal="center"/>
      <protection/>
    </xf>
    <xf numFmtId="179" fontId="15" fillId="0" borderId="35" xfId="82" applyNumberFormat="1" applyFont="1" applyFill="1" applyBorder="1" applyAlignment="1">
      <alignment horizontal="centerContinuous"/>
      <protection/>
    </xf>
    <xf numFmtId="179" fontId="15" fillId="0" borderId="47" xfId="82" applyNumberFormat="1" applyFont="1" applyFill="1" applyBorder="1" applyAlignment="1">
      <alignment horizontal="center"/>
      <protection/>
    </xf>
    <xf numFmtId="179" fontId="15" fillId="0" borderId="49" xfId="82" applyNumberFormat="1" applyFont="1" applyFill="1" applyBorder="1" applyAlignment="1">
      <alignment horizontal="center"/>
      <protection/>
    </xf>
    <xf numFmtId="179" fontId="15" fillId="0" borderId="48" xfId="82" applyNumberFormat="1" applyFont="1" applyFill="1" applyBorder="1" applyAlignment="1">
      <alignment horizontal="center"/>
      <protection/>
    </xf>
    <xf numFmtId="179" fontId="16" fillId="0" borderId="35" xfId="82" applyNumberFormat="1" applyFont="1" applyFill="1" applyBorder="1" applyAlignment="1">
      <alignment horizontal="centerContinuous"/>
      <protection/>
    </xf>
    <xf numFmtId="179" fontId="16" fillId="0" borderId="4" xfId="82" applyNumberFormat="1" applyFont="1" applyFill="1" applyBorder="1" applyAlignment="1">
      <alignment horizontal="centerContinuous"/>
      <protection/>
    </xf>
    <xf numFmtId="179" fontId="16" fillId="0" borderId="47" xfId="82" applyNumberFormat="1" applyFont="1" applyFill="1" applyBorder="1" applyAlignment="1">
      <alignment horizontal="centerContinuous"/>
      <protection/>
    </xf>
    <xf numFmtId="179" fontId="16" fillId="0" borderId="4" xfId="82" applyNumberFormat="1" applyFont="1" applyFill="1" applyBorder="1" applyAlignment="1">
      <alignment horizontal="center"/>
      <protection/>
    </xf>
    <xf numFmtId="179" fontId="16" fillId="0" borderId="35" xfId="82" applyNumberFormat="1" applyFont="1" applyFill="1" applyBorder="1" applyAlignment="1">
      <alignment horizontal="center"/>
      <protection/>
    </xf>
    <xf numFmtId="179" fontId="16" fillId="0" borderId="47" xfId="82" applyNumberFormat="1" applyFont="1" applyFill="1" applyBorder="1" applyAlignment="1">
      <alignment horizontal="center"/>
      <protection/>
    </xf>
    <xf numFmtId="0" fontId="15" fillId="0" borderId="47" xfId="82" applyFont="1" applyFill="1" applyBorder="1" applyAlignment="1">
      <alignment horizontal="center"/>
      <protection/>
    </xf>
    <xf numFmtId="0" fontId="15" fillId="0" borderId="0" xfId="82" applyFont="1" applyFill="1" applyAlignment="1">
      <alignment horizontal="left"/>
      <protection/>
    </xf>
    <xf numFmtId="0" fontId="0" fillId="0" borderId="0" xfId="0" applyFont="1" applyFill="1" applyBorder="1" applyAlignment="1">
      <alignment/>
    </xf>
    <xf numFmtId="178" fontId="3" fillId="0" borderId="23" xfId="0" applyNumberFormat="1" applyFont="1" applyFill="1" applyBorder="1" applyAlignment="1">
      <alignment/>
    </xf>
    <xf numFmtId="0" fontId="70" fillId="0" borderId="51" xfId="77" applyFont="1" applyBorder="1">
      <alignment/>
      <protection/>
    </xf>
    <xf numFmtId="0" fontId="70" fillId="0" borderId="47" xfId="77" applyFont="1" applyFill="1" applyBorder="1">
      <alignment/>
      <protection/>
    </xf>
    <xf numFmtId="0" fontId="70" fillId="0" borderId="47" xfId="77" applyFont="1" applyBorder="1">
      <alignment/>
      <protection/>
    </xf>
    <xf numFmtId="0" fontId="0" fillId="0" borderId="54" xfId="0" applyBorder="1" applyAlignment="1">
      <alignment horizontal="center"/>
    </xf>
    <xf numFmtId="3" fontId="65" fillId="0" borderId="48" xfId="77" applyNumberFormat="1" applyFont="1" applyFill="1" applyBorder="1">
      <alignment/>
      <protection/>
    </xf>
    <xf numFmtId="3" fontId="65" fillId="0" borderId="48" xfId="77" applyNumberFormat="1" applyFont="1" applyBorder="1">
      <alignment/>
      <protection/>
    </xf>
    <xf numFmtId="3" fontId="65" fillId="0" borderId="37" xfId="77" applyNumberFormat="1" applyFont="1" applyBorder="1">
      <alignment/>
      <protection/>
    </xf>
    <xf numFmtId="172" fontId="0" fillId="0" borderId="0" xfId="89" applyFont="1" applyFill="1" applyAlignment="1">
      <alignment/>
    </xf>
    <xf numFmtId="172" fontId="0" fillId="0" borderId="0" xfId="89" applyFont="1" applyFill="1" applyAlignment="1">
      <alignment/>
    </xf>
    <xf numFmtId="0" fontId="15" fillId="0" borderId="48" xfId="82" applyFont="1" applyFill="1" applyBorder="1" applyAlignment="1">
      <alignment horizontal="centerContinuous"/>
      <protection/>
    </xf>
    <xf numFmtId="178" fontId="46" fillId="0" borderId="47" xfId="77" applyNumberFormat="1" applyFont="1" applyFill="1" applyBorder="1">
      <alignment/>
      <protection/>
    </xf>
    <xf numFmtId="178" fontId="65" fillId="0" borderId="47" xfId="77" applyNumberFormat="1" applyFont="1" applyBorder="1">
      <alignment/>
      <protection/>
    </xf>
    <xf numFmtId="178" fontId="65" fillId="0" borderId="0" xfId="77" applyNumberFormat="1" applyFont="1">
      <alignment/>
      <protection/>
    </xf>
    <xf numFmtId="178" fontId="46" fillId="0" borderId="47" xfId="77" applyNumberFormat="1" applyBorder="1">
      <alignment/>
      <protection/>
    </xf>
    <xf numFmtId="178" fontId="46" fillId="0" borderId="47" xfId="77" applyNumberFormat="1" applyFill="1" applyBorder="1">
      <alignment/>
      <protection/>
    </xf>
    <xf numFmtId="0" fontId="46" fillId="0" borderId="0" xfId="77" applyFont="1">
      <alignment/>
      <protection/>
    </xf>
    <xf numFmtId="3" fontId="0" fillId="0" borderId="0" xfId="0" applyNumberFormat="1" applyAlignment="1">
      <alignment/>
    </xf>
    <xf numFmtId="0" fontId="0" fillId="0" borderId="0" xfId="0" applyFont="1" applyFill="1" applyAlignment="1">
      <alignment wrapText="1"/>
    </xf>
    <xf numFmtId="178" fontId="0" fillId="0" borderId="56" xfId="0" applyNumberFormat="1" applyFill="1" applyBorder="1" applyAlignment="1">
      <alignment/>
    </xf>
    <xf numFmtId="178" fontId="0" fillId="0" borderId="16" xfId="0" applyNumberFormat="1" applyFill="1" applyBorder="1" applyAlignment="1">
      <alignment/>
    </xf>
    <xf numFmtId="0" fontId="73" fillId="0" borderId="0" xfId="77" applyFont="1">
      <alignment/>
      <protection/>
    </xf>
    <xf numFmtId="0" fontId="0" fillId="0" borderId="19" xfId="0" applyFont="1" applyBorder="1" applyAlignment="1">
      <alignment/>
    </xf>
    <xf numFmtId="0" fontId="46" fillId="0" borderId="0" xfId="77" applyFont="1" applyFill="1" applyAlignment="1">
      <alignment horizontal="left" vertical="top" wrapText="1"/>
      <protection/>
    </xf>
    <xf numFmtId="0" fontId="3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81" applyFont="1" applyAlignment="1">
      <alignment horizontal="center"/>
      <protection/>
    </xf>
    <xf numFmtId="0" fontId="16" fillId="0" borderId="0" xfId="82" applyFont="1" applyFill="1" applyAlignment="1">
      <alignment horizontal="center"/>
      <protection/>
    </xf>
  </cellXfs>
  <cellStyles count="79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mma [0]_bas2" xfId="43"/>
    <cellStyle name="Comma_bas2" xfId="44"/>
    <cellStyle name="Controlecel" xfId="45"/>
    <cellStyle name="Currency [0]_bas2" xfId="46"/>
    <cellStyle name="Currency_bas2" xfId="47"/>
    <cellStyle name="decimalen" xfId="48"/>
    <cellStyle name="decimalenpunt2" xfId="49"/>
    <cellStyle name="Gekoppelde cel" xfId="50"/>
    <cellStyle name="Followed Hyperlink" xfId="51"/>
    <cellStyle name="Goed" xfId="52"/>
    <cellStyle name="Header" xfId="53"/>
    <cellStyle name="Hyperlink" xfId="54"/>
    <cellStyle name="Invoer" xfId="55"/>
    <cellStyle name="Comma" xfId="56"/>
    <cellStyle name="Comma [0]" xfId="57"/>
    <cellStyle name="komma1nul" xfId="58"/>
    <cellStyle name="komma2nul" xfId="59"/>
    <cellStyle name="Kop 1" xfId="60"/>
    <cellStyle name="Kop 2" xfId="61"/>
    <cellStyle name="Kop 3" xfId="62"/>
    <cellStyle name="Kop 4" xfId="63"/>
    <cellStyle name="Netten_1" xfId="64"/>
    <cellStyle name="Neutraal" xfId="65"/>
    <cellStyle name="nieuw" xfId="66"/>
    <cellStyle name="Niveau" xfId="67"/>
    <cellStyle name="Normal_data" xfId="68"/>
    <cellStyle name="Notitie" xfId="69"/>
    <cellStyle name="Ongeldig" xfId="70"/>
    <cellStyle name="perc1nul" xfId="71"/>
    <cellStyle name="perc2nul" xfId="72"/>
    <cellStyle name="perc3nul" xfId="73"/>
    <cellStyle name="perc4" xfId="74"/>
    <cellStyle name="Percent" xfId="75"/>
    <cellStyle name="Procent 2" xfId="76"/>
    <cellStyle name="Standaard 2" xfId="77"/>
    <cellStyle name="Standaard 2 2" xfId="78"/>
    <cellStyle name="Standaard 3" xfId="79"/>
    <cellStyle name="Standaard_09finpernet" xfId="80"/>
    <cellStyle name="Standaard_96SCH13" xfId="81"/>
    <cellStyle name="Standaard_96SCH14" xfId="82"/>
    <cellStyle name="Standaard_96SCH15" xfId="83"/>
    <cellStyle name="Standaard_scholen" xfId="84"/>
    <cellStyle name="Subtotaal" xfId="85"/>
    <cellStyle name="Titel" xfId="86"/>
    <cellStyle name="Totaal" xfId="87"/>
    <cellStyle name="Uitvoer" xfId="88"/>
    <cellStyle name="Currency" xfId="89"/>
    <cellStyle name="Currency [0]" xfId="90"/>
    <cellStyle name="Verklarende tekst" xfId="91"/>
    <cellStyle name="Waarschuwingsteks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47625</xdr:rowOff>
    </xdr:from>
    <xdr:to>
      <xdr:col>13</xdr:col>
      <xdr:colOff>76200</xdr:colOff>
      <xdr:row>28</xdr:row>
      <xdr:rowOff>66675</xdr:rowOff>
    </xdr:to>
    <xdr:sp>
      <xdr:nvSpPr>
        <xdr:cNvPr id="1" name="Tekstvak 1"/>
        <xdr:cNvSpPr txBox="1">
          <a:spLocks noChangeArrowheads="1"/>
        </xdr:cNvSpPr>
      </xdr:nvSpPr>
      <xdr:spPr>
        <a:xfrm>
          <a:off x="9525" y="4200525"/>
          <a:ext cx="82867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het statistisch jaarboek, en dus ook in het hoofdstuk over het aantal onderwijsinstellingen, wordt enkel gerapporteerd over erkende en gesubsidieerde of gefinancierde scholen.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90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2114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2114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66750"/>
          <a:ext cx="2114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66750"/>
          <a:ext cx="2114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95325"/>
          <a:ext cx="2114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95325"/>
          <a:ext cx="2114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13.57421875" style="0" customWidth="1"/>
  </cols>
  <sheetData>
    <row r="1" ht="15">
      <c r="A1" s="229" t="s">
        <v>182</v>
      </c>
    </row>
    <row r="2" ht="15">
      <c r="A2" s="229"/>
    </row>
    <row r="3" ht="13.5">
      <c r="A3" s="293" t="s">
        <v>153</v>
      </c>
    </row>
    <row r="4" ht="12.75">
      <c r="A4" s="161" t="s">
        <v>152</v>
      </c>
    </row>
    <row r="5" spans="1:2" ht="12.75">
      <c r="A5" s="292" t="s">
        <v>158</v>
      </c>
      <c r="B5" s="161" t="s">
        <v>154</v>
      </c>
    </row>
    <row r="6" ht="15">
      <c r="A6" s="229"/>
    </row>
    <row r="7" ht="13.5">
      <c r="A7" s="293" t="s">
        <v>159</v>
      </c>
    </row>
    <row r="8" s="161" customFormat="1" ht="12.75">
      <c r="A8" s="161" t="s">
        <v>155</v>
      </c>
    </row>
    <row r="9" ht="12.75">
      <c r="A9" s="161" t="s">
        <v>156</v>
      </c>
    </row>
    <row r="10" ht="12.75">
      <c r="A10" s="161" t="s">
        <v>157</v>
      </c>
    </row>
    <row r="11" ht="12.75">
      <c r="A11" s="161"/>
    </row>
    <row r="12" spans="1:2" ht="12.75">
      <c r="A12" s="244" t="s">
        <v>163</v>
      </c>
      <c r="B12" t="s">
        <v>76</v>
      </c>
    </row>
    <row r="13" spans="1:2" ht="12.75">
      <c r="A13" s="244" t="s">
        <v>164</v>
      </c>
      <c r="B13" t="s">
        <v>77</v>
      </c>
    </row>
    <row r="14" spans="1:3" ht="12.75">
      <c r="A14" s="244" t="s">
        <v>165</v>
      </c>
      <c r="B14" s="161" t="s">
        <v>78</v>
      </c>
      <c r="C14" s="161"/>
    </row>
    <row r="15" spans="1:3" ht="12.75">
      <c r="A15" s="244" t="s">
        <v>166</v>
      </c>
      <c r="B15" s="161" t="s">
        <v>79</v>
      </c>
      <c r="C15" s="161"/>
    </row>
    <row r="16" spans="1:3" ht="12.75">
      <c r="A16" s="244" t="s">
        <v>167</v>
      </c>
      <c r="B16" s="161" t="s">
        <v>93</v>
      </c>
      <c r="C16" s="161"/>
    </row>
    <row r="17" spans="1:3" ht="12.75">
      <c r="A17" s="244" t="s">
        <v>168</v>
      </c>
      <c r="B17" s="161" t="s">
        <v>80</v>
      </c>
      <c r="C17" s="161"/>
    </row>
    <row r="18" spans="1:3" ht="12.75">
      <c r="A18" s="244" t="s">
        <v>169</v>
      </c>
      <c r="B18" s="161" t="s">
        <v>81</v>
      </c>
      <c r="C18" s="161"/>
    </row>
    <row r="19" spans="1:3" ht="12.75">
      <c r="A19" s="244" t="s">
        <v>170</v>
      </c>
      <c r="B19" s="161" t="s">
        <v>82</v>
      </c>
      <c r="C19" s="161"/>
    </row>
    <row r="20" spans="1:3" ht="12.75">
      <c r="A20" s="244" t="s">
        <v>171</v>
      </c>
      <c r="B20" s="161" t="s">
        <v>83</v>
      </c>
      <c r="C20" s="161"/>
    </row>
    <row r="21" spans="1:3" ht="12.75">
      <c r="A21" s="244" t="s">
        <v>172</v>
      </c>
      <c r="B21" s="161" t="s">
        <v>84</v>
      </c>
      <c r="C21" s="161"/>
    </row>
    <row r="22" spans="1:2" ht="12.75">
      <c r="A22" s="244" t="s">
        <v>173</v>
      </c>
      <c r="B22" t="s">
        <v>85</v>
      </c>
    </row>
    <row r="23" spans="1:2" ht="12.75">
      <c r="A23" s="244" t="s">
        <v>174</v>
      </c>
      <c r="B23" t="s">
        <v>101</v>
      </c>
    </row>
    <row r="24" spans="1:2" ht="12.75">
      <c r="A24" s="244" t="s">
        <v>175</v>
      </c>
      <c r="B24" t="s">
        <v>95</v>
      </c>
    </row>
    <row r="25" spans="1:2" ht="12.75">
      <c r="A25" s="244" t="s">
        <v>176</v>
      </c>
      <c r="B25" t="s">
        <v>86</v>
      </c>
    </row>
  </sheetData>
  <sheetProtection/>
  <hyperlinks>
    <hyperlink ref="A5" location="'AANTAL-SCHOLEN'!A1" display="aantal scholen"/>
    <hyperlink ref="A12" location="'19sch01'!A1" display="19sch01"/>
    <hyperlink ref="A13" location="'19sch02'!A1" display="19sch02"/>
    <hyperlink ref="A14" location="'19sch03'!A1" display="19sch03"/>
    <hyperlink ref="A15" location="'19sch04'!A1" display="19sch04"/>
    <hyperlink ref="A16" location="'19sch05'!A1" display="19sch05"/>
    <hyperlink ref="A17" location="'19sch06'!A1" display="19sch06"/>
    <hyperlink ref="A18" location="'19sch07'!A1" display="19sch07"/>
    <hyperlink ref="A19" location="'19sch08'!A1" display="19sch08"/>
    <hyperlink ref="A20" location="'19sch09'!A1" display="19sch09"/>
    <hyperlink ref="A21" location="'19sch10'!A1" display="19sch10"/>
    <hyperlink ref="A22" location="'19sch11'!A1" display="19sch11"/>
    <hyperlink ref="A23" location="'19sch12'!A1" display="19sch12"/>
    <hyperlink ref="A24" location="'19sch13'!A1" display="19sch13"/>
    <hyperlink ref="A25" location="'19sch14'!A1" display="19sch14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31.7109375" style="58" customWidth="1"/>
    <col min="2" max="8" width="11.7109375" style="57" customWidth="1"/>
    <col min="9" max="9" width="11.7109375" style="58" customWidth="1"/>
    <col min="10" max="16384" width="9.140625" style="57" customWidth="1"/>
  </cols>
  <sheetData>
    <row r="1" ht="12.75">
      <c r="A1" s="1" t="s">
        <v>186</v>
      </c>
    </row>
    <row r="2" spans="1:9" ht="12.75">
      <c r="A2" s="365" t="s">
        <v>111</v>
      </c>
      <c r="B2" s="365"/>
      <c r="C2" s="365"/>
      <c r="D2" s="365"/>
      <c r="E2" s="365"/>
      <c r="F2" s="365"/>
      <c r="G2" s="365"/>
      <c r="H2" s="365"/>
      <c r="I2" s="365"/>
    </row>
    <row r="3" spans="1:9" ht="12.75">
      <c r="A3" s="365" t="s">
        <v>24</v>
      </c>
      <c r="B3" s="365"/>
      <c r="C3" s="365"/>
      <c r="D3" s="365"/>
      <c r="E3" s="365"/>
      <c r="F3" s="365"/>
      <c r="G3" s="365"/>
      <c r="H3" s="365"/>
      <c r="I3" s="365"/>
    </row>
    <row r="4" ht="13.5" thickBot="1"/>
    <row r="5" spans="1:9" ht="12.75">
      <c r="A5" s="59"/>
      <c r="B5" s="60">
        <v>0</v>
      </c>
      <c r="C5" s="61" t="s">
        <v>25</v>
      </c>
      <c r="D5" s="61" t="s">
        <v>26</v>
      </c>
      <c r="E5" s="61" t="s">
        <v>30</v>
      </c>
      <c r="F5" s="61" t="s">
        <v>31</v>
      </c>
      <c r="G5" s="61" t="s">
        <v>27</v>
      </c>
      <c r="H5" s="60">
        <v>1</v>
      </c>
      <c r="I5" s="62" t="s">
        <v>6</v>
      </c>
    </row>
    <row r="6" spans="1:9" s="58" customFormat="1" ht="12.75">
      <c r="A6" s="63" t="s">
        <v>1</v>
      </c>
      <c r="B6" s="118"/>
      <c r="C6" s="119"/>
      <c r="D6" s="119"/>
      <c r="E6" s="119"/>
      <c r="F6" s="119"/>
      <c r="G6" s="119"/>
      <c r="H6" s="118"/>
      <c r="I6" s="120"/>
    </row>
    <row r="7" spans="1:9" ht="12.75">
      <c r="A7" s="64" t="s">
        <v>2</v>
      </c>
      <c r="B7" s="65">
        <v>0</v>
      </c>
      <c r="C7" s="65">
        <v>11</v>
      </c>
      <c r="D7" s="65">
        <v>16</v>
      </c>
      <c r="E7" s="65">
        <v>16</v>
      </c>
      <c r="F7" s="65">
        <v>2</v>
      </c>
      <c r="G7" s="65">
        <v>3</v>
      </c>
      <c r="H7" s="65">
        <v>0</v>
      </c>
      <c r="I7" s="66">
        <v>48</v>
      </c>
    </row>
    <row r="8" spans="1:9" ht="12.75">
      <c r="A8" s="64" t="s">
        <v>3</v>
      </c>
      <c r="B8" s="65">
        <v>0</v>
      </c>
      <c r="C8" s="65">
        <v>66</v>
      </c>
      <c r="D8" s="65">
        <v>52</v>
      </c>
      <c r="E8" s="65">
        <v>34</v>
      </c>
      <c r="F8" s="65">
        <v>12</v>
      </c>
      <c r="G8" s="65">
        <v>17</v>
      </c>
      <c r="H8" s="65">
        <v>0</v>
      </c>
      <c r="I8" s="66">
        <v>181</v>
      </c>
    </row>
    <row r="9" spans="1:9" ht="12.75">
      <c r="A9" s="64" t="s">
        <v>4</v>
      </c>
      <c r="B9" s="65">
        <v>0</v>
      </c>
      <c r="C9" s="65">
        <v>1</v>
      </c>
      <c r="D9" s="65">
        <v>1</v>
      </c>
      <c r="E9" s="65">
        <v>1</v>
      </c>
      <c r="F9" s="65">
        <v>1</v>
      </c>
      <c r="G9" s="65">
        <v>2</v>
      </c>
      <c r="H9" s="65">
        <v>0</v>
      </c>
      <c r="I9" s="66">
        <v>6</v>
      </c>
    </row>
    <row r="10" spans="1:9" ht="12.75">
      <c r="A10" s="64" t="s">
        <v>5</v>
      </c>
      <c r="B10" s="65">
        <v>0</v>
      </c>
      <c r="C10" s="65">
        <v>5</v>
      </c>
      <c r="D10" s="65">
        <v>1</v>
      </c>
      <c r="E10" s="65">
        <v>6</v>
      </c>
      <c r="F10" s="65">
        <v>2</v>
      </c>
      <c r="G10" s="65">
        <v>6</v>
      </c>
      <c r="H10" s="65">
        <v>1</v>
      </c>
      <c r="I10" s="66">
        <v>21</v>
      </c>
    </row>
    <row r="11" spans="1:9" s="70" customFormat="1" ht="12.75">
      <c r="A11" s="67" t="s">
        <v>6</v>
      </c>
      <c r="B11" s="68">
        <v>0</v>
      </c>
      <c r="C11" s="68">
        <v>83</v>
      </c>
      <c r="D11" s="68">
        <v>70</v>
      </c>
      <c r="E11" s="68">
        <v>57</v>
      </c>
      <c r="F11" s="68">
        <v>17</v>
      </c>
      <c r="G11" s="68">
        <v>28</v>
      </c>
      <c r="H11" s="68">
        <v>1</v>
      </c>
      <c r="I11" s="69">
        <v>256</v>
      </c>
    </row>
    <row r="12" spans="1:9" s="70" customFormat="1" ht="12.75">
      <c r="A12" s="71" t="s">
        <v>7</v>
      </c>
      <c r="B12" s="72"/>
      <c r="C12" s="72"/>
      <c r="D12" s="72"/>
      <c r="E12" s="72"/>
      <c r="F12" s="72"/>
      <c r="G12" s="72"/>
      <c r="H12" s="72"/>
      <c r="I12" s="73"/>
    </row>
    <row r="13" spans="1:9" ht="12.75">
      <c r="A13" s="64" t="s">
        <v>2</v>
      </c>
      <c r="B13" s="65">
        <v>0</v>
      </c>
      <c r="C13" s="65">
        <v>2</v>
      </c>
      <c r="D13" s="65">
        <v>17</v>
      </c>
      <c r="E13" s="65">
        <v>2</v>
      </c>
      <c r="F13" s="65">
        <v>7</v>
      </c>
      <c r="G13" s="65">
        <v>4</v>
      </c>
      <c r="H13" s="65">
        <v>0</v>
      </c>
      <c r="I13" s="66">
        <v>32</v>
      </c>
    </row>
    <row r="14" spans="1:9" ht="12.75">
      <c r="A14" s="64" t="s">
        <v>3</v>
      </c>
      <c r="B14" s="65">
        <v>0</v>
      </c>
      <c r="C14" s="65">
        <v>22</v>
      </c>
      <c r="D14" s="65">
        <v>36</v>
      </c>
      <c r="E14" s="65">
        <v>21</v>
      </c>
      <c r="F14" s="65">
        <v>3</v>
      </c>
      <c r="G14" s="65">
        <v>10</v>
      </c>
      <c r="H14" s="65">
        <v>0</v>
      </c>
      <c r="I14" s="66">
        <v>92</v>
      </c>
    </row>
    <row r="15" spans="1:9" ht="12.75">
      <c r="A15" s="64" t="s">
        <v>4</v>
      </c>
      <c r="B15" s="65">
        <v>0</v>
      </c>
      <c r="C15" s="65">
        <v>0</v>
      </c>
      <c r="D15" s="65">
        <v>0</v>
      </c>
      <c r="E15" s="65">
        <v>1</v>
      </c>
      <c r="F15" s="65">
        <v>1</v>
      </c>
      <c r="G15" s="65">
        <v>0</v>
      </c>
      <c r="H15" s="65">
        <v>0</v>
      </c>
      <c r="I15" s="66">
        <v>2</v>
      </c>
    </row>
    <row r="16" spans="1:9" ht="12.75">
      <c r="A16" s="64" t="s">
        <v>5</v>
      </c>
      <c r="B16" s="65">
        <v>0</v>
      </c>
      <c r="C16" s="65">
        <v>0</v>
      </c>
      <c r="D16" s="65">
        <v>0</v>
      </c>
      <c r="E16" s="65">
        <v>1</v>
      </c>
      <c r="F16" s="65">
        <v>1</v>
      </c>
      <c r="G16" s="65">
        <v>4</v>
      </c>
      <c r="H16" s="65">
        <v>0</v>
      </c>
      <c r="I16" s="66">
        <v>6</v>
      </c>
    </row>
    <row r="17" spans="1:9" s="70" customFormat="1" ht="12.75">
      <c r="A17" s="67" t="s">
        <v>6</v>
      </c>
      <c r="B17" s="68">
        <v>0</v>
      </c>
      <c r="C17" s="68">
        <v>24</v>
      </c>
      <c r="D17" s="68">
        <v>53</v>
      </c>
      <c r="E17" s="68">
        <v>25</v>
      </c>
      <c r="F17" s="68">
        <v>12</v>
      </c>
      <c r="G17" s="68">
        <v>18</v>
      </c>
      <c r="H17" s="68">
        <v>0</v>
      </c>
      <c r="I17" s="69">
        <v>132</v>
      </c>
    </row>
    <row r="18" spans="1:9" s="70" customFormat="1" ht="12.75">
      <c r="A18" s="71" t="s">
        <v>8</v>
      </c>
      <c r="B18" s="72"/>
      <c r="C18" s="72"/>
      <c r="D18" s="72"/>
      <c r="E18" s="72"/>
      <c r="F18" s="72"/>
      <c r="G18" s="72"/>
      <c r="H18" s="72"/>
      <c r="I18" s="73"/>
    </row>
    <row r="19" spans="1:9" ht="12.75">
      <c r="A19" s="64" t="s">
        <v>2</v>
      </c>
      <c r="B19" s="65">
        <v>0</v>
      </c>
      <c r="C19" s="65">
        <v>2</v>
      </c>
      <c r="D19" s="65">
        <v>4</v>
      </c>
      <c r="E19" s="65">
        <v>6</v>
      </c>
      <c r="F19" s="65">
        <v>1</v>
      </c>
      <c r="G19" s="65">
        <v>1</v>
      </c>
      <c r="H19" s="65">
        <v>0</v>
      </c>
      <c r="I19" s="66">
        <v>14</v>
      </c>
    </row>
    <row r="20" spans="1:9" ht="12.75">
      <c r="A20" s="64" t="s">
        <v>3</v>
      </c>
      <c r="B20" s="65">
        <v>0</v>
      </c>
      <c r="C20" s="65">
        <v>5</v>
      </c>
      <c r="D20" s="65">
        <v>11</v>
      </c>
      <c r="E20" s="65">
        <v>4</v>
      </c>
      <c r="F20" s="65">
        <v>1</v>
      </c>
      <c r="G20" s="65">
        <v>1</v>
      </c>
      <c r="H20" s="65">
        <v>0</v>
      </c>
      <c r="I20" s="66">
        <v>22</v>
      </c>
    </row>
    <row r="21" spans="1:9" ht="12.75">
      <c r="A21" s="64" t="s">
        <v>5</v>
      </c>
      <c r="B21" s="65">
        <v>0</v>
      </c>
      <c r="C21" s="65">
        <v>0</v>
      </c>
      <c r="D21" s="65">
        <v>1</v>
      </c>
      <c r="E21" s="65">
        <v>0</v>
      </c>
      <c r="F21" s="65">
        <v>1</v>
      </c>
      <c r="G21" s="65">
        <v>0</v>
      </c>
      <c r="H21" s="65">
        <v>0</v>
      </c>
      <c r="I21" s="66">
        <v>2</v>
      </c>
    </row>
    <row r="22" spans="1:9" s="70" customFormat="1" ht="12.75">
      <c r="A22" s="67" t="s">
        <v>6</v>
      </c>
      <c r="B22" s="68">
        <v>0</v>
      </c>
      <c r="C22" s="68">
        <v>7</v>
      </c>
      <c r="D22" s="68">
        <v>16</v>
      </c>
      <c r="E22" s="68">
        <v>10</v>
      </c>
      <c r="F22" s="68">
        <v>3</v>
      </c>
      <c r="G22" s="68">
        <v>2</v>
      </c>
      <c r="H22" s="68">
        <v>0</v>
      </c>
      <c r="I22" s="69">
        <v>38</v>
      </c>
    </row>
    <row r="23" spans="1:9" s="70" customFormat="1" ht="12.75">
      <c r="A23" s="71" t="s">
        <v>9</v>
      </c>
      <c r="B23" s="72"/>
      <c r="C23" s="72"/>
      <c r="D23" s="72"/>
      <c r="E23" s="72"/>
      <c r="F23" s="72"/>
      <c r="G23" s="72"/>
      <c r="H23" s="72"/>
      <c r="I23" s="73"/>
    </row>
    <row r="24" spans="1:9" ht="12.75">
      <c r="A24" s="64" t="s">
        <v>2</v>
      </c>
      <c r="B24" s="65">
        <v>0</v>
      </c>
      <c r="C24" s="65">
        <v>3</v>
      </c>
      <c r="D24" s="65">
        <v>16</v>
      </c>
      <c r="E24" s="65">
        <v>12</v>
      </c>
      <c r="F24" s="65">
        <v>6</v>
      </c>
      <c r="G24" s="65">
        <v>2</v>
      </c>
      <c r="H24" s="65">
        <v>0</v>
      </c>
      <c r="I24" s="66">
        <v>39</v>
      </c>
    </row>
    <row r="25" spans="1:9" ht="12.75">
      <c r="A25" s="64" t="s">
        <v>3</v>
      </c>
      <c r="B25" s="65">
        <v>0</v>
      </c>
      <c r="C25" s="65">
        <v>39</v>
      </c>
      <c r="D25" s="65">
        <v>41</v>
      </c>
      <c r="E25" s="65">
        <v>24</v>
      </c>
      <c r="F25" s="65">
        <v>14</v>
      </c>
      <c r="G25" s="65">
        <v>19</v>
      </c>
      <c r="H25" s="65">
        <v>1</v>
      </c>
      <c r="I25" s="66">
        <v>138</v>
      </c>
    </row>
    <row r="26" spans="1:9" ht="12.75">
      <c r="A26" s="64" t="s">
        <v>4</v>
      </c>
      <c r="B26" s="65">
        <v>0</v>
      </c>
      <c r="C26" s="65">
        <v>0</v>
      </c>
      <c r="D26" s="65">
        <v>0</v>
      </c>
      <c r="E26" s="65">
        <v>0</v>
      </c>
      <c r="F26" s="65">
        <v>1</v>
      </c>
      <c r="G26" s="65">
        <v>0</v>
      </c>
      <c r="H26" s="65">
        <v>0</v>
      </c>
      <c r="I26" s="66">
        <v>1</v>
      </c>
    </row>
    <row r="27" spans="1:9" ht="12.75">
      <c r="A27" s="64" t="s">
        <v>5</v>
      </c>
      <c r="B27" s="65">
        <v>0</v>
      </c>
      <c r="C27" s="65">
        <v>1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6">
        <v>1</v>
      </c>
    </row>
    <row r="28" spans="1:9" s="70" customFormat="1" ht="12.75">
      <c r="A28" s="67" t="s">
        <v>6</v>
      </c>
      <c r="B28" s="68">
        <v>0</v>
      </c>
      <c r="C28" s="68">
        <v>43</v>
      </c>
      <c r="D28" s="68">
        <v>57</v>
      </c>
      <c r="E28" s="68">
        <v>36</v>
      </c>
      <c r="F28" s="68">
        <v>21</v>
      </c>
      <c r="G28" s="68">
        <v>21</v>
      </c>
      <c r="H28" s="68">
        <v>1</v>
      </c>
      <c r="I28" s="69">
        <v>179</v>
      </c>
    </row>
    <row r="29" spans="1:9" s="70" customFormat="1" ht="12.75">
      <c r="A29" s="71" t="s">
        <v>10</v>
      </c>
      <c r="B29" s="72"/>
      <c r="C29" s="72"/>
      <c r="D29" s="72"/>
      <c r="E29" s="72"/>
      <c r="F29" s="72"/>
      <c r="G29" s="72"/>
      <c r="H29" s="72"/>
      <c r="I29" s="73"/>
    </row>
    <row r="30" spans="1:9" ht="12.75">
      <c r="A30" s="64" t="s">
        <v>2</v>
      </c>
      <c r="B30" s="65">
        <v>0</v>
      </c>
      <c r="C30" s="65">
        <v>3</v>
      </c>
      <c r="D30" s="65">
        <v>18</v>
      </c>
      <c r="E30" s="65">
        <v>22</v>
      </c>
      <c r="F30" s="65">
        <v>4</v>
      </c>
      <c r="G30" s="65">
        <v>2</v>
      </c>
      <c r="H30" s="65">
        <v>0</v>
      </c>
      <c r="I30" s="66">
        <v>49</v>
      </c>
    </row>
    <row r="31" spans="1:9" ht="12.75">
      <c r="A31" s="64" t="s">
        <v>3</v>
      </c>
      <c r="B31" s="65">
        <v>0</v>
      </c>
      <c r="C31" s="65">
        <v>36</v>
      </c>
      <c r="D31" s="65">
        <v>50</v>
      </c>
      <c r="E31" s="65">
        <v>20</v>
      </c>
      <c r="F31" s="65">
        <v>14</v>
      </c>
      <c r="G31" s="65">
        <v>13</v>
      </c>
      <c r="H31" s="65">
        <v>0</v>
      </c>
      <c r="I31" s="66">
        <v>133</v>
      </c>
    </row>
    <row r="32" spans="1:9" ht="12.75">
      <c r="A32" s="64" t="s">
        <v>4</v>
      </c>
      <c r="B32" s="65">
        <v>0</v>
      </c>
      <c r="C32" s="65">
        <v>3</v>
      </c>
      <c r="D32" s="65">
        <v>1</v>
      </c>
      <c r="E32" s="65">
        <v>0</v>
      </c>
      <c r="F32" s="65">
        <v>0</v>
      </c>
      <c r="G32" s="65">
        <v>4</v>
      </c>
      <c r="H32" s="65">
        <v>0</v>
      </c>
      <c r="I32" s="66">
        <v>8</v>
      </c>
    </row>
    <row r="33" spans="1:9" ht="12.75">
      <c r="A33" s="64" t="s">
        <v>5</v>
      </c>
      <c r="B33" s="65">
        <v>0</v>
      </c>
      <c r="C33" s="65">
        <v>2</v>
      </c>
      <c r="D33" s="65">
        <v>2</v>
      </c>
      <c r="E33" s="65">
        <v>0</v>
      </c>
      <c r="F33" s="65">
        <v>1</v>
      </c>
      <c r="G33" s="65">
        <v>1</v>
      </c>
      <c r="H33" s="65">
        <v>0</v>
      </c>
      <c r="I33" s="66">
        <v>6</v>
      </c>
    </row>
    <row r="34" spans="1:9" s="70" customFormat="1" ht="12.75">
      <c r="A34" s="67" t="s">
        <v>6</v>
      </c>
      <c r="B34" s="68">
        <v>0</v>
      </c>
      <c r="C34" s="68">
        <v>44</v>
      </c>
      <c r="D34" s="68">
        <v>71</v>
      </c>
      <c r="E34" s="68">
        <v>42</v>
      </c>
      <c r="F34" s="68">
        <v>19</v>
      </c>
      <c r="G34" s="68">
        <v>20</v>
      </c>
      <c r="H34" s="68">
        <v>0</v>
      </c>
      <c r="I34" s="69">
        <v>196</v>
      </c>
    </row>
    <row r="35" spans="1:9" s="70" customFormat="1" ht="12.75">
      <c r="A35" s="71" t="s">
        <v>12</v>
      </c>
      <c r="B35" s="72"/>
      <c r="C35" s="72"/>
      <c r="D35" s="72"/>
      <c r="E35" s="72"/>
      <c r="F35" s="72"/>
      <c r="G35" s="72"/>
      <c r="H35" s="72"/>
      <c r="I35" s="73"/>
    </row>
    <row r="36" spans="1:9" ht="12.75">
      <c r="A36" s="64" t="s">
        <v>2</v>
      </c>
      <c r="B36" s="65">
        <v>0</v>
      </c>
      <c r="C36" s="65">
        <v>6</v>
      </c>
      <c r="D36" s="65">
        <v>10</v>
      </c>
      <c r="E36" s="65">
        <v>12</v>
      </c>
      <c r="F36" s="65">
        <v>2</v>
      </c>
      <c r="G36" s="65">
        <v>2</v>
      </c>
      <c r="H36" s="65">
        <v>0</v>
      </c>
      <c r="I36" s="66">
        <v>32</v>
      </c>
    </row>
    <row r="37" spans="1:9" ht="12.75">
      <c r="A37" s="64" t="s">
        <v>3</v>
      </c>
      <c r="B37" s="65">
        <v>0</v>
      </c>
      <c r="C37" s="65">
        <v>29</v>
      </c>
      <c r="D37" s="65">
        <v>36</v>
      </c>
      <c r="E37" s="65">
        <v>12</v>
      </c>
      <c r="F37" s="65">
        <v>6</v>
      </c>
      <c r="G37" s="65">
        <v>17</v>
      </c>
      <c r="H37" s="65">
        <v>0</v>
      </c>
      <c r="I37" s="66">
        <v>100</v>
      </c>
    </row>
    <row r="38" spans="1:9" ht="12.75">
      <c r="A38" s="64" t="s">
        <v>4</v>
      </c>
      <c r="B38" s="65">
        <v>0</v>
      </c>
      <c r="C38" s="65">
        <v>2</v>
      </c>
      <c r="D38" s="65">
        <v>1</v>
      </c>
      <c r="E38" s="65">
        <v>3</v>
      </c>
      <c r="F38" s="65">
        <v>1</v>
      </c>
      <c r="G38" s="65">
        <v>3</v>
      </c>
      <c r="H38" s="65">
        <v>0</v>
      </c>
      <c r="I38" s="66">
        <v>10</v>
      </c>
    </row>
    <row r="39" spans="1:9" ht="12.75">
      <c r="A39" s="64" t="s">
        <v>5</v>
      </c>
      <c r="B39" s="65">
        <v>0</v>
      </c>
      <c r="C39" s="65">
        <v>0</v>
      </c>
      <c r="D39" s="65">
        <v>1</v>
      </c>
      <c r="E39" s="65">
        <v>0</v>
      </c>
      <c r="F39" s="65">
        <v>0</v>
      </c>
      <c r="G39" s="65">
        <v>0</v>
      </c>
      <c r="H39" s="65">
        <v>0</v>
      </c>
      <c r="I39" s="66">
        <v>1</v>
      </c>
    </row>
    <row r="40" spans="1:9" s="70" customFormat="1" ht="12.75">
      <c r="A40" s="67" t="s">
        <v>6</v>
      </c>
      <c r="B40" s="68">
        <v>0</v>
      </c>
      <c r="C40" s="68">
        <v>37</v>
      </c>
      <c r="D40" s="68">
        <v>48</v>
      </c>
      <c r="E40" s="68">
        <v>27</v>
      </c>
      <c r="F40" s="68">
        <v>9</v>
      </c>
      <c r="G40" s="68">
        <v>22</v>
      </c>
      <c r="H40" s="68">
        <v>0</v>
      </c>
      <c r="I40" s="69">
        <v>143</v>
      </c>
    </row>
    <row r="41" spans="1:9" s="58" customFormat="1" ht="12.75">
      <c r="A41" s="63" t="s">
        <v>13</v>
      </c>
      <c r="B41" s="74"/>
      <c r="C41" s="74"/>
      <c r="D41" s="74"/>
      <c r="E41" s="74"/>
      <c r="F41" s="74"/>
      <c r="G41" s="74"/>
      <c r="H41" s="74"/>
      <c r="I41" s="75"/>
    </row>
    <row r="42" spans="1:9" ht="12.75">
      <c r="A42" s="58" t="s">
        <v>2</v>
      </c>
      <c r="B42" s="65">
        <f aca="true" t="shared" si="0" ref="B42:H43">SUM(B36,B30,B24,B19,B13,B7)</f>
        <v>0</v>
      </c>
      <c r="C42" s="65">
        <f t="shared" si="0"/>
        <v>27</v>
      </c>
      <c r="D42" s="65">
        <f t="shared" si="0"/>
        <v>81</v>
      </c>
      <c r="E42" s="65">
        <f t="shared" si="0"/>
        <v>70</v>
      </c>
      <c r="F42" s="65">
        <f t="shared" si="0"/>
        <v>22</v>
      </c>
      <c r="G42" s="65">
        <f t="shared" si="0"/>
        <v>14</v>
      </c>
      <c r="H42" s="65">
        <f t="shared" si="0"/>
        <v>0</v>
      </c>
      <c r="I42" s="66">
        <f>SUM(B42:H42)</f>
        <v>214</v>
      </c>
    </row>
    <row r="43" spans="1:9" ht="12.75">
      <c r="A43" s="58" t="s">
        <v>3</v>
      </c>
      <c r="B43" s="65">
        <f t="shared" si="0"/>
        <v>0</v>
      </c>
      <c r="C43" s="65">
        <f t="shared" si="0"/>
        <v>197</v>
      </c>
      <c r="D43" s="65">
        <f t="shared" si="0"/>
        <v>226</v>
      </c>
      <c r="E43" s="65">
        <f t="shared" si="0"/>
        <v>115</v>
      </c>
      <c r="F43" s="65">
        <f t="shared" si="0"/>
        <v>50</v>
      </c>
      <c r="G43" s="65">
        <f t="shared" si="0"/>
        <v>77</v>
      </c>
      <c r="H43" s="65">
        <f t="shared" si="0"/>
        <v>1</v>
      </c>
      <c r="I43" s="66">
        <f>SUM(B43:H43)</f>
        <v>666</v>
      </c>
    </row>
    <row r="44" spans="1:9" ht="12.75">
      <c r="A44" s="58" t="s">
        <v>4</v>
      </c>
      <c r="B44" s="65">
        <f aca="true" t="shared" si="1" ref="B44:H44">SUM(B38,B32,B26,B15,B9)</f>
        <v>0</v>
      </c>
      <c r="C44" s="65">
        <f t="shared" si="1"/>
        <v>6</v>
      </c>
      <c r="D44" s="65">
        <f t="shared" si="1"/>
        <v>3</v>
      </c>
      <c r="E44" s="65">
        <f t="shared" si="1"/>
        <v>5</v>
      </c>
      <c r="F44" s="65">
        <f t="shared" si="1"/>
        <v>4</v>
      </c>
      <c r="G44" s="65">
        <f t="shared" si="1"/>
        <v>9</v>
      </c>
      <c r="H44" s="65">
        <f t="shared" si="1"/>
        <v>0</v>
      </c>
      <c r="I44" s="66">
        <f>SUM(B44:H44)</f>
        <v>27</v>
      </c>
    </row>
    <row r="45" spans="1:9" ht="12.75">
      <c r="A45" s="58" t="s">
        <v>5</v>
      </c>
      <c r="B45" s="65">
        <f aca="true" t="shared" si="2" ref="B45:H45">SUM(B39,B33,B27,B21,B16,B10)</f>
        <v>0</v>
      </c>
      <c r="C45" s="65">
        <f t="shared" si="2"/>
        <v>8</v>
      </c>
      <c r="D45" s="65">
        <f t="shared" si="2"/>
        <v>5</v>
      </c>
      <c r="E45" s="65">
        <f t="shared" si="2"/>
        <v>7</v>
      </c>
      <c r="F45" s="65">
        <f t="shared" si="2"/>
        <v>5</v>
      </c>
      <c r="G45" s="65">
        <f t="shared" si="2"/>
        <v>11</v>
      </c>
      <c r="H45" s="65">
        <f t="shared" si="2"/>
        <v>1</v>
      </c>
      <c r="I45" s="66">
        <f>SUM(B45:H45)</f>
        <v>37</v>
      </c>
    </row>
    <row r="46" spans="1:9" s="70" customFormat="1" ht="12.75">
      <c r="A46" s="67" t="s">
        <v>0</v>
      </c>
      <c r="B46" s="68">
        <f aca="true" t="shared" si="3" ref="B46:H46">SUM(B42:B45)</f>
        <v>0</v>
      </c>
      <c r="C46" s="68">
        <f t="shared" si="3"/>
        <v>238</v>
      </c>
      <c r="D46" s="68">
        <f t="shared" si="3"/>
        <v>315</v>
      </c>
      <c r="E46" s="68">
        <f t="shared" si="3"/>
        <v>197</v>
      </c>
      <c r="F46" s="68">
        <f t="shared" si="3"/>
        <v>81</v>
      </c>
      <c r="G46" s="68">
        <f t="shared" si="3"/>
        <v>111</v>
      </c>
      <c r="H46" s="68">
        <f t="shared" si="3"/>
        <v>2</v>
      </c>
      <c r="I46" s="69">
        <f>SUM(B46:H46)</f>
        <v>944</v>
      </c>
    </row>
    <row r="48" spans="1:8" ht="12.75">
      <c r="A48" s="57"/>
      <c r="H48" s="58"/>
    </row>
    <row r="49" spans="1:10" ht="12.75">
      <c r="A49" s="57"/>
      <c r="J49" s="58"/>
    </row>
    <row r="50" spans="1:10" ht="12.75">
      <c r="A50" s="57"/>
      <c r="J50" s="58"/>
    </row>
    <row r="51" spans="1:10" ht="12.75">
      <c r="A51" s="57"/>
      <c r="J51" s="58"/>
    </row>
    <row r="53" spans="2:10" ht="12.75">
      <c r="B53" s="58"/>
      <c r="I53" s="57"/>
      <c r="J53" s="58"/>
    </row>
    <row r="54" spans="2:10" ht="12.75">
      <c r="B54" s="58"/>
      <c r="I54" s="57"/>
      <c r="J54" s="58"/>
    </row>
    <row r="55" spans="2:10" ht="12.75">
      <c r="B55" s="58"/>
      <c r="I55" s="57"/>
      <c r="J55" s="58"/>
    </row>
    <row r="56" spans="2:10" ht="12.75">
      <c r="B56" s="58"/>
      <c r="I56" s="57"/>
      <c r="J56" s="58"/>
    </row>
    <row r="57" spans="2:10" ht="12.75">
      <c r="B57" s="58"/>
      <c r="I57" s="57"/>
      <c r="J57" s="58"/>
    </row>
    <row r="58" spans="2:10" ht="12.75">
      <c r="B58" s="58"/>
      <c r="I58" s="57"/>
      <c r="J58" s="58"/>
    </row>
    <row r="59" spans="2:10" ht="12.75">
      <c r="B59" s="58"/>
      <c r="I59" s="57"/>
      <c r="J59" s="58"/>
    </row>
    <row r="60" spans="2:10" ht="12.75">
      <c r="B60" s="58"/>
      <c r="I60" s="57"/>
      <c r="J60" s="58"/>
    </row>
    <row r="61" spans="2:10" ht="12.75">
      <c r="B61" s="58"/>
      <c r="I61" s="57"/>
      <c r="J61" s="58"/>
    </row>
    <row r="62" spans="2:10" ht="12.75">
      <c r="B62" s="58"/>
      <c r="I62" s="57"/>
      <c r="J62" s="58"/>
    </row>
    <row r="63" spans="2:10" ht="12.75">
      <c r="B63" s="58"/>
      <c r="I63" s="57"/>
      <c r="J63" s="58"/>
    </row>
    <row r="64" spans="2:10" ht="12.75">
      <c r="B64" s="58"/>
      <c r="I64" s="57"/>
      <c r="J64" s="58"/>
    </row>
    <row r="65" spans="2:10" ht="12.75">
      <c r="B65" s="58"/>
      <c r="I65" s="57"/>
      <c r="J65" s="58"/>
    </row>
    <row r="66" spans="2:10" ht="12.75">
      <c r="B66" s="58"/>
      <c r="I66" s="57"/>
      <c r="J66" s="58"/>
    </row>
    <row r="67" spans="2:10" ht="12.75">
      <c r="B67" s="58"/>
      <c r="I67" s="57"/>
      <c r="J67" s="58"/>
    </row>
    <row r="68" spans="2:10" ht="12.75">
      <c r="B68" s="58"/>
      <c r="I68" s="57"/>
      <c r="J68" s="58"/>
    </row>
    <row r="69" spans="2:10" ht="12.75">
      <c r="B69" s="58"/>
      <c r="I69" s="57"/>
      <c r="J69" s="58"/>
    </row>
    <row r="70" spans="2:10" ht="12.75">
      <c r="B70" s="58"/>
      <c r="I70" s="57"/>
      <c r="J70" s="58"/>
    </row>
    <row r="71" spans="2:10" ht="12.75">
      <c r="B71" s="58"/>
      <c r="I71" s="57"/>
      <c r="J71" s="58"/>
    </row>
    <row r="72" spans="2:10" ht="12.75">
      <c r="B72" s="58"/>
      <c r="I72" s="57"/>
      <c r="J72" s="58"/>
    </row>
    <row r="73" spans="2:10" ht="15.75" customHeight="1">
      <c r="B73" s="58"/>
      <c r="I73" s="57"/>
      <c r="J73" s="58"/>
    </row>
    <row r="74" spans="2:10" ht="12.75">
      <c r="B74" s="58"/>
      <c r="I74" s="57"/>
      <c r="J74" s="58"/>
    </row>
    <row r="75" spans="2:10" ht="15.75" customHeight="1">
      <c r="B75" s="58"/>
      <c r="I75" s="57"/>
      <c r="J75" s="58"/>
    </row>
    <row r="76" spans="2:10" ht="12.75">
      <c r="B76" s="58"/>
      <c r="I76" s="57"/>
      <c r="J76" s="58"/>
    </row>
    <row r="77" spans="2:10" ht="12.75">
      <c r="B77" s="58"/>
      <c r="I77" s="57"/>
      <c r="J77" s="58"/>
    </row>
    <row r="78" spans="2:10" ht="12.75">
      <c r="B78" s="58"/>
      <c r="I78" s="57"/>
      <c r="J78" s="58"/>
    </row>
    <row r="79" spans="2:10" ht="12.75">
      <c r="B79" s="58"/>
      <c r="I79" s="57"/>
      <c r="J79" s="58"/>
    </row>
    <row r="80" spans="2:10" ht="12.75">
      <c r="B80" s="58"/>
      <c r="I80" s="57"/>
      <c r="J80" s="58"/>
    </row>
    <row r="81" spans="2:10" ht="12.75">
      <c r="B81" s="58"/>
      <c r="I81" s="57"/>
      <c r="J81" s="58"/>
    </row>
    <row r="82" spans="2:10" ht="12.75">
      <c r="B82" s="58"/>
      <c r="I82" s="57"/>
      <c r="J82" s="58"/>
    </row>
    <row r="83" spans="2:10" ht="12.75">
      <c r="B83" s="58"/>
      <c r="I83" s="57"/>
      <c r="J83" s="58"/>
    </row>
    <row r="84" spans="2:10" ht="12.75">
      <c r="B84" s="58"/>
      <c r="I84" s="57"/>
      <c r="J84" s="58"/>
    </row>
    <row r="85" spans="2:10" ht="12.75">
      <c r="B85" s="58"/>
      <c r="I85" s="57"/>
      <c r="J85" s="58"/>
    </row>
    <row r="86" spans="2:10" ht="12.75">
      <c r="B86" s="58"/>
      <c r="I86" s="57"/>
      <c r="J86" s="58"/>
    </row>
    <row r="87" spans="2:10" ht="12.75">
      <c r="B87" s="58"/>
      <c r="I87" s="57"/>
      <c r="J87" s="58"/>
    </row>
    <row r="88" spans="2:10" ht="12.75">
      <c r="B88" s="58"/>
      <c r="I88" s="57"/>
      <c r="J88" s="58"/>
    </row>
    <row r="89" spans="2:10" ht="12.75">
      <c r="B89" s="58"/>
      <c r="I89" s="57"/>
      <c r="J89" s="58"/>
    </row>
    <row r="90" spans="2:10" ht="12.75">
      <c r="B90" s="58"/>
      <c r="I90" s="57"/>
      <c r="J90" s="58"/>
    </row>
    <row r="91" spans="2:10" ht="12.75">
      <c r="B91" s="58"/>
      <c r="I91" s="57"/>
      <c r="J91" s="58"/>
    </row>
  </sheetData>
  <sheetProtection/>
  <mergeCells count="2">
    <mergeCell ref="A2:I2"/>
    <mergeCell ref="A3:I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6" r:id="rId2"/>
  <headerFooter alignWithMargins="0">
    <oddFooter>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31.7109375" style="58" customWidth="1"/>
    <col min="2" max="8" width="11.7109375" style="57" customWidth="1"/>
    <col min="9" max="9" width="11.7109375" style="58" customWidth="1"/>
    <col min="10" max="16384" width="8.8515625" style="57" customWidth="1"/>
  </cols>
  <sheetData>
    <row r="1" ht="13.5" customHeight="1">
      <c r="A1" s="1" t="s">
        <v>186</v>
      </c>
    </row>
    <row r="2" spans="1:9" ht="12.75">
      <c r="A2" s="365" t="s">
        <v>111</v>
      </c>
      <c r="B2" s="365"/>
      <c r="C2" s="365"/>
      <c r="D2" s="365"/>
      <c r="E2" s="365"/>
      <c r="F2" s="365"/>
      <c r="G2" s="365"/>
      <c r="H2" s="365"/>
      <c r="I2" s="365"/>
    </row>
    <row r="3" spans="1:9" ht="12.75">
      <c r="A3" s="365" t="s">
        <v>37</v>
      </c>
      <c r="B3" s="365"/>
      <c r="C3" s="365"/>
      <c r="D3" s="365"/>
      <c r="E3" s="365"/>
      <c r="F3" s="365"/>
      <c r="G3" s="365"/>
      <c r="H3" s="365"/>
      <c r="I3" s="365"/>
    </row>
    <row r="4" ht="13.5" thickBot="1"/>
    <row r="5" spans="1:9" ht="12.75">
      <c r="A5" s="59"/>
      <c r="B5" s="60">
        <v>0</v>
      </c>
      <c r="C5" s="61" t="s">
        <v>25</v>
      </c>
      <c r="D5" s="61" t="s">
        <v>26</v>
      </c>
      <c r="E5" s="61" t="s">
        <v>30</v>
      </c>
      <c r="F5" s="61" t="s">
        <v>31</v>
      </c>
      <c r="G5" s="61" t="s">
        <v>27</v>
      </c>
      <c r="H5" s="60">
        <v>1</v>
      </c>
      <c r="I5" s="62" t="s">
        <v>6</v>
      </c>
    </row>
    <row r="6" spans="1:9" s="58" customFormat="1" ht="12.75">
      <c r="A6" s="63" t="s">
        <v>1</v>
      </c>
      <c r="B6" s="118"/>
      <c r="C6" s="119"/>
      <c r="D6" s="119"/>
      <c r="E6" s="119"/>
      <c r="F6" s="119"/>
      <c r="G6" s="119"/>
      <c r="H6" s="118"/>
      <c r="I6" s="120"/>
    </row>
    <row r="7" spans="1:9" ht="12.75">
      <c r="A7" s="58" t="s">
        <v>2</v>
      </c>
      <c r="B7" s="65">
        <v>0</v>
      </c>
      <c r="C7" s="65">
        <v>5259</v>
      </c>
      <c r="D7" s="65">
        <v>6885</v>
      </c>
      <c r="E7" s="65">
        <v>7949</v>
      </c>
      <c r="F7" s="65">
        <v>656</v>
      </c>
      <c r="G7" s="65">
        <v>1287</v>
      </c>
      <c r="H7" s="65">
        <v>0</v>
      </c>
      <c r="I7" s="66">
        <v>22036</v>
      </c>
    </row>
    <row r="8" spans="1:9" ht="12.75">
      <c r="A8" s="58" t="s">
        <v>3</v>
      </c>
      <c r="B8" s="65">
        <v>0</v>
      </c>
      <c r="C8" s="65">
        <v>30727</v>
      </c>
      <c r="D8" s="65">
        <v>27172</v>
      </c>
      <c r="E8" s="65">
        <v>13573</v>
      </c>
      <c r="F8" s="65">
        <v>5339</v>
      </c>
      <c r="G8" s="65">
        <v>9839</v>
      </c>
      <c r="H8" s="65">
        <v>0</v>
      </c>
      <c r="I8" s="66">
        <v>86650</v>
      </c>
    </row>
    <row r="9" spans="1:9" s="177" customFormat="1" ht="12.75">
      <c r="A9" s="58" t="s">
        <v>4</v>
      </c>
      <c r="B9" s="65">
        <v>0</v>
      </c>
      <c r="C9" s="65">
        <v>978</v>
      </c>
      <c r="D9" s="65">
        <v>398</v>
      </c>
      <c r="E9" s="65">
        <v>769</v>
      </c>
      <c r="F9" s="65">
        <v>1276</v>
      </c>
      <c r="G9" s="65">
        <v>1171</v>
      </c>
      <c r="H9" s="65">
        <v>0</v>
      </c>
      <c r="I9" s="66">
        <v>4592</v>
      </c>
    </row>
    <row r="10" spans="1:9" ht="12.75">
      <c r="A10" s="58" t="s">
        <v>5</v>
      </c>
      <c r="B10" s="65">
        <v>0</v>
      </c>
      <c r="C10" s="65">
        <v>2543</v>
      </c>
      <c r="D10" s="65">
        <v>280</v>
      </c>
      <c r="E10" s="65">
        <v>3424</v>
      </c>
      <c r="F10" s="65">
        <v>1289</v>
      </c>
      <c r="G10" s="65">
        <v>3099</v>
      </c>
      <c r="H10" s="65">
        <v>389</v>
      </c>
      <c r="I10" s="66">
        <v>11024</v>
      </c>
    </row>
    <row r="11" spans="1:9" s="58" customFormat="1" ht="12.75">
      <c r="A11" s="70" t="s">
        <v>6</v>
      </c>
      <c r="B11" s="68">
        <v>0</v>
      </c>
      <c r="C11" s="68">
        <v>39507</v>
      </c>
      <c r="D11" s="68">
        <v>34735</v>
      </c>
      <c r="E11" s="68">
        <v>25715</v>
      </c>
      <c r="F11" s="68">
        <v>8560</v>
      </c>
      <c r="G11" s="68">
        <v>15396</v>
      </c>
      <c r="H11" s="68">
        <v>389</v>
      </c>
      <c r="I11" s="69">
        <v>124302</v>
      </c>
    </row>
    <row r="12" spans="1:9" s="58" customFormat="1" ht="12.75">
      <c r="A12" s="129" t="s">
        <v>7</v>
      </c>
      <c r="B12" s="72"/>
      <c r="C12" s="72"/>
      <c r="D12" s="72"/>
      <c r="E12" s="72"/>
      <c r="F12" s="72"/>
      <c r="G12" s="72"/>
      <c r="H12" s="72"/>
      <c r="I12" s="73"/>
    </row>
    <row r="13" spans="1:9" ht="12.75">
      <c r="A13" s="58" t="s">
        <v>2</v>
      </c>
      <c r="B13" s="65">
        <v>0</v>
      </c>
      <c r="C13" s="65">
        <v>971</v>
      </c>
      <c r="D13" s="65">
        <v>9696</v>
      </c>
      <c r="E13" s="65">
        <v>1237</v>
      </c>
      <c r="F13" s="65">
        <v>3179</v>
      </c>
      <c r="G13" s="65">
        <v>848</v>
      </c>
      <c r="H13" s="65">
        <v>0</v>
      </c>
      <c r="I13" s="66">
        <v>15931</v>
      </c>
    </row>
    <row r="14" spans="1:9" ht="12.75">
      <c r="A14" s="58" t="s">
        <v>3</v>
      </c>
      <c r="B14" s="65">
        <v>0</v>
      </c>
      <c r="C14" s="65">
        <v>12388</v>
      </c>
      <c r="D14" s="65">
        <v>16324</v>
      </c>
      <c r="E14" s="65">
        <v>12202</v>
      </c>
      <c r="F14" s="65">
        <v>1600</v>
      </c>
      <c r="G14" s="65">
        <v>4638</v>
      </c>
      <c r="H14" s="65">
        <v>0</v>
      </c>
      <c r="I14" s="66">
        <v>47152</v>
      </c>
    </row>
    <row r="15" spans="1:9" s="177" customFormat="1" ht="12.75">
      <c r="A15" s="58" t="s">
        <v>4</v>
      </c>
      <c r="B15" s="65">
        <v>0</v>
      </c>
      <c r="C15" s="65">
        <v>0</v>
      </c>
      <c r="D15" s="65">
        <v>0</v>
      </c>
      <c r="E15" s="65">
        <v>583</v>
      </c>
      <c r="F15" s="65">
        <v>772</v>
      </c>
      <c r="G15" s="65">
        <v>0</v>
      </c>
      <c r="H15" s="65">
        <v>0</v>
      </c>
      <c r="I15" s="66">
        <v>1355</v>
      </c>
    </row>
    <row r="16" spans="1:9" ht="12.75">
      <c r="A16" s="58" t="s">
        <v>5</v>
      </c>
      <c r="B16" s="65">
        <v>0</v>
      </c>
      <c r="C16" s="65">
        <v>0</v>
      </c>
      <c r="D16" s="65">
        <v>0</v>
      </c>
      <c r="E16" s="65">
        <v>353</v>
      </c>
      <c r="F16" s="65">
        <v>321</v>
      </c>
      <c r="G16" s="65">
        <v>1126</v>
      </c>
      <c r="H16" s="65">
        <v>0</v>
      </c>
      <c r="I16" s="66">
        <v>1800</v>
      </c>
    </row>
    <row r="17" spans="1:9" s="58" customFormat="1" ht="12.75">
      <c r="A17" s="70" t="s">
        <v>6</v>
      </c>
      <c r="B17" s="68">
        <v>0</v>
      </c>
      <c r="C17" s="68">
        <v>13359</v>
      </c>
      <c r="D17" s="68">
        <v>26020</v>
      </c>
      <c r="E17" s="68">
        <v>14375</v>
      </c>
      <c r="F17" s="68">
        <v>5872</v>
      </c>
      <c r="G17" s="68">
        <v>6612</v>
      </c>
      <c r="H17" s="68">
        <v>0</v>
      </c>
      <c r="I17" s="69">
        <v>66238</v>
      </c>
    </row>
    <row r="18" spans="1:9" s="58" customFormat="1" ht="12.75">
      <c r="A18" s="129" t="s">
        <v>8</v>
      </c>
      <c r="B18" s="72"/>
      <c r="C18" s="72"/>
      <c r="D18" s="72"/>
      <c r="E18" s="72"/>
      <c r="F18" s="72"/>
      <c r="G18" s="72"/>
      <c r="H18" s="72"/>
      <c r="I18" s="73"/>
    </row>
    <row r="19" spans="1:18" ht="12.75">
      <c r="A19" s="58" t="s">
        <v>2</v>
      </c>
      <c r="B19" s="65">
        <v>0</v>
      </c>
      <c r="C19" s="65">
        <v>940</v>
      </c>
      <c r="D19" s="65">
        <v>2024</v>
      </c>
      <c r="E19" s="65">
        <v>2560</v>
      </c>
      <c r="F19" s="65">
        <v>283</v>
      </c>
      <c r="G19" s="65">
        <v>323</v>
      </c>
      <c r="H19" s="65">
        <v>0</v>
      </c>
      <c r="I19" s="66">
        <v>6130</v>
      </c>
      <c r="L19" s="58"/>
      <c r="R19" s="58"/>
    </row>
    <row r="20" spans="1:18" ht="12.75">
      <c r="A20" s="58" t="s">
        <v>3</v>
      </c>
      <c r="B20" s="65">
        <v>0</v>
      </c>
      <c r="C20" s="65">
        <v>2623</v>
      </c>
      <c r="D20" s="65">
        <v>5605</v>
      </c>
      <c r="E20" s="65">
        <v>2438</v>
      </c>
      <c r="F20" s="65">
        <v>219</v>
      </c>
      <c r="G20" s="65">
        <v>236</v>
      </c>
      <c r="H20" s="65">
        <v>0</v>
      </c>
      <c r="I20" s="66">
        <v>11121</v>
      </c>
      <c r="L20" s="58"/>
      <c r="R20" s="58"/>
    </row>
    <row r="21" spans="1:9" s="177" customFormat="1" ht="12.75">
      <c r="A21" s="58" t="s">
        <v>5</v>
      </c>
      <c r="B21" s="65">
        <v>0</v>
      </c>
      <c r="C21" s="65">
        <v>0</v>
      </c>
      <c r="D21" s="65">
        <v>242</v>
      </c>
      <c r="E21" s="65">
        <v>0</v>
      </c>
      <c r="F21" s="65">
        <v>403</v>
      </c>
      <c r="G21" s="65">
        <v>0</v>
      </c>
      <c r="H21" s="65">
        <v>0</v>
      </c>
      <c r="I21" s="66">
        <v>645</v>
      </c>
    </row>
    <row r="22" spans="1:9" s="58" customFormat="1" ht="12.75">
      <c r="A22" s="70" t="s">
        <v>6</v>
      </c>
      <c r="B22" s="68">
        <v>0</v>
      </c>
      <c r="C22" s="68">
        <v>3563</v>
      </c>
      <c r="D22" s="68">
        <v>7871</v>
      </c>
      <c r="E22" s="68">
        <v>4998</v>
      </c>
      <c r="F22" s="68">
        <v>905</v>
      </c>
      <c r="G22" s="68">
        <v>559</v>
      </c>
      <c r="H22" s="68">
        <v>0</v>
      </c>
      <c r="I22" s="69">
        <v>17896</v>
      </c>
    </row>
    <row r="23" spans="1:9" s="58" customFormat="1" ht="12.75">
      <c r="A23" s="129" t="s">
        <v>9</v>
      </c>
      <c r="B23" s="72"/>
      <c r="C23" s="72"/>
      <c r="D23" s="72"/>
      <c r="E23" s="72"/>
      <c r="F23" s="72"/>
      <c r="G23" s="72"/>
      <c r="H23" s="72"/>
      <c r="I23" s="73"/>
    </row>
    <row r="24" spans="1:18" ht="12.75">
      <c r="A24" s="58" t="s">
        <v>2</v>
      </c>
      <c r="B24" s="65">
        <v>0</v>
      </c>
      <c r="C24" s="65">
        <v>1378</v>
      </c>
      <c r="D24" s="65">
        <v>5290</v>
      </c>
      <c r="E24" s="65">
        <v>3859</v>
      </c>
      <c r="F24" s="65">
        <v>2613</v>
      </c>
      <c r="G24" s="65">
        <v>358</v>
      </c>
      <c r="H24" s="65">
        <v>0</v>
      </c>
      <c r="I24" s="66">
        <v>13498</v>
      </c>
      <c r="L24" s="58"/>
      <c r="P24" s="58"/>
      <c r="R24" s="58"/>
    </row>
    <row r="25" spans="1:18" ht="12.75">
      <c r="A25" s="58" t="s">
        <v>3</v>
      </c>
      <c r="B25" s="65">
        <v>0</v>
      </c>
      <c r="C25" s="65">
        <v>19566</v>
      </c>
      <c r="D25" s="65">
        <v>18113</v>
      </c>
      <c r="E25" s="65">
        <v>9694</v>
      </c>
      <c r="F25" s="65">
        <v>4646</v>
      </c>
      <c r="G25" s="65">
        <v>8711</v>
      </c>
      <c r="H25" s="65">
        <v>37</v>
      </c>
      <c r="I25" s="66">
        <v>60767</v>
      </c>
      <c r="L25" s="58"/>
      <c r="P25" s="58"/>
      <c r="Q25" s="58"/>
      <c r="R25" s="58"/>
    </row>
    <row r="26" spans="1:9" s="177" customFormat="1" ht="12.75">
      <c r="A26" s="58" t="s">
        <v>4</v>
      </c>
      <c r="B26" s="65">
        <v>0</v>
      </c>
      <c r="C26" s="65">
        <v>0</v>
      </c>
      <c r="D26" s="65">
        <v>0</v>
      </c>
      <c r="E26" s="65">
        <v>0</v>
      </c>
      <c r="F26" s="65">
        <v>1032</v>
      </c>
      <c r="G26" s="65">
        <v>0</v>
      </c>
      <c r="H26" s="65">
        <v>0</v>
      </c>
      <c r="I26" s="66">
        <v>1032</v>
      </c>
    </row>
    <row r="27" spans="1:18" ht="12.75">
      <c r="A27" s="58" t="s">
        <v>5</v>
      </c>
      <c r="B27" s="65">
        <v>0</v>
      </c>
      <c r="C27" s="65">
        <v>502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6">
        <v>502</v>
      </c>
      <c r="L27" s="58"/>
      <c r="R27" s="58"/>
    </row>
    <row r="28" spans="1:9" s="58" customFormat="1" ht="12.75">
      <c r="A28" s="70" t="s">
        <v>6</v>
      </c>
      <c r="B28" s="68">
        <v>0</v>
      </c>
      <c r="C28" s="68">
        <v>21446</v>
      </c>
      <c r="D28" s="68">
        <v>23403</v>
      </c>
      <c r="E28" s="68">
        <v>13553</v>
      </c>
      <c r="F28" s="68">
        <v>8291</v>
      </c>
      <c r="G28" s="68">
        <v>9069</v>
      </c>
      <c r="H28" s="68">
        <v>37</v>
      </c>
      <c r="I28" s="69">
        <v>75799</v>
      </c>
    </row>
    <row r="29" spans="1:9" s="58" customFormat="1" ht="12.75">
      <c r="A29" s="129" t="s">
        <v>10</v>
      </c>
      <c r="B29" s="72"/>
      <c r="C29" s="72"/>
      <c r="D29" s="72"/>
      <c r="E29" s="72"/>
      <c r="F29" s="72"/>
      <c r="G29" s="72"/>
      <c r="H29" s="72"/>
      <c r="I29" s="73"/>
    </row>
    <row r="30" spans="1:18" ht="12.75">
      <c r="A30" s="58" t="s">
        <v>2</v>
      </c>
      <c r="B30" s="65">
        <v>0</v>
      </c>
      <c r="C30" s="65">
        <v>1430</v>
      </c>
      <c r="D30" s="65">
        <v>9758</v>
      </c>
      <c r="E30" s="65">
        <v>12266</v>
      </c>
      <c r="F30" s="65">
        <v>1054</v>
      </c>
      <c r="G30" s="65">
        <v>646</v>
      </c>
      <c r="H30" s="65">
        <v>0</v>
      </c>
      <c r="I30" s="66">
        <v>25154</v>
      </c>
      <c r="L30" s="58"/>
      <c r="N30" s="58"/>
      <c r="O30" s="58"/>
      <c r="P30" s="58"/>
      <c r="Q30" s="58"/>
      <c r="R30" s="58"/>
    </row>
    <row r="31" spans="1:18" ht="12.75">
      <c r="A31" s="58" t="s">
        <v>3</v>
      </c>
      <c r="B31" s="65">
        <v>0</v>
      </c>
      <c r="C31" s="65">
        <v>20602</v>
      </c>
      <c r="D31" s="65">
        <v>26519</v>
      </c>
      <c r="E31" s="65">
        <v>9505</v>
      </c>
      <c r="F31" s="65">
        <v>7252</v>
      </c>
      <c r="G31" s="65">
        <v>6936</v>
      </c>
      <c r="H31" s="65">
        <v>0</v>
      </c>
      <c r="I31" s="66">
        <v>70814</v>
      </c>
      <c r="L31" s="58"/>
      <c r="R31" s="58"/>
    </row>
    <row r="32" spans="1:9" s="177" customFormat="1" ht="12.75">
      <c r="A32" s="58" t="s">
        <v>4</v>
      </c>
      <c r="B32" s="65">
        <v>0</v>
      </c>
      <c r="C32" s="65">
        <v>922</v>
      </c>
      <c r="D32" s="65">
        <v>184</v>
      </c>
      <c r="E32" s="65">
        <v>0</v>
      </c>
      <c r="F32" s="65">
        <v>0</v>
      </c>
      <c r="G32" s="65">
        <v>1912</v>
      </c>
      <c r="H32" s="65">
        <v>0</v>
      </c>
      <c r="I32" s="66">
        <v>3018</v>
      </c>
    </row>
    <row r="33" spans="1:12" ht="12.75">
      <c r="A33" s="58" t="s">
        <v>5</v>
      </c>
      <c r="B33" s="65">
        <v>0</v>
      </c>
      <c r="C33" s="65">
        <v>1359</v>
      </c>
      <c r="D33" s="65">
        <v>1061</v>
      </c>
      <c r="E33" s="65">
        <v>0</v>
      </c>
      <c r="F33" s="65">
        <v>352</v>
      </c>
      <c r="G33" s="65">
        <v>931</v>
      </c>
      <c r="H33" s="65">
        <v>0</v>
      </c>
      <c r="I33" s="66">
        <v>3703</v>
      </c>
      <c r="L33" s="58"/>
    </row>
    <row r="34" spans="1:9" s="58" customFormat="1" ht="12.75">
      <c r="A34" s="70" t="s">
        <v>6</v>
      </c>
      <c r="B34" s="68">
        <v>0</v>
      </c>
      <c r="C34" s="68">
        <v>24313</v>
      </c>
      <c r="D34" s="68">
        <v>37522</v>
      </c>
      <c r="E34" s="68">
        <v>21771</v>
      </c>
      <c r="F34" s="68">
        <v>8658</v>
      </c>
      <c r="G34" s="68">
        <v>10425</v>
      </c>
      <c r="H34" s="68">
        <v>0</v>
      </c>
      <c r="I34" s="69">
        <v>102689</v>
      </c>
    </row>
    <row r="35" spans="1:9" s="58" customFormat="1" ht="12.75">
      <c r="A35" s="129" t="s">
        <v>12</v>
      </c>
      <c r="B35" s="72"/>
      <c r="C35" s="72"/>
      <c r="D35" s="72"/>
      <c r="E35" s="72"/>
      <c r="F35" s="72"/>
      <c r="G35" s="72"/>
      <c r="H35" s="72"/>
      <c r="I35" s="73"/>
    </row>
    <row r="36" spans="1:12" ht="12.75">
      <c r="A36" s="58" t="s">
        <v>2</v>
      </c>
      <c r="B36" s="65">
        <v>0</v>
      </c>
      <c r="C36" s="65">
        <v>1732</v>
      </c>
      <c r="D36" s="65">
        <v>3254</v>
      </c>
      <c r="E36" s="65">
        <v>2840</v>
      </c>
      <c r="F36" s="65">
        <v>1090</v>
      </c>
      <c r="G36" s="65">
        <v>443</v>
      </c>
      <c r="H36" s="65">
        <v>0</v>
      </c>
      <c r="I36" s="66">
        <v>9359</v>
      </c>
      <c r="L36" s="58"/>
    </row>
    <row r="37" spans="1:12" ht="12.75">
      <c r="A37" s="58" t="s">
        <v>3</v>
      </c>
      <c r="B37" s="65">
        <v>0</v>
      </c>
      <c r="C37" s="65">
        <v>13199</v>
      </c>
      <c r="D37" s="65">
        <v>16442</v>
      </c>
      <c r="E37" s="65">
        <v>5425</v>
      </c>
      <c r="F37" s="65">
        <v>1508</v>
      </c>
      <c r="G37" s="65">
        <v>6828</v>
      </c>
      <c r="H37" s="65">
        <v>0</v>
      </c>
      <c r="I37" s="66">
        <v>43402</v>
      </c>
      <c r="L37" s="58"/>
    </row>
    <row r="38" spans="1:9" s="177" customFormat="1" ht="12.75">
      <c r="A38" s="58" t="s">
        <v>4</v>
      </c>
      <c r="B38" s="65">
        <v>0</v>
      </c>
      <c r="C38" s="65">
        <v>1099</v>
      </c>
      <c r="D38" s="65">
        <v>299</v>
      </c>
      <c r="E38" s="65">
        <v>1276</v>
      </c>
      <c r="F38" s="65">
        <v>386</v>
      </c>
      <c r="G38" s="65">
        <v>1229</v>
      </c>
      <c r="H38" s="65">
        <v>0</v>
      </c>
      <c r="I38" s="66">
        <v>4289</v>
      </c>
    </row>
    <row r="39" spans="1:12" ht="12.75">
      <c r="A39" s="58" t="s">
        <v>5</v>
      </c>
      <c r="B39" s="65">
        <v>0</v>
      </c>
      <c r="C39" s="65">
        <v>0</v>
      </c>
      <c r="D39" s="65">
        <v>1179</v>
      </c>
      <c r="E39" s="65">
        <v>0</v>
      </c>
      <c r="F39" s="65">
        <v>0</v>
      </c>
      <c r="G39" s="65">
        <v>0</v>
      </c>
      <c r="H39" s="65">
        <v>0</v>
      </c>
      <c r="I39" s="66">
        <v>1179</v>
      </c>
      <c r="L39" s="58"/>
    </row>
    <row r="40" spans="1:9" s="70" customFormat="1" ht="12.75">
      <c r="A40" s="70" t="s">
        <v>6</v>
      </c>
      <c r="B40" s="68">
        <v>0</v>
      </c>
      <c r="C40" s="68">
        <v>16030</v>
      </c>
      <c r="D40" s="68">
        <v>21174</v>
      </c>
      <c r="E40" s="68">
        <v>9541</v>
      </c>
      <c r="F40" s="68">
        <v>2984</v>
      </c>
      <c r="G40" s="68">
        <v>8500</v>
      </c>
      <c r="H40" s="68">
        <v>0</v>
      </c>
      <c r="I40" s="69">
        <v>58229</v>
      </c>
    </row>
    <row r="41" spans="1:9" ht="12.75">
      <c r="A41" s="178" t="s">
        <v>13</v>
      </c>
      <c r="B41" s="74"/>
      <c r="C41" s="74"/>
      <c r="D41" s="74"/>
      <c r="E41" s="74"/>
      <c r="F41" s="74"/>
      <c r="G41" s="74"/>
      <c r="H41" s="74"/>
      <c r="I41" s="75"/>
    </row>
    <row r="42" spans="1:9" ht="12.75">
      <c r="A42" s="58" t="s">
        <v>2</v>
      </c>
      <c r="B42" s="65">
        <f aca="true" t="shared" si="0" ref="B42:H43">SUM(B7,B13,B19,B24,B30,B36)</f>
        <v>0</v>
      </c>
      <c r="C42" s="65">
        <f t="shared" si="0"/>
        <v>11710</v>
      </c>
      <c r="D42" s="65">
        <f t="shared" si="0"/>
        <v>36907</v>
      </c>
      <c r="E42" s="65">
        <f t="shared" si="0"/>
        <v>30711</v>
      </c>
      <c r="F42" s="65">
        <f t="shared" si="0"/>
        <v>8875</v>
      </c>
      <c r="G42" s="65">
        <f t="shared" si="0"/>
        <v>3905</v>
      </c>
      <c r="H42" s="65">
        <f t="shared" si="0"/>
        <v>0</v>
      </c>
      <c r="I42" s="66">
        <f>SUM(B42:H42)</f>
        <v>92108</v>
      </c>
    </row>
    <row r="43" spans="1:9" ht="12.75">
      <c r="A43" s="58" t="s">
        <v>3</v>
      </c>
      <c r="B43" s="65">
        <f t="shared" si="0"/>
        <v>0</v>
      </c>
      <c r="C43" s="65">
        <f t="shared" si="0"/>
        <v>99105</v>
      </c>
      <c r="D43" s="65">
        <f t="shared" si="0"/>
        <v>110175</v>
      </c>
      <c r="E43" s="65">
        <f t="shared" si="0"/>
        <v>52837</v>
      </c>
      <c r="F43" s="65">
        <f t="shared" si="0"/>
        <v>20564</v>
      </c>
      <c r="G43" s="65">
        <f t="shared" si="0"/>
        <v>37188</v>
      </c>
      <c r="H43" s="65">
        <f t="shared" si="0"/>
        <v>37</v>
      </c>
      <c r="I43" s="66">
        <f>SUM(B43:H43)</f>
        <v>319906</v>
      </c>
    </row>
    <row r="44" spans="1:9" ht="12.75">
      <c r="A44" s="58" t="s">
        <v>4</v>
      </c>
      <c r="B44" s="65">
        <f aca="true" t="shared" si="1" ref="B44:H44">SUM(B9,B15,B26,B32,B38)</f>
        <v>0</v>
      </c>
      <c r="C44" s="65">
        <f t="shared" si="1"/>
        <v>2999</v>
      </c>
      <c r="D44" s="65">
        <f t="shared" si="1"/>
        <v>881</v>
      </c>
      <c r="E44" s="65">
        <f t="shared" si="1"/>
        <v>2628</v>
      </c>
      <c r="F44" s="65">
        <f t="shared" si="1"/>
        <v>3466</v>
      </c>
      <c r="G44" s="65">
        <f t="shared" si="1"/>
        <v>4312</v>
      </c>
      <c r="H44" s="65">
        <f t="shared" si="1"/>
        <v>0</v>
      </c>
      <c r="I44" s="66">
        <f>SUM(B44:H44)</f>
        <v>14286</v>
      </c>
    </row>
    <row r="45" spans="1:9" s="177" customFormat="1" ht="12.75">
      <c r="A45" s="58" t="s">
        <v>28</v>
      </c>
      <c r="B45" s="65">
        <f aca="true" t="shared" si="2" ref="B45:H45">SUM(B10,B16,B21,B27,B33,B39)</f>
        <v>0</v>
      </c>
      <c r="C45" s="65">
        <f t="shared" si="2"/>
        <v>4404</v>
      </c>
      <c r="D45" s="65">
        <f t="shared" si="2"/>
        <v>2762</v>
      </c>
      <c r="E45" s="65">
        <f t="shared" si="2"/>
        <v>3777</v>
      </c>
      <c r="F45" s="65">
        <f t="shared" si="2"/>
        <v>2365</v>
      </c>
      <c r="G45" s="65">
        <f t="shared" si="2"/>
        <v>5156</v>
      </c>
      <c r="H45" s="65">
        <f t="shared" si="2"/>
        <v>389</v>
      </c>
      <c r="I45" s="66">
        <f>SUM(B45:H45)</f>
        <v>18853</v>
      </c>
    </row>
    <row r="46" spans="1:10" s="58" customFormat="1" ht="12.75">
      <c r="A46" s="70" t="s">
        <v>0</v>
      </c>
      <c r="B46" s="68">
        <f aca="true" t="shared" si="3" ref="B46:H46">SUM(B42:B45)</f>
        <v>0</v>
      </c>
      <c r="C46" s="68">
        <f t="shared" si="3"/>
        <v>118218</v>
      </c>
      <c r="D46" s="68">
        <f t="shared" si="3"/>
        <v>150725</v>
      </c>
      <c r="E46" s="68">
        <f t="shared" si="3"/>
        <v>89953</v>
      </c>
      <c r="F46" s="68">
        <f t="shared" si="3"/>
        <v>35270</v>
      </c>
      <c r="G46" s="68">
        <f t="shared" si="3"/>
        <v>50561</v>
      </c>
      <c r="H46" s="68">
        <f t="shared" si="3"/>
        <v>426</v>
      </c>
      <c r="I46" s="69">
        <f>SUM(B46:H46)</f>
        <v>445153</v>
      </c>
      <c r="J46" s="179"/>
    </row>
    <row r="48" spans="1:8" ht="13.5">
      <c r="A48" s="57"/>
      <c r="B48" s="180"/>
      <c r="C48" s="181"/>
      <c r="D48" s="181"/>
      <c r="E48" s="181"/>
      <c r="F48" s="181"/>
      <c r="G48" s="181"/>
      <c r="H48" s="58"/>
    </row>
    <row r="49" spans="1:8" ht="12.75">
      <c r="A49" s="57"/>
      <c r="H49" s="58"/>
    </row>
    <row r="50" spans="1:10" ht="12.75">
      <c r="A50" s="57"/>
      <c r="J50" s="58"/>
    </row>
    <row r="51" spans="1:9" ht="12.75">
      <c r="A51" s="57"/>
      <c r="I51" s="57"/>
    </row>
    <row r="52" spans="1:9" ht="12.75">
      <c r="A52" s="57"/>
      <c r="I52" s="57"/>
    </row>
    <row r="54" spans="1:9" ht="12.75">
      <c r="A54" s="57"/>
      <c r="I54" s="57"/>
    </row>
    <row r="55" spans="1:9" ht="12.75">
      <c r="A55" s="57"/>
      <c r="I55" s="57"/>
    </row>
    <row r="56" spans="1:9" ht="12.75">
      <c r="A56" s="57"/>
      <c r="I56" s="57"/>
    </row>
    <row r="57" spans="1:9" ht="12.75">
      <c r="A57" s="57"/>
      <c r="I57" s="57"/>
    </row>
    <row r="58" spans="1:9" ht="12.75">
      <c r="A58" s="57"/>
      <c r="I58" s="57"/>
    </row>
    <row r="59" spans="1:9" ht="12.75">
      <c r="A59" s="57"/>
      <c r="I59" s="57"/>
    </row>
    <row r="60" spans="1:9" ht="12.75">
      <c r="A60" s="57"/>
      <c r="I60" s="57"/>
    </row>
    <row r="61" spans="1:9" ht="12.75">
      <c r="A61" s="57"/>
      <c r="I61" s="57"/>
    </row>
    <row r="62" spans="1:9" ht="12.75">
      <c r="A62" s="57"/>
      <c r="I62" s="57"/>
    </row>
    <row r="63" spans="1:9" ht="12.75">
      <c r="A63" s="57"/>
      <c r="I63" s="57"/>
    </row>
    <row r="64" spans="1:9" ht="12.75">
      <c r="A64" s="57"/>
      <c r="I64" s="57"/>
    </row>
    <row r="65" spans="1:9" ht="12.75">
      <c r="A65" s="57"/>
      <c r="I65" s="57"/>
    </row>
    <row r="66" spans="1:9" ht="12.75">
      <c r="A66" s="57"/>
      <c r="I66" s="57"/>
    </row>
    <row r="67" spans="1:9" ht="12.75">
      <c r="A67" s="57"/>
      <c r="I67" s="57"/>
    </row>
    <row r="68" spans="1:9" ht="12.75">
      <c r="A68" s="57"/>
      <c r="I68" s="57"/>
    </row>
    <row r="69" spans="1:9" ht="12.75">
      <c r="A69" s="57"/>
      <c r="I69" s="57"/>
    </row>
    <row r="70" spans="1:9" ht="12.75">
      <c r="A70" s="57"/>
      <c r="I70" s="57"/>
    </row>
    <row r="71" spans="1:9" ht="12.75">
      <c r="A71" s="57"/>
      <c r="I71" s="57"/>
    </row>
    <row r="72" spans="1:9" ht="12.75">
      <c r="A72" s="57"/>
      <c r="I72" s="57"/>
    </row>
    <row r="73" spans="1:9" ht="12.75">
      <c r="A73" s="57"/>
      <c r="I73" s="57"/>
    </row>
    <row r="74" spans="1:9" ht="12.75">
      <c r="A74" s="57"/>
      <c r="I74" s="57"/>
    </row>
    <row r="75" spans="1:9" ht="12.75">
      <c r="A75" s="57"/>
      <c r="I75" s="57"/>
    </row>
    <row r="76" spans="1:9" ht="12.75">
      <c r="A76" s="57"/>
      <c r="I76" s="57"/>
    </row>
    <row r="77" spans="1:9" ht="12.75">
      <c r="A77" s="57"/>
      <c r="I77" s="57"/>
    </row>
    <row r="78" spans="1:9" ht="12.75">
      <c r="A78" s="57"/>
      <c r="I78" s="57"/>
    </row>
    <row r="79" spans="1:9" ht="12.75">
      <c r="A79" s="57"/>
      <c r="I79" s="57"/>
    </row>
    <row r="80" spans="1:9" ht="12.75">
      <c r="A80" s="57"/>
      <c r="I80" s="57"/>
    </row>
    <row r="81" spans="1:9" ht="12.75">
      <c r="A81" s="57"/>
      <c r="I81" s="57"/>
    </row>
    <row r="82" spans="1:9" ht="12.75">
      <c r="A82" s="57"/>
      <c r="I82" s="57"/>
    </row>
    <row r="83" spans="1:9" ht="12.75">
      <c r="A83" s="57"/>
      <c r="I83" s="57"/>
    </row>
    <row r="84" spans="1:9" ht="12.75">
      <c r="A84" s="57"/>
      <c r="I84" s="57"/>
    </row>
    <row r="85" spans="1:9" ht="12.75">
      <c r="A85" s="57"/>
      <c r="I85" s="57"/>
    </row>
    <row r="86" spans="1:9" ht="12.75">
      <c r="A86" s="57"/>
      <c r="I86" s="57"/>
    </row>
    <row r="87" spans="1:9" ht="12.75">
      <c r="A87" s="57"/>
      <c r="I87" s="57"/>
    </row>
    <row r="88" spans="1:9" ht="12.75">
      <c r="A88" s="57"/>
      <c r="I88" s="57"/>
    </row>
    <row r="89" spans="1:9" ht="12.75">
      <c r="A89" s="57"/>
      <c r="I89" s="57"/>
    </row>
    <row r="90" spans="1:9" ht="12.75">
      <c r="A90" s="57"/>
      <c r="I90" s="57"/>
    </row>
    <row r="91" spans="1:9" ht="12.75">
      <c r="A91" s="57"/>
      <c r="I91" s="57"/>
    </row>
  </sheetData>
  <sheetProtection/>
  <mergeCells count="2">
    <mergeCell ref="A2:I2"/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2" r:id="rId2"/>
  <headerFooter alignWithMargins="0">
    <oddFooter>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PageLayoutView="0" workbookViewId="0" topLeftCell="A1">
      <selection activeCell="A53" sqref="A53"/>
    </sheetView>
  </sheetViews>
  <sheetFormatPr defaultColWidth="9.140625" defaultRowHeight="12.75"/>
  <cols>
    <col min="1" max="1" width="31.7109375" style="2" customWidth="1"/>
    <col min="2" max="8" width="11.7109375" style="36" customWidth="1"/>
    <col min="9" max="9" width="11.7109375" style="312" customWidth="1"/>
  </cols>
  <sheetData>
    <row r="1" ht="12.75">
      <c r="A1" s="1" t="s">
        <v>186</v>
      </c>
    </row>
    <row r="2" spans="1:9" ht="15.75" customHeight="1">
      <c r="A2" s="359" t="s">
        <v>29</v>
      </c>
      <c r="B2" s="359"/>
      <c r="C2" s="359"/>
      <c r="D2" s="359"/>
      <c r="E2" s="359"/>
      <c r="F2" s="359"/>
      <c r="G2" s="359"/>
      <c r="H2" s="359"/>
      <c r="I2" s="359"/>
    </row>
    <row r="3" spans="1:9" ht="12.75">
      <c r="A3" s="359" t="s">
        <v>88</v>
      </c>
      <c r="B3" s="359"/>
      <c r="C3" s="359"/>
      <c r="D3" s="359"/>
      <c r="E3" s="359"/>
      <c r="F3" s="359"/>
      <c r="G3" s="359"/>
      <c r="H3" s="359"/>
      <c r="I3" s="359"/>
    </row>
    <row r="4" ht="13.5" thickBot="1"/>
    <row r="5" spans="1:9" ht="12.75">
      <c r="A5" s="32"/>
      <c r="B5" s="52">
        <v>0</v>
      </c>
      <c r="C5" s="53" t="s">
        <v>25</v>
      </c>
      <c r="D5" s="53" t="s">
        <v>26</v>
      </c>
      <c r="E5" s="53" t="s">
        <v>30</v>
      </c>
      <c r="F5" s="53" t="s">
        <v>31</v>
      </c>
      <c r="G5" s="53" t="s">
        <v>27</v>
      </c>
      <c r="H5" s="52">
        <v>1</v>
      </c>
      <c r="I5" s="54" t="s">
        <v>6</v>
      </c>
    </row>
    <row r="6" spans="1:9" s="2" customFormat="1" ht="12.75">
      <c r="A6" s="5" t="s">
        <v>1</v>
      </c>
      <c r="B6" s="55"/>
      <c r="C6" s="55"/>
      <c r="D6" s="55"/>
      <c r="E6" s="55"/>
      <c r="F6" s="55"/>
      <c r="G6" s="55"/>
      <c r="H6" s="55"/>
      <c r="I6" s="56"/>
    </row>
    <row r="7" spans="1:9" ht="12.75">
      <c r="A7" s="2" t="s">
        <v>2</v>
      </c>
      <c r="B7" s="113">
        <v>0</v>
      </c>
      <c r="C7" s="113">
        <v>0</v>
      </c>
      <c r="D7" s="113">
        <v>0</v>
      </c>
      <c r="E7" s="113">
        <v>0</v>
      </c>
      <c r="F7" s="113">
        <v>4</v>
      </c>
      <c r="G7" s="113">
        <v>1</v>
      </c>
      <c r="H7" s="113">
        <v>0</v>
      </c>
      <c r="I7" s="96">
        <v>5</v>
      </c>
    </row>
    <row r="8" spans="1:9" ht="12.75">
      <c r="A8" s="2" t="s">
        <v>3</v>
      </c>
      <c r="B8" s="113">
        <v>0</v>
      </c>
      <c r="C8" s="113">
        <v>1</v>
      </c>
      <c r="D8" s="113">
        <v>0</v>
      </c>
      <c r="E8" s="113">
        <v>10</v>
      </c>
      <c r="F8" s="113">
        <v>7</v>
      </c>
      <c r="G8" s="113">
        <v>4</v>
      </c>
      <c r="H8" s="113">
        <v>0</v>
      </c>
      <c r="I8" s="96">
        <v>22</v>
      </c>
    </row>
    <row r="9" spans="1:9" ht="12.75">
      <c r="A9" s="2" t="s">
        <v>4</v>
      </c>
      <c r="B9" s="113">
        <v>0</v>
      </c>
      <c r="C9" s="113">
        <v>0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96">
        <v>0</v>
      </c>
    </row>
    <row r="10" spans="1:9" ht="12.75">
      <c r="A10" s="2" t="s">
        <v>5</v>
      </c>
      <c r="B10" s="113">
        <v>0</v>
      </c>
      <c r="C10" s="113">
        <v>0</v>
      </c>
      <c r="D10" s="113">
        <v>0</v>
      </c>
      <c r="E10" s="113">
        <v>2</v>
      </c>
      <c r="F10" s="113">
        <v>4</v>
      </c>
      <c r="G10" s="113">
        <v>0</v>
      </c>
      <c r="H10" s="113">
        <v>0</v>
      </c>
      <c r="I10" s="96">
        <v>6</v>
      </c>
    </row>
    <row r="11" spans="1:9" s="7" customFormat="1" ht="12.75">
      <c r="A11" s="7" t="s">
        <v>6</v>
      </c>
      <c r="B11" s="114">
        <v>0</v>
      </c>
      <c r="C11" s="114">
        <v>1</v>
      </c>
      <c r="D11" s="114">
        <v>0</v>
      </c>
      <c r="E11" s="114">
        <v>12</v>
      </c>
      <c r="F11" s="114">
        <v>15</v>
      </c>
      <c r="G11" s="114">
        <v>5</v>
      </c>
      <c r="H11" s="114">
        <v>0</v>
      </c>
      <c r="I11" s="87">
        <v>33</v>
      </c>
    </row>
    <row r="12" spans="1:9" s="7" customFormat="1" ht="12.75">
      <c r="A12" s="1" t="s">
        <v>7</v>
      </c>
      <c r="B12" s="115">
        <v>0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6">
        <v>0</v>
      </c>
    </row>
    <row r="13" spans="1:9" ht="12.75">
      <c r="A13" s="2" t="s">
        <v>2</v>
      </c>
      <c r="B13" s="113">
        <v>0</v>
      </c>
      <c r="C13" s="113">
        <v>0</v>
      </c>
      <c r="D13" s="113">
        <v>0</v>
      </c>
      <c r="E13" s="113">
        <v>0</v>
      </c>
      <c r="F13" s="113">
        <v>2</v>
      </c>
      <c r="G13" s="113">
        <v>0</v>
      </c>
      <c r="H13" s="113">
        <v>0</v>
      </c>
      <c r="I13" s="96">
        <v>2</v>
      </c>
    </row>
    <row r="14" spans="1:9" ht="12.75">
      <c r="A14" s="2" t="s">
        <v>3</v>
      </c>
      <c r="B14" s="113">
        <v>0</v>
      </c>
      <c r="C14" s="113">
        <v>0</v>
      </c>
      <c r="D14" s="113">
        <v>1</v>
      </c>
      <c r="E14" s="113">
        <v>4</v>
      </c>
      <c r="F14" s="113">
        <v>4</v>
      </c>
      <c r="G14" s="113">
        <v>0</v>
      </c>
      <c r="H14" s="113">
        <v>0</v>
      </c>
      <c r="I14" s="96">
        <v>9</v>
      </c>
    </row>
    <row r="15" spans="1:9" ht="12.75">
      <c r="A15" s="2" t="s">
        <v>4</v>
      </c>
      <c r="B15" s="113">
        <v>0</v>
      </c>
      <c r="C15" s="113">
        <v>0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96">
        <v>0</v>
      </c>
    </row>
    <row r="16" spans="1:9" ht="12.75">
      <c r="A16" s="2" t="s">
        <v>5</v>
      </c>
      <c r="B16" s="113">
        <v>0</v>
      </c>
      <c r="C16" s="113">
        <v>0</v>
      </c>
      <c r="D16" s="113">
        <v>0</v>
      </c>
      <c r="E16" s="113">
        <v>0</v>
      </c>
      <c r="F16" s="113">
        <v>2</v>
      </c>
      <c r="G16" s="113">
        <v>1</v>
      </c>
      <c r="H16" s="113">
        <v>0</v>
      </c>
      <c r="I16" s="96">
        <v>3</v>
      </c>
    </row>
    <row r="17" spans="1:9" s="7" customFormat="1" ht="12.75">
      <c r="A17" s="7" t="s">
        <v>6</v>
      </c>
      <c r="B17" s="114">
        <v>0</v>
      </c>
      <c r="C17" s="114">
        <v>0</v>
      </c>
      <c r="D17" s="114">
        <v>1</v>
      </c>
      <c r="E17" s="114">
        <v>4</v>
      </c>
      <c r="F17" s="114">
        <v>8</v>
      </c>
      <c r="G17" s="114">
        <v>1</v>
      </c>
      <c r="H17" s="114">
        <v>0</v>
      </c>
      <c r="I17" s="87">
        <v>14</v>
      </c>
    </row>
    <row r="18" spans="1:9" s="7" customFormat="1" ht="12.75">
      <c r="A18" s="1" t="s">
        <v>8</v>
      </c>
      <c r="B18" s="115">
        <v>0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6">
        <v>0</v>
      </c>
    </row>
    <row r="19" spans="1:10" ht="12.75">
      <c r="A19" s="2" t="s">
        <v>2</v>
      </c>
      <c r="B19" s="113">
        <v>0</v>
      </c>
      <c r="C19" s="113">
        <v>0</v>
      </c>
      <c r="D19" s="113">
        <v>0</v>
      </c>
      <c r="E19" s="113">
        <v>0</v>
      </c>
      <c r="F19" s="113">
        <v>1</v>
      </c>
      <c r="G19" s="113">
        <v>0</v>
      </c>
      <c r="H19" s="113">
        <v>0</v>
      </c>
      <c r="I19" s="96">
        <v>1</v>
      </c>
      <c r="J19" s="7"/>
    </row>
    <row r="20" spans="1:9" ht="12.75">
      <c r="A20" s="2" t="s">
        <v>3</v>
      </c>
      <c r="B20" s="113">
        <v>0</v>
      </c>
      <c r="C20" s="113">
        <v>0</v>
      </c>
      <c r="D20" s="113">
        <v>1</v>
      </c>
      <c r="E20" s="113">
        <v>0</v>
      </c>
      <c r="F20" s="113">
        <v>1</v>
      </c>
      <c r="G20" s="113">
        <v>1</v>
      </c>
      <c r="H20" s="113">
        <v>0</v>
      </c>
      <c r="I20" s="96">
        <v>3</v>
      </c>
    </row>
    <row r="21" spans="1:9" ht="12.75">
      <c r="A21" s="2" t="s">
        <v>59</v>
      </c>
      <c r="B21" s="113">
        <v>0</v>
      </c>
      <c r="C21" s="113">
        <v>0</v>
      </c>
      <c r="D21" s="113">
        <v>0</v>
      </c>
      <c r="E21" s="113">
        <v>0</v>
      </c>
      <c r="F21" s="113">
        <v>1</v>
      </c>
      <c r="G21" s="113">
        <v>1</v>
      </c>
      <c r="H21" s="113">
        <v>0</v>
      </c>
      <c r="I21" s="96">
        <v>2</v>
      </c>
    </row>
    <row r="22" spans="1:10" s="7" customFormat="1" ht="12.75">
      <c r="A22" s="7" t="s">
        <v>6</v>
      </c>
      <c r="B22" s="114">
        <v>0</v>
      </c>
      <c r="C22" s="114">
        <v>0</v>
      </c>
      <c r="D22" s="114">
        <v>1</v>
      </c>
      <c r="E22" s="114">
        <v>0</v>
      </c>
      <c r="F22" s="114">
        <v>3</v>
      </c>
      <c r="G22" s="114">
        <v>2</v>
      </c>
      <c r="H22" s="114">
        <v>0</v>
      </c>
      <c r="I22" s="87">
        <v>6</v>
      </c>
      <c r="J22"/>
    </row>
    <row r="23" spans="1:10" s="7" customFormat="1" ht="12.75">
      <c r="A23" s="1" t="s">
        <v>9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6">
        <v>0</v>
      </c>
      <c r="J23"/>
    </row>
    <row r="24" spans="1:10" ht="12.75">
      <c r="A24" s="2" t="s">
        <v>2</v>
      </c>
      <c r="B24" s="113">
        <v>0</v>
      </c>
      <c r="C24" s="113">
        <v>0</v>
      </c>
      <c r="D24" s="113">
        <v>0</v>
      </c>
      <c r="E24" s="113">
        <v>1</v>
      </c>
      <c r="F24" s="113">
        <v>5</v>
      </c>
      <c r="G24" s="113">
        <v>1</v>
      </c>
      <c r="H24" s="113">
        <v>0</v>
      </c>
      <c r="I24" s="96">
        <v>7</v>
      </c>
      <c r="J24" s="7"/>
    </row>
    <row r="25" spans="1:10" ht="12.75">
      <c r="A25" s="2" t="s">
        <v>3</v>
      </c>
      <c r="B25" s="113">
        <v>0</v>
      </c>
      <c r="C25" s="113">
        <v>0</v>
      </c>
      <c r="D25" s="113">
        <v>2</v>
      </c>
      <c r="E25" s="113">
        <v>5</v>
      </c>
      <c r="F25" s="113">
        <v>10</v>
      </c>
      <c r="G25" s="113">
        <v>2</v>
      </c>
      <c r="H25" s="113">
        <v>0</v>
      </c>
      <c r="I25" s="96">
        <v>19</v>
      </c>
      <c r="J25" s="7"/>
    </row>
    <row r="26" spans="1:10" ht="12.75">
      <c r="A26" s="2" t="s">
        <v>4</v>
      </c>
      <c r="B26" s="113">
        <v>0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96">
        <v>0</v>
      </c>
      <c r="J26" s="7"/>
    </row>
    <row r="27" spans="1:9" ht="12.75">
      <c r="A27" s="2" t="s">
        <v>5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96">
        <v>0</v>
      </c>
    </row>
    <row r="28" spans="1:10" s="7" customFormat="1" ht="12.75">
      <c r="A28" s="7" t="s">
        <v>6</v>
      </c>
      <c r="B28" s="114">
        <v>0</v>
      </c>
      <c r="C28" s="114">
        <v>0</v>
      </c>
      <c r="D28" s="114">
        <v>2</v>
      </c>
      <c r="E28" s="114">
        <v>6</v>
      </c>
      <c r="F28" s="114">
        <v>15</v>
      </c>
      <c r="G28" s="114">
        <v>3</v>
      </c>
      <c r="H28" s="114">
        <v>0</v>
      </c>
      <c r="I28" s="87">
        <v>26</v>
      </c>
      <c r="J28"/>
    </row>
    <row r="29" spans="1:10" s="7" customFormat="1" ht="12.75">
      <c r="A29" s="1" t="s">
        <v>10</v>
      </c>
      <c r="B29" s="115">
        <v>0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6">
        <v>0</v>
      </c>
      <c r="J29"/>
    </row>
    <row r="30" spans="1:9" ht="12.75">
      <c r="A30" s="2" t="s">
        <v>2</v>
      </c>
      <c r="B30" s="113">
        <v>0</v>
      </c>
      <c r="C30" s="113">
        <v>0</v>
      </c>
      <c r="D30" s="113">
        <v>0</v>
      </c>
      <c r="E30" s="113">
        <v>1</v>
      </c>
      <c r="F30" s="113">
        <v>4</v>
      </c>
      <c r="G30" s="113">
        <v>1</v>
      </c>
      <c r="H30" s="113">
        <v>0</v>
      </c>
      <c r="I30" s="96">
        <v>6</v>
      </c>
    </row>
    <row r="31" spans="1:9" ht="12.75">
      <c r="A31" s="2" t="s">
        <v>3</v>
      </c>
      <c r="B31" s="113">
        <v>0</v>
      </c>
      <c r="C31" s="113">
        <v>0</v>
      </c>
      <c r="D31" s="113">
        <v>1</v>
      </c>
      <c r="E31" s="113">
        <v>9</v>
      </c>
      <c r="F31" s="113">
        <v>8</v>
      </c>
      <c r="G31" s="113">
        <v>5</v>
      </c>
      <c r="H31" s="113">
        <v>0</v>
      </c>
      <c r="I31" s="96">
        <v>23</v>
      </c>
    </row>
    <row r="32" spans="1:9" ht="12.75">
      <c r="A32" s="2" t="s">
        <v>4</v>
      </c>
      <c r="B32" s="113">
        <v>0</v>
      </c>
      <c r="C32" s="113">
        <v>0</v>
      </c>
      <c r="D32" s="113">
        <v>0</v>
      </c>
      <c r="E32" s="113">
        <v>0</v>
      </c>
      <c r="F32" s="113">
        <v>1</v>
      </c>
      <c r="G32" s="113">
        <v>0</v>
      </c>
      <c r="H32" s="113">
        <v>0</v>
      </c>
      <c r="I32" s="96">
        <v>1</v>
      </c>
    </row>
    <row r="33" spans="1:10" ht="12.75">
      <c r="A33" s="2" t="s">
        <v>5</v>
      </c>
      <c r="B33" s="113">
        <v>0</v>
      </c>
      <c r="C33" s="113">
        <v>0</v>
      </c>
      <c r="D33" s="113">
        <v>0</v>
      </c>
      <c r="E33" s="113">
        <v>0</v>
      </c>
      <c r="F33" s="113">
        <v>1</v>
      </c>
      <c r="G33" s="113">
        <v>0</v>
      </c>
      <c r="H33" s="113">
        <v>0</v>
      </c>
      <c r="I33" s="96">
        <v>1</v>
      </c>
      <c r="J33" s="7"/>
    </row>
    <row r="34" spans="1:9" s="7" customFormat="1" ht="12.75">
      <c r="A34" s="7" t="s">
        <v>6</v>
      </c>
      <c r="B34" s="114">
        <v>0</v>
      </c>
      <c r="C34" s="114">
        <v>0</v>
      </c>
      <c r="D34" s="114">
        <v>1</v>
      </c>
      <c r="E34" s="114">
        <v>10</v>
      </c>
      <c r="F34" s="114">
        <v>14</v>
      </c>
      <c r="G34" s="114">
        <v>6</v>
      </c>
      <c r="H34" s="114">
        <v>0</v>
      </c>
      <c r="I34" s="87">
        <v>31</v>
      </c>
    </row>
    <row r="35" spans="1:10" s="7" customFormat="1" ht="12.75">
      <c r="A35" s="1" t="s">
        <v>12</v>
      </c>
      <c r="B35" s="115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6">
        <v>0</v>
      </c>
      <c r="J35"/>
    </row>
    <row r="36" spans="1:9" ht="12.75">
      <c r="A36" s="2" t="s">
        <v>2</v>
      </c>
      <c r="B36" s="113">
        <v>0</v>
      </c>
      <c r="C36" s="113">
        <v>0</v>
      </c>
      <c r="D36" s="113">
        <v>0</v>
      </c>
      <c r="E36" s="113">
        <v>0</v>
      </c>
      <c r="F36" s="113">
        <v>4</v>
      </c>
      <c r="G36" s="113">
        <v>0</v>
      </c>
      <c r="H36" s="113">
        <v>0</v>
      </c>
      <c r="I36" s="96">
        <v>4</v>
      </c>
    </row>
    <row r="37" spans="1:9" ht="12.75">
      <c r="A37" s="2" t="s">
        <v>3</v>
      </c>
      <c r="B37" s="113">
        <v>0</v>
      </c>
      <c r="C37" s="113">
        <v>1</v>
      </c>
      <c r="D37" s="113">
        <v>0</v>
      </c>
      <c r="E37" s="113">
        <v>3</v>
      </c>
      <c r="F37" s="113">
        <v>4</v>
      </c>
      <c r="G37" s="113">
        <v>4</v>
      </c>
      <c r="H37" s="113">
        <v>0</v>
      </c>
      <c r="I37" s="96">
        <v>12</v>
      </c>
    </row>
    <row r="38" spans="1:9" ht="12.75">
      <c r="A38" s="2" t="s">
        <v>4</v>
      </c>
      <c r="B38" s="113">
        <v>0</v>
      </c>
      <c r="C38" s="113">
        <v>0</v>
      </c>
      <c r="D38" s="113">
        <v>0</v>
      </c>
      <c r="E38" s="113">
        <v>0</v>
      </c>
      <c r="F38" s="113">
        <v>1</v>
      </c>
      <c r="G38" s="113">
        <v>1</v>
      </c>
      <c r="H38" s="113">
        <v>0</v>
      </c>
      <c r="I38" s="96">
        <v>2</v>
      </c>
    </row>
    <row r="39" spans="1:10" ht="12.75">
      <c r="A39" s="2" t="s">
        <v>5</v>
      </c>
      <c r="B39" s="113">
        <v>0</v>
      </c>
      <c r="C39" s="113">
        <v>0</v>
      </c>
      <c r="D39" s="113">
        <v>0</v>
      </c>
      <c r="E39" s="176">
        <v>0</v>
      </c>
      <c r="F39" s="113">
        <v>0</v>
      </c>
      <c r="G39" s="113">
        <v>1</v>
      </c>
      <c r="H39" s="113">
        <v>0</v>
      </c>
      <c r="I39" s="96">
        <v>1</v>
      </c>
      <c r="J39" s="7"/>
    </row>
    <row r="40" spans="1:10" s="11" customFormat="1" ht="12.75">
      <c r="A40" s="7" t="s">
        <v>6</v>
      </c>
      <c r="B40" s="114">
        <v>0</v>
      </c>
      <c r="C40" s="114">
        <v>1</v>
      </c>
      <c r="D40" s="114">
        <v>0</v>
      </c>
      <c r="E40" s="114">
        <v>3</v>
      </c>
      <c r="F40" s="114">
        <v>9</v>
      </c>
      <c r="G40" s="114">
        <v>6</v>
      </c>
      <c r="H40" s="114">
        <v>0</v>
      </c>
      <c r="I40" s="87">
        <v>19</v>
      </c>
      <c r="J40"/>
    </row>
    <row r="41" spans="1:10" s="2" customFormat="1" ht="12.75">
      <c r="A41" s="12" t="s">
        <v>13</v>
      </c>
      <c r="B41" s="117"/>
      <c r="C41" s="117"/>
      <c r="D41" s="117"/>
      <c r="E41" s="117"/>
      <c r="F41" s="117"/>
      <c r="G41" s="117"/>
      <c r="H41" s="117"/>
      <c r="I41" s="90"/>
      <c r="J41"/>
    </row>
    <row r="42" spans="1:9" ht="12.75">
      <c r="A42" s="2" t="s">
        <v>2</v>
      </c>
      <c r="B42" s="113">
        <f aca="true" t="shared" si="0" ref="B42:I43">SUM(B36,B30,B24,B19,B13,B7)</f>
        <v>0</v>
      </c>
      <c r="C42" s="113">
        <f t="shared" si="0"/>
        <v>0</v>
      </c>
      <c r="D42" s="113">
        <f t="shared" si="0"/>
        <v>0</v>
      </c>
      <c r="E42" s="113">
        <f t="shared" si="0"/>
        <v>2</v>
      </c>
      <c r="F42" s="113">
        <f t="shared" si="0"/>
        <v>20</v>
      </c>
      <c r="G42" s="113">
        <f t="shared" si="0"/>
        <v>3</v>
      </c>
      <c r="H42" s="113">
        <f t="shared" si="0"/>
        <v>0</v>
      </c>
      <c r="I42" s="96">
        <f t="shared" si="0"/>
        <v>25</v>
      </c>
    </row>
    <row r="43" spans="1:9" ht="12.75">
      <c r="A43" s="2" t="s">
        <v>3</v>
      </c>
      <c r="B43" s="113">
        <f t="shared" si="0"/>
        <v>0</v>
      </c>
      <c r="C43" s="113">
        <f t="shared" si="0"/>
        <v>2</v>
      </c>
      <c r="D43" s="113">
        <f t="shared" si="0"/>
        <v>5</v>
      </c>
      <c r="E43" s="113">
        <f t="shared" si="0"/>
        <v>31</v>
      </c>
      <c r="F43" s="113">
        <f t="shared" si="0"/>
        <v>34</v>
      </c>
      <c r="G43" s="113">
        <f t="shared" si="0"/>
        <v>16</v>
      </c>
      <c r="H43" s="113">
        <f t="shared" si="0"/>
        <v>0</v>
      </c>
      <c r="I43" s="96">
        <f t="shared" si="0"/>
        <v>88</v>
      </c>
    </row>
    <row r="44" spans="1:9" ht="12.75">
      <c r="A44" s="58" t="s">
        <v>4</v>
      </c>
      <c r="B44" s="113">
        <f aca="true" t="shared" si="1" ref="B44:I45">SUM(B38,B32,B26,B15,B9)</f>
        <v>0</v>
      </c>
      <c r="C44" s="113">
        <f t="shared" si="1"/>
        <v>0</v>
      </c>
      <c r="D44" s="113">
        <f t="shared" si="1"/>
        <v>0</v>
      </c>
      <c r="E44" s="113">
        <f t="shared" si="1"/>
        <v>0</v>
      </c>
      <c r="F44" s="113">
        <f t="shared" si="1"/>
        <v>2</v>
      </c>
      <c r="G44" s="113">
        <f t="shared" si="1"/>
        <v>1</v>
      </c>
      <c r="H44" s="113">
        <f t="shared" si="1"/>
        <v>0</v>
      </c>
      <c r="I44" s="96">
        <f t="shared" si="1"/>
        <v>3</v>
      </c>
    </row>
    <row r="45" spans="1:10" ht="12.75">
      <c r="A45" s="77" t="s">
        <v>56</v>
      </c>
      <c r="B45" s="113">
        <f t="shared" si="1"/>
        <v>0</v>
      </c>
      <c r="C45" s="113">
        <f t="shared" si="1"/>
        <v>0</v>
      </c>
      <c r="D45" s="113">
        <f t="shared" si="1"/>
        <v>0</v>
      </c>
      <c r="E45" s="113">
        <f t="shared" si="1"/>
        <v>2</v>
      </c>
      <c r="F45" s="113">
        <f t="shared" si="1"/>
        <v>7</v>
      </c>
      <c r="G45" s="113">
        <f t="shared" si="1"/>
        <v>2</v>
      </c>
      <c r="H45" s="113">
        <f t="shared" si="1"/>
        <v>0</v>
      </c>
      <c r="I45" s="96">
        <f t="shared" si="1"/>
        <v>11</v>
      </c>
      <c r="J45" s="11"/>
    </row>
    <row r="46" spans="1:9" ht="12.75">
      <c r="A46" s="58" t="s">
        <v>59</v>
      </c>
      <c r="B46" s="113">
        <f aca="true" t="shared" si="2" ref="B46:I46">SUM(B21)</f>
        <v>0</v>
      </c>
      <c r="C46" s="113">
        <f t="shared" si="2"/>
        <v>0</v>
      </c>
      <c r="D46" s="113">
        <f t="shared" si="2"/>
        <v>0</v>
      </c>
      <c r="E46" s="113">
        <f t="shared" si="2"/>
        <v>0</v>
      </c>
      <c r="F46" s="113">
        <f t="shared" si="2"/>
        <v>1</v>
      </c>
      <c r="G46" s="113">
        <f t="shared" si="2"/>
        <v>1</v>
      </c>
      <c r="H46" s="113">
        <f t="shared" si="2"/>
        <v>0</v>
      </c>
      <c r="I46" s="96">
        <f t="shared" si="2"/>
        <v>2</v>
      </c>
    </row>
    <row r="47" spans="1:10" s="7" customFormat="1" ht="12.75">
      <c r="A47" s="70" t="s">
        <v>0</v>
      </c>
      <c r="B47" s="114">
        <f aca="true" t="shared" si="3" ref="B47:I47">SUM(B42:B46)</f>
        <v>0</v>
      </c>
      <c r="C47" s="114">
        <f t="shared" si="3"/>
        <v>2</v>
      </c>
      <c r="D47" s="114">
        <f t="shared" si="3"/>
        <v>5</v>
      </c>
      <c r="E47" s="114">
        <f t="shared" si="3"/>
        <v>35</v>
      </c>
      <c r="F47" s="114">
        <f t="shared" si="3"/>
        <v>64</v>
      </c>
      <c r="G47" s="114">
        <f t="shared" si="3"/>
        <v>23</v>
      </c>
      <c r="H47" s="114">
        <f t="shared" si="3"/>
        <v>0</v>
      </c>
      <c r="I47" s="87">
        <f t="shared" si="3"/>
        <v>129</v>
      </c>
      <c r="J47"/>
    </row>
    <row r="49" spans="1:9" s="57" customFormat="1" ht="26.25" customHeight="1">
      <c r="A49" s="364" t="s">
        <v>194</v>
      </c>
      <c r="B49" s="364"/>
      <c r="C49" s="364"/>
      <c r="D49" s="364"/>
      <c r="E49" s="364"/>
      <c r="F49" s="364"/>
      <c r="G49" s="364"/>
      <c r="H49" s="364"/>
      <c r="I49" s="364"/>
    </row>
    <row r="50" spans="1:9" ht="12.75">
      <c r="A50" s="58"/>
      <c r="B50" s="94"/>
      <c r="C50" s="94"/>
      <c r="D50" s="94"/>
      <c r="E50" s="94"/>
      <c r="F50" s="94"/>
      <c r="G50" s="94"/>
      <c r="H50" s="94"/>
      <c r="I50" s="95"/>
    </row>
    <row r="51" ht="12.75">
      <c r="J51" s="112"/>
    </row>
    <row r="52" spans="2:11" ht="12.75">
      <c r="B52" s="2"/>
      <c r="I52" s="36"/>
      <c r="J52" s="312"/>
      <c r="K52" s="7"/>
    </row>
    <row r="53" spans="2:10" ht="12.75">
      <c r="B53" s="2"/>
      <c r="I53" s="36"/>
      <c r="J53" s="312"/>
    </row>
    <row r="54" spans="2:10" ht="12.75">
      <c r="B54" s="2"/>
      <c r="I54" s="36"/>
      <c r="J54" s="312"/>
    </row>
    <row r="56" spans="2:10" ht="12.75">
      <c r="B56" s="2"/>
      <c r="E56" s="161"/>
      <c r="G56" s="161"/>
      <c r="H56" s="161"/>
      <c r="I56" s="36"/>
      <c r="J56" s="312"/>
    </row>
    <row r="57" spans="2:10" ht="12.75">
      <c r="B57" s="2"/>
      <c r="H57" s="161"/>
      <c r="I57" s="36"/>
      <c r="J57" s="312"/>
    </row>
    <row r="58" spans="1:10" ht="12.75">
      <c r="A58" s="58"/>
      <c r="B58" s="2"/>
      <c r="E58" s="161"/>
      <c r="F58" s="161"/>
      <c r="G58" s="161"/>
      <c r="H58" s="161"/>
      <c r="I58" s="161"/>
      <c r="J58" s="312"/>
    </row>
    <row r="59" spans="2:10" ht="12.75">
      <c r="B59" s="58"/>
      <c r="C59" s="161"/>
      <c r="D59" s="161"/>
      <c r="G59" s="161"/>
      <c r="H59" s="161"/>
      <c r="I59" s="36"/>
      <c r="J59" s="312"/>
    </row>
    <row r="60" spans="2:10" ht="12.75">
      <c r="B60" s="2"/>
      <c r="H60" s="161"/>
      <c r="I60" s="36"/>
      <c r="J60" s="312"/>
    </row>
    <row r="61" spans="2:10" ht="12.75">
      <c r="B61" s="58"/>
      <c r="C61" s="161"/>
      <c r="D61" s="161"/>
      <c r="E61" s="161"/>
      <c r="F61" s="161"/>
      <c r="G61" s="161"/>
      <c r="H61" s="161"/>
      <c r="I61" s="161"/>
      <c r="J61" s="312"/>
    </row>
    <row r="62" spans="2:10" ht="12.75">
      <c r="B62" s="58"/>
      <c r="C62" s="161"/>
      <c r="D62" s="161"/>
      <c r="E62" s="161"/>
      <c r="G62" s="161"/>
      <c r="H62" s="161"/>
      <c r="I62" s="36"/>
      <c r="J62" s="312"/>
    </row>
    <row r="63" spans="2:10" ht="12.75">
      <c r="B63" s="58"/>
      <c r="C63" s="161"/>
      <c r="G63" s="161"/>
      <c r="H63" s="161"/>
      <c r="I63" s="36"/>
      <c r="J63" s="312"/>
    </row>
    <row r="64" spans="1:10" ht="12.75">
      <c r="A64" s="58"/>
      <c r="B64" s="58"/>
      <c r="C64" s="161"/>
      <c r="D64" s="161"/>
      <c r="E64" s="161"/>
      <c r="F64" s="161"/>
      <c r="G64" s="161"/>
      <c r="H64" s="161"/>
      <c r="I64" s="161"/>
      <c r="J64" s="312"/>
    </row>
    <row r="65" spans="2:10" ht="12.75">
      <c r="B65" s="58"/>
      <c r="C65" s="161"/>
      <c r="D65" s="161"/>
      <c r="H65" s="161"/>
      <c r="I65" s="36"/>
      <c r="J65" s="312"/>
    </row>
    <row r="66" spans="2:10" ht="12.75">
      <c r="B66" s="58"/>
      <c r="C66" s="161"/>
      <c r="H66" s="161"/>
      <c r="I66" s="36"/>
      <c r="J66" s="312"/>
    </row>
    <row r="67" spans="2:10" ht="12.75">
      <c r="B67" s="58"/>
      <c r="C67" s="161"/>
      <c r="D67" s="161"/>
      <c r="E67" s="161"/>
      <c r="F67" s="161"/>
      <c r="G67" s="161"/>
      <c r="H67" s="161"/>
      <c r="I67" s="161"/>
      <c r="J67" s="312"/>
    </row>
    <row r="68" spans="2:10" ht="12.75">
      <c r="B68" s="58"/>
      <c r="C68" s="161"/>
      <c r="D68" s="161"/>
      <c r="E68" s="161"/>
      <c r="G68" s="161"/>
      <c r="H68" s="161"/>
      <c r="I68" s="36"/>
      <c r="J68" s="312"/>
    </row>
    <row r="69" spans="2:10" ht="12.75">
      <c r="B69" s="58"/>
      <c r="C69" s="161"/>
      <c r="E69" s="161"/>
      <c r="G69" s="161"/>
      <c r="H69" s="161"/>
      <c r="I69" s="36"/>
      <c r="J69" s="312"/>
    </row>
    <row r="70" spans="2:10" ht="12.75">
      <c r="B70" s="58"/>
      <c r="C70" s="161"/>
      <c r="D70" s="161"/>
      <c r="E70" s="161"/>
      <c r="H70" s="161"/>
      <c r="I70" s="36"/>
      <c r="J70" s="312"/>
    </row>
    <row r="71" spans="2:10" ht="12.75">
      <c r="B71" s="58"/>
      <c r="C71" s="161"/>
      <c r="E71" s="161"/>
      <c r="H71" s="161"/>
      <c r="I71" s="36"/>
      <c r="J71" s="312"/>
    </row>
    <row r="72" spans="2:9" ht="12.75">
      <c r="B72" s="334"/>
      <c r="C72" s="161"/>
      <c r="D72" s="161"/>
      <c r="E72" s="161"/>
      <c r="F72" s="161"/>
      <c r="G72" s="161"/>
      <c r="H72" s="161"/>
      <c r="I72" s="162"/>
    </row>
    <row r="73" spans="2:10" ht="12.75">
      <c r="B73" s="58"/>
      <c r="C73" s="161"/>
      <c r="D73" s="161"/>
      <c r="H73" s="161"/>
      <c r="I73" s="36"/>
      <c r="J73" s="312"/>
    </row>
    <row r="74" spans="2:10" ht="12.75">
      <c r="B74" s="58"/>
      <c r="C74" s="161"/>
      <c r="H74" s="161"/>
      <c r="I74" s="36"/>
      <c r="J74" s="312"/>
    </row>
    <row r="75" spans="1:10" ht="12.75">
      <c r="A75" s="58"/>
      <c r="B75" s="58"/>
      <c r="C75" s="161"/>
      <c r="D75" s="161"/>
      <c r="E75" s="161"/>
      <c r="F75" s="161"/>
      <c r="G75" s="161"/>
      <c r="H75" s="161"/>
      <c r="I75" s="161"/>
      <c r="J75" s="312"/>
    </row>
    <row r="76" spans="1:10" ht="12.75">
      <c r="A76" s="58"/>
      <c r="B76" s="58"/>
      <c r="C76" s="161"/>
      <c r="D76" s="161"/>
      <c r="E76" s="161"/>
      <c r="F76" s="161"/>
      <c r="G76" s="161"/>
      <c r="H76" s="161"/>
      <c r="I76" s="161"/>
      <c r="J76" s="312"/>
    </row>
    <row r="77" spans="2:10" ht="12.75">
      <c r="B77" s="58"/>
      <c r="C77" s="161"/>
      <c r="H77" s="161"/>
      <c r="I77" s="36"/>
      <c r="J77" s="312"/>
    </row>
    <row r="78" spans="2:10" ht="12.75">
      <c r="B78" s="58"/>
      <c r="C78" s="161"/>
      <c r="E78" s="161"/>
      <c r="H78" s="161"/>
      <c r="I78" s="36"/>
      <c r="J78" s="312"/>
    </row>
    <row r="79" spans="2:10" ht="12.75">
      <c r="B79" s="58"/>
      <c r="C79" s="161"/>
      <c r="D79" s="161"/>
      <c r="E79" s="161"/>
      <c r="H79" s="161"/>
      <c r="I79" s="36"/>
      <c r="J79" s="312"/>
    </row>
    <row r="80" spans="2:10" ht="12.75">
      <c r="B80" s="58"/>
      <c r="C80" s="161"/>
      <c r="H80" s="161"/>
      <c r="I80" s="36"/>
      <c r="J80" s="312"/>
    </row>
    <row r="81" spans="2:10" ht="12.75">
      <c r="B81" s="58"/>
      <c r="C81" s="161"/>
      <c r="D81" s="161"/>
      <c r="E81" s="161"/>
      <c r="G81" s="161"/>
      <c r="I81" s="36"/>
      <c r="J81" s="312"/>
    </row>
    <row r="82" spans="2:10" ht="12.75">
      <c r="B82" s="58"/>
      <c r="C82" s="161"/>
      <c r="D82" s="161"/>
      <c r="E82" s="161"/>
      <c r="G82" s="161"/>
      <c r="H82" s="161"/>
      <c r="I82" s="36"/>
      <c r="J82" s="312"/>
    </row>
    <row r="83" spans="2:10" ht="12.75">
      <c r="B83" s="58"/>
      <c r="C83" s="161"/>
      <c r="I83" s="36"/>
      <c r="J83" s="312"/>
    </row>
    <row r="84" spans="2:10" ht="12.75">
      <c r="B84" s="58"/>
      <c r="C84" s="161"/>
      <c r="D84" s="161"/>
      <c r="E84" s="161"/>
      <c r="G84" s="161"/>
      <c r="H84" s="161"/>
      <c r="I84" s="36"/>
      <c r="J84" s="312"/>
    </row>
    <row r="85" spans="2:10" ht="12.75">
      <c r="B85" s="58"/>
      <c r="C85" s="161"/>
      <c r="D85" s="161"/>
      <c r="E85" s="161"/>
      <c r="G85" s="161"/>
      <c r="H85" s="161"/>
      <c r="I85" s="36"/>
      <c r="J85" s="312"/>
    </row>
    <row r="86" spans="2:10" ht="12.75">
      <c r="B86" s="58"/>
      <c r="D86" s="161"/>
      <c r="H86" s="161"/>
      <c r="I86" s="36"/>
      <c r="J86" s="312"/>
    </row>
    <row r="87" spans="2:10" ht="12.75">
      <c r="B87" s="58"/>
      <c r="C87" s="161"/>
      <c r="D87" s="161"/>
      <c r="E87" s="161"/>
      <c r="H87" s="161"/>
      <c r="I87" s="36"/>
      <c r="J87" s="312"/>
    </row>
    <row r="88" spans="2:10" ht="12.75">
      <c r="B88" s="58"/>
      <c r="C88" s="161"/>
      <c r="D88" s="161"/>
      <c r="E88" s="161"/>
      <c r="F88" s="161"/>
      <c r="H88" s="161"/>
      <c r="I88" s="36"/>
      <c r="J88" s="312"/>
    </row>
    <row r="89" spans="2:10" ht="12.75">
      <c r="B89" s="58"/>
      <c r="D89" s="161"/>
      <c r="H89" s="161"/>
      <c r="I89" s="36"/>
      <c r="J89" s="312"/>
    </row>
    <row r="91" spans="2:10" ht="12.75">
      <c r="B91" s="58"/>
      <c r="I91" s="36"/>
      <c r="J91" s="312"/>
    </row>
  </sheetData>
  <sheetProtection/>
  <mergeCells count="3">
    <mergeCell ref="A2:I2"/>
    <mergeCell ref="A3:I3"/>
    <mergeCell ref="A49:I4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9" r:id="rId2"/>
  <headerFooter alignWithMargins="0">
    <oddFooter>&amp;R&amp;A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29.7109375" style="161" customWidth="1"/>
    <col min="2" max="2" width="14.7109375" style="161" bestFit="1" customWidth="1"/>
    <col min="3" max="3" width="14.140625" style="161" bestFit="1" customWidth="1"/>
    <col min="4" max="4" width="14.7109375" style="161" customWidth="1"/>
    <col min="5" max="5" width="13.140625" style="161" customWidth="1"/>
    <col min="6" max="6" width="13.28125" style="161" customWidth="1"/>
    <col min="7" max="16384" width="9.140625" style="161" customWidth="1"/>
  </cols>
  <sheetData>
    <row r="1" ht="12.75">
      <c r="A1" s="1" t="s">
        <v>186</v>
      </c>
    </row>
    <row r="2" spans="1:6" ht="12.75">
      <c r="A2" s="359" t="s">
        <v>92</v>
      </c>
      <c r="B2" s="359"/>
      <c r="C2" s="359"/>
      <c r="D2" s="359"/>
      <c r="E2" s="359"/>
      <c r="F2" s="359"/>
    </row>
    <row r="4" spans="1:6" ht="12.75">
      <c r="A4" s="37" t="s">
        <v>91</v>
      </c>
      <c r="B4" s="37"/>
      <c r="C4" s="37"/>
      <c r="D4" s="37"/>
      <c r="E4" s="37"/>
      <c r="F4" s="37"/>
    </row>
    <row r="5" spans="1:6" ht="13.5" thickBot="1">
      <c r="A5" s="1"/>
      <c r="F5" s="162"/>
    </row>
    <row r="6" spans="1:6" ht="12.75">
      <c r="A6" s="163"/>
      <c r="B6" s="164" t="s">
        <v>33</v>
      </c>
      <c r="C6" s="165" t="s">
        <v>15</v>
      </c>
      <c r="D6" s="165" t="s">
        <v>16</v>
      </c>
      <c r="E6" s="165" t="s">
        <v>17</v>
      </c>
      <c r="F6" s="165" t="s">
        <v>6</v>
      </c>
    </row>
    <row r="7" spans="1:6" ht="12.75">
      <c r="A7" s="162" t="s">
        <v>16</v>
      </c>
      <c r="B7" s="166" t="s">
        <v>35</v>
      </c>
      <c r="C7" s="167"/>
      <c r="D7" s="167"/>
      <c r="E7" s="167"/>
      <c r="F7" s="167"/>
    </row>
    <row r="8" spans="1:6" ht="12.75">
      <c r="A8" s="168" t="s">
        <v>45</v>
      </c>
      <c r="B8" s="172">
        <v>4</v>
      </c>
      <c r="C8" s="173">
        <v>5</v>
      </c>
      <c r="D8" s="173">
        <v>1</v>
      </c>
      <c r="E8" s="173">
        <v>2</v>
      </c>
      <c r="F8" s="173">
        <f aca="true" t="shared" si="0" ref="F8:F13">SUM(B8:E8)</f>
        <v>12</v>
      </c>
    </row>
    <row r="9" spans="1:6" ht="12.75">
      <c r="A9" s="162" t="s">
        <v>46</v>
      </c>
      <c r="B9" s="174">
        <v>1</v>
      </c>
      <c r="C9" s="175">
        <v>2</v>
      </c>
      <c r="D9" s="175">
        <v>0</v>
      </c>
      <c r="E9" s="175">
        <v>0</v>
      </c>
      <c r="F9" s="175">
        <f t="shared" si="0"/>
        <v>3</v>
      </c>
    </row>
    <row r="10" spans="1:6" ht="12.75">
      <c r="A10" s="162" t="s">
        <v>47</v>
      </c>
      <c r="B10" s="174">
        <v>1</v>
      </c>
      <c r="C10" s="175">
        <v>1</v>
      </c>
      <c r="D10" s="175">
        <v>0</v>
      </c>
      <c r="E10" s="175">
        <v>1</v>
      </c>
      <c r="F10" s="175">
        <f t="shared" si="0"/>
        <v>3</v>
      </c>
    </row>
    <row r="11" spans="1:6" ht="12.75">
      <c r="A11" s="162" t="s">
        <v>48</v>
      </c>
      <c r="B11" s="174">
        <v>5</v>
      </c>
      <c r="C11" s="175">
        <v>5</v>
      </c>
      <c r="D11" s="175">
        <v>0</v>
      </c>
      <c r="E11" s="175">
        <v>0</v>
      </c>
      <c r="F11" s="175">
        <f t="shared" si="0"/>
        <v>10</v>
      </c>
    </row>
    <row r="12" spans="1:6" ht="12.75">
      <c r="A12" s="162" t="s">
        <v>49</v>
      </c>
      <c r="B12" s="174">
        <v>4</v>
      </c>
      <c r="C12" s="175">
        <v>6</v>
      </c>
      <c r="D12" s="175">
        <v>1</v>
      </c>
      <c r="E12" s="175">
        <v>1</v>
      </c>
      <c r="F12" s="175">
        <f t="shared" si="0"/>
        <v>12</v>
      </c>
    </row>
    <row r="13" spans="1:6" ht="12.75">
      <c r="A13" s="162" t="s">
        <v>50</v>
      </c>
      <c r="B13" s="174">
        <v>2</v>
      </c>
      <c r="C13" s="175">
        <v>5</v>
      </c>
      <c r="D13" s="175">
        <v>2</v>
      </c>
      <c r="E13" s="175">
        <v>0</v>
      </c>
      <c r="F13" s="175">
        <f t="shared" si="0"/>
        <v>9</v>
      </c>
    </row>
    <row r="14" spans="1:6" s="17" customFormat="1" ht="12.75">
      <c r="A14" s="7" t="s">
        <v>6</v>
      </c>
      <c r="B14" s="87">
        <f>SUM(B8:B13)</f>
        <v>17</v>
      </c>
      <c r="C14" s="87">
        <f>SUM(C8:C13)</f>
        <v>24</v>
      </c>
      <c r="D14" s="87">
        <f>SUM(D8:D13)</f>
        <v>4</v>
      </c>
      <c r="E14" s="87">
        <f>SUM(E8:E13)</f>
        <v>4</v>
      </c>
      <c r="F14" s="87">
        <f>SUM(F8:F13)</f>
        <v>49</v>
      </c>
    </row>
    <row r="15" spans="1:6" ht="9" customHeight="1">
      <c r="A15" s="162"/>
      <c r="F15" s="162"/>
    </row>
    <row r="16" s="169" customFormat="1" ht="12.75">
      <c r="A16" s="169" t="s">
        <v>188</v>
      </c>
    </row>
    <row r="17" s="169" customFormat="1" ht="12.75">
      <c r="A17" s="169" t="s">
        <v>61</v>
      </c>
    </row>
    <row r="20" spans="1:6" ht="12.75">
      <c r="A20" s="169"/>
      <c r="B20" s="169"/>
      <c r="C20" s="169"/>
      <c r="D20" s="169"/>
      <c r="E20" s="169"/>
      <c r="F20" s="169"/>
    </row>
    <row r="21" spans="1:6" ht="12.75">
      <c r="A21" s="169"/>
      <c r="B21" s="169"/>
      <c r="C21" s="169"/>
      <c r="D21" s="169"/>
      <c r="E21" s="169"/>
      <c r="F21" s="169"/>
    </row>
    <row r="22" spans="1:6" ht="12.75">
      <c r="A22" s="169"/>
      <c r="B22" s="169"/>
      <c r="C22" s="169"/>
      <c r="D22" s="169"/>
      <c r="E22" s="169"/>
      <c r="F22" s="169"/>
    </row>
    <row r="23" spans="1:6" ht="12.75">
      <c r="A23" s="169"/>
      <c r="B23" s="169"/>
      <c r="C23" s="169"/>
      <c r="D23" s="169"/>
      <c r="E23" s="169"/>
      <c r="F23" s="169"/>
    </row>
    <row r="24" spans="1:6" ht="12.75">
      <c r="A24" s="169"/>
      <c r="B24" s="169"/>
      <c r="C24" s="169"/>
      <c r="D24" s="169"/>
      <c r="E24" s="169"/>
      <c r="F24" s="169"/>
    </row>
    <row r="25" spans="1:6" ht="12.75">
      <c r="A25" s="169"/>
      <c r="B25" s="169"/>
      <c r="C25" s="169"/>
      <c r="D25" s="169"/>
      <c r="E25" s="169"/>
      <c r="F25" s="169"/>
    </row>
    <row r="26" spans="1:6" ht="12.75">
      <c r="A26" s="169"/>
      <c r="B26" s="169"/>
      <c r="C26" s="169"/>
      <c r="D26" s="169"/>
      <c r="E26" s="169"/>
      <c r="F26" s="169"/>
    </row>
    <row r="27" spans="1:6" ht="12.75">
      <c r="A27" s="169"/>
      <c r="B27" s="169"/>
      <c r="C27" s="169"/>
      <c r="D27" s="169"/>
      <c r="E27" s="169"/>
      <c r="F27" s="169"/>
    </row>
    <row r="28" spans="1:6" ht="12.75">
      <c r="A28" s="169"/>
      <c r="B28" s="169"/>
      <c r="C28" s="169"/>
      <c r="D28" s="169"/>
      <c r="E28" s="169"/>
      <c r="F28" s="169"/>
    </row>
  </sheetData>
  <sheetProtection/>
  <mergeCells count="1">
    <mergeCell ref="A2:F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58" sqref="A58"/>
    </sheetView>
  </sheetViews>
  <sheetFormatPr defaultColWidth="9.140625" defaultRowHeight="12.75"/>
  <cols>
    <col min="1" max="1" width="30.00390625" style="0" customWidth="1"/>
    <col min="2" max="4" width="18.28125" style="0" customWidth="1"/>
    <col min="5" max="5" width="18.28125" style="2" customWidth="1"/>
    <col min="8" max="8" width="26.7109375" style="0" bestFit="1" customWidth="1"/>
    <col min="9" max="9" width="21.421875" style="0" bestFit="1" customWidth="1"/>
    <col min="10" max="10" width="28.140625" style="0" bestFit="1" customWidth="1"/>
  </cols>
  <sheetData>
    <row r="1" spans="1:7" ht="12.75">
      <c r="A1" s="1" t="s">
        <v>186</v>
      </c>
      <c r="B1" s="232"/>
      <c r="C1" s="232"/>
      <c r="D1" s="232"/>
      <c r="E1" s="233"/>
      <c r="F1" s="232"/>
      <c r="G1" s="232"/>
    </row>
    <row r="2" spans="1:7" ht="12.75">
      <c r="A2" s="366" t="s">
        <v>102</v>
      </c>
      <c r="B2" s="366"/>
      <c r="C2" s="366"/>
      <c r="D2" s="366"/>
      <c r="E2" s="366"/>
      <c r="F2" s="314"/>
      <c r="G2" s="221"/>
    </row>
    <row r="4" spans="1:7" ht="12.75">
      <c r="A4" s="366" t="s">
        <v>187</v>
      </c>
      <c r="B4" s="366"/>
      <c r="C4" s="366"/>
      <c r="D4" s="366"/>
      <c r="E4" s="366"/>
      <c r="F4" s="366"/>
      <c r="G4" s="232"/>
    </row>
    <row r="5" spans="1:7" ht="13.5" thickBot="1">
      <c r="A5" s="232"/>
      <c r="B5" s="232"/>
      <c r="C5" s="232"/>
      <c r="D5" s="232"/>
      <c r="E5" s="233"/>
      <c r="F5" s="232"/>
      <c r="G5" s="232"/>
    </row>
    <row r="6" spans="1:7" ht="26.25">
      <c r="A6" s="234"/>
      <c r="B6" s="315" t="s">
        <v>106</v>
      </c>
      <c r="C6" s="315" t="s">
        <v>107</v>
      </c>
      <c r="D6" s="315" t="s">
        <v>108</v>
      </c>
      <c r="E6" s="316" t="s">
        <v>6</v>
      </c>
      <c r="F6" s="232"/>
      <c r="G6" s="232"/>
    </row>
    <row r="7" spans="1:7" ht="12.75">
      <c r="A7" t="s">
        <v>1</v>
      </c>
      <c r="B7" s="255">
        <v>3</v>
      </c>
      <c r="C7" s="80">
        <v>3</v>
      </c>
      <c r="D7" s="255">
        <v>4</v>
      </c>
      <c r="E7" s="237">
        <f aca="true" t="shared" si="0" ref="E7:E12">SUM(B7:D7)</f>
        <v>10</v>
      </c>
      <c r="F7" s="232"/>
      <c r="G7" s="232"/>
    </row>
    <row r="8" spans="1:7" ht="12.75">
      <c r="A8" t="s">
        <v>103</v>
      </c>
      <c r="B8" s="256">
        <v>1</v>
      </c>
      <c r="C8" s="80">
        <v>1</v>
      </c>
      <c r="D8" s="256">
        <v>0</v>
      </c>
      <c r="E8" s="237">
        <f t="shared" si="0"/>
        <v>2</v>
      </c>
      <c r="F8" s="232"/>
      <c r="G8" s="232"/>
    </row>
    <row r="9" spans="1:7" ht="12.75">
      <c r="A9" t="s">
        <v>8</v>
      </c>
      <c r="B9" s="256">
        <v>1</v>
      </c>
      <c r="C9" s="80">
        <v>2</v>
      </c>
      <c r="D9" s="256">
        <v>0</v>
      </c>
      <c r="E9" s="237">
        <f t="shared" si="0"/>
        <v>3</v>
      </c>
      <c r="F9" s="232"/>
      <c r="G9" s="232"/>
    </row>
    <row r="10" spans="1:7" ht="12.75">
      <c r="A10" t="s">
        <v>9</v>
      </c>
      <c r="B10" s="256">
        <v>2</v>
      </c>
      <c r="C10" s="80">
        <v>3</v>
      </c>
      <c r="D10" s="256">
        <v>1</v>
      </c>
      <c r="E10" s="237">
        <f t="shared" si="0"/>
        <v>6</v>
      </c>
      <c r="F10" s="232"/>
      <c r="G10" s="232"/>
    </row>
    <row r="11" spans="1:7" ht="12.75">
      <c r="A11" t="s">
        <v>10</v>
      </c>
      <c r="B11" s="256">
        <v>3</v>
      </c>
      <c r="C11" s="80">
        <v>2</v>
      </c>
      <c r="D11" s="256">
        <v>3</v>
      </c>
      <c r="E11" s="237">
        <f t="shared" si="0"/>
        <v>8</v>
      </c>
      <c r="F11" s="232"/>
      <c r="G11" s="232"/>
    </row>
    <row r="12" spans="1:7" ht="12.75">
      <c r="A12" t="s">
        <v>12</v>
      </c>
      <c r="B12" s="256">
        <v>1</v>
      </c>
      <c r="C12" s="80">
        <v>1</v>
      </c>
      <c r="D12" s="256">
        <v>3</v>
      </c>
      <c r="E12" s="237">
        <f t="shared" si="0"/>
        <v>5</v>
      </c>
      <c r="F12" s="232"/>
      <c r="G12" s="232"/>
    </row>
    <row r="13" spans="1:7" ht="12.75">
      <c r="A13" s="235"/>
      <c r="B13" s="238">
        <f>SUM(B7:B12)</f>
        <v>11</v>
      </c>
      <c r="C13" s="238">
        <f>SUM(C7:C12)</f>
        <v>12</v>
      </c>
      <c r="D13" s="238">
        <f>SUM(D7:D12)</f>
        <v>11</v>
      </c>
      <c r="E13" s="239">
        <f>SUM(E7:E12)</f>
        <v>34</v>
      </c>
      <c r="F13" s="235"/>
      <c r="G13" s="235"/>
    </row>
    <row r="14" spans="1:7" ht="12.75">
      <c r="A14" s="232"/>
      <c r="B14" s="232"/>
      <c r="C14" s="232"/>
      <c r="D14" s="232"/>
      <c r="E14" s="233"/>
      <c r="F14" s="232"/>
      <c r="G14" s="232"/>
    </row>
    <row r="17" spans="1:5" ht="12.75">
      <c r="A17" s="235"/>
      <c r="B17" s="317"/>
      <c r="C17" s="317"/>
      <c r="D17" s="317"/>
      <c r="E17" s="240"/>
    </row>
    <row r="18" spans="1:5" ht="12.75">
      <c r="A18" s="232"/>
      <c r="B18" s="232"/>
      <c r="C18" s="232"/>
      <c r="D18" s="232"/>
      <c r="E18" s="233"/>
    </row>
    <row r="19" spans="1:5" ht="12.75">
      <c r="A19" s="366" t="s">
        <v>104</v>
      </c>
      <c r="B19" s="366"/>
      <c r="C19" s="232"/>
      <c r="D19" s="232"/>
      <c r="E19" s="233"/>
    </row>
    <row r="20" spans="1:5" ht="13.5" thickBot="1">
      <c r="A20" s="232"/>
      <c r="B20" s="232"/>
      <c r="C20" s="232"/>
      <c r="D20" s="232"/>
      <c r="E20" s="233"/>
    </row>
    <row r="21" spans="1:5" ht="12.75">
      <c r="A21" s="241"/>
      <c r="B21" s="318" t="s">
        <v>105</v>
      </c>
      <c r="C21" s="232"/>
      <c r="D21" s="232"/>
      <c r="E21" s="233"/>
    </row>
    <row r="22" spans="1:5" ht="15">
      <c r="A22" s="242" t="s">
        <v>1</v>
      </c>
      <c r="B22" s="232">
        <v>3</v>
      </c>
      <c r="C22" s="232"/>
      <c r="D22" s="320"/>
      <c r="E22" s="233"/>
    </row>
    <row r="23" spans="1:5" ht="12.75">
      <c r="A23" s="242" t="s">
        <v>103</v>
      </c>
      <c r="B23" s="232">
        <v>2</v>
      </c>
      <c r="C23" s="232"/>
      <c r="D23" s="232"/>
      <c r="E23" s="233"/>
    </row>
    <row r="24" spans="1:5" ht="12.75">
      <c r="A24" s="242" t="s">
        <v>8</v>
      </c>
      <c r="B24" s="232">
        <v>1</v>
      </c>
      <c r="C24" s="232"/>
      <c r="D24" s="232"/>
      <c r="E24" s="233"/>
    </row>
    <row r="25" spans="1:5" ht="12.75">
      <c r="A25" s="242" t="s">
        <v>9</v>
      </c>
      <c r="B25" s="232">
        <v>2</v>
      </c>
      <c r="C25" s="232"/>
      <c r="D25" s="232"/>
      <c r="E25" s="233"/>
    </row>
    <row r="26" spans="1:2" ht="12.75">
      <c r="A26" s="242" t="s">
        <v>10</v>
      </c>
      <c r="B26" s="232">
        <v>3</v>
      </c>
    </row>
    <row r="27" spans="1:2" ht="12.75">
      <c r="A27" s="242" t="s">
        <v>12</v>
      </c>
      <c r="B27" s="232">
        <v>2</v>
      </c>
    </row>
    <row r="28" spans="1:2" ht="12.75">
      <c r="A28" s="243" t="s">
        <v>6</v>
      </c>
      <c r="B28" s="236">
        <v>13</v>
      </c>
    </row>
    <row r="29" spans="1:5" ht="12.75">
      <c r="A29" s="232"/>
      <c r="B29" s="232"/>
      <c r="C29" s="232"/>
      <c r="D29" s="232"/>
      <c r="E29" s="233"/>
    </row>
  </sheetData>
  <sheetProtection/>
  <mergeCells count="3">
    <mergeCell ref="A19:B19"/>
    <mergeCell ref="A2:E2"/>
    <mergeCell ref="A4:F4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88" r:id="rId1"/>
  <headerFoot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3"/>
  <sheetViews>
    <sheetView zoomScalePageLayoutView="0" workbookViewId="0" topLeftCell="A1">
      <selection activeCell="A56" sqref="A56"/>
    </sheetView>
  </sheetViews>
  <sheetFormatPr defaultColWidth="10.00390625" defaultRowHeight="12.75"/>
  <cols>
    <col min="1" max="1" width="36.00390625" style="199" customWidth="1"/>
    <col min="2" max="6" width="13.28125" style="199" customWidth="1"/>
    <col min="7" max="239" width="10.00390625" style="199" customWidth="1"/>
    <col min="240" max="240" width="32.00390625" style="199" customWidth="1"/>
    <col min="241" max="242" width="15.00390625" style="199" customWidth="1"/>
    <col min="243" max="245" width="12.57421875" style="199" customWidth="1"/>
    <col min="246" max="16384" width="10.00390625" style="199" customWidth="1"/>
  </cols>
  <sheetData>
    <row r="1" spans="1:255" ht="12.75">
      <c r="A1" s="1" t="s">
        <v>186</v>
      </c>
      <c r="B1" s="224"/>
      <c r="C1" s="225"/>
      <c r="D1" s="224"/>
      <c r="E1" s="225"/>
      <c r="F1" s="225"/>
      <c r="G1" s="226"/>
      <c r="H1" s="224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  <c r="HV1" s="227"/>
      <c r="HW1" s="227"/>
      <c r="HX1" s="227"/>
      <c r="HY1" s="227"/>
      <c r="HZ1" s="227"/>
      <c r="IA1" s="227"/>
      <c r="IB1" s="227"/>
      <c r="IC1" s="227"/>
      <c r="ID1" s="227"/>
      <c r="IE1" s="227"/>
      <c r="IF1" s="227"/>
      <c r="IG1" s="227"/>
      <c r="IH1" s="227"/>
      <c r="II1" s="227"/>
      <c r="IJ1" s="227"/>
      <c r="IK1" s="227"/>
      <c r="IL1" s="227"/>
      <c r="IM1" s="227"/>
      <c r="IN1" s="227"/>
      <c r="IO1" s="227"/>
      <c r="IP1" s="227"/>
      <c r="IQ1" s="227"/>
      <c r="IR1" s="227"/>
      <c r="IS1" s="227"/>
      <c r="IT1" s="227"/>
      <c r="IU1" s="227"/>
    </row>
    <row r="2" spans="1:6" ht="12">
      <c r="A2" s="367" t="s">
        <v>100</v>
      </c>
      <c r="B2" s="367"/>
      <c r="C2" s="367"/>
      <c r="D2" s="367"/>
      <c r="E2" s="367"/>
      <c r="F2" s="367"/>
    </row>
    <row r="3" ht="8.25" customHeight="1">
      <c r="A3" s="201"/>
    </row>
    <row r="4" spans="1:6" ht="12">
      <c r="A4" s="214" t="s">
        <v>99</v>
      </c>
      <c r="B4" s="220"/>
      <c r="C4" s="220"/>
      <c r="D4" s="220"/>
      <c r="E4" s="220"/>
      <c r="F4" s="220"/>
    </row>
    <row r="5" ht="12" thickBot="1">
      <c r="A5" s="201"/>
    </row>
    <row r="6" spans="1:6" ht="11.25">
      <c r="A6" s="212"/>
      <c r="B6" s="211"/>
      <c r="C6" s="211"/>
      <c r="D6" s="211"/>
      <c r="E6" s="211"/>
      <c r="F6" s="211"/>
    </row>
    <row r="7" spans="1:6" ht="11.25">
      <c r="A7" s="202"/>
      <c r="B7" s="205" t="s">
        <v>33</v>
      </c>
      <c r="C7" s="205" t="s">
        <v>15</v>
      </c>
      <c r="D7" s="205" t="s">
        <v>17</v>
      </c>
      <c r="E7" s="205" t="s">
        <v>112</v>
      </c>
      <c r="F7" s="205" t="s">
        <v>6</v>
      </c>
    </row>
    <row r="8" spans="1:6" ht="11.25">
      <c r="A8" s="206"/>
      <c r="B8" s="210" t="s">
        <v>35</v>
      </c>
      <c r="C8" s="209"/>
      <c r="D8" s="207"/>
      <c r="E8" s="209"/>
      <c r="F8" s="208"/>
    </row>
    <row r="9" spans="1:6" ht="11.25">
      <c r="A9" s="202"/>
      <c r="B9" s="204"/>
      <c r="C9" s="205"/>
      <c r="D9" s="203"/>
      <c r="E9" s="205"/>
      <c r="F9" s="204"/>
    </row>
    <row r="10" spans="1:6" ht="12">
      <c r="A10" s="219" t="s">
        <v>180</v>
      </c>
      <c r="B10" s="204"/>
      <c r="C10" s="205"/>
      <c r="D10" s="203"/>
      <c r="E10" s="205"/>
      <c r="F10" s="204"/>
    </row>
    <row r="11" spans="1:6" ht="11.25">
      <c r="A11" s="199" t="s">
        <v>45</v>
      </c>
      <c r="B11" s="321">
        <v>2</v>
      </c>
      <c r="C11" s="321">
        <v>1</v>
      </c>
      <c r="D11" s="323">
        <v>20</v>
      </c>
      <c r="E11" s="321">
        <v>0</v>
      </c>
      <c r="F11" s="322">
        <f>SUM(B11:E11)</f>
        <v>23</v>
      </c>
    </row>
    <row r="12" spans="1:6" ht="11.25">
      <c r="A12" s="199" t="s">
        <v>46</v>
      </c>
      <c r="B12" s="321">
        <v>0</v>
      </c>
      <c r="C12" s="321">
        <v>0</v>
      </c>
      <c r="D12" s="323">
        <v>6</v>
      </c>
      <c r="E12" s="321">
        <v>0</v>
      </c>
      <c r="F12" s="322">
        <f aca="true" t="shared" si="0" ref="F12:F17">SUM(B12:E12)</f>
        <v>6</v>
      </c>
    </row>
    <row r="13" spans="1:6" ht="11.25">
      <c r="A13" s="199" t="s">
        <v>47</v>
      </c>
      <c r="B13" s="321">
        <v>2</v>
      </c>
      <c r="C13" s="321">
        <v>1</v>
      </c>
      <c r="D13" s="323">
        <v>0</v>
      </c>
      <c r="E13" s="321">
        <v>0</v>
      </c>
      <c r="F13" s="322">
        <f t="shared" si="0"/>
        <v>3</v>
      </c>
    </row>
    <row r="14" spans="1:6" ht="11.25">
      <c r="A14" s="199" t="s">
        <v>48</v>
      </c>
      <c r="B14" s="321">
        <v>0</v>
      </c>
      <c r="C14" s="321">
        <v>0</v>
      </c>
      <c r="D14" s="323">
        <v>10</v>
      </c>
      <c r="E14" s="321">
        <v>0</v>
      </c>
      <c r="F14" s="322">
        <f t="shared" si="0"/>
        <v>10</v>
      </c>
    </row>
    <row r="15" spans="1:6" ht="11.25">
      <c r="A15" s="199" t="s">
        <v>49</v>
      </c>
      <c r="B15" s="321">
        <v>0</v>
      </c>
      <c r="C15" s="321">
        <v>1</v>
      </c>
      <c r="D15" s="323">
        <v>13</v>
      </c>
      <c r="E15" s="321">
        <v>0</v>
      </c>
      <c r="F15" s="322">
        <f t="shared" si="0"/>
        <v>14</v>
      </c>
    </row>
    <row r="16" spans="1:6" ht="11.25">
      <c r="A16" s="199" t="s">
        <v>50</v>
      </c>
      <c r="B16" s="324">
        <v>1</v>
      </c>
      <c r="C16" s="324">
        <v>1</v>
      </c>
      <c r="D16" s="325">
        <v>6</v>
      </c>
      <c r="E16" s="324">
        <v>0</v>
      </c>
      <c r="F16" s="322">
        <f t="shared" si="0"/>
        <v>8</v>
      </c>
    </row>
    <row r="17" spans="1:6" ht="12">
      <c r="A17" s="200" t="s">
        <v>6</v>
      </c>
      <c r="B17" s="326">
        <f>SUM(B11:B16)</f>
        <v>5</v>
      </c>
      <c r="C17" s="326">
        <f>SUM(C11:C16)</f>
        <v>4</v>
      </c>
      <c r="D17" s="326">
        <f>SUM(D11:D16)</f>
        <v>55</v>
      </c>
      <c r="E17" s="326">
        <f>SUM(E11:E16)</f>
        <v>0</v>
      </c>
      <c r="F17" s="327">
        <f t="shared" si="0"/>
        <v>64</v>
      </c>
    </row>
    <row r="18" spans="1:6" ht="12">
      <c r="A18" s="201"/>
      <c r="B18" s="326"/>
      <c r="C18" s="326"/>
      <c r="D18" s="328"/>
      <c r="E18" s="326"/>
      <c r="F18" s="326"/>
    </row>
    <row r="19" spans="1:6" ht="12">
      <c r="A19" s="219" t="s">
        <v>113</v>
      </c>
      <c r="B19" s="204"/>
      <c r="C19" s="205"/>
      <c r="D19" s="203"/>
      <c r="E19" s="205"/>
      <c r="F19" s="204"/>
    </row>
    <row r="20" spans="1:6" ht="11.25">
      <c r="A20" s="218" t="s">
        <v>45</v>
      </c>
      <c r="B20" s="321">
        <v>2</v>
      </c>
      <c r="C20" s="321">
        <v>0</v>
      </c>
      <c r="D20" s="321">
        <v>22</v>
      </c>
      <c r="E20" s="321">
        <v>1</v>
      </c>
      <c r="F20" s="321">
        <f aca="true" t="shared" si="1" ref="F20:F26">SUM(B20:E20)</f>
        <v>25</v>
      </c>
    </row>
    <row r="21" spans="1:6" ht="11.25">
      <c r="A21" s="218" t="s">
        <v>46</v>
      </c>
      <c r="B21" s="321">
        <v>2</v>
      </c>
      <c r="C21" s="321">
        <v>0</v>
      </c>
      <c r="D21" s="321">
        <v>10</v>
      </c>
      <c r="E21" s="321">
        <v>0</v>
      </c>
      <c r="F21" s="321">
        <f t="shared" si="1"/>
        <v>12</v>
      </c>
    </row>
    <row r="22" spans="1:6" ht="11.25">
      <c r="A22" s="218" t="s">
        <v>47</v>
      </c>
      <c r="B22" s="321">
        <v>3</v>
      </c>
      <c r="C22" s="321">
        <v>0</v>
      </c>
      <c r="D22" s="321">
        <v>4</v>
      </c>
      <c r="E22" s="321">
        <v>0</v>
      </c>
      <c r="F22" s="321">
        <f t="shared" si="1"/>
        <v>7</v>
      </c>
    </row>
    <row r="23" spans="1:6" ht="11.25">
      <c r="A23" s="218" t="s">
        <v>48</v>
      </c>
      <c r="B23" s="321">
        <v>0</v>
      </c>
      <c r="C23" s="321">
        <v>0</v>
      </c>
      <c r="D23" s="321">
        <v>12</v>
      </c>
      <c r="E23" s="321">
        <v>0</v>
      </c>
      <c r="F23" s="321">
        <f t="shared" si="1"/>
        <v>12</v>
      </c>
    </row>
    <row r="24" spans="1:6" ht="11.25">
      <c r="A24" s="218" t="s">
        <v>49</v>
      </c>
      <c r="B24" s="321">
        <v>0</v>
      </c>
      <c r="C24" s="321">
        <v>0</v>
      </c>
      <c r="D24" s="321">
        <v>14</v>
      </c>
      <c r="E24" s="321">
        <v>0</v>
      </c>
      <c r="F24" s="321">
        <f t="shared" si="1"/>
        <v>14</v>
      </c>
    </row>
    <row r="25" spans="1:6" ht="11.25">
      <c r="A25" s="218" t="s">
        <v>50</v>
      </c>
      <c r="B25" s="321">
        <v>1</v>
      </c>
      <c r="C25" s="321">
        <v>1</v>
      </c>
      <c r="D25" s="321">
        <v>7</v>
      </c>
      <c r="E25" s="321">
        <v>0</v>
      </c>
      <c r="F25" s="321">
        <f t="shared" si="1"/>
        <v>9</v>
      </c>
    </row>
    <row r="26" spans="1:6" ht="12">
      <c r="A26" s="216" t="s">
        <v>6</v>
      </c>
      <c r="B26" s="329">
        <f>SUM(B20:B25)</f>
        <v>8</v>
      </c>
      <c r="C26" s="329">
        <f>SUM(C20:C25)</f>
        <v>1</v>
      </c>
      <c r="D26" s="329">
        <f>SUM(D20:D25)</f>
        <v>69</v>
      </c>
      <c r="E26" s="329">
        <f>SUM(E20:E25)</f>
        <v>1</v>
      </c>
      <c r="F26" s="329">
        <f t="shared" si="1"/>
        <v>79</v>
      </c>
    </row>
    <row r="27" spans="1:6" ht="12">
      <c r="A27" s="216"/>
      <c r="B27" s="330"/>
      <c r="C27" s="330"/>
      <c r="D27" s="331"/>
      <c r="E27" s="330"/>
      <c r="F27" s="330"/>
    </row>
    <row r="28" spans="1:6" ht="12">
      <c r="A28" s="219" t="s">
        <v>98</v>
      </c>
      <c r="B28" s="204"/>
      <c r="C28" s="205"/>
      <c r="D28" s="203"/>
      <c r="E28" s="205"/>
      <c r="F28" s="204"/>
    </row>
    <row r="29" spans="1:6" ht="11.25">
      <c r="A29" s="218" t="s">
        <v>45</v>
      </c>
      <c r="B29" s="321">
        <v>0</v>
      </c>
      <c r="C29" s="321">
        <v>0</v>
      </c>
      <c r="D29" s="321">
        <v>3</v>
      </c>
      <c r="E29" s="321">
        <v>0</v>
      </c>
      <c r="F29" s="321">
        <f aca="true" t="shared" si="2" ref="F29:F36">SUM(B29:E29)</f>
        <v>3</v>
      </c>
    </row>
    <row r="30" spans="1:6" ht="11.25">
      <c r="A30" s="218" t="s">
        <v>46</v>
      </c>
      <c r="B30" s="321">
        <v>0</v>
      </c>
      <c r="C30" s="321">
        <v>0</v>
      </c>
      <c r="D30" s="332">
        <v>5</v>
      </c>
      <c r="E30" s="321">
        <v>0</v>
      </c>
      <c r="F30" s="321">
        <f t="shared" si="2"/>
        <v>5</v>
      </c>
    </row>
    <row r="31" spans="1:6" ht="11.25">
      <c r="A31" s="218" t="s">
        <v>47</v>
      </c>
      <c r="B31" s="321">
        <v>0</v>
      </c>
      <c r="C31" s="321">
        <v>0</v>
      </c>
      <c r="D31" s="321">
        <v>1</v>
      </c>
      <c r="E31" s="321">
        <v>0</v>
      </c>
      <c r="F31" s="321">
        <f t="shared" si="2"/>
        <v>1</v>
      </c>
    </row>
    <row r="32" spans="1:6" ht="11.25">
      <c r="A32" s="218" t="s">
        <v>48</v>
      </c>
      <c r="B32" s="321">
        <v>0</v>
      </c>
      <c r="C32" s="321">
        <v>0</v>
      </c>
      <c r="D32" s="321">
        <v>5</v>
      </c>
      <c r="E32" s="321">
        <v>0</v>
      </c>
      <c r="F32" s="321">
        <f t="shared" si="2"/>
        <v>5</v>
      </c>
    </row>
    <row r="33" spans="1:6" ht="11.25">
      <c r="A33" s="218" t="s">
        <v>49</v>
      </c>
      <c r="B33" s="321">
        <v>1</v>
      </c>
      <c r="C33" s="321">
        <v>0</v>
      </c>
      <c r="D33" s="321">
        <v>6</v>
      </c>
      <c r="E33" s="321">
        <v>0</v>
      </c>
      <c r="F33" s="321">
        <f t="shared" si="2"/>
        <v>7</v>
      </c>
    </row>
    <row r="34" spans="1:6" ht="11.25">
      <c r="A34" s="218" t="s">
        <v>50</v>
      </c>
      <c r="B34" s="321">
        <v>1</v>
      </c>
      <c r="C34" s="321">
        <v>0</v>
      </c>
      <c r="D34" s="321">
        <v>2</v>
      </c>
      <c r="E34" s="321">
        <v>0</v>
      </c>
      <c r="F34" s="321">
        <f t="shared" si="2"/>
        <v>3</v>
      </c>
    </row>
    <row r="35" spans="1:6" ht="12">
      <c r="A35" s="216" t="s">
        <v>6</v>
      </c>
      <c r="B35" s="329">
        <f>SUM(B29:B34)</f>
        <v>2</v>
      </c>
      <c r="C35" s="329">
        <f>SUM(C29:C34)</f>
        <v>0</v>
      </c>
      <c r="D35" s="329">
        <f>SUM(D29:D34)</f>
        <v>22</v>
      </c>
      <c r="E35" s="329">
        <f>SUM(E29:E34)</f>
        <v>0</v>
      </c>
      <c r="F35" s="329">
        <f t="shared" si="2"/>
        <v>24</v>
      </c>
    </row>
    <row r="36" spans="1:6" ht="12">
      <c r="A36" s="217" t="s">
        <v>0</v>
      </c>
      <c r="B36" s="329">
        <f>SUM(B35,B26,B17)</f>
        <v>15</v>
      </c>
      <c r="C36" s="329">
        <f>SUM(C35,C26,C17)</f>
        <v>5</v>
      </c>
      <c r="D36" s="329">
        <f>SUM(D35,D26,D17)</f>
        <v>146</v>
      </c>
      <c r="E36" s="329">
        <f>SUM(E35,E26,E17)</f>
        <v>1</v>
      </c>
      <c r="F36" s="329">
        <f t="shared" si="2"/>
        <v>167</v>
      </c>
    </row>
    <row r="37" spans="1:6" ht="6" customHeight="1">
      <c r="A37" s="216"/>
      <c r="B37" s="215"/>
      <c r="C37" s="215"/>
      <c r="D37" s="215"/>
      <c r="E37" s="215"/>
      <c r="F37" s="215"/>
    </row>
    <row r="38" spans="1:6" ht="12">
      <c r="A38" s="313" t="s">
        <v>179</v>
      </c>
      <c r="B38" s="215"/>
      <c r="C38" s="215"/>
      <c r="D38" s="215"/>
      <c r="E38" s="215"/>
      <c r="F38" s="215"/>
    </row>
    <row r="39" spans="1:6" ht="12">
      <c r="A39" s="216"/>
      <c r="B39" s="215"/>
      <c r="C39" s="215"/>
      <c r="D39" s="215"/>
      <c r="E39" s="215"/>
      <c r="F39" s="215"/>
    </row>
    <row r="40" spans="1:6" ht="12">
      <c r="A40" s="216"/>
      <c r="B40" s="215"/>
      <c r="C40" s="215"/>
      <c r="D40" s="215"/>
      <c r="E40" s="215"/>
      <c r="F40" s="215"/>
    </row>
    <row r="41" spans="1:6" ht="12">
      <c r="A41" s="216"/>
      <c r="B41" s="215"/>
      <c r="C41" s="215"/>
      <c r="D41" s="215"/>
      <c r="E41" s="215"/>
      <c r="F41" s="215"/>
    </row>
    <row r="42" spans="1:6" ht="12">
      <c r="A42" s="214" t="s">
        <v>178</v>
      </c>
      <c r="B42" s="213"/>
      <c r="C42" s="213"/>
      <c r="D42" s="213"/>
      <c r="E42" s="213"/>
      <c r="F42" s="213"/>
    </row>
    <row r="43" ht="12" thickBot="1"/>
    <row r="44" spans="1:6" ht="11.25">
      <c r="A44" s="212"/>
      <c r="B44" s="211"/>
      <c r="C44" s="211"/>
      <c r="D44" s="211"/>
      <c r="E44" s="248"/>
      <c r="F44" s="249"/>
    </row>
    <row r="45" spans="1:6" ht="11.25">
      <c r="A45" s="202"/>
      <c r="B45" s="205" t="s">
        <v>33</v>
      </c>
      <c r="C45" s="205" t="s">
        <v>15</v>
      </c>
      <c r="D45" s="205" t="s">
        <v>17</v>
      </c>
      <c r="E45" s="250" t="s">
        <v>112</v>
      </c>
      <c r="F45" s="251" t="s">
        <v>6</v>
      </c>
    </row>
    <row r="46" spans="1:6" ht="11.25">
      <c r="A46" s="206"/>
      <c r="B46" s="210" t="s">
        <v>35</v>
      </c>
      <c r="C46" s="209"/>
      <c r="D46" s="207"/>
      <c r="E46" s="345"/>
      <c r="F46" s="206"/>
    </row>
    <row r="47" spans="1:6" ht="11.25">
      <c r="A47" s="202"/>
      <c r="B47" s="204"/>
      <c r="C47" s="205"/>
      <c r="D47" s="203"/>
      <c r="E47" s="250"/>
      <c r="F47" s="202"/>
    </row>
    <row r="48" spans="1:6" ht="11.25">
      <c r="A48" s="202" t="s">
        <v>181</v>
      </c>
      <c r="B48" s="252">
        <v>7</v>
      </c>
      <c r="C48" s="252">
        <v>4</v>
      </c>
      <c r="D48" s="253">
        <v>75</v>
      </c>
      <c r="E48" s="253">
        <v>0</v>
      </c>
      <c r="F48" s="254">
        <f>SUM(B48:D48)</f>
        <v>86</v>
      </c>
    </row>
    <row r="49" spans="1:6" ht="11.25">
      <c r="A49" s="199" t="s">
        <v>97</v>
      </c>
      <c r="B49" s="252">
        <v>10</v>
      </c>
      <c r="C49" s="252">
        <v>1</v>
      </c>
      <c r="D49" s="253">
        <v>91</v>
      </c>
      <c r="E49" s="253">
        <v>1</v>
      </c>
      <c r="F49" s="254">
        <f>SUM(B49:E49)</f>
        <v>103</v>
      </c>
    </row>
    <row r="50" spans="1:7" ht="12">
      <c r="A50" s="199" t="s">
        <v>114</v>
      </c>
      <c r="B50" s="252">
        <v>9</v>
      </c>
      <c r="C50" s="252">
        <v>1</v>
      </c>
      <c r="D50" s="253">
        <v>89</v>
      </c>
      <c r="E50" s="253">
        <v>1</v>
      </c>
      <c r="F50" s="254">
        <f>SUM(B50:E50)</f>
        <v>100</v>
      </c>
      <c r="G50" s="201"/>
    </row>
    <row r="51" spans="1:6" ht="11.25">
      <c r="A51" s="199" t="s">
        <v>96</v>
      </c>
      <c r="B51" s="252">
        <v>6</v>
      </c>
      <c r="C51" s="252">
        <v>1</v>
      </c>
      <c r="D51" s="253">
        <v>60</v>
      </c>
      <c r="E51" s="253">
        <v>0</v>
      </c>
      <c r="F51" s="254">
        <f>SUM(B51:E51)</f>
        <v>67</v>
      </c>
    </row>
    <row r="52" spans="1:6" ht="11.25">
      <c r="A52" s="333" t="s">
        <v>177</v>
      </c>
      <c r="B52" s="252">
        <v>3</v>
      </c>
      <c r="C52" s="252">
        <v>1</v>
      </c>
      <c r="D52" s="253">
        <v>54</v>
      </c>
      <c r="E52" s="253">
        <v>1</v>
      </c>
      <c r="F52" s="254">
        <f>SUM(B52:E52)</f>
        <v>59</v>
      </c>
    </row>
    <row r="53" spans="2:6" ht="11.25">
      <c r="B53" s="228"/>
      <c r="C53" s="228"/>
      <c r="D53" s="228"/>
      <c r="E53" s="228"/>
      <c r="F53" s="228"/>
    </row>
  </sheetData>
  <sheetProtection/>
  <mergeCells count="1">
    <mergeCell ref="A2:F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88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9.140625" style="156" customWidth="1"/>
    <col min="2" max="2" width="9.8515625" style="155" customWidth="1"/>
    <col min="3" max="10" width="9.421875" style="155" customWidth="1"/>
    <col min="11" max="11" width="9.421875" style="156" customWidth="1"/>
    <col min="12" max="13" width="9.421875" style="155" customWidth="1"/>
    <col min="14" max="16384" width="9.140625" style="155" customWidth="1"/>
  </cols>
  <sheetData>
    <row r="1" spans="1:2" ht="12.75">
      <c r="A1" s="1" t="s">
        <v>186</v>
      </c>
      <c r="B1" s="123"/>
    </row>
    <row r="2" spans="1:13" s="123" customFormat="1" ht="12.75">
      <c r="A2" s="124" t="s">
        <v>38</v>
      </c>
      <c r="B2" s="182"/>
      <c r="C2" s="182"/>
      <c r="D2" s="182"/>
      <c r="E2" s="182"/>
      <c r="F2" s="182"/>
      <c r="G2" s="182"/>
      <c r="H2" s="182"/>
      <c r="I2" s="182"/>
      <c r="J2" s="182"/>
      <c r="K2" s="124"/>
      <c r="L2" s="182"/>
      <c r="M2" s="182"/>
    </row>
    <row r="3" spans="1:13" s="123" customFormat="1" ht="12.75">
      <c r="A3" s="124"/>
      <c r="B3" s="182"/>
      <c r="C3" s="182"/>
      <c r="D3" s="182"/>
      <c r="E3" s="182"/>
      <c r="F3" s="182"/>
      <c r="G3" s="182"/>
      <c r="H3" s="182"/>
      <c r="I3" s="182"/>
      <c r="J3" s="182"/>
      <c r="K3" s="124"/>
      <c r="L3" s="182"/>
      <c r="M3" s="182"/>
    </row>
    <row r="4" spans="1:13" s="123" customFormat="1" ht="12.75">
      <c r="A4" s="124" t="s">
        <v>39</v>
      </c>
      <c r="B4" s="182"/>
      <c r="C4" s="182"/>
      <c r="D4" s="182"/>
      <c r="E4" s="182"/>
      <c r="F4" s="182"/>
      <c r="G4" s="182"/>
      <c r="H4" s="182"/>
      <c r="I4" s="182"/>
      <c r="J4" s="182"/>
      <c r="K4" s="124"/>
      <c r="L4" s="182"/>
      <c r="M4" s="182"/>
    </row>
    <row r="5" spans="1:13" s="123" customFormat="1" ht="12.75">
      <c r="A5" s="124" t="s">
        <v>60</v>
      </c>
      <c r="B5" s="182"/>
      <c r="C5" s="182"/>
      <c r="D5" s="182"/>
      <c r="E5" s="182"/>
      <c r="F5" s="182"/>
      <c r="G5" s="182"/>
      <c r="H5" s="182"/>
      <c r="I5" s="182"/>
      <c r="J5" s="182"/>
      <c r="K5" s="124"/>
      <c r="L5" s="182"/>
      <c r="M5" s="182"/>
    </row>
    <row r="6" ht="4.5" customHeight="1" thickBot="1"/>
    <row r="7" spans="1:13" ht="12.75">
      <c r="A7" s="157"/>
      <c r="B7" s="157"/>
      <c r="C7" s="183" t="s">
        <v>40</v>
      </c>
      <c r="D7" s="184"/>
      <c r="E7" s="183" t="s">
        <v>15</v>
      </c>
      <c r="F7" s="184"/>
      <c r="G7" s="183" t="s">
        <v>16</v>
      </c>
      <c r="H7" s="184"/>
      <c r="I7" s="183" t="s">
        <v>17</v>
      </c>
      <c r="J7" s="184"/>
      <c r="K7" s="185"/>
      <c r="L7" s="186" t="s">
        <v>6</v>
      </c>
      <c r="M7" s="187"/>
    </row>
    <row r="8" spans="1:13" s="159" customFormat="1" ht="12.75">
      <c r="A8" s="158"/>
      <c r="B8" s="158"/>
      <c r="C8" s="188" t="s">
        <v>41</v>
      </c>
      <c r="D8" s="189" t="s">
        <v>20</v>
      </c>
      <c r="E8" s="188" t="s">
        <v>41</v>
      </c>
      <c r="F8" s="189" t="s">
        <v>20</v>
      </c>
      <c r="G8" s="188" t="s">
        <v>41</v>
      </c>
      <c r="H8" s="190" t="s">
        <v>20</v>
      </c>
      <c r="I8" s="188" t="s">
        <v>41</v>
      </c>
      <c r="J8" s="189" t="s">
        <v>20</v>
      </c>
      <c r="K8" s="188" t="s">
        <v>41</v>
      </c>
      <c r="L8" s="189" t="s">
        <v>20</v>
      </c>
      <c r="M8" s="189" t="s">
        <v>6</v>
      </c>
    </row>
    <row r="9" spans="1:13" ht="12.75">
      <c r="A9" s="156" t="s">
        <v>43</v>
      </c>
      <c r="B9" s="156"/>
      <c r="C9" s="191">
        <v>0</v>
      </c>
      <c r="D9" s="192" t="s">
        <v>53</v>
      </c>
      <c r="E9" s="191">
        <v>2</v>
      </c>
      <c r="F9" s="193">
        <v>0</v>
      </c>
      <c r="G9" s="192">
        <v>0</v>
      </c>
      <c r="H9" s="193">
        <v>0</v>
      </c>
      <c r="I9" s="191">
        <v>6</v>
      </c>
      <c r="J9" s="193">
        <v>0</v>
      </c>
      <c r="K9" s="191">
        <v>8</v>
      </c>
      <c r="L9" s="192">
        <v>1</v>
      </c>
      <c r="M9" s="192">
        <v>9</v>
      </c>
    </row>
    <row r="10" spans="1:13" ht="12.75">
      <c r="A10" s="156" t="s">
        <v>42</v>
      </c>
      <c r="B10" s="156"/>
      <c r="C10" s="191">
        <v>0</v>
      </c>
      <c r="D10" s="192">
        <v>0</v>
      </c>
      <c r="E10" s="191">
        <v>0</v>
      </c>
      <c r="F10" s="193">
        <v>0</v>
      </c>
      <c r="G10" s="192">
        <v>0</v>
      </c>
      <c r="H10" s="193">
        <v>0</v>
      </c>
      <c r="I10" s="191">
        <v>0</v>
      </c>
      <c r="J10" s="193">
        <v>0</v>
      </c>
      <c r="K10" s="191">
        <v>0</v>
      </c>
      <c r="L10" s="192">
        <v>0</v>
      </c>
      <c r="M10" s="192">
        <v>0</v>
      </c>
    </row>
    <row r="11" spans="2:13" ht="6" customHeight="1">
      <c r="B11" s="156"/>
      <c r="C11" s="191"/>
      <c r="D11" s="192"/>
      <c r="E11" s="191"/>
      <c r="F11" s="193"/>
      <c r="G11" s="192"/>
      <c r="H11" s="193"/>
      <c r="I11" s="191"/>
      <c r="J11" s="193"/>
      <c r="K11" s="191"/>
      <c r="L11" s="192"/>
      <c r="M11" s="192"/>
    </row>
    <row r="12" spans="2:13" s="125" customFormat="1" ht="12.75">
      <c r="B12" s="194" t="s">
        <v>6</v>
      </c>
      <c r="C12" s="195">
        <v>0</v>
      </c>
      <c r="D12" s="196">
        <v>1</v>
      </c>
      <c r="E12" s="195">
        <v>2</v>
      </c>
      <c r="F12" s="197">
        <v>0</v>
      </c>
      <c r="G12" s="196">
        <v>0</v>
      </c>
      <c r="H12" s="197">
        <v>0</v>
      </c>
      <c r="I12" s="195">
        <v>6</v>
      </c>
      <c r="J12" s="197">
        <v>0</v>
      </c>
      <c r="K12" s="195">
        <v>8</v>
      </c>
      <c r="L12" s="196">
        <v>1</v>
      </c>
      <c r="M12" s="196">
        <v>9</v>
      </c>
    </row>
    <row r="15" spans="1:13" s="123" customFormat="1" ht="12.75">
      <c r="A15" s="124" t="s">
        <v>52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24"/>
      <c r="L15" s="182"/>
      <c r="M15" s="182"/>
    </row>
    <row r="16" spans="1:13" s="123" customFormat="1" ht="12.75">
      <c r="A16" s="124" t="s">
        <v>60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24"/>
      <c r="L16" s="182"/>
      <c r="M16" s="182"/>
    </row>
    <row r="17" ht="5.25" customHeight="1" thickBot="1"/>
    <row r="18" spans="1:13" ht="12.75">
      <c r="A18" s="157"/>
      <c r="B18" s="157"/>
      <c r="C18" s="183" t="s">
        <v>40</v>
      </c>
      <c r="D18" s="184"/>
      <c r="E18" s="183" t="s">
        <v>15</v>
      </c>
      <c r="F18" s="184"/>
      <c r="G18" s="183" t="s">
        <v>16</v>
      </c>
      <c r="H18" s="184"/>
      <c r="I18" s="183" t="s">
        <v>17</v>
      </c>
      <c r="J18" s="184"/>
      <c r="K18" s="185"/>
      <c r="L18" s="186" t="s">
        <v>6</v>
      </c>
      <c r="M18" s="187"/>
    </row>
    <row r="19" spans="1:13" ht="12.75">
      <c r="A19" s="160"/>
      <c r="B19" s="160"/>
      <c r="C19" s="188" t="s">
        <v>41</v>
      </c>
      <c r="D19" s="189" t="s">
        <v>51</v>
      </c>
      <c r="E19" s="188" t="s">
        <v>41</v>
      </c>
      <c r="F19" s="189" t="s">
        <v>20</v>
      </c>
      <c r="G19" s="188" t="s">
        <v>41</v>
      </c>
      <c r="H19" s="190" t="s">
        <v>20</v>
      </c>
      <c r="I19" s="188" t="s">
        <v>41</v>
      </c>
      <c r="J19" s="189" t="s">
        <v>20</v>
      </c>
      <c r="K19" s="188" t="s">
        <v>41</v>
      </c>
      <c r="L19" s="189" t="s">
        <v>20</v>
      </c>
      <c r="M19" s="189" t="s">
        <v>6</v>
      </c>
    </row>
    <row r="20" spans="1:13" ht="12.75">
      <c r="A20" s="156" t="s">
        <v>43</v>
      </c>
      <c r="B20" s="156"/>
      <c r="C20" s="191">
        <v>1</v>
      </c>
      <c r="D20" s="192">
        <v>0</v>
      </c>
      <c r="E20" s="191">
        <v>0</v>
      </c>
      <c r="F20" s="193">
        <v>0</v>
      </c>
      <c r="G20" s="192">
        <v>0</v>
      </c>
      <c r="H20" s="193">
        <v>0</v>
      </c>
      <c r="I20" s="191">
        <v>0</v>
      </c>
      <c r="J20" s="193">
        <v>0</v>
      </c>
      <c r="K20" s="191">
        <v>1</v>
      </c>
      <c r="L20" s="192">
        <v>0</v>
      </c>
      <c r="M20" s="192">
        <v>1</v>
      </c>
    </row>
    <row r="21" spans="1:13" ht="12.75">
      <c r="A21" s="156" t="s">
        <v>42</v>
      </c>
      <c r="B21" s="156"/>
      <c r="C21" s="191">
        <v>1</v>
      </c>
      <c r="D21" s="192" t="s">
        <v>53</v>
      </c>
      <c r="E21" s="191">
        <v>0</v>
      </c>
      <c r="F21" s="193">
        <v>0</v>
      </c>
      <c r="G21" s="192">
        <v>0</v>
      </c>
      <c r="H21" s="193">
        <v>0</v>
      </c>
      <c r="I21" s="191">
        <v>0</v>
      </c>
      <c r="J21" s="193">
        <v>0</v>
      </c>
      <c r="K21" s="191">
        <v>1</v>
      </c>
      <c r="L21" s="192">
        <v>1</v>
      </c>
      <c r="M21" s="192">
        <v>2</v>
      </c>
    </row>
    <row r="22" spans="2:13" ht="5.25" customHeight="1">
      <c r="B22" s="156"/>
      <c r="C22" s="191"/>
      <c r="D22" s="192"/>
      <c r="E22" s="191"/>
      <c r="F22" s="193"/>
      <c r="G22" s="192"/>
      <c r="H22" s="193"/>
      <c r="I22" s="191"/>
      <c r="J22" s="193"/>
      <c r="K22" s="191"/>
      <c r="L22" s="192"/>
      <c r="M22" s="192"/>
    </row>
    <row r="23" spans="2:13" s="125" customFormat="1" ht="12.75">
      <c r="B23" s="194" t="s">
        <v>6</v>
      </c>
      <c r="C23" s="195">
        <v>2</v>
      </c>
      <c r="D23" s="196">
        <v>1</v>
      </c>
      <c r="E23" s="195">
        <v>0</v>
      </c>
      <c r="F23" s="197">
        <v>0</v>
      </c>
      <c r="G23" s="196">
        <v>0</v>
      </c>
      <c r="H23" s="197">
        <v>0</v>
      </c>
      <c r="I23" s="195">
        <v>0</v>
      </c>
      <c r="J23" s="197">
        <v>0</v>
      </c>
      <c r="K23" s="195">
        <v>2</v>
      </c>
      <c r="L23" s="196">
        <v>1</v>
      </c>
      <c r="M23" s="196">
        <v>3</v>
      </c>
    </row>
    <row r="24" spans="2:13" s="125" customFormat="1" ht="12.75">
      <c r="B24" s="194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</row>
    <row r="25" ht="12.75">
      <c r="A25" s="156" t="s">
        <v>44</v>
      </c>
    </row>
    <row r="26" ht="12.75">
      <c r="A26" s="156" t="s">
        <v>109</v>
      </c>
    </row>
    <row r="30" spans="8:11" ht="12.75">
      <c r="H30" s="156"/>
      <c r="K30" s="155"/>
    </row>
    <row r="31" spans="7:11" ht="12.75">
      <c r="G31" s="156"/>
      <c r="K31" s="155"/>
    </row>
    <row r="32" spans="8:11" ht="12.75">
      <c r="H32" s="156"/>
      <c r="K32" s="155"/>
    </row>
    <row r="33" spans="8:11" ht="12.75">
      <c r="H33" s="156"/>
      <c r="K33" s="15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61.421875" style="0" customWidth="1"/>
    <col min="2" max="2" width="10.421875" style="0" customWidth="1"/>
    <col min="3" max="12" width="10.421875" style="0" bestFit="1" customWidth="1"/>
  </cols>
  <sheetData>
    <row r="1" spans="1:12" ht="23.25">
      <c r="A1" s="356" t="s">
        <v>115</v>
      </c>
      <c r="B1" s="271"/>
      <c r="C1" s="271"/>
      <c r="D1" s="271"/>
      <c r="E1" s="271"/>
      <c r="F1" s="268"/>
      <c r="G1" s="268"/>
      <c r="H1" s="268"/>
      <c r="I1" s="268"/>
      <c r="J1" s="268"/>
      <c r="K1" s="268"/>
      <c r="L1" s="268"/>
    </row>
    <row r="2" spans="1:12" ht="18">
      <c r="A2" s="270"/>
      <c r="B2" s="270"/>
      <c r="C2" s="270"/>
      <c r="D2" s="270"/>
      <c r="E2" s="270"/>
      <c r="F2" s="268" t="s">
        <v>116</v>
      </c>
      <c r="G2" s="268"/>
      <c r="H2" s="268"/>
      <c r="I2" s="268"/>
      <c r="J2" s="268"/>
      <c r="K2" s="268"/>
      <c r="L2" s="268"/>
    </row>
    <row r="3" spans="1:12" ht="14.25">
      <c r="A3" s="300"/>
      <c r="B3" s="339" t="s">
        <v>183</v>
      </c>
      <c r="C3" s="274" t="s">
        <v>161</v>
      </c>
      <c r="D3" s="274" t="s">
        <v>144</v>
      </c>
      <c r="E3" s="274" t="s">
        <v>145</v>
      </c>
      <c r="F3" s="274" t="s">
        <v>117</v>
      </c>
      <c r="G3" s="274" t="s">
        <v>118</v>
      </c>
      <c r="H3" s="274" t="s">
        <v>119</v>
      </c>
      <c r="I3" s="274" t="s">
        <v>120</v>
      </c>
      <c r="J3" s="274" t="s">
        <v>121</v>
      </c>
      <c r="K3" s="274" t="s">
        <v>122</v>
      </c>
      <c r="L3" s="273" t="s">
        <v>123</v>
      </c>
    </row>
    <row r="4" spans="1:12" ht="15">
      <c r="A4" s="299" t="s">
        <v>141</v>
      </c>
      <c r="B4" s="336"/>
      <c r="C4" s="294"/>
      <c r="D4" s="294"/>
      <c r="E4" s="295"/>
      <c r="F4" s="296"/>
      <c r="G4" s="296"/>
      <c r="H4" s="296"/>
      <c r="I4" s="296"/>
      <c r="J4" s="296"/>
      <c r="K4" s="296"/>
      <c r="L4" s="297"/>
    </row>
    <row r="5" spans="1:12" ht="15">
      <c r="A5" s="302" t="s">
        <v>124</v>
      </c>
      <c r="B5" s="302"/>
      <c r="C5" s="298"/>
      <c r="D5" s="298"/>
      <c r="E5" s="272"/>
      <c r="F5" s="267"/>
      <c r="G5" s="267"/>
      <c r="H5" s="267"/>
      <c r="I5" s="267"/>
      <c r="J5" s="267"/>
      <c r="K5" s="267"/>
      <c r="L5" s="267"/>
    </row>
    <row r="6" spans="1:12" ht="14.25">
      <c r="A6" s="275" t="s">
        <v>125</v>
      </c>
      <c r="B6" s="275"/>
      <c r="C6" s="275"/>
      <c r="D6" s="275"/>
      <c r="E6" s="269"/>
      <c r="F6" s="267"/>
      <c r="G6" s="267"/>
      <c r="H6" s="267"/>
      <c r="I6" s="267"/>
      <c r="J6" s="267"/>
      <c r="K6" s="267"/>
      <c r="L6" s="267"/>
    </row>
    <row r="7" spans="1:12" ht="14.25">
      <c r="A7" s="303" t="s">
        <v>126</v>
      </c>
      <c r="B7" s="303">
        <v>160</v>
      </c>
      <c r="C7" s="266">
        <v>160</v>
      </c>
      <c r="D7" s="266">
        <v>162</v>
      </c>
      <c r="E7" s="276">
        <v>162</v>
      </c>
      <c r="F7" s="266">
        <v>162</v>
      </c>
      <c r="G7" s="266">
        <v>162</v>
      </c>
      <c r="H7" s="266">
        <v>164</v>
      </c>
      <c r="I7" s="266">
        <v>165</v>
      </c>
      <c r="J7" s="266">
        <v>165</v>
      </c>
      <c r="K7" s="266">
        <v>169</v>
      </c>
      <c r="L7" s="265">
        <v>171</v>
      </c>
    </row>
    <row r="8" spans="1:12" ht="14.25">
      <c r="A8" s="303" t="s">
        <v>127</v>
      </c>
      <c r="B8" s="303">
        <v>154</v>
      </c>
      <c r="C8" s="266">
        <v>157</v>
      </c>
      <c r="D8" s="266">
        <v>161</v>
      </c>
      <c r="E8" s="276">
        <v>164</v>
      </c>
      <c r="F8" s="266">
        <v>167</v>
      </c>
      <c r="G8" s="266">
        <v>168</v>
      </c>
      <c r="H8" s="266">
        <v>168</v>
      </c>
      <c r="I8" s="266">
        <v>171</v>
      </c>
      <c r="J8" s="266">
        <v>169</v>
      </c>
      <c r="K8" s="266">
        <v>174</v>
      </c>
      <c r="L8" s="265">
        <v>176</v>
      </c>
    </row>
    <row r="9" spans="1:12" ht="14.25">
      <c r="A9" s="303" t="s">
        <v>128</v>
      </c>
      <c r="B9" s="303">
        <v>2171</v>
      </c>
      <c r="C9" s="266">
        <v>2137</v>
      </c>
      <c r="D9" s="266">
        <v>2114</v>
      </c>
      <c r="E9" s="276">
        <v>2094</v>
      </c>
      <c r="F9" s="266">
        <v>2081</v>
      </c>
      <c r="G9" s="266">
        <v>2072</v>
      </c>
      <c r="H9" s="266">
        <v>2060</v>
      </c>
      <c r="I9" s="266">
        <v>2045</v>
      </c>
      <c r="J9" s="266">
        <v>2034</v>
      </c>
      <c r="K9" s="266">
        <v>2011</v>
      </c>
      <c r="L9" s="265">
        <v>1989</v>
      </c>
    </row>
    <row r="10" spans="1:12" ht="14.25">
      <c r="A10" s="304" t="s">
        <v>6</v>
      </c>
      <c r="B10" s="257">
        <f>SUM(B7:B9)</f>
        <v>2485</v>
      </c>
      <c r="C10" s="257">
        <f>SUM(C7:C9)</f>
        <v>2454</v>
      </c>
      <c r="D10" s="257">
        <f aca="true" t="shared" si="0" ref="D10:L10">SUM(D7:D9)</f>
        <v>2437</v>
      </c>
      <c r="E10" s="257">
        <f t="shared" si="0"/>
        <v>2420</v>
      </c>
      <c r="F10" s="257">
        <f t="shared" si="0"/>
        <v>2410</v>
      </c>
      <c r="G10" s="257">
        <f t="shared" si="0"/>
        <v>2402</v>
      </c>
      <c r="H10" s="257">
        <f t="shared" si="0"/>
        <v>2392</v>
      </c>
      <c r="I10" s="257">
        <f t="shared" si="0"/>
        <v>2381</v>
      </c>
      <c r="J10" s="257">
        <f t="shared" si="0"/>
        <v>2368</v>
      </c>
      <c r="K10" s="257">
        <f t="shared" si="0"/>
        <v>2354</v>
      </c>
      <c r="L10" s="257">
        <f t="shared" si="0"/>
        <v>2336</v>
      </c>
    </row>
    <row r="11" spans="1:12" ht="14.25">
      <c r="A11" s="275" t="s">
        <v>150</v>
      </c>
      <c r="B11" s="275"/>
      <c r="C11" s="260"/>
      <c r="D11" s="260"/>
      <c r="E11" s="277"/>
      <c r="F11" s="263"/>
      <c r="G11" s="263"/>
      <c r="H11" s="263"/>
      <c r="I11" s="263"/>
      <c r="J11" s="263"/>
      <c r="K11" s="263"/>
      <c r="L11" s="262"/>
    </row>
    <row r="12" spans="1:12" ht="14.25">
      <c r="A12" s="303" t="s">
        <v>126</v>
      </c>
      <c r="B12" s="346">
        <v>1</v>
      </c>
      <c r="C12" s="347">
        <v>0</v>
      </c>
      <c r="D12" s="347">
        <v>0</v>
      </c>
      <c r="E12" s="348">
        <v>0</v>
      </c>
      <c r="F12" s="349">
        <v>0</v>
      </c>
      <c r="G12" s="349">
        <v>0</v>
      </c>
      <c r="H12" s="349"/>
      <c r="I12" s="349">
        <v>0</v>
      </c>
      <c r="J12" s="349">
        <v>0</v>
      </c>
      <c r="K12" s="349">
        <v>0</v>
      </c>
      <c r="L12" s="350">
        <v>0</v>
      </c>
    </row>
    <row r="13" spans="1:12" ht="14.25">
      <c r="A13" s="303" t="s">
        <v>127</v>
      </c>
      <c r="B13" s="303">
        <v>70</v>
      </c>
      <c r="C13" s="266">
        <v>71</v>
      </c>
      <c r="D13" s="266">
        <v>75</v>
      </c>
      <c r="E13" s="276">
        <v>79</v>
      </c>
      <c r="F13" s="266">
        <v>83</v>
      </c>
      <c r="G13" s="266">
        <v>89</v>
      </c>
      <c r="H13" s="266">
        <v>96</v>
      </c>
      <c r="I13" s="266">
        <v>96</v>
      </c>
      <c r="J13" s="266">
        <v>94</v>
      </c>
      <c r="K13" s="266">
        <v>94</v>
      </c>
      <c r="L13" s="265">
        <v>94</v>
      </c>
    </row>
    <row r="14" spans="1:12" ht="14.25">
      <c r="A14" s="305" t="s">
        <v>128</v>
      </c>
      <c r="B14" s="305">
        <v>128</v>
      </c>
      <c r="C14" s="265">
        <v>127</v>
      </c>
      <c r="D14" s="265">
        <v>123</v>
      </c>
      <c r="E14" s="278">
        <v>120</v>
      </c>
      <c r="F14" s="265">
        <v>116</v>
      </c>
      <c r="G14" s="265">
        <v>111</v>
      </c>
      <c r="H14" s="265">
        <v>105</v>
      </c>
      <c r="I14" s="265">
        <v>106</v>
      </c>
      <c r="J14" s="265">
        <v>105</v>
      </c>
      <c r="K14" s="265">
        <v>103</v>
      </c>
      <c r="L14" s="265">
        <v>103</v>
      </c>
    </row>
    <row r="15" spans="1:12" ht="14.25">
      <c r="A15" s="304" t="s">
        <v>6</v>
      </c>
      <c r="B15" s="257">
        <f>SUM(B12:B14)</f>
        <v>199</v>
      </c>
      <c r="C15" s="257">
        <f>SUM(C13:C14)</f>
        <v>198</v>
      </c>
      <c r="D15" s="257">
        <f aca="true" t="shared" si="1" ref="D15:L15">SUM(D13:D14)</f>
        <v>198</v>
      </c>
      <c r="E15" s="257">
        <f t="shared" si="1"/>
        <v>199</v>
      </c>
      <c r="F15" s="257">
        <f t="shared" si="1"/>
        <v>199</v>
      </c>
      <c r="G15" s="257">
        <f t="shared" si="1"/>
        <v>200</v>
      </c>
      <c r="H15" s="257">
        <f t="shared" si="1"/>
        <v>201</v>
      </c>
      <c r="I15" s="257">
        <f t="shared" si="1"/>
        <v>202</v>
      </c>
      <c r="J15" s="257">
        <f t="shared" si="1"/>
        <v>199</v>
      </c>
      <c r="K15" s="257">
        <f t="shared" si="1"/>
        <v>197</v>
      </c>
      <c r="L15" s="257">
        <f t="shared" si="1"/>
        <v>197</v>
      </c>
    </row>
    <row r="16" spans="1:12" ht="14.25">
      <c r="A16" s="304" t="s">
        <v>143</v>
      </c>
      <c r="B16" s="257">
        <f>SUM(B15,B10)</f>
        <v>2684</v>
      </c>
      <c r="C16" s="257">
        <f>SUM(C15,C10)</f>
        <v>2652</v>
      </c>
      <c r="D16" s="257">
        <f aca="true" t="shared" si="2" ref="D16:L16">SUM(D15,D10)</f>
        <v>2635</v>
      </c>
      <c r="E16" s="257">
        <f t="shared" si="2"/>
        <v>2619</v>
      </c>
      <c r="F16" s="257">
        <f t="shared" si="2"/>
        <v>2609</v>
      </c>
      <c r="G16" s="257">
        <f t="shared" si="2"/>
        <v>2602</v>
      </c>
      <c r="H16" s="257">
        <f t="shared" si="2"/>
        <v>2593</v>
      </c>
      <c r="I16" s="257">
        <f t="shared" si="2"/>
        <v>2583</v>
      </c>
      <c r="J16" s="257">
        <f t="shared" si="2"/>
        <v>2567</v>
      </c>
      <c r="K16" s="257">
        <f t="shared" si="2"/>
        <v>2551</v>
      </c>
      <c r="L16" s="257">
        <f t="shared" si="2"/>
        <v>2533</v>
      </c>
    </row>
    <row r="17" spans="1:12" ht="15">
      <c r="A17" s="302" t="s">
        <v>129</v>
      </c>
      <c r="B17" s="302"/>
      <c r="C17" s="279"/>
      <c r="D17" s="279"/>
      <c r="E17" s="280"/>
      <c r="F17" s="267"/>
      <c r="G17" s="267"/>
      <c r="H17" s="267"/>
      <c r="I17" s="267"/>
      <c r="J17" s="267"/>
      <c r="K17" s="267"/>
      <c r="L17" s="267"/>
    </row>
    <row r="18" spans="1:12" ht="14.25">
      <c r="A18" s="275" t="s">
        <v>130</v>
      </c>
      <c r="B18" s="275"/>
      <c r="C18" s="260"/>
      <c r="D18" s="260"/>
      <c r="E18" s="277"/>
      <c r="F18" s="267"/>
      <c r="G18" s="267"/>
      <c r="H18" s="267"/>
      <c r="I18" s="267"/>
      <c r="J18" s="267"/>
      <c r="K18" s="267"/>
      <c r="L18" s="267"/>
    </row>
    <row r="19" spans="1:12" ht="14.25">
      <c r="A19" s="303" t="s">
        <v>128</v>
      </c>
      <c r="B19" s="303">
        <v>8</v>
      </c>
      <c r="C19" s="266">
        <v>8</v>
      </c>
      <c r="D19" s="266">
        <v>8</v>
      </c>
      <c r="E19" s="276">
        <v>8</v>
      </c>
      <c r="F19" s="267">
        <v>8</v>
      </c>
      <c r="G19" s="267">
        <v>8</v>
      </c>
      <c r="H19" s="267">
        <v>8</v>
      </c>
      <c r="I19" s="267">
        <v>8</v>
      </c>
      <c r="J19" s="267">
        <v>8</v>
      </c>
      <c r="K19" s="267">
        <v>8</v>
      </c>
      <c r="L19" s="261">
        <v>8</v>
      </c>
    </row>
    <row r="20" spans="1:12" ht="14.25">
      <c r="A20" s="275" t="s">
        <v>151</v>
      </c>
      <c r="B20" s="275"/>
      <c r="C20" s="260"/>
      <c r="D20" s="260"/>
      <c r="E20" s="277"/>
      <c r="F20" s="267"/>
      <c r="G20" s="267"/>
      <c r="H20" s="267"/>
      <c r="I20" s="267"/>
      <c r="J20" s="267"/>
      <c r="K20" s="267"/>
      <c r="L20" s="267"/>
    </row>
    <row r="21" spans="1:12" ht="14.25">
      <c r="A21" s="303" t="s">
        <v>128</v>
      </c>
      <c r="B21" s="303">
        <v>1</v>
      </c>
      <c r="C21" s="266">
        <v>1</v>
      </c>
      <c r="D21" s="266">
        <v>1</v>
      </c>
      <c r="E21" s="276">
        <v>1</v>
      </c>
      <c r="F21" s="267">
        <v>1</v>
      </c>
      <c r="G21" s="267">
        <v>1</v>
      </c>
      <c r="H21" s="267">
        <v>1</v>
      </c>
      <c r="I21" s="267">
        <v>1</v>
      </c>
      <c r="J21" s="267">
        <v>1</v>
      </c>
      <c r="K21" s="267">
        <v>1</v>
      </c>
      <c r="L21" s="261">
        <v>1</v>
      </c>
    </row>
    <row r="22" spans="1:12" ht="14.25">
      <c r="A22" s="306"/>
      <c r="B22" s="306"/>
      <c r="C22" s="264"/>
      <c r="D22" s="264"/>
      <c r="E22" s="281"/>
      <c r="F22" s="261"/>
      <c r="G22" s="261"/>
      <c r="H22" s="261"/>
      <c r="I22" s="261"/>
      <c r="J22" s="261"/>
      <c r="K22" s="261"/>
      <c r="L22" s="261"/>
    </row>
    <row r="23" spans="1:12" ht="15">
      <c r="A23" s="301" t="s">
        <v>142</v>
      </c>
      <c r="B23" s="337"/>
      <c r="C23" s="282"/>
      <c r="D23" s="282"/>
      <c r="E23" s="283"/>
      <c r="F23" s="267"/>
      <c r="G23" s="267"/>
      <c r="H23" s="267"/>
      <c r="I23" s="267"/>
      <c r="J23" s="267"/>
      <c r="K23" s="267"/>
      <c r="L23" s="267"/>
    </row>
    <row r="24" spans="1:12" ht="14.25">
      <c r="A24" s="306"/>
      <c r="B24" s="306"/>
      <c r="C24" s="264"/>
      <c r="D24" s="264"/>
      <c r="E24" s="284"/>
      <c r="F24" s="262"/>
      <c r="G24" s="262"/>
      <c r="H24" s="262"/>
      <c r="I24" s="262"/>
      <c r="J24" s="262"/>
      <c r="K24" s="262"/>
      <c r="L24" s="262"/>
    </row>
    <row r="25" spans="1:12" ht="14.25">
      <c r="A25" s="307" t="s">
        <v>131</v>
      </c>
      <c r="B25" s="304">
        <v>955</v>
      </c>
      <c r="C25" s="260">
        <v>952</v>
      </c>
      <c r="D25" s="260">
        <v>950</v>
      </c>
      <c r="E25" s="277">
        <v>949</v>
      </c>
      <c r="F25" s="264">
        <v>949</v>
      </c>
      <c r="G25" s="264">
        <v>948</v>
      </c>
      <c r="H25" s="264">
        <v>953</v>
      </c>
      <c r="I25" s="264">
        <v>961</v>
      </c>
      <c r="J25" s="264">
        <v>963</v>
      </c>
      <c r="K25" s="264">
        <v>965</v>
      </c>
      <c r="L25" s="264">
        <v>969</v>
      </c>
    </row>
    <row r="26" spans="1:12" ht="14.25">
      <c r="A26" s="308" t="s">
        <v>132</v>
      </c>
      <c r="B26" s="308">
        <v>7</v>
      </c>
      <c r="C26" s="258">
        <v>6</v>
      </c>
      <c r="D26" s="258">
        <v>6</v>
      </c>
      <c r="E26" s="285">
        <v>6</v>
      </c>
      <c r="F26" s="259">
        <v>6</v>
      </c>
      <c r="G26" s="259">
        <v>5</v>
      </c>
      <c r="H26" s="259">
        <v>5</v>
      </c>
      <c r="I26" s="259">
        <v>5</v>
      </c>
      <c r="J26" s="259">
        <v>5</v>
      </c>
      <c r="K26" s="259">
        <v>5</v>
      </c>
      <c r="L26" s="259">
        <v>5</v>
      </c>
    </row>
    <row r="27" spans="1:12" ht="32.25" customHeight="1">
      <c r="A27" s="309" t="s">
        <v>185</v>
      </c>
      <c r="B27" s="309">
        <v>42</v>
      </c>
      <c r="C27" s="286">
        <v>43</v>
      </c>
      <c r="D27" s="286">
        <v>43</v>
      </c>
      <c r="E27" s="287">
        <v>43</v>
      </c>
      <c r="F27" s="259">
        <v>42</v>
      </c>
      <c r="G27" s="259">
        <v>43</v>
      </c>
      <c r="H27" s="259">
        <v>42</v>
      </c>
      <c r="I27" s="259">
        <v>42</v>
      </c>
      <c r="J27" s="259">
        <v>42</v>
      </c>
      <c r="K27" s="259">
        <v>42</v>
      </c>
      <c r="L27" s="259">
        <v>42</v>
      </c>
    </row>
    <row r="28" spans="1:12" ht="14.25">
      <c r="A28" s="308" t="s">
        <v>133</v>
      </c>
      <c r="B28" s="308">
        <v>4</v>
      </c>
      <c r="C28" s="258">
        <v>4</v>
      </c>
      <c r="D28" s="258">
        <v>4</v>
      </c>
      <c r="E28" s="285">
        <v>4</v>
      </c>
      <c r="F28" s="259">
        <v>4</v>
      </c>
      <c r="G28" s="259">
        <v>4</v>
      </c>
      <c r="H28" s="259">
        <v>4</v>
      </c>
      <c r="I28" s="259">
        <v>4</v>
      </c>
      <c r="J28" s="259">
        <v>4</v>
      </c>
      <c r="K28" s="259">
        <v>4</v>
      </c>
      <c r="L28" s="259">
        <v>4</v>
      </c>
    </row>
    <row r="29" spans="1:12" ht="14.25">
      <c r="A29" s="308" t="s">
        <v>184</v>
      </c>
      <c r="B29" s="308">
        <v>16</v>
      </c>
      <c r="C29" s="258">
        <v>16</v>
      </c>
      <c r="D29" s="258">
        <v>16</v>
      </c>
      <c r="E29" s="285">
        <v>16</v>
      </c>
      <c r="F29" s="259">
        <v>16</v>
      </c>
      <c r="G29" s="259">
        <v>16</v>
      </c>
      <c r="H29" s="259">
        <v>16</v>
      </c>
      <c r="I29" s="259">
        <v>16</v>
      </c>
      <c r="J29" s="259">
        <v>16</v>
      </c>
      <c r="K29" s="259">
        <v>16</v>
      </c>
      <c r="L29" s="259">
        <v>16</v>
      </c>
    </row>
    <row r="30" spans="1:12" ht="14.25">
      <c r="A30" s="308"/>
      <c r="B30" s="308"/>
      <c r="C30" s="258"/>
      <c r="D30" s="258"/>
      <c r="E30" s="285"/>
      <c r="F30" s="259"/>
      <c r="G30" s="259"/>
      <c r="H30" s="259"/>
      <c r="I30" s="259"/>
      <c r="J30" s="259"/>
      <c r="K30" s="259"/>
      <c r="L30" s="259"/>
    </row>
    <row r="31" spans="1:12" ht="14.25">
      <c r="A31" s="310" t="s">
        <v>134</v>
      </c>
      <c r="B31" s="340">
        <v>136</v>
      </c>
      <c r="C31" s="340">
        <v>132</v>
      </c>
      <c r="D31" s="341">
        <v>126</v>
      </c>
      <c r="E31" s="342">
        <v>126</v>
      </c>
      <c r="F31" s="341">
        <v>124</v>
      </c>
      <c r="G31" s="341">
        <v>121</v>
      </c>
      <c r="H31" s="341">
        <v>119</v>
      </c>
      <c r="I31" s="341">
        <v>119</v>
      </c>
      <c r="J31" s="341">
        <v>117</v>
      </c>
      <c r="K31" s="340">
        <v>116</v>
      </c>
      <c r="L31" s="340">
        <v>115</v>
      </c>
    </row>
    <row r="32" spans="1:12" ht="14.25">
      <c r="A32" s="304" t="s">
        <v>149</v>
      </c>
      <c r="B32" s="257">
        <f>SUM(B31,B25)</f>
        <v>1091</v>
      </c>
      <c r="C32" s="257">
        <f>SUM(C31,C25)</f>
        <v>1084</v>
      </c>
      <c r="D32" s="257">
        <f aca="true" t="shared" si="3" ref="D32:L32">SUM(D31,D25)</f>
        <v>1076</v>
      </c>
      <c r="E32" s="257">
        <f t="shared" si="3"/>
        <v>1075</v>
      </c>
      <c r="F32" s="257">
        <f t="shared" si="3"/>
        <v>1073</v>
      </c>
      <c r="G32" s="257">
        <f t="shared" si="3"/>
        <v>1069</v>
      </c>
      <c r="H32" s="257">
        <f t="shared" si="3"/>
        <v>1072</v>
      </c>
      <c r="I32" s="257">
        <f t="shared" si="3"/>
        <v>1080</v>
      </c>
      <c r="J32" s="257">
        <f t="shared" si="3"/>
        <v>1080</v>
      </c>
      <c r="K32" s="257">
        <f t="shared" si="3"/>
        <v>1081</v>
      </c>
      <c r="L32" s="257">
        <f t="shared" si="3"/>
        <v>1084</v>
      </c>
    </row>
    <row r="33" spans="1:12" ht="14.25">
      <c r="A33" s="267"/>
      <c r="B33" s="267"/>
      <c r="C33" s="263"/>
      <c r="D33" s="263"/>
      <c r="E33" s="288"/>
      <c r="F33" s="263"/>
      <c r="G33" s="263"/>
      <c r="H33" s="263"/>
      <c r="I33" s="263"/>
      <c r="J33" s="263"/>
      <c r="K33" s="263"/>
      <c r="L33" s="262"/>
    </row>
    <row r="34" spans="1:12" ht="15">
      <c r="A34" s="299" t="s">
        <v>148</v>
      </c>
      <c r="B34" s="338"/>
      <c r="C34" s="289"/>
      <c r="D34" s="289"/>
      <c r="E34" s="290"/>
      <c r="F34" s="263"/>
      <c r="G34" s="263"/>
      <c r="H34" s="263"/>
      <c r="I34" s="263"/>
      <c r="J34" s="263"/>
      <c r="K34" s="263"/>
      <c r="L34" s="262"/>
    </row>
    <row r="35" spans="1:12" s="17" customFormat="1" ht="14.25">
      <c r="A35" s="275" t="s">
        <v>135</v>
      </c>
      <c r="B35" s="275">
        <v>16</v>
      </c>
      <c r="C35" s="260">
        <v>16</v>
      </c>
      <c r="D35" s="260">
        <v>16</v>
      </c>
      <c r="E35" s="277">
        <v>16</v>
      </c>
      <c r="F35" s="264">
        <v>16</v>
      </c>
      <c r="G35" s="260">
        <v>16</v>
      </c>
      <c r="H35" s="260">
        <v>17</v>
      </c>
      <c r="I35" s="260">
        <v>17</v>
      </c>
      <c r="J35" s="260">
        <v>21</v>
      </c>
      <c r="K35" s="260">
        <v>21</v>
      </c>
      <c r="L35" s="264">
        <v>22</v>
      </c>
    </row>
    <row r="36" spans="1:12" s="17" customFormat="1" ht="14.25">
      <c r="A36" s="275" t="s">
        <v>136</v>
      </c>
      <c r="B36" s="275">
        <v>6</v>
      </c>
      <c r="C36" s="260">
        <v>6</v>
      </c>
      <c r="D36" s="260">
        <v>6</v>
      </c>
      <c r="E36" s="277">
        <v>6</v>
      </c>
      <c r="F36" s="260">
        <v>6</v>
      </c>
      <c r="G36" s="260">
        <v>6</v>
      </c>
      <c r="H36" s="260">
        <v>6</v>
      </c>
      <c r="I36" s="260">
        <v>6</v>
      </c>
      <c r="J36" s="260">
        <v>7</v>
      </c>
      <c r="K36" s="260">
        <v>7</v>
      </c>
      <c r="L36" s="264">
        <v>7</v>
      </c>
    </row>
    <row r="37" spans="1:12" ht="14.25">
      <c r="A37" s="267"/>
      <c r="B37" s="267"/>
      <c r="C37" s="263"/>
      <c r="D37" s="263"/>
      <c r="E37" s="288"/>
      <c r="F37" s="262"/>
      <c r="G37" s="262"/>
      <c r="H37" s="263"/>
      <c r="I37" s="263"/>
      <c r="J37" s="262"/>
      <c r="K37" s="262"/>
      <c r="L37" s="262"/>
    </row>
    <row r="38" spans="1:12" ht="15">
      <c r="A38" s="299" t="s">
        <v>146</v>
      </c>
      <c r="B38" s="338"/>
      <c r="C38" s="289"/>
      <c r="D38" s="289"/>
      <c r="E38" s="290"/>
      <c r="F38" s="262"/>
      <c r="G38" s="262"/>
      <c r="H38" s="263"/>
      <c r="I38" s="263"/>
      <c r="J38" s="262"/>
      <c r="K38" s="262"/>
      <c r="L38" s="262"/>
    </row>
    <row r="39" spans="1:12" ht="14.25">
      <c r="A39" s="275" t="s">
        <v>137</v>
      </c>
      <c r="B39" s="275">
        <v>34</v>
      </c>
      <c r="C39" s="275">
        <v>48</v>
      </c>
      <c r="D39" s="264">
        <v>82</v>
      </c>
      <c r="E39" s="284">
        <v>92</v>
      </c>
      <c r="F39" s="264">
        <v>97</v>
      </c>
      <c r="G39" s="264">
        <v>101</v>
      </c>
      <c r="H39" s="264">
        <v>107</v>
      </c>
      <c r="I39" s="264">
        <v>109</v>
      </c>
      <c r="J39" s="264">
        <v>109</v>
      </c>
      <c r="K39" s="264">
        <v>111</v>
      </c>
      <c r="L39" s="264">
        <v>111</v>
      </c>
    </row>
    <row r="40" spans="1:12" ht="14.25">
      <c r="A40" s="311" t="str">
        <f>"- SVWO"</f>
        <v>- SVWO</v>
      </c>
      <c r="B40" s="303">
        <v>34</v>
      </c>
      <c r="C40" s="263">
        <v>48</v>
      </c>
      <c r="D40" s="262">
        <v>77</v>
      </c>
      <c r="E40" s="291">
        <v>87</v>
      </c>
      <c r="F40" s="262">
        <v>92</v>
      </c>
      <c r="G40" s="262">
        <v>96</v>
      </c>
      <c r="H40" s="262">
        <v>102</v>
      </c>
      <c r="I40" s="262">
        <v>104</v>
      </c>
      <c r="J40" s="262">
        <v>104</v>
      </c>
      <c r="K40" s="262">
        <v>105</v>
      </c>
      <c r="L40" s="262">
        <v>105</v>
      </c>
    </row>
    <row r="41" spans="1:12" ht="14.25">
      <c r="A41" s="311" t="str">
        <f>"- HBO5"</f>
        <v>- HBO5</v>
      </c>
      <c r="B41" s="319" t="str">
        <f>"(2)"</f>
        <v>(2)</v>
      </c>
      <c r="C41" s="319" t="str">
        <f>"(2)"</f>
        <v>(2)</v>
      </c>
      <c r="D41" s="262">
        <v>29</v>
      </c>
      <c r="E41" s="291">
        <v>29</v>
      </c>
      <c r="F41" s="262">
        <v>31</v>
      </c>
      <c r="G41" s="262">
        <v>32</v>
      </c>
      <c r="H41" s="262">
        <v>32</v>
      </c>
      <c r="I41" s="262">
        <v>51</v>
      </c>
      <c r="J41" s="262">
        <v>53</v>
      </c>
      <c r="K41" s="262">
        <v>55</v>
      </c>
      <c r="L41" s="262">
        <v>56</v>
      </c>
    </row>
    <row r="42" spans="1:12" ht="14.25">
      <c r="A42" s="311" t="str">
        <f>"- SLO"</f>
        <v>- SLO</v>
      </c>
      <c r="B42" s="319" t="str">
        <f>"(2)"</f>
        <v>(2)</v>
      </c>
      <c r="C42" s="319" t="str">
        <f>"(2)"</f>
        <v>(2)</v>
      </c>
      <c r="D42" s="262">
        <v>21</v>
      </c>
      <c r="E42" s="291">
        <v>22</v>
      </c>
      <c r="F42" s="262">
        <v>22</v>
      </c>
      <c r="G42" s="262">
        <v>22</v>
      </c>
      <c r="H42" s="262">
        <v>22</v>
      </c>
      <c r="I42" s="262">
        <v>23</v>
      </c>
      <c r="J42" s="262">
        <v>23</v>
      </c>
      <c r="K42" s="262">
        <v>23</v>
      </c>
      <c r="L42" s="262">
        <v>23</v>
      </c>
    </row>
    <row r="43" spans="1:12" s="17" customFormat="1" ht="14.25">
      <c r="A43" s="275" t="s">
        <v>138</v>
      </c>
      <c r="B43" s="275">
        <v>13</v>
      </c>
      <c r="C43" s="275">
        <v>13</v>
      </c>
      <c r="D43" s="260">
        <v>13</v>
      </c>
      <c r="E43" s="277">
        <v>13</v>
      </c>
      <c r="F43" s="260">
        <v>13</v>
      </c>
      <c r="G43" s="260">
        <v>13</v>
      </c>
      <c r="H43" s="260">
        <v>13</v>
      </c>
      <c r="I43" s="260">
        <v>13</v>
      </c>
      <c r="J43" s="264">
        <v>13</v>
      </c>
      <c r="K43" s="264">
        <v>13</v>
      </c>
      <c r="L43" s="264">
        <v>13</v>
      </c>
    </row>
    <row r="44" spans="1:12" ht="14.25">
      <c r="A44" s="267"/>
      <c r="B44" s="267"/>
      <c r="C44" s="263"/>
      <c r="D44" s="263"/>
      <c r="E44" s="288"/>
      <c r="F44" s="263"/>
      <c r="G44" s="263"/>
      <c r="H44" s="263"/>
      <c r="I44" s="263"/>
      <c r="J44" s="263"/>
      <c r="K44" s="263"/>
      <c r="L44" s="262"/>
    </row>
    <row r="45" spans="1:12" ht="15">
      <c r="A45" s="299" t="s">
        <v>147</v>
      </c>
      <c r="B45" s="338"/>
      <c r="C45" s="289"/>
      <c r="D45" s="289"/>
      <c r="E45" s="290"/>
      <c r="F45" s="263"/>
      <c r="G45" s="263"/>
      <c r="H45" s="263"/>
      <c r="I45" s="263"/>
      <c r="J45" s="263"/>
      <c r="K45" s="263"/>
      <c r="L45" s="262"/>
    </row>
    <row r="46" spans="1:12" s="17" customFormat="1" ht="14.25">
      <c r="A46" s="275" t="s">
        <v>139</v>
      </c>
      <c r="B46" s="306">
        <v>167</v>
      </c>
      <c r="C46" s="264">
        <v>168</v>
      </c>
      <c r="D46" s="260">
        <v>168</v>
      </c>
      <c r="E46" s="277">
        <v>168</v>
      </c>
      <c r="F46" s="275">
        <v>168</v>
      </c>
      <c r="G46" s="275">
        <v>168</v>
      </c>
      <c r="H46" s="275">
        <v>168</v>
      </c>
      <c r="I46" s="275">
        <v>168</v>
      </c>
      <c r="J46" s="275">
        <v>168</v>
      </c>
      <c r="K46" s="275">
        <v>168</v>
      </c>
      <c r="L46" s="306">
        <v>168</v>
      </c>
    </row>
    <row r="48" spans="1:12" ht="14.25">
      <c r="A48" s="351" t="s">
        <v>140</v>
      </c>
      <c r="B48" s="351"/>
      <c r="C48" s="351"/>
      <c r="D48" s="351"/>
      <c r="E48" s="351"/>
      <c r="F48" s="351"/>
      <c r="G48" s="351"/>
      <c r="H48" s="351"/>
      <c r="I48" s="351"/>
      <c r="J48" s="351"/>
      <c r="K48" s="351"/>
      <c r="L48" s="351"/>
    </row>
    <row r="49" spans="1:12" ht="14.25">
      <c r="A49" s="358" t="str">
        <f>"(2) Vanaf 1 september 2019 werden de opleidingstypes hoger beroepsonderwijs en specifieke lerarenopleiding overgedragen van het volwassenenonderwijs naar het Hoger Onderwijs. "</f>
        <v>(2) Vanaf 1 september 2019 werden de opleidingstypes hoger beroepsonderwijs en specifieke lerarenopleiding overgedragen van het volwassenenonderwijs naar het Hoger Onderwijs. 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</row>
    <row r="51" ht="12.75">
      <c r="B51" s="352"/>
    </row>
  </sheetData>
  <sheetProtection/>
  <mergeCells count="1">
    <mergeCell ref="A49:L49"/>
  </mergeCells>
  <printOptions/>
  <pageMargins left="0.35433070866141736" right="0.7480314960629921" top="0.3937007874015748" bottom="0.3937007874015748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PageLayoutView="0" workbookViewId="0" topLeftCell="A1">
      <selection activeCell="A57" sqref="A57"/>
    </sheetView>
  </sheetViews>
  <sheetFormatPr defaultColWidth="9.140625" defaultRowHeight="12.75"/>
  <cols>
    <col min="1" max="1" width="24.140625" style="0" customWidth="1"/>
    <col min="2" max="19" width="7.8515625" style="0" customWidth="1"/>
    <col min="20" max="20" width="2.7109375" style="0" customWidth="1"/>
  </cols>
  <sheetData>
    <row r="1" spans="1:19" ht="12.75">
      <c r="A1" s="1" t="s">
        <v>186</v>
      </c>
      <c r="D1" s="2"/>
      <c r="G1" s="2"/>
      <c r="J1" s="2"/>
      <c r="M1" s="2"/>
      <c r="N1" s="2"/>
      <c r="P1" s="2"/>
      <c r="S1" s="2"/>
    </row>
    <row r="2" spans="1:19" ht="12.75">
      <c r="A2" s="359" t="s">
        <v>68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</row>
    <row r="3" spans="1:19" ht="12.75">
      <c r="A3" s="359" t="s">
        <v>54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1:19" ht="6" customHeight="1" thickBot="1">
      <c r="A4" s="1"/>
      <c r="D4" s="2"/>
      <c r="G4" s="2"/>
      <c r="J4" s="2"/>
      <c r="M4" s="2"/>
      <c r="N4" s="2"/>
      <c r="P4" s="2"/>
      <c r="S4" s="2"/>
    </row>
    <row r="5" spans="1:19" ht="12.75">
      <c r="A5" s="14"/>
      <c r="B5" s="360" t="s">
        <v>14</v>
      </c>
      <c r="C5" s="361"/>
      <c r="D5" s="362"/>
      <c r="E5" s="360" t="s">
        <v>15</v>
      </c>
      <c r="F5" s="361"/>
      <c r="G5" s="362"/>
      <c r="H5" s="360" t="s">
        <v>16</v>
      </c>
      <c r="I5" s="361"/>
      <c r="J5" s="362"/>
      <c r="K5" s="360" t="s">
        <v>17</v>
      </c>
      <c r="L5" s="361"/>
      <c r="M5" s="362"/>
      <c r="N5" s="360" t="s">
        <v>19</v>
      </c>
      <c r="O5" s="361"/>
      <c r="P5" s="362"/>
      <c r="Q5" s="360" t="s">
        <v>6</v>
      </c>
      <c r="R5" s="361"/>
      <c r="S5" s="361"/>
    </row>
    <row r="6" spans="1:19" ht="12.75">
      <c r="A6" s="357" t="s">
        <v>16</v>
      </c>
      <c r="B6" s="3" t="s">
        <v>18</v>
      </c>
      <c r="C6" s="4" t="s">
        <v>20</v>
      </c>
      <c r="D6" s="4" t="s">
        <v>6</v>
      </c>
      <c r="E6" s="3" t="s">
        <v>18</v>
      </c>
      <c r="F6" s="4" t="s">
        <v>20</v>
      </c>
      <c r="G6" s="4" t="s">
        <v>6</v>
      </c>
      <c r="H6" s="3" t="s">
        <v>18</v>
      </c>
      <c r="I6" s="4" t="s">
        <v>20</v>
      </c>
      <c r="J6" s="4" t="s">
        <v>6</v>
      </c>
      <c r="K6" s="3" t="s">
        <v>18</v>
      </c>
      <c r="L6" s="4" t="s">
        <v>20</v>
      </c>
      <c r="M6" s="4" t="s">
        <v>6</v>
      </c>
      <c r="N6" s="3" t="s">
        <v>18</v>
      </c>
      <c r="O6" s="4" t="s">
        <v>20</v>
      </c>
      <c r="P6" s="4" t="s">
        <v>6</v>
      </c>
      <c r="Q6" s="3" t="s">
        <v>18</v>
      </c>
      <c r="R6" s="4" t="s">
        <v>20</v>
      </c>
      <c r="S6" s="4" t="s">
        <v>6</v>
      </c>
    </row>
    <row r="7" spans="1:19" ht="12.75">
      <c r="A7" s="16" t="s">
        <v>1</v>
      </c>
      <c r="B7" s="81">
        <f>SUM('19sch02'!B32,'19sch02'!B19,'19sch02'!B6)</f>
        <v>100</v>
      </c>
      <c r="C7" s="82">
        <f>SUM('19sch02'!C32,'19sch02'!C19,'19sch02'!C6)</f>
        <v>6</v>
      </c>
      <c r="D7" s="82">
        <f>SUM(B7:C7)</f>
        <v>106</v>
      </c>
      <c r="E7" s="81">
        <f>SUM('19sch02'!E32,'19sch02'!E19,'19sch02'!E6)</f>
        <v>375</v>
      </c>
      <c r="F7" s="82">
        <f>SUM('19sch02'!F32,'19sch02'!F19,'19sch02'!F6)</f>
        <v>28</v>
      </c>
      <c r="G7" s="82">
        <f aca="true" t="shared" si="0" ref="G7:G13">SUM(E7:F7)</f>
        <v>403</v>
      </c>
      <c r="H7" s="81">
        <f>SUM('19sch02'!H32,'19sch02'!H19,'19sch02'!H6)</f>
        <v>0</v>
      </c>
      <c r="I7" s="82">
        <f>SUM('19sch02'!I32,'19sch02'!I19,'19sch02'!I6)</f>
        <v>0</v>
      </c>
      <c r="J7" s="82">
        <f aca="true" t="shared" si="1" ref="J7:J13">SUM(H7:I7)</f>
        <v>0</v>
      </c>
      <c r="K7" s="81">
        <f>SUM('19sch02'!K32,'19sch02'!K19,'19sch02'!K6)</f>
        <v>177</v>
      </c>
      <c r="L7" s="82">
        <f>SUM('19sch02'!L32,'19sch02'!L19,'19sch02'!L6)</f>
        <v>13</v>
      </c>
      <c r="M7" s="82">
        <f aca="true" t="shared" si="2" ref="M7:M13">SUM(K7:L7)</f>
        <v>190</v>
      </c>
      <c r="N7" s="81">
        <f>SUM('19sch02'!N32,'19sch02'!N19,'19sch02'!N6)</f>
        <v>0</v>
      </c>
      <c r="O7" s="82">
        <f>SUM('19sch02'!O32,'19sch02'!O19,'19sch02'!O6)</f>
        <v>0</v>
      </c>
      <c r="P7" s="82">
        <f aca="true" t="shared" si="3" ref="P7:P13">SUM(N7:O7)</f>
        <v>0</v>
      </c>
      <c r="Q7" s="81">
        <f>SUM(N7,K7,H7,E7,B7)</f>
        <v>652</v>
      </c>
      <c r="R7" s="82">
        <f>SUM(O7,L7,I7,F7,C7)</f>
        <v>47</v>
      </c>
      <c r="S7" s="82">
        <f>SUM(P7,M7,J7,G7,D7)</f>
        <v>699</v>
      </c>
    </row>
    <row r="8" spans="1:19" ht="12.75">
      <c r="A8" s="2" t="s">
        <v>7</v>
      </c>
      <c r="B8" s="83">
        <f>SUM('19sch02'!B33,'19sch02'!B20,'19sch02'!B7)</f>
        <v>56</v>
      </c>
      <c r="C8" s="84">
        <f>SUM('19sch02'!C33,'19sch02'!C20,'19sch02'!C7)</f>
        <v>3</v>
      </c>
      <c r="D8" s="85">
        <f aca="true" t="shared" si="4" ref="D8:D13">SUM(B8:C8)</f>
        <v>59</v>
      </c>
      <c r="E8" s="83">
        <f>SUM('19sch02'!E33,'19sch02'!E20,'19sch02'!E7)</f>
        <v>206</v>
      </c>
      <c r="F8" s="84">
        <f>SUM('19sch02'!F33,'19sch02'!F20,'19sch02'!F7)</f>
        <v>15</v>
      </c>
      <c r="G8" s="85">
        <f t="shared" si="0"/>
        <v>221</v>
      </c>
      <c r="H8" s="83">
        <f>SUM('19sch02'!H33,'19sch02'!H20,'19sch02'!H7)</f>
        <v>0</v>
      </c>
      <c r="I8" s="85">
        <f>SUM('19sch02'!I33,'19sch02'!I20,'19sch02'!I7)</f>
        <v>1</v>
      </c>
      <c r="J8" s="85">
        <f t="shared" si="1"/>
        <v>1</v>
      </c>
      <c r="K8" s="83">
        <f>SUM('19sch02'!K33,'19sch02'!K20,'19sch02'!K7)</f>
        <v>113</v>
      </c>
      <c r="L8" s="84">
        <f>SUM('19sch02'!L33,'19sch02'!L20,'19sch02'!L7)</f>
        <v>4</v>
      </c>
      <c r="M8" s="86">
        <f t="shared" si="2"/>
        <v>117</v>
      </c>
      <c r="N8" s="83">
        <f>SUM('19sch02'!N33,'19sch02'!N20,'19sch02'!N7)</f>
        <v>0</v>
      </c>
      <c r="O8" s="85">
        <f>SUM('19sch02'!O33,'19sch02'!O20,'19sch02'!O7)</f>
        <v>0</v>
      </c>
      <c r="P8" s="85">
        <f t="shared" si="3"/>
        <v>0</v>
      </c>
      <c r="Q8" s="83">
        <f aca="true" t="shared" si="5" ref="Q8:Q13">SUM(N8,K8,H8,E8,B8)</f>
        <v>375</v>
      </c>
      <c r="R8" s="84">
        <f aca="true" t="shared" si="6" ref="R8:R13">SUM(O8,L8,I8,F8,C8)</f>
        <v>23</v>
      </c>
      <c r="S8" s="85">
        <f aca="true" t="shared" si="7" ref="S8:S13">SUM(P8,M8,J8,G8,D8)</f>
        <v>398</v>
      </c>
    </row>
    <row r="9" spans="1:19" ht="12.75">
      <c r="A9" s="2" t="s">
        <v>21</v>
      </c>
      <c r="B9" s="83">
        <f>SUM('19sch02'!B34,'19sch02'!B21,'19sch02'!B8)</f>
        <v>37</v>
      </c>
      <c r="C9" s="84">
        <f>SUM('19sch02'!C34,'19sch02'!C21,'19sch02'!C8)</f>
        <v>1</v>
      </c>
      <c r="D9" s="85">
        <f t="shared" si="4"/>
        <v>38</v>
      </c>
      <c r="E9" s="83">
        <f>SUM('19sch02'!E34,'19sch02'!E21,'19sch02'!E8)</f>
        <v>69</v>
      </c>
      <c r="F9" s="84">
        <f>SUM('19sch02'!F34,'19sch02'!F21,'19sch02'!F8)</f>
        <v>3</v>
      </c>
      <c r="G9" s="85">
        <f t="shared" si="0"/>
        <v>72</v>
      </c>
      <c r="H9" s="83">
        <f>SUM('19sch02'!H34,'19sch02'!H21,'19sch02'!H8)</f>
        <v>0</v>
      </c>
      <c r="I9" s="85">
        <f>SUM('19sch02'!I34,'19sch02'!I21,'19sch02'!I8)</f>
        <v>0</v>
      </c>
      <c r="J9" s="85">
        <f t="shared" si="1"/>
        <v>0</v>
      </c>
      <c r="K9" s="83">
        <f>SUM('19sch02'!K34,'19sch02'!K21,'19sch02'!K8)</f>
        <v>35</v>
      </c>
      <c r="L9" s="84">
        <f>SUM('19sch02'!L34,'19sch02'!L21,'19sch02'!L8)</f>
        <v>1</v>
      </c>
      <c r="M9" s="86">
        <f t="shared" si="2"/>
        <v>36</v>
      </c>
      <c r="N9" s="83">
        <f>SUM('19sch02'!N34,'19sch02'!N21,'19sch02'!N8)</f>
        <v>0</v>
      </c>
      <c r="O9" s="85">
        <f>SUM('19sch02'!O34,'19sch02'!O21,'19sch02'!O8)</f>
        <v>1</v>
      </c>
      <c r="P9" s="85">
        <f t="shared" si="3"/>
        <v>1</v>
      </c>
      <c r="Q9" s="83">
        <f t="shared" si="5"/>
        <v>141</v>
      </c>
      <c r="R9" s="84">
        <f t="shared" si="6"/>
        <v>6</v>
      </c>
      <c r="S9" s="85">
        <f t="shared" si="7"/>
        <v>147</v>
      </c>
    </row>
    <row r="10" spans="1:19" ht="12.75">
      <c r="A10" s="2" t="s">
        <v>9</v>
      </c>
      <c r="B10" s="83">
        <f>SUM('19sch02'!B35,'19sch02'!B22,'19sch02'!B9)</f>
        <v>74</v>
      </c>
      <c r="C10" s="84">
        <f>SUM('19sch02'!C35,'19sch02'!C22,'19sch02'!C9)</f>
        <v>7</v>
      </c>
      <c r="D10" s="85">
        <f t="shared" si="4"/>
        <v>81</v>
      </c>
      <c r="E10" s="83">
        <f>SUM('19sch02'!E35,'19sch02'!E22,'19sch02'!E9)</f>
        <v>308</v>
      </c>
      <c r="F10" s="84">
        <f>SUM('19sch02'!F35,'19sch02'!F22,'19sch02'!F9)</f>
        <v>31</v>
      </c>
      <c r="G10" s="85">
        <f t="shared" si="0"/>
        <v>339</v>
      </c>
      <c r="H10" s="83">
        <f>SUM('19sch02'!H35,'19sch02'!H22,'19sch02'!H9)</f>
        <v>0</v>
      </c>
      <c r="I10" s="85">
        <f>SUM('19sch02'!I35,'19sch02'!I22,'19sch02'!I9)</f>
        <v>0</v>
      </c>
      <c r="J10" s="85">
        <f t="shared" si="1"/>
        <v>0</v>
      </c>
      <c r="K10" s="83">
        <f>SUM('19sch02'!K35,'19sch02'!K22,'19sch02'!K9)</f>
        <v>59</v>
      </c>
      <c r="L10" s="84">
        <f>SUM('19sch02'!L35,'19sch02'!L22,'19sch02'!L9)</f>
        <v>5</v>
      </c>
      <c r="M10" s="86">
        <f t="shared" si="2"/>
        <v>64</v>
      </c>
      <c r="N10" s="83">
        <f>SUM('19sch02'!N35,'19sch02'!N22,'19sch02'!N9)</f>
        <v>0</v>
      </c>
      <c r="O10" s="85">
        <f>SUM('19sch02'!O35,'19sch02'!O22,'19sch02'!O9)</f>
        <v>0</v>
      </c>
      <c r="P10" s="85">
        <f t="shared" si="3"/>
        <v>0</v>
      </c>
      <c r="Q10" s="83">
        <f t="shared" si="5"/>
        <v>441</v>
      </c>
      <c r="R10" s="84">
        <f t="shared" si="6"/>
        <v>43</v>
      </c>
      <c r="S10" s="85">
        <f t="shared" si="7"/>
        <v>484</v>
      </c>
    </row>
    <row r="11" spans="1:19" ht="12.75">
      <c r="A11" s="2" t="s">
        <v>10</v>
      </c>
      <c r="B11" s="83">
        <f>SUM('19sch02'!B36,'19sch02'!B23,'19sch02'!B10)</f>
        <v>86</v>
      </c>
      <c r="C11" s="84">
        <f>SUM('19sch02'!C36,'19sch02'!C23,'19sch02'!C10)</f>
        <v>9</v>
      </c>
      <c r="D11" s="85">
        <f t="shared" si="4"/>
        <v>95</v>
      </c>
      <c r="E11" s="83">
        <f>SUM('19sch02'!E36,'19sch02'!E23,'19sch02'!E10)</f>
        <v>346</v>
      </c>
      <c r="F11" s="84">
        <f>SUM('19sch02'!F36,'19sch02'!F23,'19sch02'!F10)</f>
        <v>30</v>
      </c>
      <c r="G11" s="85">
        <f t="shared" si="0"/>
        <v>376</v>
      </c>
      <c r="H11" s="83">
        <f>SUM('19sch02'!H36,'19sch02'!H23,'19sch02'!H10)</f>
        <v>0</v>
      </c>
      <c r="I11" s="85">
        <f>SUM('19sch02'!I36,'19sch02'!I23,'19sch02'!I10)</f>
        <v>3</v>
      </c>
      <c r="J11" s="85">
        <f t="shared" si="1"/>
        <v>3</v>
      </c>
      <c r="K11" s="83">
        <f>SUM('19sch02'!K36,'19sch02'!K23,'19sch02'!K10)</f>
        <v>119</v>
      </c>
      <c r="L11" s="84">
        <f>SUM('19sch02'!L36,'19sch02'!L23,'19sch02'!L10)</f>
        <v>4</v>
      </c>
      <c r="M11" s="86">
        <f t="shared" si="2"/>
        <v>123</v>
      </c>
      <c r="N11" s="83">
        <f>SUM('19sch02'!N36,'19sch02'!N23,'19sch02'!N10)</f>
        <v>0</v>
      </c>
      <c r="O11" s="85">
        <f>SUM('19sch02'!O36,'19sch02'!O23,'19sch02'!O10)</f>
        <v>0</v>
      </c>
      <c r="P11" s="85">
        <f t="shared" si="3"/>
        <v>0</v>
      </c>
      <c r="Q11" s="83">
        <f t="shared" si="5"/>
        <v>551</v>
      </c>
      <c r="R11" s="84">
        <f t="shared" si="6"/>
        <v>46</v>
      </c>
      <c r="S11" s="85">
        <f t="shared" si="7"/>
        <v>597</v>
      </c>
    </row>
    <row r="12" spans="1:19" ht="12.75">
      <c r="A12" s="2" t="s">
        <v>11</v>
      </c>
      <c r="B12" s="83">
        <f>SUM('19sch02'!B37,'19sch02'!B24,'19sch02'!B11)</f>
        <v>1</v>
      </c>
      <c r="C12" s="84">
        <f>SUM('19sch02'!C37,'19sch02'!C24,'19sch02'!C11)</f>
        <v>0</v>
      </c>
      <c r="D12" s="85">
        <f t="shared" si="4"/>
        <v>1</v>
      </c>
      <c r="E12" s="83">
        <f>SUM('19sch02'!E37,'19sch02'!E24,'19sch02'!E11)</f>
        <v>0</v>
      </c>
      <c r="F12" s="84">
        <f>SUM('19sch02'!F37,'19sch02'!F24,'19sch02'!F11)</f>
        <v>0</v>
      </c>
      <c r="G12" s="85">
        <f t="shared" si="0"/>
        <v>0</v>
      </c>
      <c r="H12" s="83">
        <f>SUM('19sch02'!H37,'19sch02'!H24,'19sch02'!H11)</f>
        <v>0</v>
      </c>
      <c r="I12" s="85">
        <f>SUM('19sch02'!I37,'19sch02'!I24,'19sch02'!I11)</f>
        <v>0</v>
      </c>
      <c r="J12" s="85">
        <f t="shared" si="1"/>
        <v>0</v>
      </c>
      <c r="K12" s="83">
        <f>SUM('19sch02'!K37,'19sch02'!K24,'19sch02'!K11)</f>
        <v>0</v>
      </c>
      <c r="L12" s="84">
        <f>SUM('19sch02'!L37,'19sch02'!L24,'19sch02'!L11)</f>
        <v>0</v>
      </c>
      <c r="M12" s="86">
        <f t="shared" si="2"/>
        <v>0</v>
      </c>
      <c r="N12" s="83">
        <f>SUM('19sch02'!N37,'19sch02'!N24,'19sch02'!N11)</f>
        <v>0</v>
      </c>
      <c r="O12" s="85">
        <f>SUM('19sch02'!O37,'19sch02'!O24,'19sch02'!O11)</f>
        <v>0</v>
      </c>
      <c r="P12" s="85">
        <f t="shared" si="3"/>
        <v>0</v>
      </c>
      <c r="Q12" s="83">
        <f t="shared" si="5"/>
        <v>1</v>
      </c>
      <c r="R12" s="84">
        <f t="shared" si="6"/>
        <v>0</v>
      </c>
      <c r="S12" s="85">
        <f t="shared" si="7"/>
        <v>1</v>
      </c>
    </row>
    <row r="13" spans="1:19" ht="12.75">
      <c r="A13" s="2" t="s">
        <v>12</v>
      </c>
      <c r="B13" s="83">
        <f>SUM('19sch02'!B38,'19sch02'!B25,'19sch02'!B12)</f>
        <v>65</v>
      </c>
      <c r="C13" s="84">
        <f>SUM('19sch02'!C38,'19sch02'!C25,'19sch02'!C12)</f>
        <v>8</v>
      </c>
      <c r="D13" s="85">
        <f t="shared" si="4"/>
        <v>73</v>
      </c>
      <c r="E13" s="83">
        <f>SUM('19sch02'!E38,'19sch02'!E25,'19sch02'!E12)</f>
        <v>218</v>
      </c>
      <c r="F13" s="84">
        <f>SUM('19sch02'!F38,'19sch02'!F25,'19sch02'!F12)</f>
        <v>19</v>
      </c>
      <c r="G13" s="85">
        <f t="shared" si="0"/>
        <v>237</v>
      </c>
      <c r="H13" s="83">
        <f>SUM('19sch02'!H38,'19sch02'!H25,'19sch02'!H12)</f>
        <v>2</v>
      </c>
      <c r="I13" s="85">
        <f>SUM('19sch02'!I38,'19sch02'!I25,'19sch02'!I12)</f>
        <v>0</v>
      </c>
      <c r="J13" s="85">
        <f t="shared" si="1"/>
        <v>2</v>
      </c>
      <c r="K13" s="83">
        <f>SUM('19sch02'!K38,'19sch02'!K25,'19sch02'!K12)</f>
        <v>39</v>
      </c>
      <c r="L13" s="84">
        <f>SUM('19sch02'!L38,'19sch02'!L25,'19sch02'!L12)</f>
        <v>1</v>
      </c>
      <c r="M13" s="85">
        <f t="shared" si="2"/>
        <v>40</v>
      </c>
      <c r="N13" s="83">
        <f>SUM('19sch02'!N38,'19sch02'!N25,'19sch02'!N12)</f>
        <v>0</v>
      </c>
      <c r="O13" s="85">
        <f>SUM('19sch02'!O38,'19sch02'!O25,'19sch02'!O12)</f>
        <v>0</v>
      </c>
      <c r="P13" s="85">
        <f t="shared" si="3"/>
        <v>0</v>
      </c>
      <c r="Q13" s="83">
        <f t="shared" si="5"/>
        <v>324</v>
      </c>
      <c r="R13" s="84">
        <f t="shared" si="6"/>
        <v>28</v>
      </c>
      <c r="S13" s="85">
        <f t="shared" si="7"/>
        <v>352</v>
      </c>
    </row>
    <row r="14" spans="1:19" ht="12.75">
      <c r="A14" s="19" t="s">
        <v>6</v>
      </c>
      <c r="B14" s="87">
        <f>SUM(B7:B13)</f>
        <v>419</v>
      </c>
      <c r="C14" s="88">
        <f aca="true" t="shared" si="8" ref="C14:S14">SUM(C7:C13)</f>
        <v>34</v>
      </c>
      <c r="D14" s="88">
        <f t="shared" si="8"/>
        <v>453</v>
      </c>
      <c r="E14" s="87">
        <f t="shared" si="8"/>
        <v>1522</v>
      </c>
      <c r="F14" s="88">
        <f t="shared" si="8"/>
        <v>126</v>
      </c>
      <c r="G14" s="88">
        <f t="shared" si="8"/>
        <v>1648</v>
      </c>
      <c r="H14" s="87">
        <f t="shared" si="8"/>
        <v>2</v>
      </c>
      <c r="I14" s="88">
        <f t="shared" si="8"/>
        <v>4</v>
      </c>
      <c r="J14" s="88">
        <f t="shared" si="8"/>
        <v>6</v>
      </c>
      <c r="K14" s="87">
        <f t="shared" si="8"/>
        <v>542</v>
      </c>
      <c r="L14" s="88">
        <f t="shared" si="8"/>
        <v>28</v>
      </c>
      <c r="M14" s="88">
        <f t="shared" si="8"/>
        <v>570</v>
      </c>
      <c r="N14" s="87">
        <f t="shared" si="8"/>
        <v>0</v>
      </c>
      <c r="O14" s="88">
        <f t="shared" si="8"/>
        <v>1</v>
      </c>
      <c r="P14" s="88">
        <f t="shared" si="8"/>
        <v>1</v>
      </c>
      <c r="Q14" s="87">
        <f t="shared" si="8"/>
        <v>2485</v>
      </c>
      <c r="R14" s="88">
        <f t="shared" si="8"/>
        <v>193</v>
      </c>
      <c r="S14" s="88">
        <f t="shared" si="8"/>
        <v>2678</v>
      </c>
    </row>
    <row r="15" spans="1:19" ht="12.75">
      <c r="A15" s="1"/>
      <c r="D15" s="2"/>
      <c r="G15" s="2"/>
      <c r="J15" s="2"/>
      <c r="M15" s="2"/>
      <c r="N15" s="2"/>
      <c r="P15" s="2"/>
      <c r="S15" s="2"/>
    </row>
    <row r="16" spans="1:19" ht="12.75">
      <c r="A16" s="1"/>
      <c r="D16" s="2"/>
      <c r="G16" s="2"/>
      <c r="J16" s="2"/>
      <c r="M16" s="2"/>
      <c r="N16" s="2"/>
      <c r="P16" s="2"/>
      <c r="S16" s="2"/>
    </row>
    <row r="17" spans="1:19" ht="12.75">
      <c r="A17" s="1"/>
      <c r="D17" s="2"/>
      <c r="G17" s="2"/>
      <c r="J17" s="2"/>
      <c r="M17" s="2"/>
      <c r="N17" s="2"/>
      <c r="P17" s="2"/>
      <c r="S17" s="2"/>
    </row>
    <row r="18" spans="1:19" ht="12.75">
      <c r="A18" s="359" t="s">
        <v>67</v>
      </c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</row>
    <row r="19" spans="1:19" ht="6" customHeight="1" thickBot="1">
      <c r="A19" s="2"/>
      <c r="D19" s="2"/>
      <c r="G19" s="2"/>
      <c r="J19" s="2"/>
      <c r="M19" s="2"/>
      <c r="N19" s="2"/>
      <c r="P19" s="2"/>
      <c r="S19" s="2"/>
    </row>
    <row r="20" spans="1:19" ht="12.75">
      <c r="A20" s="14"/>
      <c r="B20" s="360" t="s">
        <v>14</v>
      </c>
      <c r="C20" s="361"/>
      <c r="D20" s="361"/>
      <c r="E20" s="360" t="s">
        <v>15</v>
      </c>
      <c r="F20" s="361"/>
      <c r="G20" s="362"/>
      <c r="H20" s="360" t="s">
        <v>16</v>
      </c>
      <c r="I20" s="361"/>
      <c r="J20" s="362"/>
      <c r="K20" s="360" t="s">
        <v>17</v>
      </c>
      <c r="L20" s="361"/>
      <c r="M20" s="362"/>
      <c r="N20" s="360" t="s">
        <v>19</v>
      </c>
      <c r="O20" s="361"/>
      <c r="P20" s="362"/>
      <c r="Q20" s="360" t="s">
        <v>6</v>
      </c>
      <c r="R20" s="361"/>
      <c r="S20" s="361"/>
    </row>
    <row r="21" spans="1:19" ht="12.75">
      <c r="A21" s="18" t="s">
        <v>16</v>
      </c>
      <c r="B21" s="3" t="s">
        <v>18</v>
      </c>
      <c r="C21" s="4" t="s">
        <v>20</v>
      </c>
      <c r="D21" s="4" t="s">
        <v>6</v>
      </c>
      <c r="E21" s="3" t="s">
        <v>18</v>
      </c>
      <c r="F21" s="4" t="s">
        <v>20</v>
      </c>
      <c r="G21" s="222" t="s">
        <v>6</v>
      </c>
      <c r="H21" s="3" t="s">
        <v>18</v>
      </c>
      <c r="I21" s="4" t="s">
        <v>20</v>
      </c>
      <c r="J21" s="4" t="s">
        <v>6</v>
      </c>
      <c r="K21" s="3" t="s">
        <v>18</v>
      </c>
      <c r="L21" s="4" t="s">
        <v>20</v>
      </c>
      <c r="M21" s="4" t="s">
        <v>6</v>
      </c>
      <c r="N21" s="3" t="s">
        <v>18</v>
      </c>
      <c r="O21" s="4" t="s">
        <v>20</v>
      </c>
      <c r="P21" s="4" t="s">
        <v>6</v>
      </c>
      <c r="Q21" s="3" t="s">
        <v>18</v>
      </c>
      <c r="R21" s="4" t="s">
        <v>20</v>
      </c>
      <c r="S21" s="4" t="s">
        <v>6</v>
      </c>
    </row>
    <row r="22" spans="1:19" ht="12.75">
      <c r="A22" s="16" t="s">
        <v>1</v>
      </c>
      <c r="B22" s="47">
        <f>SUM('19sch02'!B6,'19sch02'!B32)</f>
        <v>100</v>
      </c>
      <c r="C22" s="82">
        <f>SUM('19sch02'!C32)</f>
        <v>5</v>
      </c>
      <c r="D22" s="82">
        <f aca="true" t="shared" si="9" ref="D22:D28">SUM(B22:C22)</f>
        <v>105</v>
      </c>
      <c r="E22" s="355">
        <f>SUM('19sch02'!E6,'19sch02'!E32)</f>
        <v>336</v>
      </c>
      <c r="F22" s="354">
        <f>SUM('19sch02'!F6,'19sch02'!F32)</f>
        <v>16</v>
      </c>
      <c r="G22" s="230">
        <f aca="true" t="shared" si="10" ref="G22:G27">SUM(E22:F22)</f>
        <v>352</v>
      </c>
      <c r="H22" s="81">
        <f>SUM('19sch02'!H6,'19sch02'!H32)</f>
        <v>0</v>
      </c>
      <c r="I22" s="82">
        <f>SUM('19sch02'!I32)</f>
        <v>0</v>
      </c>
      <c r="J22" s="82">
        <f aca="true" t="shared" si="11" ref="J22:J28">SUM(H22:I22)</f>
        <v>0</v>
      </c>
      <c r="K22" s="81">
        <f>SUM('19sch02'!K6,'19sch02'!K32)</f>
        <v>163</v>
      </c>
      <c r="L22" s="82">
        <f>SUM('19sch02'!L32)</f>
        <v>8</v>
      </c>
      <c r="M22" s="48">
        <f aca="true" t="shared" si="12" ref="M22:M28">SUM(K22:L22)</f>
        <v>171</v>
      </c>
      <c r="N22" s="47">
        <f>SUM('19sch02'!N6,'19sch02'!N32)</f>
        <v>0</v>
      </c>
      <c r="O22" s="48">
        <f>SUM('19sch02'!O32)</f>
        <v>0</v>
      </c>
      <c r="P22" s="48">
        <f aca="true" t="shared" si="13" ref="P22:P28">SUM(N22:O22)</f>
        <v>0</v>
      </c>
      <c r="Q22" s="47">
        <f>SUM(N22,K22,H22,E22,B22)</f>
        <v>599</v>
      </c>
      <c r="R22" s="47">
        <f>SUM(O22,L22,I22,F22,C22)</f>
        <v>29</v>
      </c>
      <c r="S22" s="48">
        <f>SUM(P22,M22,J22,G22,D22)</f>
        <v>628</v>
      </c>
    </row>
    <row r="23" spans="1:19" s="2" customFormat="1" ht="12.75">
      <c r="A23" s="2" t="s">
        <v>7</v>
      </c>
      <c r="B23" s="49">
        <f>SUM('19sch02'!B7,'19sch02'!B33)</f>
        <v>56</v>
      </c>
      <c r="C23" s="85">
        <f>SUM('19sch02'!C33)</f>
        <v>1</v>
      </c>
      <c r="D23" s="85">
        <f t="shared" si="9"/>
        <v>57</v>
      </c>
      <c r="E23" s="231">
        <f>SUM('19sch02'!E7,'19sch02'!E33)</f>
        <v>187</v>
      </c>
      <c r="F23" s="85">
        <f>SUM('19sch02'!F7,'19sch02'!F33)</f>
        <v>7</v>
      </c>
      <c r="G23" s="86">
        <f t="shared" si="10"/>
        <v>194</v>
      </c>
      <c r="H23" s="83">
        <f>SUM('19sch02'!H7,'19sch02'!H33)</f>
        <v>0</v>
      </c>
      <c r="I23" s="85">
        <f>SUM('19sch02'!I33)</f>
        <v>1</v>
      </c>
      <c r="J23" s="85">
        <f t="shared" si="11"/>
        <v>1</v>
      </c>
      <c r="K23" s="83">
        <f>SUM('19sch02'!K7,'19sch02'!K33)</f>
        <v>108</v>
      </c>
      <c r="L23" s="85">
        <f>SUM('19sch02'!L33)</f>
        <v>2</v>
      </c>
      <c r="M23" s="51">
        <f t="shared" si="12"/>
        <v>110</v>
      </c>
      <c r="N23" s="49">
        <f>SUM('19sch02'!N7,'19sch02'!N33)</f>
        <v>0</v>
      </c>
      <c r="O23" s="51">
        <f>SUM('19sch02'!O33)</f>
        <v>0</v>
      </c>
      <c r="P23" s="51">
        <f t="shared" si="13"/>
        <v>0</v>
      </c>
      <c r="Q23" s="49">
        <f aca="true" t="shared" si="14" ref="Q23:Q28">SUM(N23,K23,H23,E23,B23)</f>
        <v>351</v>
      </c>
      <c r="R23" s="51">
        <f aca="true" t="shared" si="15" ref="R23:R28">SUM(O23,L23,I23,F23,C23)</f>
        <v>11</v>
      </c>
      <c r="S23" s="51">
        <f aca="true" t="shared" si="16" ref="S23:S28">SUM(P23,M23,J23,G23,D23)</f>
        <v>362</v>
      </c>
    </row>
    <row r="24" spans="1:19" s="2" customFormat="1" ht="12.75">
      <c r="A24" s="2" t="s">
        <v>21</v>
      </c>
      <c r="B24" s="49">
        <f>SUM('19sch02'!B8,'19sch02'!B34)</f>
        <v>36</v>
      </c>
      <c r="C24" s="85">
        <f>SUM('19sch02'!C34)</f>
        <v>1</v>
      </c>
      <c r="D24" s="85">
        <f t="shared" si="9"/>
        <v>37</v>
      </c>
      <c r="E24" s="231">
        <f>SUM('19sch02'!E8,'19sch02'!E34)</f>
        <v>65</v>
      </c>
      <c r="F24" s="85">
        <f>SUM('19sch02'!F8,'19sch02'!F34)</f>
        <v>2</v>
      </c>
      <c r="G24" s="86">
        <f t="shared" si="10"/>
        <v>67</v>
      </c>
      <c r="H24" s="83">
        <f>SUM('19sch02'!H8,'19sch02'!H34)</f>
        <v>0</v>
      </c>
      <c r="I24" s="85">
        <f>SUM('19sch02'!I34)</f>
        <v>0</v>
      </c>
      <c r="J24" s="85">
        <f t="shared" si="11"/>
        <v>0</v>
      </c>
      <c r="K24" s="83">
        <f>SUM('19sch02'!K8,'19sch02'!K34)</f>
        <v>34</v>
      </c>
      <c r="L24" s="85">
        <f>SUM('19sch02'!L34)</f>
        <v>0</v>
      </c>
      <c r="M24" s="51">
        <f t="shared" si="12"/>
        <v>34</v>
      </c>
      <c r="N24" s="49">
        <f>SUM('19sch02'!N8,'19sch02'!N34)</f>
        <v>0</v>
      </c>
      <c r="O24" s="51">
        <f>SUM('19sch02'!O34)</f>
        <v>1</v>
      </c>
      <c r="P24" s="51">
        <f t="shared" si="13"/>
        <v>1</v>
      </c>
      <c r="Q24" s="49">
        <f t="shared" si="14"/>
        <v>135</v>
      </c>
      <c r="R24" s="51">
        <f t="shared" si="15"/>
        <v>4</v>
      </c>
      <c r="S24" s="51">
        <f t="shared" si="16"/>
        <v>139</v>
      </c>
    </row>
    <row r="25" spans="1:19" s="2" customFormat="1" ht="12.75">
      <c r="A25" s="2" t="s">
        <v>9</v>
      </c>
      <c r="B25" s="49">
        <f>SUM('19sch02'!B9,'19sch02'!B35)</f>
        <v>74</v>
      </c>
      <c r="C25" s="85">
        <f>SUM('19sch02'!C35)</f>
        <v>7</v>
      </c>
      <c r="D25" s="85">
        <f t="shared" si="9"/>
        <v>81</v>
      </c>
      <c r="E25" s="231">
        <f>SUM('19sch02'!E9,'19sch02'!E35)</f>
        <v>290</v>
      </c>
      <c r="F25" s="85">
        <f>SUM('19sch02'!F9,'19sch02'!F35)</f>
        <v>18</v>
      </c>
      <c r="G25" s="86">
        <f t="shared" si="10"/>
        <v>308</v>
      </c>
      <c r="H25" s="83">
        <f>SUM('19sch02'!H9,'19sch02'!H35)</f>
        <v>0</v>
      </c>
      <c r="I25" s="85">
        <f>SUM('19sch02'!I35)</f>
        <v>0</v>
      </c>
      <c r="J25" s="85">
        <f t="shared" si="11"/>
        <v>0</v>
      </c>
      <c r="K25" s="83">
        <f>SUM('19sch02'!K9,'19sch02'!K35)</f>
        <v>55</v>
      </c>
      <c r="L25" s="85">
        <f>SUM('19sch02'!L35)</f>
        <v>4</v>
      </c>
      <c r="M25" s="51">
        <f t="shared" si="12"/>
        <v>59</v>
      </c>
      <c r="N25" s="49">
        <f>SUM('19sch02'!N9,'19sch02'!N35)</f>
        <v>0</v>
      </c>
      <c r="O25" s="51">
        <f>SUM('19sch02'!O35)</f>
        <v>0</v>
      </c>
      <c r="P25" s="51">
        <f t="shared" si="13"/>
        <v>0</v>
      </c>
      <c r="Q25" s="49">
        <f t="shared" si="14"/>
        <v>419</v>
      </c>
      <c r="R25" s="51">
        <f t="shared" si="15"/>
        <v>29</v>
      </c>
      <c r="S25" s="51">
        <f t="shared" si="16"/>
        <v>448</v>
      </c>
    </row>
    <row r="26" spans="1:19" s="2" customFormat="1" ht="12.75">
      <c r="A26" s="2" t="s">
        <v>10</v>
      </c>
      <c r="B26" s="49">
        <f>SUM('19sch02'!B10,'19sch02'!B36)</f>
        <v>85</v>
      </c>
      <c r="C26" s="85">
        <f>SUM('19sch02'!C36)</f>
        <v>9</v>
      </c>
      <c r="D26" s="85">
        <f t="shared" si="9"/>
        <v>94</v>
      </c>
      <c r="E26" s="231">
        <f>SUM('19sch02'!E10,'19sch02'!E36)</f>
        <v>328</v>
      </c>
      <c r="F26" s="85">
        <f>SUM('19sch02'!F10,'19sch02'!F36)</f>
        <v>19</v>
      </c>
      <c r="G26" s="86">
        <f t="shared" si="10"/>
        <v>347</v>
      </c>
      <c r="H26" s="83">
        <f>SUM('19sch02'!H10,'19sch02'!H36)</f>
        <v>0</v>
      </c>
      <c r="I26" s="85">
        <f>SUM('19sch02'!I36)</f>
        <v>1</v>
      </c>
      <c r="J26" s="85">
        <f t="shared" si="11"/>
        <v>1</v>
      </c>
      <c r="K26" s="83">
        <f>SUM('19sch02'!K10,'19sch02'!K36)</f>
        <v>114</v>
      </c>
      <c r="L26" s="85">
        <f>SUM('19sch02'!L36)</f>
        <v>2</v>
      </c>
      <c r="M26" s="51">
        <f t="shared" si="12"/>
        <v>116</v>
      </c>
      <c r="N26" s="49">
        <f>SUM('19sch02'!N10,'19sch02'!N36)</f>
        <v>0</v>
      </c>
      <c r="O26" s="51">
        <f>SUM('19sch02'!O36)</f>
        <v>0</v>
      </c>
      <c r="P26" s="51">
        <f t="shared" si="13"/>
        <v>0</v>
      </c>
      <c r="Q26" s="49">
        <f t="shared" si="14"/>
        <v>527</v>
      </c>
      <c r="R26" s="51">
        <f t="shared" si="15"/>
        <v>31</v>
      </c>
      <c r="S26" s="51">
        <f t="shared" si="16"/>
        <v>558</v>
      </c>
    </row>
    <row r="27" spans="1:19" s="2" customFormat="1" ht="12.75">
      <c r="A27" s="2" t="s">
        <v>11</v>
      </c>
      <c r="B27" s="49">
        <f>SUM('19sch02'!B11,'19sch02'!B37)</f>
        <v>1</v>
      </c>
      <c r="C27" s="85">
        <f>SUM('19sch02'!C37)</f>
        <v>0</v>
      </c>
      <c r="D27" s="85">
        <f t="shared" si="9"/>
        <v>1</v>
      </c>
      <c r="E27" s="231">
        <f>SUM('19sch02'!E11,'19sch02'!E37)</f>
        <v>0</v>
      </c>
      <c r="F27" s="85">
        <f>SUM('19sch02'!F11,'19sch02'!F37)</f>
        <v>0</v>
      </c>
      <c r="G27" s="86">
        <f t="shared" si="10"/>
        <v>0</v>
      </c>
      <c r="H27" s="83">
        <f>SUM('19sch02'!H11,'19sch02'!H37)</f>
        <v>0</v>
      </c>
      <c r="I27" s="85">
        <f>SUM('19sch02'!I37)</f>
        <v>0</v>
      </c>
      <c r="J27" s="85">
        <f t="shared" si="11"/>
        <v>0</v>
      </c>
      <c r="K27" s="83">
        <f>SUM('19sch02'!K11,'19sch02'!K37)</f>
        <v>0</v>
      </c>
      <c r="L27" s="85">
        <f>SUM('19sch02'!L37)</f>
        <v>0</v>
      </c>
      <c r="M27" s="51">
        <f t="shared" si="12"/>
        <v>0</v>
      </c>
      <c r="N27" s="49">
        <f>SUM('19sch02'!N11,'19sch02'!N37)</f>
        <v>0</v>
      </c>
      <c r="O27" s="51">
        <f>SUM('19sch02'!O37)</f>
        <v>0</v>
      </c>
      <c r="P27" s="51">
        <f t="shared" si="13"/>
        <v>0</v>
      </c>
      <c r="Q27" s="49">
        <f t="shared" si="14"/>
        <v>1</v>
      </c>
      <c r="R27" s="51">
        <f t="shared" si="15"/>
        <v>0</v>
      </c>
      <c r="S27" s="51">
        <f t="shared" si="16"/>
        <v>1</v>
      </c>
    </row>
    <row r="28" spans="1:19" ht="12.75">
      <c r="A28" s="2" t="s">
        <v>12</v>
      </c>
      <c r="B28" s="49">
        <f>SUM('19sch02'!B12,'19sch02'!B38)</f>
        <v>65</v>
      </c>
      <c r="C28" s="85">
        <f>SUM('19sch02'!C38)</f>
        <v>7</v>
      </c>
      <c r="D28" s="85">
        <f t="shared" si="9"/>
        <v>72</v>
      </c>
      <c r="E28" s="231">
        <f>SUM('19sch02'!E12,'19sch02'!E38)</f>
        <v>196</v>
      </c>
      <c r="F28" s="85">
        <f>SUM('19sch02'!F12,'19sch02'!F38)</f>
        <v>12</v>
      </c>
      <c r="G28" s="86">
        <f>SUM(E28:F28)</f>
        <v>208</v>
      </c>
      <c r="H28" s="83">
        <f>SUM('19sch02'!H12,'19sch02'!H38)</f>
        <v>2</v>
      </c>
      <c r="I28" s="85">
        <f>SUM('19sch02'!I38)</f>
        <v>0</v>
      </c>
      <c r="J28" s="85">
        <f t="shared" si="11"/>
        <v>2</v>
      </c>
      <c r="K28" s="83">
        <f>SUM('19sch02'!K12,'19sch02'!K38)</f>
        <v>36</v>
      </c>
      <c r="L28" s="85">
        <f>SUM('19sch02'!L38)</f>
        <v>0</v>
      </c>
      <c r="M28" s="51">
        <f t="shared" si="12"/>
        <v>36</v>
      </c>
      <c r="N28" s="49">
        <f>SUM('19sch02'!N12,'19sch02'!N38)</f>
        <v>0</v>
      </c>
      <c r="O28" s="51">
        <f>SUM('19sch02'!O38)</f>
        <v>0</v>
      </c>
      <c r="P28" s="51">
        <f t="shared" si="13"/>
        <v>0</v>
      </c>
      <c r="Q28" s="49">
        <f t="shared" si="14"/>
        <v>299</v>
      </c>
      <c r="R28" s="50">
        <f t="shared" si="15"/>
        <v>19</v>
      </c>
      <c r="S28" s="51">
        <f t="shared" si="16"/>
        <v>318</v>
      </c>
    </row>
    <row r="29" spans="1:19" s="7" customFormat="1" ht="12.75">
      <c r="A29" s="19" t="s">
        <v>6</v>
      </c>
      <c r="B29" s="8">
        <f>SUM(B22:B28)</f>
        <v>417</v>
      </c>
      <c r="C29" s="9">
        <f>SUM(C22:C28)</f>
        <v>30</v>
      </c>
      <c r="D29" s="9">
        <f aca="true" t="shared" si="17" ref="D29:P29">SUM(D22:D28)</f>
        <v>447</v>
      </c>
      <c r="E29" s="8">
        <f t="shared" si="17"/>
        <v>1402</v>
      </c>
      <c r="F29" s="9">
        <f>SUM('19sch02'!F13,'19sch02'!F39)</f>
        <v>74</v>
      </c>
      <c r="G29" s="223">
        <f t="shared" si="17"/>
        <v>1476</v>
      </c>
      <c r="H29" s="8">
        <f t="shared" si="17"/>
        <v>2</v>
      </c>
      <c r="I29" s="9">
        <f t="shared" si="17"/>
        <v>2</v>
      </c>
      <c r="J29" s="9">
        <f t="shared" si="17"/>
        <v>4</v>
      </c>
      <c r="K29" s="8">
        <f t="shared" si="17"/>
        <v>510</v>
      </c>
      <c r="L29" s="9">
        <f t="shared" si="17"/>
        <v>16</v>
      </c>
      <c r="M29" s="9">
        <f t="shared" si="17"/>
        <v>526</v>
      </c>
      <c r="N29" s="8">
        <f t="shared" si="17"/>
        <v>0</v>
      </c>
      <c r="O29" s="9">
        <f t="shared" si="17"/>
        <v>1</v>
      </c>
      <c r="P29" s="9">
        <f t="shared" si="17"/>
        <v>1</v>
      </c>
      <c r="Q29" s="8">
        <f>SUM(Q22:Q28)</f>
        <v>2331</v>
      </c>
      <c r="R29" s="9">
        <f>SUM(O29,L29,I29,F29,C29)</f>
        <v>123</v>
      </c>
      <c r="S29" s="9">
        <f>SUM(S22:S28)</f>
        <v>2454</v>
      </c>
    </row>
    <row r="32" spans="1:19" ht="12.75">
      <c r="A32" s="359" t="s">
        <v>66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</row>
    <row r="33" spans="1:19" ht="6" customHeight="1" thickBot="1">
      <c r="A33" s="2"/>
      <c r="D33" s="2"/>
      <c r="G33" s="2"/>
      <c r="J33" s="2"/>
      <c r="M33" s="2"/>
      <c r="N33" s="2"/>
      <c r="P33" s="2"/>
      <c r="S33" s="2"/>
    </row>
    <row r="34" spans="1:19" ht="12.75">
      <c r="A34" s="14"/>
      <c r="B34" s="360" t="s">
        <v>14</v>
      </c>
      <c r="C34" s="361"/>
      <c r="D34" s="362"/>
      <c r="E34" s="360" t="s">
        <v>15</v>
      </c>
      <c r="F34" s="361"/>
      <c r="G34" s="362"/>
      <c r="H34" s="360" t="s">
        <v>16</v>
      </c>
      <c r="I34" s="361"/>
      <c r="J34" s="362"/>
      <c r="K34" s="360" t="s">
        <v>17</v>
      </c>
      <c r="L34" s="361"/>
      <c r="M34" s="362"/>
      <c r="N34" s="360" t="s">
        <v>19</v>
      </c>
      <c r="O34" s="361"/>
      <c r="P34" s="362"/>
      <c r="Q34" s="360" t="s">
        <v>6</v>
      </c>
      <c r="R34" s="361"/>
      <c r="S34" s="361"/>
    </row>
    <row r="35" spans="1:19" ht="12.75">
      <c r="A35" s="18" t="s">
        <v>16</v>
      </c>
      <c r="B35" s="3" t="s">
        <v>18</v>
      </c>
      <c r="C35" s="4" t="s">
        <v>20</v>
      </c>
      <c r="D35" s="4" t="s">
        <v>6</v>
      </c>
      <c r="E35" s="3" t="s">
        <v>18</v>
      </c>
      <c r="F35" s="4" t="s">
        <v>20</v>
      </c>
      <c r="G35" s="4" t="s">
        <v>6</v>
      </c>
      <c r="H35" s="3" t="s">
        <v>18</v>
      </c>
      <c r="I35" s="4" t="s">
        <v>20</v>
      </c>
      <c r="J35" s="4" t="s">
        <v>6</v>
      </c>
      <c r="K35" s="3" t="s">
        <v>18</v>
      </c>
      <c r="L35" s="4" t="s">
        <v>20</v>
      </c>
      <c r="M35" s="4" t="s">
        <v>6</v>
      </c>
      <c r="N35" s="3" t="s">
        <v>18</v>
      </c>
      <c r="O35" s="4" t="s">
        <v>20</v>
      </c>
      <c r="P35" s="4" t="s">
        <v>6</v>
      </c>
      <c r="Q35" s="3" t="s">
        <v>18</v>
      </c>
      <c r="R35" s="4" t="s">
        <v>20</v>
      </c>
      <c r="S35" s="4" t="s">
        <v>6</v>
      </c>
    </row>
    <row r="36" spans="1:19" ht="12.75">
      <c r="A36" s="16" t="s">
        <v>1</v>
      </c>
      <c r="B36" s="47">
        <f>SUM('19sch02'!B19,'19sch02'!B32)</f>
        <v>99</v>
      </c>
      <c r="C36" s="48">
        <f>SUM('19sch02'!C19,'19sch02'!C32)</f>
        <v>6</v>
      </c>
      <c r="D36" s="48">
        <f aca="true" t="shared" si="18" ref="D36:D41">SUM(B36:C36)</f>
        <v>105</v>
      </c>
      <c r="E36" s="47">
        <f>SUM('19sch02'!E19,'19sch02'!E32)</f>
        <v>340</v>
      </c>
      <c r="F36" s="48">
        <f>SUM('19sch02'!F19,'19sch02'!F32)</f>
        <v>27</v>
      </c>
      <c r="G36" s="48">
        <f aca="true" t="shared" si="19" ref="G36:G41">SUM(E36:F36)</f>
        <v>367</v>
      </c>
      <c r="H36" s="47">
        <f>SUM('19sch02'!H19,'19sch02'!H32)</f>
        <v>0</v>
      </c>
      <c r="I36" s="48">
        <f>SUM('19sch02'!I19,'19sch02'!I32)</f>
        <v>0</v>
      </c>
      <c r="J36" s="48">
        <f aca="true" t="shared" si="20" ref="J36:J42">SUM(H36:I36)</f>
        <v>0</v>
      </c>
      <c r="K36" s="47">
        <f>SUM('19sch02'!K19,'19sch02'!K32)</f>
        <v>165</v>
      </c>
      <c r="L36" s="48">
        <f>SUM('19sch02'!L19,'19sch02'!L32)</f>
        <v>13</v>
      </c>
      <c r="M36" s="48">
        <f aca="true" t="shared" si="21" ref="M36:M41">SUM(K36:L36)</f>
        <v>178</v>
      </c>
      <c r="N36" s="47">
        <f>SUM('19sch02'!N19,'19sch02'!N32)</f>
        <v>0</v>
      </c>
      <c r="O36" s="48">
        <f>SUM('19sch02'!O19,'19sch02'!O32)</f>
        <v>0</v>
      </c>
      <c r="P36" s="48">
        <f aca="true" t="shared" si="22" ref="P36:P42">SUM(N36:O36)</f>
        <v>0</v>
      </c>
      <c r="Q36" s="47">
        <f>SUM(N36,K36,H36,E36,B36)</f>
        <v>604</v>
      </c>
      <c r="R36" s="48">
        <f>SUM(O36,L36,I36,F36,C36)</f>
        <v>46</v>
      </c>
      <c r="S36" s="48">
        <f>SUM(P36,M36,J36,G36,D36)</f>
        <v>650</v>
      </c>
    </row>
    <row r="37" spans="1:19" s="2" customFormat="1" ht="12.75">
      <c r="A37" s="2" t="s">
        <v>7</v>
      </c>
      <c r="B37" s="49">
        <f>SUM('19sch02'!B20,'19sch02'!B33)</f>
        <v>56</v>
      </c>
      <c r="C37" s="51">
        <f>SUM('19sch02'!C20,'19sch02'!C33)</f>
        <v>3</v>
      </c>
      <c r="D37" s="51">
        <f t="shared" si="18"/>
        <v>59</v>
      </c>
      <c r="E37" s="49">
        <f>SUM('19sch02'!E20,'19sch02'!E33)</f>
        <v>180</v>
      </c>
      <c r="F37" s="51">
        <f>SUM('19sch02'!F20,'19sch02'!F33)</f>
        <v>15</v>
      </c>
      <c r="G37" s="51">
        <f t="shared" si="19"/>
        <v>195</v>
      </c>
      <c r="H37" s="49">
        <f>SUM('19sch02'!H20,'19sch02'!H33)</f>
        <v>0</v>
      </c>
      <c r="I37" s="51">
        <f>SUM('19sch02'!I20,'19sch02'!I33)</f>
        <v>1</v>
      </c>
      <c r="J37" s="51">
        <f t="shared" si="20"/>
        <v>1</v>
      </c>
      <c r="K37" s="49">
        <f>SUM('19sch02'!K20,'19sch02'!K33)</f>
        <v>108</v>
      </c>
      <c r="L37" s="51">
        <f>SUM('19sch02'!L20,'19sch02'!L33)</f>
        <v>4</v>
      </c>
      <c r="M37" s="51">
        <f t="shared" si="21"/>
        <v>112</v>
      </c>
      <c r="N37" s="49">
        <f>SUM('19sch02'!N20,'19sch02'!N33)</f>
        <v>0</v>
      </c>
      <c r="O37" s="51">
        <f>SUM('19sch02'!O20,'19sch02'!O33)</f>
        <v>0</v>
      </c>
      <c r="P37" s="51">
        <f t="shared" si="22"/>
        <v>0</v>
      </c>
      <c r="Q37" s="49">
        <f aca="true" t="shared" si="23" ref="Q37:Q42">SUM(N37,K37,H37,E37,B37)</f>
        <v>344</v>
      </c>
      <c r="R37" s="51">
        <f aca="true" t="shared" si="24" ref="R37:R42">SUM(O37,L37,I37,F37,C37)</f>
        <v>23</v>
      </c>
      <c r="S37" s="51">
        <f aca="true" t="shared" si="25" ref="S37:S42">SUM(P37,M37,J37,G37,D37)</f>
        <v>367</v>
      </c>
    </row>
    <row r="38" spans="1:19" s="2" customFormat="1" ht="12.75">
      <c r="A38" s="2" t="s">
        <v>21</v>
      </c>
      <c r="B38" s="49">
        <f>SUM('19sch02'!B21,'19sch02'!B34)</f>
        <v>36</v>
      </c>
      <c r="C38" s="51">
        <f>SUM('19sch02'!C21,'19sch02'!C34)</f>
        <v>1</v>
      </c>
      <c r="D38" s="51">
        <f t="shared" si="18"/>
        <v>37</v>
      </c>
      <c r="E38" s="49">
        <f>SUM('19sch02'!E21,'19sch02'!E34)</f>
        <v>65</v>
      </c>
      <c r="F38" s="51">
        <f>SUM('19sch02'!F21,'19sch02'!F34)</f>
        <v>3</v>
      </c>
      <c r="G38" s="51">
        <f t="shared" si="19"/>
        <v>68</v>
      </c>
      <c r="H38" s="49">
        <f>SUM('19sch02'!H21,'19sch02'!H34)</f>
        <v>0</v>
      </c>
      <c r="I38" s="51">
        <f>SUM('19sch02'!I21,'19sch02'!I34)</f>
        <v>0</v>
      </c>
      <c r="J38" s="51">
        <f t="shared" si="20"/>
        <v>0</v>
      </c>
      <c r="K38" s="49">
        <f>SUM('19sch02'!K21,'19sch02'!K34)</f>
        <v>34</v>
      </c>
      <c r="L38" s="51">
        <f>SUM('19sch02'!L21,'19sch02'!L34)</f>
        <v>1</v>
      </c>
      <c r="M38" s="51">
        <f t="shared" si="21"/>
        <v>35</v>
      </c>
      <c r="N38" s="49">
        <f>SUM('19sch02'!N21,'19sch02'!N34)</f>
        <v>0</v>
      </c>
      <c r="O38" s="51">
        <f>SUM('19sch02'!O21,'19sch02'!O34)</f>
        <v>1</v>
      </c>
      <c r="P38" s="51">
        <f t="shared" si="22"/>
        <v>1</v>
      </c>
      <c r="Q38" s="49">
        <f t="shared" si="23"/>
        <v>135</v>
      </c>
      <c r="R38" s="51">
        <f t="shared" si="24"/>
        <v>6</v>
      </c>
      <c r="S38" s="51">
        <f t="shared" si="25"/>
        <v>141</v>
      </c>
    </row>
    <row r="39" spans="1:19" s="2" customFormat="1" ht="12.75">
      <c r="A39" s="2" t="s">
        <v>9</v>
      </c>
      <c r="B39" s="49">
        <f>SUM('19sch02'!B22,'19sch02'!B35)</f>
        <v>74</v>
      </c>
      <c r="C39" s="51">
        <f>SUM('19sch02'!C22,'19sch02'!C35)</f>
        <v>7</v>
      </c>
      <c r="D39" s="51">
        <f t="shared" si="18"/>
        <v>81</v>
      </c>
      <c r="E39" s="49">
        <f>SUM('19sch02'!E22,'19sch02'!E35)</f>
        <v>295</v>
      </c>
      <c r="F39" s="51">
        <f>SUM('19sch02'!F22,'19sch02'!F35)</f>
        <v>31</v>
      </c>
      <c r="G39" s="51">
        <f t="shared" si="19"/>
        <v>326</v>
      </c>
      <c r="H39" s="49">
        <f>SUM('19sch02'!H22,'19sch02'!H35)</f>
        <v>0</v>
      </c>
      <c r="I39" s="51">
        <f>SUM('19sch02'!I22,'19sch02'!I35)</f>
        <v>0</v>
      </c>
      <c r="J39" s="51">
        <f t="shared" si="20"/>
        <v>0</v>
      </c>
      <c r="K39" s="49">
        <f>SUM('19sch02'!K22,'19sch02'!K35)</f>
        <v>58</v>
      </c>
      <c r="L39" s="51">
        <f>SUM('19sch02'!L22,'19sch02'!L35)</f>
        <v>5</v>
      </c>
      <c r="M39" s="51">
        <f t="shared" si="21"/>
        <v>63</v>
      </c>
      <c r="N39" s="49">
        <f>SUM('19sch02'!N22,'19sch02'!N35)</f>
        <v>0</v>
      </c>
      <c r="O39" s="51">
        <f>SUM('19sch02'!O22,'19sch02'!O35)</f>
        <v>0</v>
      </c>
      <c r="P39" s="51">
        <f t="shared" si="22"/>
        <v>0</v>
      </c>
      <c r="Q39" s="49">
        <f t="shared" si="23"/>
        <v>427</v>
      </c>
      <c r="R39" s="51">
        <f t="shared" si="24"/>
        <v>43</v>
      </c>
      <c r="S39" s="51">
        <f t="shared" si="25"/>
        <v>470</v>
      </c>
    </row>
    <row r="40" spans="1:19" s="2" customFormat="1" ht="12.75">
      <c r="A40" s="2" t="s">
        <v>10</v>
      </c>
      <c r="B40" s="49">
        <f>SUM('19sch02'!B23,'19sch02'!B36)</f>
        <v>85</v>
      </c>
      <c r="C40" s="51">
        <f>SUM('19sch02'!C23,'19sch02'!C36)</f>
        <v>9</v>
      </c>
      <c r="D40" s="51">
        <f t="shared" si="18"/>
        <v>94</v>
      </c>
      <c r="E40" s="49">
        <f>SUM('19sch02'!E23,'19sch02'!E36)</f>
        <v>321</v>
      </c>
      <c r="F40" s="51">
        <f>SUM('19sch02'!F23,'19sch02'!F36)</f>
        <v>30</v>
      </c>
      <c r="G40" s="51">
        <f t="shared" si="19"/>
        <v>351</v>
      </c>
      <c r="H40" s="49">
        <f>SUM('19sch02'!H23,'19sch02'!H36)</f>
        <v>0</v>
      </c>
      <c r="I40" s="51">
        <f>SUM('19sch02'!I23,'19sch02'!I36)</f>
        <v>3</v>
      </c>
      <c r="J40" s="51">
        <f t="shared" si="20"/>
        <v>3</v>
      </c>
      <c r="K40" s="49">
        <f>SUM('19sch02'!K23,'19sch02'!K36)</f>
        <v>115</v>
      </c>
      <c r="L40" s="51">
        <f>SUM('19sch02'!L23,'19sch02'!L36)</f>
        <v>4</v>
      </c>
      <c r="M40" s="51">
        <f t="shared" si="21"/>
        <v>119</v>
      </c>
      <c r="N40" s="49">
        <f>SUM('19sch02'!N23,'19sch02'!N36)</f>
        <v>0</v>
      </c>
      <c r="O40" s="51">
        <f>SUM('19sch02'!O23,'19sch02'!O36)</f>
        <v>0</v>
      </c>
      <c r="P40" s="51">
        <f t="shared" si="22"/>
        <v>0</v>
      </c>
      <c r="Q40" s="49">
        <f t="shared" si="23"/>
        <v>521</v>
      </c>
      <c r="R40" s="51">
        <f t="shared" si="24"/>
        <v>46</v>
      </c>
      <c r="S40" s="51">
        <f t="shared" si="25"/>
        <v>567</v>
      </c>
    </row>
    <row r="41" spans="1:19" s="2" customFormat="1" ht="12.75">
      <c r="A41" s="2" t="s">
        <v>11</v>
      </c>
      <c r="B41" s="49">
        <f>SUM('19sch02'!B24,'19sch02'!B37)</f>
        <v>1</v>
      </c>
      <c r="C41" s="51">
        <f>SUM('19sch02'!C24,'19sch02'!C37)</f>
        <v>0</v>
      </c>
      <c r="D41" s="51">
        <f t="shared" si="18"/>
        <v>1</v>
      </c>
      <c r="E41" s="49">
        <f>SUM('19sch02'!E24,'19sch02'!E37)</f>
        <v>0</v>
      </c>
      <c r="F41" s="51">
        <f>SUM('19sch02'!F24,'19sch02'!F37)</f>
        <v>0</v>
      </c>
      <c r="G41" s="51">
        <f t="shared" si="19"/>
        <v>0</v>
      </c>
      <c r="H41" s="49">
        <f>SUM('19sch02'!H24,'19sch02'!H37)</f>
        <v>0</v>
      </c>
      <c r="I41" s="51">
        <f>SUM('19sch02'!I24,'19sch02'!I37)</f>
        <v>0</v>
      </c>
      <c r="J41" s="51">
        <f t="shared" si="20"/>
        <v>0</v>
      </c>
      <c r="K41" s="49">
        <f>SUM('19sch02'!K24,'19sch02'!K37)</f>
        <v>0</v>
      </c>
      <c r="L41" s="51">
        <f>SUM('19sch02'!L24,'19sch02'!L37)</f>
        <v>0</v>
      </c>
      <c r="M41" s="51">
        <f t="shared" si="21"/>
        <v>0</v>
      </c>
      <c r="N41" s="49">
        <f>SUM('19sch02'!N24,'19sch02'!N37)</f>
        <v>0</v>
      </c>
      <c r="O41" s="51">
        <f>SUM('19sch02'!O24,'19sch02'!O37)</f>
        <v>0</v>
      </c>
      <c r="P41" s="51">
        <f t="shared" si="22"/>
        <v>0</v>
      </c>
      <c r="Q41" s="49">
        <f t="shared" si="23"/>
        <v>1</v>
      </c>
      <c r="R41" s="51">
        <f t="shared" si="24"/>
        <v>0</v>
      </c>
      <c r="S41" s="51">
        <f t="shared" si="25"/>
        <v>1</v>
      </c>
    </row>
    <row r="42" spans="1:19" ht="12.75">
      <c r="A42" s="2" t="s">
        <v>12</v>
      </c>
      <c r="B42" s="49">
        <f>SUM('19sch02'!B25,'19sch02'!B38)</f>
        <v>65</v>
      </c>
      <c r="C42" s="50">
        <f>SUM('19sch02'!C25,'19sch02'!C38)</f>
        <v>8</v>
      </c>
      <c r="D42" s="51">
        <f>SUM(B42:C42)</f>
        <v>73</v>
      </c>
      <c r="E42" s="49">
        <f>SUM('19sch02'!E25,'19sch02'!E38)</f>
        <v>192</v>
      </c>
      <c r="F42" s="50">
        <f>SUM('19sch02'!F25,'19sch02'!F38)</f>
        <v>19</v>
      </c>
      <c r="G42" s="51">
        <f>SUM(E42:F42)</f>
        <v>211</v>
      </c>
      <c r="H42" s="49">
        <f>SUM('19sch02'!H25,'19sch02'!H38)</f>
        <v>1</v>
      </c>
      <c r="I42" s="50">
        <f>SUM('19sch02'!I25,'19sch02'!I38)</f>
        <v>0</v>
      </c>
      <c r="J42" s="51">
        <f t="shared" si="20"/>
        <v>1</v>
      </c>
      <c r="K42" s="49">
        <f>SUM('19sch02'!K25,'19sch02'!K38)</f>
        <v>35</v>
      </c>
      <c r="L42" s="50">
        <f>SUM('19sch02'!L25,'19sch02'!L38)</f>
        <v>1</v>
      </c>
      <c r="M42" s="51">
        <f>SUM(K42:L42)</f>
        <v>36</v>
      </c>
      <c r="N42" s="49">
        <f>SUM('19sch02'!N25,'19sch02'!N38)</f>
        <v>0</v>
      </c>
      <c r="O42" s="51">
        <f>SUM('19sch02'!O25,'19sch02'!O38)</f>
        <v>0</v>
      </c>
      <c r="P42" s="51">
        <f t="shared" si="22"/>
        <v>0</v>
      </c>
      <c r="Q42" s="49">
        <f t="shared" si="23"/>
        <v>293</v>
      </c>
      <c r="R42" s="50">
        <f t="shared" si="24"/>
        <v>28</v>
      </c>
      <c r="S42" s="51">
        <f t="shared" si="25"/>
        <v>321</v>
      </c>
    </row>
    <row r="43" spans="1:19" s="7" customFormat="1" ht="12.75">
      <c r="A43" s="19" t="s">
        <v>6</v>
      </c>
      <c r="B43" s="8">
        <f>SUM(B36:B42)</f>
        <v>416</v>
      </c>
      <c r="C43" s="9">
        <f>SUM(C36:C42)</f>
        <v>34</v>
      </c>
      <c r="D43" s="9">
        <f aca="true" t="shared" si="26" ref="D43:P43">SUM(D36:D42)</f>
        <v>450</v>
      </c>
      <c r="E43" s="8">
        <f t="shared" si="26"/>
        <v>1393</v>
      </c>
      <c r="F43" s="9">
        <f>SUM(F36:F42)</f>
        <v>125</v>
      </c>
      <c r="G43" s="9">
        <f t="shared" si="26"/>
        <v>1518</v>
      </c>
      <c r="H43" s="8">
        <f>SUM(H36:H42)</f>
        <v>1</v>
      </c>
      <c r="I43" s="9">
        <f>SUM(I36:I42)</f>
        <v>4</v>
      </c>
      <c r="J43" s="9">
        <f t="shared" si="26"/>
        <v>5</v>
      </c>
      <c r="K43" s="8">
        <f t="shared" si="26"/>
        <v>515</v>
      </c>
      <c r="L43" s="9">
        <f>SUM(L36:L42)</f>
        <v>28</v>
      </c>
      <c r="M43" s="9">
        <f t="shared" si="26"/>
        <v>543</v>
      </c>
      <c r="N43" s="8">
        <f t="shared" si="26"/>
        <v>0</v>
      </c>
      <c r="O43" s="9">
        <f t="shared" si="26"/>
        <v>1</v>
      </c>
      <c r="P43" s="9">
        <f t="shared" si="26"/>
        <v>1</v>
      </c>
      <c r="Q43" s="8">
        <f>SUM(Q36:Q42)</f>
        <v>2325</v>
      </c>
      <c r="R43" s="9">
        <f>SUM(R36:R42)</f>
        <v>192</v>
      </c>
      <c r="S43" s="9">
        <f>SUM(S36:S42)</f>
        <v>2517</v>
      </c>
    </row>
    <row r="45" s="57" customFormat="1" ht="12" customHeight="1">
      <c r="A45" s="246" t="s">
        <v>22</v>
      </c>
    </row>
    <row r="46" s="57" customFormat="1" ht="12" customHeight="1">
      <c r="A46" s="246" t="s">
        <v>23</v>
      </c>
    </row>
    <row r="47" s="94" customFormat="1" ht="12" customHeight="1">
      <c r="A47" s="169" t="s">
        <v>189</v>
      </c>
    </row>
    <row r="48" s="344" customFormat="1" ht="12" customHeight="1">
      <c r="A48" s="343" t="s">
        <v>190</v>
      </c>
    </row>
    <row r="49" s="57" customFormat="1" ht="6" customHeight="1">
      <c r="A49" s="170"/>
    </row>
    <row r="50" s="57" customFormat="1" ht="12" customHeight="1">
      <c r="A50" s="246" t="s">
        <v>94</v>
      </c>
    </row>
    <row r="51" s="57" customFormat="1" ht="12" customHeight="1">
      <c r="A51" s="246" t="s">
        <v>57</v>
      </c>
    </row>
    <row r="52" spans="1:7" s="57" customFormat="1" ht="12" customHeight="1">
      <c r="A52" s="246" t="s">
        <v>89</v>
      </c>
      <c r="G52" s="121"/>
    </row>
    <row r="53" s="57" customFormat="1" ht="6" customHeight="1">
      <c r="A53" s="169"/>
    </row>
    <row r="54" s="57" customFormat="1" ht="12.75">
      <c r="A54" s="247" t="s">
        <v>65</v>
      </c>
    </row>
    <row r="55" s="57" customFormat="1" ht="12.75">
      <c r="A55" s="247" t="s">
        <v>62</v>
      </c>
    </row>
    <row r="56" s="57" customFormat="1" ht="12.75"/>
  </sheetData>
  <sheetProtection/>
  <mergeCells count="22">
    <mergeCell ref="A2:S2"/>
    <mergeCell ref="A3:S3"/>
    <mergeCell ref="Q5:S5"/>
    <mergeCell ref="B5:D5"/>
    <mergeCell ref="E5:G5"/>
    <mergeCell ref="H5:J5"/>
    <mergeCell ref="K5:M5"/>
    <mergeCell ref="N5:P5"/>
    <mergeCell ref="E20:G20"/>
    <mergeCell ref="H20:J20"/>
    <mergeCell ref="K20:M20"/>
    <mergeCell ref="A18:S18"/>
    <mergeCell ref="N20:P20"/>
    <mergeCell ref="Q20:S20"/>
    <mergeCell ref="B20:D20"/>
    <mergeCell ref="A32:S32"/>
    <mergeCell ref="B34:D34"/>
    <mergeCell ref="E34:G34"/>
    <mergeCell ref="H34:J34"/>
    <mergeCell ref="K34:M34"/>
    <mergeCell ref="N34:P34"/>
    <mergeCell ref="Q34:S34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landscape" paperSize="9" scale="80" r:id="rId2"/>
  <headerFooter alignWithMargins="0">
    <oddFooter>&amp;R&amp;A</oddFooter>
  </headerFooter>
  <ignoredErrors>
    <ignoredError sqref="F29 R2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A1">
      <selection activeCell="A48" sqref="A48"/>
    </sheetView>
  </sheetViews>
  <sheetFormatPr defaultColWidth="22.57421875" defaultRowHeight="12.75"/>
  <cols>
    <col min="1" max="1" width="23.57421875" style="36" customWidth="1"/>
    <col min="2" max="19" width="8.28125" style="36" customWidth="1"/>
    <col min="20" max="38" width="9.57421875" style="36" customWidth="1"/>
    <col min="39" max="16384" width="22.57421875" style="36" customWidth="1"/>
  </cols>
  <sheetData>
    <row r="1" ht="12.75">
      <c r="A1" s="1" t="s">
        <v>186</v>
      </c>
    </row>
    <row r="2" spans="1:19" ht="12.75">
      <c r="A2" s="37" t="s">
        <v>71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ht="13.5" thickBot="1"/>
    <row r="4" spans="1:19" ht="12.75">
      <c r="A4" s="103"/>
      <c r="B4" s="104" t="s">
        <v>14</v>
      </c>
      <c r="C4" s="105"/>
      <c r="D4" s="106"/>
      <c r="E4" s="104" t="s">
        <v>15</v>
      </c>
      <c r="F4" s="105"/>
      <c r="G4" s="106"/>
      <c r="H4" s="104" t="s">
        <v>16</v>
      </c>
      <c r="I4" s="106"/>
      <c r="J4" s="106"/>
      <c r="K4" s="104" t="s">
        <v>17</v>
      </c>
      <c r="L4" s="105"/>
      <c r="M4" s="106"/>
      <c r="N4" s="104" t="s">
        <v>19</v>
      </c>
      <c r="O4" s="106"/>
      <c r="P4" s="106"/>
      <c r="Q4" s="104" t="s">
        <v>6</v>
      </c>
      <c r="R4" s="105"/>
      <c r="S4" s="106"/>
    </row>
    <row r="5" spans="1:19" s="46" customFormat="1" ht="12.75">
      <c r="A5" s="107" t="s">
        <v>16</v>
      </c>
      <c r="B5" s="108" t="s">
        <v>18</v>
      </c>
      <c r="C5" s="109" t="s">
        <v>20</v>
      </c>
      <c r="D5" s="109" t="s">
        <v>6</v>
      </c>
      <c r="E5" s="108" t="s">
        <v>18</v>
      </c>
      <c r="F5" s="109" t="s">
        <v>20</v>
      </c>
      <c r="G5" s="109" t="s">
        <v>6</v>
      </c>
      <c r="H5" s="108" t="s">
        <v>18</v>
      </c>
      <c r="I5" s="109" t="s">
        <v>20</v>
      </c>
      <c r="J5" s="109" t="s">
        <v>6</v>
      </c>
      <c r="K5" s="108" t="s">
        <v>18</v>
      </c>
      <c r="L5" s="109" t="s">
        <v>20</v>
      </c>
      <c r="M5" s="110" t="s">
        <v>6</v>
      </c>
      <c r="N5" s="109" t="s">
        <v>18</v>
      </c>
      <c r="O5" s="109" t="s">
        <v>20</v>
      </c>
      <c r="P5" s="109" t="s">
        <v>6</v>
      </c>
      <c r="Q5" s="108" t="s">
        <v>18</v>
      </c>
      <c r="R5" s="109" t="s">
        <v>20</v>
      </c>
      <c r="S5" s="109" t="s">
        <v>6</v>
      </c>
    </row>
    <row r="6" spans="1:19" s="94" customFormat="1" ht="12.75">
      <c r="A6" s="89" t="s">
        <v>1</v>
      </c>
      <c r="B6" s="90">
        <v>1</v>
      </c>
      <c r="C6" s="91">
        <v>0</v>
      </c>
      <c r="D6" s="91">
        <f aca="true" t="shared" si="0" ref="D6:D12">SUM(B6:C6)</f>
        <v>1</v>
      </c>
      <c r="E6" s="90">
        <v>35</v>
      </c>
      <c r="F6" s="91">
        <v>1</v>
      </c>
      <c r="G6" s="91">
        <f aca="true" t="shared" si="1" ref="G6:G12">SUM(E6:F6)</f>
        <v>36</v>
      </c>
      <c r="H6" s="90">
        <v>0</v>
      </c>
      <c r="I6" s="91">
        <v>0</v>
      </c>
      <c r="J6" s="91">
        <f aca="true" t="shared" si="2" ref="J6:J12">SUM(H6:I6)</f>
        <v>0</v>
      </c>
      <c r="K6" s="90">
        <v>12</v>
      </c>
      <c r="L6" s="91">
        <v>0</v>
      </c>
      <c r="M6" s="91">
        <f aca="true" t="shared" si="3" ref="M6:M12">SUM(K6:L6)</f>
        <v>12</v>
      </c>
      <c r="N6" s="90">
        <v>0</v>
      </c>
      <c r="O6" s="91">
        <v>0</v>
      </c>
      <c r="P6" s="91">
        <f aca="true" t="shared" si="4" ref="P6:P12">SUM(N6:O6)</f>
        <v>0</v>
      </c>
      <c r="Q6" s="90">
        <f aca="true" t="shared" si="5" ref="Q6:Q12">SUM(N6,K6,H6,E6,B6)</f>
        <v>48</v>
      </c>
      <c r="R6" s="91">
        <f aca="true" t="shared" si="6" ref="R6:R12">SUM(O6,L6,I6,F6,C6)</f>
        <v>1</v>
      </c>
      <c r="S6" s="91">
        <f aca="true" t="shared" si="7" ref="S6:S12">SUM(Q6:R6)</f>
        <v>49</v>
      </c>
    </row>
    <row r="7" spans="1:19" s="94" customFormat="1" ht="12.75">
      <c r="A7" s="95" t="s">
        <v>7</v>
      </c>
      <c r="B7" s="96">
        <v>0</v>
      </c>
      <c r="C7" s="97">
        <v>0</v>
      </c>
      <c r="D7" s="98">
        <f t="shared" si="0"/>
        <v>0</v>
      </c>
      <c r="E7" s="96">
        <v>26</v>
      </c>
      <c r="F7" s="97">
        <v>0</v>
      </c>
      <c r="G7" s="98">
        <f t="shared" si="1"/>
        <v>26</v>
      </c>
      <c r="H7" s="96">
        <v>0</v>
      </c>
      <c r="I7" s="98">
        <v>0</v>
      </c>
      <c r="J7" s="98">
        <f t="shared" si="2"/>
        <v>0</v>
      </c>
      <c r="K7" s="96">
        <v>5</v>
      </c>
      <c r="L7" s="97">
        <v>0</v>
      </c>
      <c r="M7" s="98">
        <f t="shared" si="3"/>
        <v>5</v>
      </c>
      <c r="N7" s="96">
        <v>0</v>
      </c>
      <c r="O7" s="98">
        <v>0</v>
      </c>
      <c r="P7" s="98">
        <f t="shared" si="4"/>
        <v>0</v>
      </c>
      <c r="Q7" s="96">
        <f t="shared" si="5"/>
        <v>31</v>
      </c>
      <c r="R7" s="97">
        <f t="shared" si="6"/>
        <v>0</v>
      </c>
      <c r="S7" s="98">
        <f t="shared" si="7"/>
        <v>31</v>
      </c>
    </row>
    <row r="8" spans="1:19" s="94" customFormat="1" ht="12.75">
      <c r="A8" s="95" t="s">
        <v>21</v>
      </c>
      <c r="B8" s="96">
        <v>1</v>
      </c>
      <c r="C8" s="97">
        <v>0</v>
      </c>
      <c r="D8" s="98">
        <f t="shared" si="0"/>
        <v>1</v>
      </c>
      <c r="E8" s="96">
        <v>4</v>
      </c>
      <c r="F8" s="97">
        <v>0</v>
      </c>
      <c r="G8" s="98">
        <f t="shared" si="1"/>
        <v>4</v>
      </c>
      <c r="H8" s="96">
        <v>0</v>
      </c>
      <c r="I8" s="98">
        <v>0</v>
      </c>
      <c r="J8" s="98">
        <f t="shared" si="2"/>
        <v>0</v>
      </c>
      <c r="K8" s="96">
        <v>1</v>
      </c>
      <c r="L8" s="97">
        <v>0</v>
      </c>
      <c r="M8" s="98">
        <f t="shared" si="3"/>
        <v>1</v>
      </c>
      <c r="N8" s="96">
        <v>0</v>
      </c>
      <c r="O8" s="98">
        <v>0</v>
      </c>
      <c r="P8" s="98">
        <f t="shared" si="4"/>
        <v>0</v>
      </c>
      <c r="Q8" s="96">
        <f t="shared" si="5"/>
        <v>6</v>
      </c>
      <c r="R8" s="97">
        <f t="shared" si="6"/>
        <v>0</v>
      </c>
      <c r="S8" s="98">
        <f t="shared" si="7"/>
        <v>6</v>
      </c>
    </row>
    <row r="9" spans="1:19" s="94" customFormat="1" ht="12.75">
      <c r="A9" s="95" t="s">
        <v>9</v>
      </c>
      <c r="B9" s="96">
        <v>0</v>
      </c>
      <c r="C9" s="97">
        <v>0</v>
      </c>
      <c r="D9" s="98">
        <f t="shared" si="0"/>
        <v>0</v>
      </c>
      <c r="E9" s="96">
        <v>13</v>
      </c>
      <c r="F9" s="97">
        <v>0</v>
      </c>
      <c r="G9" s="98">
        <f t="shared" si="1"/>
        <v>13</v>
      </c>
      <c r="H9" s="96">
        <v>0</v>
      </c>
      <c r="I9" s="98">
        <v>0</v>
      </c>
      <c r="J9" s="98">
        <f t="shared" si="2"/>
        <v>0</v>
      </c>
      <c r="K9" s="96">
        <v>1</v>
      </c>
      <c r="L9" s="97">
        <v>0</v>
      </c>
      <c r="M9" s="98">
        <f t="shared" si="3"/>
        <v>1</v>
      </c>
      <c r="N9" s="96">
        <v>0</v>
      </c>
      <c r="O9" s="98">
        <v>0</v>
      </c>
      <c r="P9" s="98">
        <f t="shared" si="4"/>
        <v>0</v>
      </c>
      <c r="Q9" s="96">
        <f t="shared" si="5"/>
        <v>14</v>
      </c>
      <c r="R9" s="97">
        <f t="shared" si="6"/>
        <v>0</v>
      </c>
      <c r="S9" s="98">
        <f t="shared" si="7"/>
        <v>14</v>
      </c>
    </row>
    <row r="10" spans="1:19" s="94" customFormat="1" ht="12.75">
      <c r="A10" s="95" t="s">
        <v>10</v>
      </c>
      <c r="B10" s="96">
        <v>1</v>
      </c>
      <c r="C10" s="97">
        <v>0</v>
      </c>
      <c r="D10" s="98">
        <f t="shared" si="0"/>
        <v>1</v>
      </c>
      <c r="E10" s="96">
        <v>25</v>
      </c>
      <c r="F10" s="97">
        <v>0</v>
      </c>
      <c r="G10" s="98">
        <f t="shared" si="1"/>
        <v>25</v>
      </c>
      <c r="H10" s="96">
        <v>0</v>
      </c>
      <c r="I10" s="98">
        <v>0</v>
      </c>
      <c r="J10" s="98">
        <f t="shared" si="2"/>
        <v>0</v>
      </c>
      <c r="K10" s="96">
        <v>4</v>
      </c>
      <c r="L10" s="97">
        <v>0</v>
      </c>
      <c r="M10" s="98">
        <f t="shared" si="3"/>
        <v>4</v>
      </c>
      <c r="N10" s="96">
        <v>0</v>
      </c>
      <c r="O10" s="98">
        <v>0</v>
      </c>
      <c r="P10" s="98">
        <f t="shared" si="4"/>
        <v>0</v>
      </c>
      <c r="Q10" s="96">
        <f t="shared" si="5"/>
        <v>30</v>
      </c>
      <c r="R10" s="97">
        <f t="shared" si="6"/>
        <v>0</v>
      </c>
      <c r="S10" s="98">
        <f t="shared" si="7"/>
        <v>30</v>
      </c>
    </row>
    <row r="11" spans="1:19" s="94" customFormat="1" ht="12.75">
      <c r="A11" s="95" t="s">
        <v>11</v>
      </c>
      <c r="B11" s="96">
        <v>0</v>
      </c>
      <c r="C11" s="97">
        <v>0</v>
      </c>
      <c r="D11" s="98">
        <f t="shared" si="0"/>
        <v>0</v>
      </c>
      <c r="E11" s="96">
        <v>0</v>
      </c>
      <c r="F11" s="97">
        <v>0</v>
      </c>
      <c r="G11" s="98">
        <f t="shared" si="1"/>
        <v>0</v>
      </c>
      <c r="H11" s="96">
        <v>0</v>
      </c>
      <c r="I11" s="98">
        <v>0</v>
      </c>
      <c r="J11" s="98">
        <f t="shared" si="2"/>
        <v>0</v>
      </c>
      <c r="K11" s="96">
        <v>0</v>
      </c>
      <c r="L11" s="97">
        <v>0</v>
      </c>
      <c r="M11" s="98">
        <f t="shared" si="3"/>
        <v>0</v>
      </c>
      <c r="N11" s="96">
        <v>0</v>
      </c>
      <c r="O11" s="98">
        <v>0</v>
      </c>
      <c r="P11" s="98">
        <f t="shared" si="4"/>
        <v>0</v>
      </c>
      <c r="Q11" s="96">
        <f t="shared" si="5"/>
        <v>0</v>
      </c>
      <c r="R11" s="97">
        <f t="shared" si="6"/>
        <v>0</v>
      </c>
      <c r="S11" s="98">
        <f t="shared" si="7"/>
        <v>0</v>
      </c>
    </row>
    <row r="12" spans="1:19" s="94" customFormat="1" ht="12.75">
      <c r="A12" s="95" t="s">
        <v>12</v>
      </c>
      <c r="B12" s="96">
        <v>0</v>
      </c>
      <c r="C12" s="97">
        <v>0</v>
      </c>
      <c r="D12" s="98">
        <f t="shared" si="0"/>
        <v>0</v>
      </c>
      <c r="E12" s="96">
        <v>26</v>
      </c>
      <c r="F12" s="97">
        <v>0</v>
      </c>
      <c r="G12" s="98">
        <f t="shared" si="1"/>
        <v>26</v>
      </c>
      <c r="H12" s="96">
        <v>1</v>
      </c>
      <c r="I12" s="98">
        <v>0</v>
      </c>
      <c r="J12" s="98">
        <f t="shared" si="2"/>
        <v>1</v>
      </c>
      <c r="K12" s="96">
        <v>4</v>
      </c>
      <c r="L12" s="97">
        <v>0</v>
      </c>
      <c r="M12" s="98">
        <f t="shared" si="3"/>
        <v>4</v>
      </c>
      <c r="N12" s="96">
        <v>0</v>
      </c>
      <c r="O12" s="98">
        <v>0</v>
      </c>
      <c r="P12" s="98">
        <f t="shared" si="4"/>
        <v>0</v>
      </c>
      <c r="Q12" s="96">
        <f t="shared" si="5"/>
        <v>31</v>
      </c>
      <c r="R12" s="97">
        <f t="shared" si="6"/>
        <v>0</v>
      </c>
      <c r="S12" s="98">
        <f t="shared" si="7"/>
        <v>31</v>
      </c>
    </row>
    <row r="13" spans="1:19" s="70" customFormat="1" ht="12.75">
      <c r="A13" s="70" t="s">
        <v>6</v>
      </c>
      <c r="B13" s="87">
        <f>SUM(B6:B12)</f>
        <v>3</v>
      </c>
      <c r="C13" s="88">
        <f aca="true" t="shared" si="8" ref="C13:S13">SUM(C6:C12)</f>
        <v>0</v>
      </c>
      <c r="D13" s="88">
        <f t="shared" si="8"/>
        <v>3</v>
      </c>
      <c r="E13" s="87">
        <f t="shared" si="8"/>
        <v>129</v>
      </c>
      <c r="F13" s="88">
        <f t="shared" si="8"/>
        <v>1</v>
      </c>
      <c r="G13" s="88">
        <f t="shared" si="8"/>
        <v>130</v>
      </c>
      <c r="H13" s="87">
        <f t="shared" si="8"/>
        <v>1</v>
      </c>
      <c r="I13" s="88">
        <f t="shared" si="8"/>
        <v>0</v>
      </c>
      <c r="J13" s="88">
        <f t="shared" si="8"/>
        <v>1</v>
      </c>
      <c r="K13" s="87">
        <f t="shared" si="8"/>
        <v>27</v>
      </c>
      <c r="L13" s="88">
        <f t="shared" si="8"/>
        <v>0</v>
      </c>
      <c r="M13" s="88">
        <f t="shared" si="8"/>
        <v>27</v>
      </c>
      <c r="N13" s="87">
        <f t="shared" si="8"/>
        <v>0</v>
      </c>
      <c r="O13" s="88">
        <f t="shared" si="8"/>
        <v>0</v>
      </c>
      <c r="P13" s="88">
        <f t="shared" si="8"/>
        <v>0</v>
      </c>
      <c r="Q13" s="87">
        <f t="shared" si="8"/>
        <v>160</v>
      </c>
      <c r="R13" s="88">
        <f t="shared" si="8"/>
        <v>1</v>
      </c>
      <c r="S13" s="88">
        <f t="shared" si="8"/>
        <v>161</v>
      </c>
    </row>
    <row r="14" spans="1:19" s="94" customFormat="1" ht="12.75">
      <c r="A14" s="95"/>
      <c r="B14" s="97"/>
      <c r="C14" s="97"/>
      <c r="D14" s="98"/>
      <c r="E14" s="97"/>
      <c r="F14" s="97"/>
      <c r="G14" s="98"/>
      <c r="H14" s="97"/>
      <c r="I14" s="98"/>
      <c r="J14" s="97"/>
      <c r="K14" s="97"/>
      <c r="L14" s="97"/>
      <c r="M14" s="98"/>
      <c r="N14" s="97"/>
      <c r="O14" s="98"/>
      <c r="P14" s="98"/>
      <c r="Q14" s="97"/>
      <c r="R14" s="97"/>
      <c r="S14" s="98"/>
    </row>
    <row r="15" spans="1:19" s="94" customFormat="1" ht="12.75">
      <c r="A15" s="102" t="s">
        <v>70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</row>
    <row r="16" spans="1:19" s="94" customFormat="1" ht="13.5" thickBot="1">
      <c r="A16" s="95"/>
      <c r="B16" s="97"/>
      <c r="C16" s="97"/>
      <c r="D16" s="98"/>
      <c r="E16" s="97"/>
      <c r="F16" s="97"/>
      <c r="G16" s="98"/>
      <c r="H16" s="97"/>
      <c r="I16" s="98"/>
      <c r="J16" s="97"/>
      <c r="K16" s="97"/>
      <c r="L16" s="97"/>
      <c r="M16" s="98"/>
      <c r="N16" s="97"/>
      <c r="O16" s="98"/>
      <c r="P16" s="98"/>
      <c r="Q16" s="97"/>
      <c r="R16" s="97"/>
      <c r="S16" s="98"/>
    </row>
    <row r="17" spans="1:19" s="94" customFormat="1" ht="12.75">
      <c r="A17" s="103"/>
      <c r="B17" s="104" t="s">
        <v>14</v>
      </c>
      <c r="C17" s="105"/>
      <c r="D17" s="106"/>
      <c r="E17" s="104" t="s">
        <v>15</v>
      </c>
      <c r="F17" s="105"/>
      <c r="G17" s="106"/>
      <c r="H17" s="104" t="s">
        <v>16</v>
      </c>
      <c r="I17" s="106"/>
      <c r="J17" s="106"/>
      <c r="K17" s="104" t="s">
        <v>17</v>
      </c>
      <c r="L17" s="105"/>
      <c r="M17" s="106"/>
      <c r="N17" s="104" t="s">
        <v>19</v>
      </c>
      <c r="O17" s="106"/>
      <c r="P17" s="106"/>
      <c r="Q17" s="104" t="s">
        <v>6</v>
      </c>
      <c r="R17" s="105"/>
      <c r="S17" s="106"/>
    </row>
    <row r="18" spans="1:19" s="111" customFormat="1" ht="12.75">
      <c r="A18" s="107" t="s">
        <v>16</v>
      </c>
      <c r="B18" s="108" t="s">
        <v>18</v>
      </c>
      <c r="C18" s="109" t="s">
        <v>20</v>
      </c>
      <c r="D18" s="109" t="s">
        <v>6</v>
      </c>
      <c r="E18" s="108" t="s">
        <v>18</v>
      </c>
      <c r="F18" s="109" t="s">
        <v>20</v>
      </c>
      <c r="G18" s="109" t="s">
        <v>6</v>
      </c>
      <c r="H18" s="108" t="s">
        <v>18</v>
      </c>
      <c r="I18" s="109" t="s">
        <v>20</v>
      </c>
      <c r="J18" s="109" t="s">
        <v>6</v>
      </c>
      <c r="K18" s="108" t="s">
        <v>18</v>
      </c>
      <c r="L18" s="109" t="s">
        <v>20</v>
      </c>
      <c r="M18" s="110" t="s">
        <v>6</v>
      </c>
      <c r="N18" s="109" t="s">
        <v>18</v>
      </c>
      <c r="O18" s="109" t="s">
        <v>20</v>
      </c>
      <c r="P18" s="109" t="s">
        <v>6</v>
      </c>
      <c r="Q18" s="108" t="s">
        <v>18</v>
      </c>
      <c r="R18" s="109" t="s">
        <v>20</v>
      </c>
      <c r="S18" s="109" t="s">
        <v>6</v>
      </c>
    </row>
    <row r="19" spans="1:19" s="94" customFormat="1" ht="12.75">
      <c r="A19" s="89" t="s">
        <v>1</v>
      </c>
      <c r="B19" s="90">
        <v>0</v>
      </c>
      <c r="C19" s="91">
        <v>1</v>
      </c>
      <c r="D19" s="91">
        <f aca="true" t="shared" si="9" ref="D19:D25">SUM(B19:C19)</f>
        <v>1</v>
      </c>
      <c r="E19" s="90">
        <v>39</v>
      </c>
      <c r="F19" s="91">
        <v>12</v>
      </c>
      <c r="G19" s="91">
        <f aca="true" t="shared" si="10" ref="G19:G25">SUM(E19:F19)</f>
        <v>51</v>
      </c>
      <c r="H19" s="90">
        <v>0</v>
      </c>
      <c r="I19" s="91">
        <v>0</v>
      </c>
      <c r="J19" s="91">
        <f aca="true" t="shared" si="11" ref="J19:J25">SUM(H19:I19)</f>
        <v>0</v>
      </c>
      <c r="K19" s="90">
        <v>14</v>
      </c>
      <c r="L19" s="91">
        <v>5</v>
      </c>
      <c r="M19" s="91">
        <f aca="true" t="shared" si="12" ref="M19:M25">SUM(K19:L19)</f>
        <v>19</v>
      </c>
      <c r="N19" s="90">
        <v>0</v>
      </c>
      <c r="O19" s="91">
        <v>0</v>
      </c>
      <c r="P19" s="91">
        <f aca="true" t="shared" si="13" ref="P19:P25">SUM(N19:O19)</f>
        <v>0</v>
      </c>
      <c r="Q19" s="90">
        <f aca="true" t="shared" si="14" ref="Q19:R25">SUM(N19,K19,H19,E19,B19)</f>
        <v>53</v>
      </c>
      <c r="R19" s="93">
        <f t="shared" si="14"/>
        <v>18</v>
      </c>
      <c r="S19" s="91">
        <f aca="true" t="shared" si="15" ref="S19:S25">SUM(Q19:R19)</f>
        <v>71</v>
      </c>
    </row>
    <row r="20" spans="1:19" s="94" customFormat="1" ht="12.75">
      <c r="A20" s="95" t="s">
        <v>7</v>
      </c>
      <c r="B20" s="96">
        <v>0</v>
      </c>
      <c r="C20" s="97">
        <v>2</v>
      </c>
      <c r="D20" s="98">
        <f t="shared" si="9"/>
        <v>2</v>
      </c>
      <c r="E20" s="96">
        <v>19</v>
      </c>
      <c r="F20" s="97">
        <v>8</v>
      </c>
      <c r="G20" s="98">
        <f t="shared" si="10"/>
        <v>27</v>
      </c>
      <c r="H20" s="96">
        <v>0</v>
      </c>
      <c r="I20" s="98">
        <v>0</v>
      </c>
      <c r="J20" s="98">
        <f t="shared" si="11"/>
        <v>0</v>
      </c>
      <c r="K20" s="96">
        <v>5</v>
      </c>
      <c r="L20" s="97">
        <v>2</v>
      </c>
      <c r="M20" s="98">
        <f t="shared" si="12"/>
        <v>7</v>
      </c>
      <c r="N20" s="96">
        <v>0</v>
      </c>
      <c r="O20" s="98">
        <v>0</v>
      </c>
      <c r="P20" s="98">
        <f t="shared" si="13"/>
        <v>0</v>
      </c>
      <c r="Q20" s="96">
        <f t="shared" si="14"/>
        <v>24</v>
      </c>
      <c r="R20" s="97">
        <f t="shared" si="14"/>
        <v>12</v>
      </c>
      <c r="S20" s="98">
        <f t="shared" si="15"/>
        <v>36</v>
      </c>
    </row>
    <row r="21" spans="1:19" s="94" customFormat="1" ht="12.75">
      <c r="A21" s="95" t="s">
        <v>21</v>
      </c>
      <c r="B21" s="96">
        <v>1</v>
      </c>
      <c r="C21" s="97">
        <v>0</v>
      </c>
      <c r="D21" s="98">
        <f t="shared" si="9"/>
        <v>1</v>
      </c>
      <c r="E21" s="96">
        <v>4</v>
      </c>
      <c r="F21" s="97">
        <v>1</v>
      </c>
      <c r="G21" s="98">
        <f t="shared" si="10"/>
        <v>5</v>
      </c>
      <c r="H21" s="96">
        <v>0</v>
      </c>
      <c r="I21" s="98">
        <v>0</v>
      </c>
      <c r="J21" s="98">
        <f t="shared" si="11"/>
        <v>0</v>
      </c>
      <c r="K21" s="96">
        <v>1</v>
      </c>
      <c r="L21" s="97">
        <v>1</v>
      </c>
      <c r="M21" s="98">
        <f t="shared" si="12"/>
        <v>2</v>
      </c>
      <c r="N21" s="96">
        <v>0</v>
      </c>
      <c r="O21" s="98">
        <v>0</v>
      </c>
      <c r="P21" s="98">
        <f t="shared" si="13"/>
        <v>0</v>
      </c>
      <c r="Q21" s="96">
        <f t="shared" si="14"/>
        <v>6</v>
      </c>
      <c r="R21" s="97">
        <f t="shared" si="14"/>
        <v>2</v>
      </c>
      <c r="S21" s="98">
        <f t="shared" si="15"/>
        <v>8</v>
      </c>
    </row>
    <row r="22" spans="1:19" s="94" customFormat="1" ht="12.75">
      <c r="A22" s="95" t="s">
        <v>9</v>
      </c>
      <c r="B22" s="96">
        <v>0</v>
      </c>
      <c r="C22" s="97">
        <v>0</v>
      </c>
      <c r="D22" s="98">
        <f t="shared" si="9"/>
        <v>0</v>
      </c>
      <c r="E22" s="96">
        <v>18</v>
      </c>
      <c r="F22" s="97">
        <v>13</v>
      </c>
      <c r="G22" s="98">
        <f t="shared" si="10"/>
        <v>31</v>
      </c>
      <c r="H22" s="96">
        <v>0</v>
      </c>
      <c r="I22" s="98">
        <v>0</v>
      </c>
      <c r="J22" s="98">
        <f t="shared" si="11"/>
        <v>0</v>
      </c>
      <c r="K22" s="96">
        <v>4</v>
      </c>
      <c r="L22" s="97">
        <v>1</v>
      </c>
      <c r="M22" s="98">
        <f t="shared" si="12"/>
        <v>5</v>
      </c>
      <c r="N22" s="96">
        <v>0</v>
      </c>
      <c r="O22" s="98">
        <v>0</v>
      </c>
      <c r="P22" s="98">
        <f t="shared" si="13"/>
        <v>0</v>
      </c>
      <c r="Q22" s="96">
        <f t="shared" si="14"/>
        <v>22</v>
      </c>
      <c r="R22" s="97">
        <f t="shared" si="14"/>
        <v>14</v>
      </c>
      <c r="S22" s="98">
        <f t="shared" si="15"/>
        <v>36</v>
      </c>
    </row>
    <row r="23" spans="1:19" s="94" customFormat="1" ht="12.75">
      <c r="A23" s="95" t="s">
        <v>10</v>
      </c>
      <c r="B23" s="96">
        <v>1</v>
      </c>
      <c r="C23" s="97">
        <v>0</v>
      </c>
      <c r="D23" s="98">
        <f t="shared" si="9"/>
        <v>1</v>
      </c>
      <c r="E23" s="96">
        <v>18</v>
      </c>
      <c r="F23" s="97">
        <v>11</v>
      </c>
      <c r="G23" s="98">
        <f t="shared" si="10"/>
        <v>29</v>
      </c>
      <c r="H23" s="96">
        <v>0</v>
      </c>
      <c r="I23" s="98">
        <v>2</v>
      </c>
      <c r="J23" s="98">
        <f t="shared" si="11"/>
        <v>2</v>
      </c>
      <c r="K23" s="96">
        <v>5</v>
      </c>
      <c r="L23" s="97">
        <v>2</v>
      </c>
      <c r="M23" s="98">
        <f t="shared" si="12"/>
        <v>7</v>
      </c>
      <c r="N23" s="96">
        <v>0</v>
      </c>
      <c r="O23" s="98">
        <v>0</v>
      </c>
      <c r="P23" s="98">
        <f t="shared" si="13"/>
        <v>0</v>
      </c>
      <c r="Q23" s="96">
        <f t="shared" si="14"/>
        <v>24</v>
      </c>
      <c r="R23" s="97">
        <f t="shared" si="14"/>
        <v>15</v>
      </c>
      <c r="S23" s="98">
        <f t="shared" si="15"/>
        <v>39</v>
      </c>
    </row>
    <row r="24" spans="1:19" s="94" customFormat="1" ht="12.75">
      <c r="A24" s="95" t="s">
        <v>11</v>
      </c>
      <c r="B24" s="96">
        <v>0</v>
      </c>
      <c r="C24" s="97">
        <v>0</v>
      </c>
      <c r="D24" s="98">
        <f t="shared" si="9"/>
        <v>0</v>
      </c>
      <c r="E24" s="96">
        <v>0</v>
      </c>
      <c r="F24" s="97">
        <v>0</v>
      </c>
      <c r="G24" s="98">
        <f t="shared" si="10"/>
        <v>0</v>
      </c>
      <c r="H24" s="96">
        <v>0</v>
      </c>
      <c r="I24" s="98">
        <v>0</v>
      </c>
      <c r="J24" s="98">
        <f t="shared" si="11"/>
        <v>0</v>
      </c>
      <c r="K24" s="96">
        <v>0</v>
      </c>
      <c r="L24" s="97">
        <v>0</v>
      </c>
      <c r="M24" s="98">
        <f t="shared" si="12"/>
        <v>0</v>
      </c>
      <c r="N24" s="96">
        <v>0</v>
      </c>
      <c r="O24" s="98">
        <v>0</v>
      </c>
      <c r="P24" s="98">
        <f t="shared" si="13"/>
        <v>0</v>
      </c>
      <c r="Q24" s="96">
        <f t="shared" si="14"/>
        <v>0</v>
      </c>
      <c r="R24" s="97">
        <f t="shared" si="14"/>
        <v>0</v>
      </c>
      <c r="S24" s="98">
        <f t="shared" si="15"/>
        <v>0</v>
      </c>
    </row>
    <row r="25" spans="1:19" s="94" customFormat="1" ht="12.75">
      <c r="A25" s="95" t="s">
        <v>12</v>
      </c>
      <c r="B25" s="96">
        <v>0</v>
      </c>
      <c r="C25" s="97">
        <v>1</v>
      </c>
      <c r="D25" s="98">
        <f t="shared" si="9"/>
        <v>1</v>
      </c>
      <c r="E25" s="96">
        <v>22</v>
      </c>
      <c r="F25" s="97">
        <v>7</v>
      </c>
      <c r="G25" s="98">
        <f t="shared" si="10"/>
        <v>29</v>
      </c>
      <c r="H25" s="96">
        <v>0</v>
      </c>
      <c r="I25" s="98">
        <v>0</v>
      </c>
      <c r="J25" s="98">
        <f t="shared" si="11"/>
        <v>0</v>
      </c>
      <c r="K25" s="96">
        <v>3</v>
      </c>
      <c r="L25" s="97">
        <v>1</v>
      </c>
      <c r="M25" s="98">
        <f t="shared" si="12"/>
        <v>4</v>
      </c>
      <c r="N25" s="96">
        <v>0</v>
      </c>
      <c r="O25" s="98">
        <v>0</v>
      </c>
      <c r="P25" s="98">
        <f t="shared" si="13"/>
        <v>0</v>
      </c>
      <c r="Q25" s="96">
        <f t="shared" si="14"/>
        <v>25</v>
      </c>
      <c r="R25" s="97">
        <f t="shared" si="14"/>
        <v>9</v>
      </c>
      <c r="S25" s="98">
        <f t="shared" si="15"/>
        <v>34</v>
      </c>
    </row>
    <row r="26" spans="1:19" s="70" customFormat="1" ht="12.75">
      <c r="A26" s="70" t="s">
        <v>6</v>
      </c>
      <c r="B26" s="87">
        <f>SUM(B19:B25)</f>
        <v>2</v>
      </c>
      <c r="C26" s="88">
        <f aca="true" t="shared" si="16" ref="C26:S26">SUM(C19:C25)</f>
        <v>4</v>
      </c>
      <c r="D26" s="88">
        <f t="shared" si="16"/>
        <v>6</v>
      </c>
      <c r="E26" s="87">
        <f t="shared" si="16"/>
        <v>120</v>
      </c>
      <c r="F26" s="88">
        <f t="shared" si="16"/>
        <v>52</v>
      </c>
      <c r="G26" s="88">
        <f t="shared" si="16"/>
        <v>172</v>
      </c>
      <c r="H26" s="87">
        <f t="shared" si="16"/>
        <v>0</v>
      </c>
      <c r="I26" s="88">
        <f t="shared" si="16"/>
        <v>2</v>
      </c>
      <c r="J26" s="88">
        <f t="shared" si="16"/>
        <v>2</v>
      </c>
      <c r="K26" s="87">
        <f t="shared" si="16"/>
        <v>32</v>
      </c>
      <c r="L26" s="88">
        <f t="shared" si="16"/>
        <v>12</v>
      </c>
      <c r="M26" s="88">
        <f t="shared" si="16"/>
        <v>44</v>
      </c>
      <c r="N26" s="87">
        <f t="shared" si="16"/>
        <v>0</v>
      </c>
      <c r="O26" s="88">
        <f t="shared" si="16"/>
        <v>0</v>
      </c>
      <c r="P26" s="88">
        <f t="shared" si="16"/>
        <v>0</v>
      </c>
      <c r="Q26" s="87">
        <f t="shared" si="16"/>
        <v>154</v>
      </c>
      <c r="R26" s="88">
        <f t="shared" si="16"/>
        <v>70</v>
      </c>
      <c r="S26" s="88">
        <f t="shared" si="16"/>
        <v>224</v>
      </c>
    </row>
    <row r="27" spans="1:19" s="94" customFormat="1" ht="12.75">
      <c r="A27" s="95"/>
      <c r="B27" s="97"/>
      <c r="C27" s="97"/>
      <c r="D27" s="98"/>
      <c r="E27" s="97"/>
      <c r="F27" s="97"/>
      <c r="G27" s="98"/>
      <c r="H27" s="97"/>
      <c r="I27" s="98"/>
      <c r="J27" s="97"/>
      <c r="K27" s="97"/>
      <c r="L27" s="97"/>
      <c r="M27" s="98"/>
      <c r="N27" s="97"/>
      <c r="O27" s="98"/>
      <c r="P27" s="98"/>
      <c r="Q27" s="97"/>
      <c r="R27" s="97"/>
      <c r="S27" s="98"/>
    </row>
    <row r="28" spans="1:19" s="94" customFormat="1" ht="12.75">
      <c r="A28" s="102" t="s">
        <v>69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</row>
    <row r="29" spans="1:19" s="94" customFormat="1" ht="13.5" thickBot="1">
      <c r="A29" s="95"/>
      <c r="B29" s="97"/>
      <c r="C29" s="97"/>
      <c r="D29" s="98"/>
      <c r="E29" s="97"/>
      <c r="F29" s="97"/>
      <c r="G29" s="98"/>
      <c r="H29" s="97"/>
      <c r="I29" s="98"/>
      <c r="J29" s="97"/>
      <c r="K29" s="97"/>
      <c r="L29" s="97"/>
      <c r="M29" s="98"/>
      <c r="N29" s="97"/>
      <c r="O29" s="98"/>
      <c r="P29" s="98"/>
      <c r="Q29" s="97"/>
      <c r="R29" s="97"/>
      <c r="S29" s="98"/>
    </row>
    <row r="30" spans="1:19" s="94" customFormat="1" ht="12.75">
      <c r="A30" s="38"/>
      <c r="B30" s="39" t="s">
        <v>14</v>
      </c>
      <c r="C30" s="40"/>
      <c r="D30" s="41"/>
      <c r="E30" s="39" t="s">
        <v>15</v>
      </c>
      <c r="F30" s="40"/>
      <c r="G30" s="41"/>
      <c r="H30" s="39" t="s">
        <v>16</v>
      </c>
      <c r="I30" s="41"/>
      <c r="J30" s="41"/>
      <c r="K30" s="39" t="s">
        <v>17</v>
      </c>
      <c r="L30" s="40"/>
      <c r="M30" s="41"/>
      <c r="N30" s="39" t="s">
        <v>19</v>
      </c>
      <c r="O30" s="41"/>
      <c r="P30" s="41"/>
      <c r="Q30" s="39" t="s">
        <v>6</v>
      </c>
      <c r="R30" s="40"/>
      <c r="S30" s="41"/>
    </row>
    <row r="31" spans="1:19" s="111" customFormat="1" ht="12.75">
      <c r="A31" s="42" t="s">
        <v>16</v>
      </c>
      <c r="B31" s="43" t="s">
        <v>18</v>
      </c>
      <c r="C31" s="44" t="s">
        <v>20</v>
      </c>
      <c r="D31" s="44" t="s">
        <v>6</v>
      </c>
      <c r="E31" s="43" t="s">
        <v>18</v>
      </c>
      <c r="F31" s="44" t="s">
        <v>20</v>
      </c>
      <c r="G31" s="44" t="s">
        <v>6</v>
      </c>
      <c r="H31" s="43" t="s">
        <v>18</v>
      </c>
      <c r="I31" s="44" t="s">
        <v>20</v>
      </c>
      <c r="J31" s="44" t="s">
        <v>6</v>
      </c>
      <c r="K31" s="43" t="s">
        <v>18</v>
      </c>
      <c r="L31" s="44" t="s">
        <v>20</v>
      </c>
      <c r="M31" s="45" t="s">
        <v>6</v>
      </c>
      <c r="N31" s="44" t="s">
        <v>18</v>
      </c>
      <c r="O31" s="44" t="s">
        <v>20</v>
      </c>
      <c r="P31" s="44" t="s">
        <v>6</v>
      </c>
      <c r="Q31" s="43" t="s">
        <v>18</v>
      </c>
      <c r="R31" s="44" t="s">
        <v>20</v>
      </c>
      <c r="S31" s="44" t="s">
        <v>6</v>
      </c>
    </row>
    <row r="32" spans="1:19" s="94" customFormat="1" ht="12.75">
      <c r="A32" s="89" t="s">
        <v>1</v>
      </c>
      <c r="B32" s="90">
        <v>99</v>
      </c>
      <c r="C32" s="91">
        <v>5</v>
      </c>
      <c r="D32" s="91">
        <f>SUM(B32:C32)</f>
        <v>104</v>
      </c>
      <c r="E32" s="90">
        <v>301</v>
      </c>
      <c r="F32" s="91">
        <v>15</v>
      </c>
      <c r="G32" s="91">
        <f aca="true" t="shared" si="17" ref="G32:G38">SUM(E32:F32)</f>
        <v>316</v>
      </c>
      <c r="H32" s="90">
        <v>0</v>
      </c>
      <c r="I32" s="91">
        <v>0</v>
      </c>
      <c r="J32" s="91">
        <f aca="true" t="shared" si="18" ref="J32:J38">SUM(H32:I32)</f>
        <v>0</v>
      </c>
      <c r="K32" s="90">
        <v>151</v>
      </c>
      <c r="L32" s="91">
        <v>8</v>
      </c>
      <c r="M32" s="91">
        <f aca="true" t="shared" si="19" ref="M32:M38">SUM(K32:L32)</f>
        <v>159</v>
      </c>
      <c r="N32" s="90">
        <v>0</v>
      </c>
      <c r="O32" s="91">
        <v>0</v>
      </c>
      <c r="P32" s="91">
        <f aca="true" t="shared" si="20" ref="P32:P38">SUM(N32:O32)</f>
        <v>0</v>
      </c>
      <c r="Q32" s="92">
        <f>SUM(N32,K32,H32,E32,B32)</f>
        <v>551</v>
      </c>
      <c r="R32" s="93">
        <f>SUM(O32,L32,I32,F32,C32)</f>
        <v>28</v>
      </c>
      <c r="S32" s="91">
        <f aca="true" t="shared" si="21" ref="S32:S38">SUM(Q32:R32)</f>
        <v>579</v>
      </c>
    </row>
    <row r="33" spans="1:19" s="94" customFormat="1" ht="12.75">
      <c r="A33" s="95" t="s">
        <v>7</v>
      </c>
      <c r="B33" s="96">
        <v>56</v>
      </c>
      <c r="C33" s="97">
        <v>1</v>
      </c>
      <c r="D33" s="98">
        <f aca="true" t="shared" si="22" ref="D33:D38">SUM(B33:C33)</f>
        <v>57</v>
      </c>
      <c r="E33" s="96">
        <v>161</v>
      </c>
      <c r="F33" s="97">
        <v>7</v>
      </c>
      <c r="G33" s="98">
        <f t="shared" si="17"/>
        <v>168</v>
      </c>
      <c r="H33" s="96">
        <v>0</v>
      </c>
      <c r="I33" s="98">
        <v>1</v>
      </c>
      <c r="J33" s="98">
        <f t="shared" si="18"/>
        <v>1</v>
      </c>
      <c r="K33" s="96">
        <v>103</v>
      </c>
      <c r="L33" s="97">
        <v>2</v>
      </c>
      <c r="M33" s="98">
        <f t="shared" si="19"/>
        <v>105</v>
      </c>
      <c r="N33" s="96">
        <v>0</v>
      </c>
      <c r="O33" s="98">
        <v>0</v>
      </c>
      <c r="P33" s="98">
        <f t="shared" si="20"/>
        <v>0</v>
      </c>
      <c r="Q33" s="99">
        <f aca="true" t="shared" si="23" ref="Q33:Q38">SUM(N33,K33,H33,E33,B33)</f>
        <v>320</v>
      </c>
      <c r="R33" s="97">
        <f aca="true" t="shared" si="24" ref="R33:R38">SUM(O33,L33,I33,F33,C33)</f>
        <v>11</v>
      </c>
      <c r="S33" s="98">
        <f t="shared" si="21"/>
        <v>331</v>
      </c>
    </row>
    <row r="34" spans="1:19" s="94" customFormat="1" ht="12.75">
      <c r="A34" s="95" t="s">
        <v>21</v>
      </c>
      <c r="B34" s="96">
        <v>35</v>
      </c>
      <c r="C34" s="97">
        <v>1</v>
      </c>
      <c r="D34" s="98">
        <f t="shared" si="22"/>
        <v>36</v>
      </c>
      <c r="E34" s="96">
        <v>61</v>
      </c>
      <c r="F34" s="97">
        <v>2</v>
      </c>
      <c r="G34" s="98">
        <f t="shared" si="17"/>
        <v>63</v>
      </c>
      <c r="H34" s="96">
        <v>0</v>
      </c>
      <c r="I34" s="98">
        <v>0</v>
      </c>
      <c r="J34" s="98">
        <f t="shared" si="18"/>
        <v>0</v>
      </c>
      <c r="K34" s="96">
        <v>33</v>
      </c>
      <c r="L34" s="97">
        <v>0</v>
      </c>
      <c r="M34" s="98">
        <f t="shared" si="19"/>
        <v>33</v>
      </c>
      <c r="N34" s="96">
        <v>0</v>
      </c>
      <c r="O34" s="98">
        <v>1</v>
      </c>
      <c r="P34" s="98">
        <f t="shared" si="20"/>
        <v>1</v>
      </c>
      <c r="Q34" s="99">
        <f t="shared" si="23"/>
        <v>129</v>
      </c>
      <c r="R34" s="97">
        <f t="shared" si="24"/>
        <v>4</v>
      </c>
      <c r="S34" s="98">
        <f t="shared" si="21"/>
        <v>133</v>
      </c>
    </row>
    <row r="35" spans="1:19" s="94" customFormat="1" ht="12.75">
      <c r="A35" s="95" t="s">
        <v>9</v>
      </c>
      <c r="B35" s="96">
        <v>74</v>
      </c>
      <c r="C35" s="97">
        <v>7</v>
      </c>
      <c r="D35" s="98">
        <f t="shared" si="22"/>
        <v>81</v>
      </c>
      <c r="E35" s="96">
        <v>277</v>
      </c>
      <c r="F35" s="97">
        <v>18</v>
      </c>
      <c r="G35" s="98">
        <f t="shared" si="17"/>
        <v>295</v>
      </c>
      <c r="H35" s="96">
        <v>0</v>
      </c>
      <c r="I35" s="98">
        <v>0</v>
      </c>
      <c r="J35" s="98">
        <f t="shared" si="18"/>
        <v>0</v>
      </c>
      <c r="K35" s="96">
        <v>54</v>
      </c>
      <c r="L35" s="97">
        <v>4</v>
      </c>
      <c r="M35" s="98">
        <f t="shared" si="19"/>
        <v>58</v>
      </c>
      <c r="N35" s="96">
        <v>0</v>
      </c>
      <c r="O35" s="98">
        <v>0</v>
      </c>
      <c r="P35" s="98">
        <f t="shared" si="20"/>
        <v>0</v>
      </c>
      <c r="Q35" s="99">
        <f t="shared" si="23"/>
        <v>405</v>
      </c>
      <c r="R35" s="97">
        <f t="shared" si="24"/>
        <v>29</v>
      </c>
      <c r="S35" s="98">
        <f t="shared" si="21"/>
        <v>434</v>
      </c>
    </row>
    <row r="36" spans="1:19" s="94" customFormat="1" ht="12.75">
      <c r="A36" s="95" t="s">
        <v>10</v>
      </c>
      <c r="B36" s="96">
        <v>84</v>
      </c>
      <c r="C36" s="97">
        <v>9</v>
      </c>
      <c r="D36" s="98">
        <f t="shared" si="22"/>
        <v>93</v>
      </c>
      <c r="E36" s="96">
        <v>303</v>
      </c>
      <c r="F36" s="97">
        <v>19</v>
      </c>
      <c r="G36" s="98">
        <f t="shared" si="17"/>
        <v>322</v>
      </c>
      <c r="H36" s="96">
        <v>0</v>
      </c>
      <c r="I36" s="98">
        <v>1</v>
      </c>
      <c r="J36" s="98">
        <f t="shared" si="18"/>
        <v>1</v>
      </c>
      <c r="K36" s="96">
        <v>110</v>
      </c>
      <c r="L36" s="97">
        <v>2</v>
      </c>
      <c r="M36" s="98">
        <f t="shared" si="19"/>
        <v>112</v>
      </c>
      <c r="N36" s="96">
        <v>0</v>
      </c>
      <c r="O36" s="98">
        <v>0</v>
      </c>
      <c r="P36" s="98">
        <f t="shared" si="20"/>
        <v>0</v>
      </c>
      <c r="Q36" s="99">
        <f t="shared" si="23"/>
        <v>497</v>
      </c>
      <c r="R36" s="97">
        <f t="shared" si="24"/>
        <v>31</v>
      </c>
      <c r="S36" s="98">
        <f t="shared" si="21"/>
        <v>528</v>
      </c>
    </row>
    <row r="37" spans="1:19" s="94" customFormat="1" ht="12.75">
      <c r="A37" s="95" t="s">
        <v>11</v>
      </c>
      <c r="B37" s="96">
        <v>1</v>
      </c>
      <c r="C37" s="97">
        <v>0</v>
      </c>
      <c r="D37" s="98">
        <f t="shared" si="22"/>
        <v>1</v>
      </c>
      <c r="E37" s="96">
        <v>0</v>
      </c>
      <c r="F37" s="97">
        <v>0</v>
      </c>
      <c r="G37" s="98">
        <f t="shared" si="17"/>
        <v>0</v>
      </c>
      <c r="H37" s="96">
        <v>0</v>
      </c>
      <c r="I37" s="98">
        <v>0</v>
      </c>
      <c r="J37" s="98">
        <f t="shared" si="18"/>
        <v>0</v>
      </c>
      <c r="K37" s="96">
        <v>0</v>
      </c>
      <c r="L37" s="97">
        <v>0</v>
      </c>
      <c r="M37" s="98">
        <f t="shared" si="19"/>
        <v>0</v>
      </c>
      <c r="N37" s="96">
        <v>0</v>
      </c>
      <c r="O37" s="98">
        <v>0</v>
      </c>
      <c r="P37" s="98">
        <f t="shared" si="20"/>
        <v>0</v>
      </c>
      <c r="Q37" s="99">
        <f t="shared" si="23"/>
        <v>1</v>
      </c>
      <c r="R37" s="97">
        <f t="shared" si="24"/>
        <v>0</v>
      </c>
      <c r="S37" s="98">
        <f t="shared" si="21"/>
        <v>1</v>
      </c>
    </row>
    <row r="38" spans="1:19" s="94" customFormat="1" ht="12.75">
      <c r="A38" s="95" t="s">
        <v>12</v>
      </c>
      <c r="B38" s="96">
        <v>65</v>
      </c>
      <c r="C38" s="97">
        <v>7</v>
      </c>
      <c r="D38" s="98">
        <f t="shared" si="22"/>
        <v>72</v>
      </c>
      <c r="E38" s="96">
        <v>170</v>
      </c>
      <c r="F38" s="97">
        <v>12</v>
      </c>
      <c r="G38" s="98">
        <f t="shared" si="17"/>
        <v>182</v>
      </c>
      <c r="H38" s="96">
        <v>1</v>
      </c>
      <c r="I38" s="98">
        <v>0</v>
      </c>
      <c r="J38" s="98">
        <f t="shared" si="18"/>
        <v>1</v>
      </c>
      <c r="K38" s="96">
        <v>32</v>
      </c>
      <c r="L38" s="97">
        <v>0</v>
      </c>
      <c r="M38" s="98">
        <f t="shared" si="19"/>
        <v>32</v>
      </c>
      <c r="N38" s="96">
        <v>0</v>
      </c>
      <c r="O38" s="98">
        <v>0</v>
      </c>
      <c r="P38" s="98">
        <f t="shared" si="20"/>
        <v>0</v>
      </c>
      <c r="Q38" s="99">
        <f t="shared" si="23"/>
        <v>268</v>
      </c>
      <c r="R38" s="97">
        <f t="shared" si="24"/>
        <v>19</v>
      </c>
      <c r="S38" s="98">
        <f t="shared" si="21"/>
        <v>287</v>
      </c>
    </row>
    <row r="39" spans="1:19" s="70" customFormat="1" ht="12.75">
      <c r="A39" s="70" t="s">
        <v>6</v>
      </c>
      <c r="B39" s="87">
        <f>SUM(B32:B38)</f>
        <v>414</v>
      </c>
      <c r="C39" s="88">
        <f aca="true" t="shared" si="25" ref="C39:S39">SUM(C32:C38)</f>
        <v>30</v>
      </c>
      <c r="D39" s="88">
        <f t="shared" si="25"/>
        <v>444</v>
      </c>
      <c r="E39" s="87">
        <f t="shared" si="25"/>
        <v>1273</v>
      </c>
      <c r="F39" s="88">
        <f t="shared" si="25"/>
        <v>73</v>
      </c>
      <c r="G39" s="88">
        <f t="shared" si="25"/>
        <v>1346</v>
      </c>
      <c r="H39" s="87">
        <f>SUM(H32:H38)</f>
        <v>1</v>
      </c>
      <c r="I39" s="88">
        <f t="shared" si="25"/>
        <v>2</v>
      </c>
      <c r="J39" s="88">
        <f t="shared" si="25"/>
        <v>3</v>
      </c>
      <c r="K39" s="87">
        <f t="shared" si="25"/>
        <v>483</v>
      </c>
      <c r="L39" s="88">
        <f t="shared" si="25"/>
        <v>16</v>
      </c>
      <c r="M39" s="88">
        <f t="shared" si="25"/>
        <v>499</v>
      </c>
      <c r="N39" s="87">
        <f t="shared" si="25"/>
        <v>0</v>
      </c>
      <c r="O39" s="88">
        <f t="shared" si="25"/>
        <v>1</v>
      </c>
      <c r="P39" s="88">
        <f t="shared" si="25"/>
        <v>1</v>
      </c>
      <c r="Q39" s="100">
        <f t="shared" si="25"/>
        <v>2171</v>
      </c>
      <c r="R39" s="335">
        <f t="shared" si="25"/>
        <v>122</v>
      </c>
      <c r="S39" s="101">
        <f t="shared" si="25"/>
        <v>2293</v>
      </c>
    </row>
    <row r="41" s="94" customFormat="1" ht="12.75">
      <c r="A41" s="246" t="s">
        <v>90</v>
      </c>
    </row>
    <row r="42" s="94" customFormat="1" ht="12.75">
      <c r="A42" s="246" t="s">
        <v>57</v>
      </c>
    </row>
    <row r="43" s="94" customFormat="1" ht="12.75">
      <c r="A43" s="246" t="s">
        <v>89</v>
      </c>
    </row>
    <row r="44" s="94" customFormat="1" ht="12.75">
      <c r="A44" s="245"/>
    </row>
    <row r="45" s="94" customFormat="1" ht="12.75">
      <c r="A45" s="247" t="s">
        <v>65</v>
      </c>
    </row>
    <row r="46" s="94" customFormat="1" ht="12.75">
      <c r="A46" s="247" t="s">
        <v>62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81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3"/>
  <sheetViews>
    <sheetView zoomScale="97" zoomScaleNormal="97" zoomScalePageLayoutView="0" workbookViewId="0" topLeftCell="A1">
      <selection activeCell="A52" sqref="A52"/>
    </sheetView>
  </sheetViews>
  <sheetFormatPr defaultColWidth="9.140625" defaultRowHeight="12.75"/>
  <cols>
    <col min="1" max="1" width="31.7109375" style="0" customWidth="1"/>
    <col min="2" max="8" width="11.7109375" style="0" customWidth="1"/>
    <col min="9" max="9" width="11.7109375" style="2" customWidth="1"/>
    <col min="12" max="12" width="24.140625" style="126" bestFit="1" customWidth="1"/>
  </cols>
  <sheetData>
    <row r="1" ht="12.75">
      <c r="A1" s="1" t="s">
        <v>186</v>
      </c>
    </row>
    <row r="2" spans="1:9" ht="12.75">
      <c r="A2" s="363" t="s">
        <v>72</v>
      </c>
      <c r="B2" s="363"/>
      <c r="C2" s="363"/>
      <c r="D2" s="363"/>
      <c r="E2" s="363"/>
      <c r="F2" s="363"/>
      <c r="G2" s="363"/>
      <c r="H2" s="363"/>
      <c r="I2" s="363"/>
    </row>
    <row r="3" spans="1:9" ht="12.75">
      <c r="A3" s="363" t="s">
        <v>24</v>
      </c>
      <c r="B3" s="363"/>
      <c r="C3" s="363"/>
      <c r="D3" s="363"/>
      <c r="E3" s="363"/>
      <c r="F3" s="363"/>
      <c r="G3" s="363"/>
      <c r="H3" s="363"/>
      <c r="I3" s="363"/>
    </row>
    <row r="4" ht="13.5" thickBot="1">
      <c r="A4" s="17"/>
    </row>
    <row r="5" spans="1:9" ht="12.75">
      <c r="A5" s="25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12" s="2" customFormat="1" ht="12.75">
      <c r="A6" s="5" t="s">
        <v>1</v>
      </c>
      <c r="B6" s="30"/>
      <c r="C6" s="30"/>
      <c r="D6" s="30"/>
      <c r="E6" s="30"/>
      <c r="F6" s="30"/>
      <c r="G6" s="30"/>
      <c r="H6" s="30"/>
      <c r="I6" s="15"/>
      <c r="L6" s="127"/>
    </row>
    <row r="7" spans="1:9" ht="12.75">
      <c r="A7" s="2" t="s">
        <v>2</v>
      </c>
      <c r="B7" s="21">
        <v>0</v>
      </c>
      <c r="C7" s="21">
        <v>1</v>
      </c>
      <c r="D7" s="21">
        <v>42</v>
      </c>
      <c r="E7" s="21">
        <v>51</v>
      </c>
      <c r="F7" s="21">
        <v>6</v>
      </c>
      <c r="G7" s="21">
        <v>0</v>
      </c>
      <c r="H7" s="21">
        <v>0</v>
      </c>
      <c r="I7" s="6">
        <v>100</v>
      </c>
    </row>
    <row r="8" spans="1:9" ht="12.75">
      <c r="A8" s="2" t="s">
        <v>3</v>
      </c>
      <c r="B8" s="21">
        <v>3</v>
      </c>
      <c r="C8" s="21">
        <v>3</v>
      </c>
      <c r="D8" s="21">
        <v>144</v>
      </c>
      <c r="E8" s="21">
        <v>170</v>
      </c>
      <c r="F8" s="21">
        <v>13</v>
      </c>
      <c r="G8" s="21">
        <v>1</v>
      </c>
      <c r="H8" s="21">
        <v>2</v>
      </c>
      <c r="I8" s="6">
        <v>336</v>
      </c>
    </row>
    <row r="9" spans="1:9" ht="12.75">
      <c r="A9" s="2" t="s">
        <v>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6">
        <v>0</v>
      </c>
    </row>
    <row r="10" spans="1:9" ht="12.75">
      <c r="A10" s="2" t="s">
        <v>5</v>
      </c>
      <c r="B10" s="21">
        <v>0</v>
      </c>
      <c r="C10" s="21">
        <v>4</v>
      </c>
      <c r="D10" s="21">
        <v>68</v>
      </c>
      <c r="E10" s="21">
        <v>85</v>
      </c>
      <c r="F10" s="21">
        <v>6</v>
      </c>
      <c r="G10" s="21">
        <v>0</v>
      </c>
      <c r="H10" s="21">
        <v>0</v>
      </c>
      <c r="I10" s="6">
        <v>163</v>
      </c>
    </row>
    <row r="11" spans="1:12" s="7" customFormat="1" ht="12.75">
      <c r="A11" s="7" t="s">
        <v>6</v>
      </c>
      <c r="B11" s="22">
        <v>3</v>
      </c>
      <c r="C11" s="22">
        <v>8</v>
      </c>
      <c r="D11" s="22">
        <v>254</v>
      </c>
      <c r="E11" s="22">
        <v>306</v>
      </c>
      <c r="F11" s="22">
        <v>25</v>
      </c>
      <c r="G11" s="22">
        <v>1</v>
      </c>
      <c r="H11" s="22">
        <v>2</v>
      </c>
      <c r="I11" s="8">
        <v>599</v>
      </c>
      <c r="L11" s="128"/>
    </row>
    <row r="12" spans="1:18" s="2" customFormat="1" ht="12.75">
      <c r="A12" s="1" t="s">
        <v>7</v>
      </c>
      <c r="B12" s="21"/>
      <c r="C12" s="21"/>
      <c r="D12" s="21"/>
      <c r="E12" s="21"/>
      <c r="F12" s="21"/>
      <c r="G12" s="21"/>
      <c r="H12" s="21"/>
      <c r="I12" s="6"/>
      <c r="L12" s="127"/>
      <c r="R12" s="58"/>
    </row>
    <row r="13" spans="1:20" ht="12.75">
      <c r="A13" s="2" t="s">
        <v>2</v>
      </c>
      <c r="B13" s="21">
        <v>0</v>
      </c>
      <c r="C13" s="21">
        <v>0</v>
      </c>
      <c r="D13" s="21">
        <v>26</v>
      </c>
      <c r="E13" s="21">
        <v>26</v>
      </c>
      <c r="F13" s="21">
        <v>4</v>
      </c>
      <c r="G13" s="21">
        <v>0</v>
      </c>
      <c r="H13" s="21">
        <v>0</v>
      </c>
      <c r="I13" s="6">
        <v>56</v>
      </c>
      <c r="K13" s="2"/>
      <c r="L13" s="127"/>
      <c r="M13" s="2"/>
      <c r="N13" s="2"/>
      <c r="O13" s="2"/>
      <c r="P13" s="2"/>
      <c r="Q13" s="58"/>
      <c r="R13" s="58"/>
      <c r="S13" s="58"/>
      <c r="T13" s="58"/>
    </row>
    <row r="14" spans="1:9" ht="12.75">
      <c r="A14" s="2" t="s">
        <v>3</v>
      </c>
      <c r="B14" s="21">
        <v>0</v>
      </c>
      <c r="C14" s="21">
        <v>5</v>
      </c>
      <c r="D14" s="21">
        <v>85</v>
      </c>
      <c r="E14" s="21">
        <v>90</v>
      </c>
      <c r="F14" s="21">
        <v>7</v>
      </c>
      <c r="G14" s="21">
        <v>0</v>
      </c>
      <c r="H14" s="21">
        <v>0</v>
      </c>
      <c r="I14" s="6">
        <v>187</v>
      </c>
    </row>
    <row r="15" spans="1:9" ht="12.75">
      <c r="A15" s="2" t="s">
        <v>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6">
        <v>0</v>
      </c>
    </row>
    <row r="16" spans="1:9" ht="12.75">
      <c r="A16" s="2" t="s">
        <v>5</v>
      </c>
      <c r="B16" s="21">
        <v>0</v>
      </c>
      <c r="C16" s="21">
        <v>3</v>
      </c>
      <c r="D16" s="21">
        <v>44</v>
      </c>
      <c r="E16" s="21">
        <v>58</v>
      </c>
      <c r="F16" s="21">
        <v>3</v>
      </c>
      <c r="G16" s="21">
        <v>0</v>
      </c>
      <c r="H16" s="21">
        <v>0</v>
      </c>
      <c r="I16" s="6">
        <v>108</v>
      </c>
    </row>
    <row r="17" spans="1:20" s="7" customFormat="1" ht="12.75">
      <c r="A17" s="7" t="s">
        <v>6</v>
      </c>
      <c r="B17" s="22">
        <v>0</v>
      </c>
      <c r="C17" s="22">
        <v>8</v>
      </c>
      <c r="D17" s="22">
        <v>155</v>
      </c>
      <c r="E17" s="22">
        <v>174</v>
      </c>
      <c r="F17" s="22">
        <v>14</v>
      </c>
      <c r="G17" s="22">
        <v>0</v>
      </c>
      <c r="H17" s="22">
        <v>0</v>
      </c>
      <c r="I17" s="8">
        <v>351</v>
      </c>
      <c r="K17"/>
      <c r="L17" s="126"/>
      <c r="M17"/>
      <c r="N17"/>
      <c r="O17"/>
      <c r="P17"/>
      <c r="Q17"/>
      <c r="R17"/>
      <c r="S17"/>
      <c r="T17"/>
    </row>
    <row r="18" spans="1:20" s="2" customFormat="1" ht="12.75">
      <c r="A18" s="1" t="s">
        <v>8</v>
      </c>
      <c r="B18" s="21"/>
      <c r="C18" s="21"/>
      <c r="D18" s="21"/>
      <c r="E18" s="21"/>
      <c r="F18" s="21"/>
      <c r="G18" s="21"/>
      <c r="H18" s="21"/>
      <c r="I18" s="6"/>
      <c r="K18"/>
      <c r="L18" s="126"/>
      <c r="M18"/>
      <c r="N18"/>
      <c r="O18"/>
      <c r="P18"/>
      <c r="Q18"/>
      <c r="R18"/>
      <c r="S18"/>
      <c r="T18"/>
    </row>
    <row r="19" spans="1:20" ht="12.75">
      <c r="A19" s="2" t="s">
        <v>2</v>
      </c>
      <c r="B19" s="21">
        <v>0</v>
      </c>
      <c r="C19" s="21">
        <v>1</v>
      </c>
      <c r="D19" s="21">
        <v>11</v>
      </c>
      <c r="E19" s="21">
        <v>21</v>
      </c>
      <c r="F19" s="21">
        <v>3</v>
      </c>
      <c r="G19" s="21">
        <v>0</v>
      </c>
      <c r="H19" s="21">
        <v>0</v>
      </c>
      <c r="I19" s="6">
        <v>36</v>
      </c>
      <c r="K19" s="7"/>
      <c r="L19" s="128"/>
      <c r="M19" s="7"/>
      <c r="N19" s="7"/>
      <c r="O19" s="7"/>
      <c r="P19" s="7"/>
      <c r="Q19" s="7"/>
      <c r="R19" s="7"/>
      <c r="S19" s="7"/>
      <c r="T19" s="7"/>
    </row>
    <row r="20" spans="1:20" ht="12.75">
      <c r="A20" s="2" t="s">
        <v>3</v>
      </c>
      <c r="B20" s="21">
        <v>0</v>
      </c>
      <c r="C20" s="21">
        <v>1</v>
      </c>
      <c r="D20" s="21">
        <v>23</v>
      </c>
      <c r="E20" s="21">
        <v>40</v>
      </c>
      <c r="F20" s="21">
        <v>1</v>
      </c>
      <c r="G20" s="21">
        <v>0</v>
      </c>
      <c r="H20" s="21">
        <v>0</v>
      </c>
      <c r="I20" s="6">
        <v>65</v>
      </c>
      <c r="K20" s="2"/>
      <c r="L20" s="127"/>
      <c r="M20" s="2"/>
      <c r="N20" s="2"/>
      <c r="O20" s="2"/>
      <c r="P20" s="2"/>
      <c r="Q20" s="2"/>
      <c r="R20" s="2"/>
      <c r="S20" s="58"/>
      <c r="T20" s="2"/>
    </row>
    <row r="21" spans="1:19" ht="12.75">
      <c r="A21" s="2" t="s">
        <v>5</v>
      </c>
      <c r="B21" s="21">
        <v>0</v>
      </c>
      <c r="C21" s="21">
        <v>1</v>
      </c>
      <c r="D21" s="21">
        <v>15</v>
      </c>
      <c r="E21" s="21">
        <v>15</v>
      </c>
      <c r="F21" s="21">
        <v>3</v>
      </c>
      <c r="G21" s="21">
        <v>0</v>
      </c>
      <c r="H21" s="21">
        <v>0</v>
      </c>
      <c r="I21" s="6">
        <v>34</v>
      </c>
      <c r="M21" s="58"/>
      <c r="R21" s="58"/>
      <c r="S21" s="58"/>
    </row>
    <row r="22" spans="1:20" s="7" customFormat="1" ht="12.75">
      <c r="A22" s="7" t="s">
        <v>6</v>
      </c>
      <c r="B22" s="22">
        <v>0</v>
      </c>
      <c r="C22" s="22">
        <v>3</v>
      </c>
      <c r="D22" s="22">
        <v>49</v>
      </c>
      <c r="E22" s="22">
        <v>76</v>
      </c>
      <c r="F22" s="22">
        <v>7</v>
      </c>
      <c r="G22" s="22">
        <v>0</v>
      </c>
      <c r="H22" s="22">
        <v>0</v>
      </c>
      <c r="I22" s="8">
        <v>135</v>
      </c>
      <c r="K22"/>
      <c r="L22" s="126"/>
      <c r="M22" s="58"/>
      <c r="N22"/>
      <c r="O22"/>
      <c r="P22"/>
      <c r="Q22"/>
      <c r="R22" s="58"/>
      <c r="S22" s="58"/>
      <c r="T22"/>
    </row>
    <row r="23" spans="1:20" s="2" customFormat="1" ht="12.75">
      <c r="A23" s="1" t="s">
        <v>9</v>
      </c>
      <c r="B23" s="21"/>
      <c r="C23" s="21"/>
      <c r="D23" s="21"/>
      <c r="E23" s="21"/>
      <c r="F23" s="21"/>
      <c r="G23" s="21"/>
      <c r="H23" s="21"/>
      <c r="I23" s="6"/>
      <c r="K23"/>
      <c r="L23" s="126"/>
      <c r="M23" s="58"/>
      <c r="N23"/>
      <c r="O23"/>
      <c r="P23"/>
      <c r="Q23"/>
      <c r="R23" s="58"/>
      <c r="S23" s="58"/>
      <c r="T23"/>
    </row>
    <row r="24" spans="1:20" ht="12.75">
      <c r="A24" s="2" t="s">
        <v>2</v>
      </c>
      <c r="B24" s="21">
        <v>0</v>
      </c>
      <c r="C24" s="21">
        <v>3</v>
      </c>
      <c r="D24" s="21">
        <v>28</v>
      </c>
      <c r="E24" s="21">
        <v>37</v>
      </c>
      <c r="F24" s="21">
        <v>6</v>
      </c>
      <c r="G24" s="21">
        <v>0</v>
      </c>
      <c r="H24" s="21">
        <v>0</v>
      </c>
      <c r="I24" s="6">
        <v>74</v>
      </c>
      <c r="M24" s="58"/>
      <c r="R24" s="58"/>
      <c r="S24" s="58"/>
      <c r="T24" s="58"/>
    </row>
    <row r="25" spans="1:20" ht="12.75">
      <c r="A25" s="2" t="s">
        <v>3</v>
      </c>
      <c r="B25" s="21">
        <v>0</v>
      </c>
      <c r="C25" s="21">
        <v>8</v>
      </c>
      <c r="D25" s="21">
        <v>118</v>
      </c>
      <c r="E25" s="21">
        <v>151</v>
      </c>
      <c r="F25" s="21">
        <v>13</v>
      </c>
      <c r="G25" s="21">
        <v>0</v>
      </c>
      <c r="H25" s="21">
        <v>0</v>
      </c>
      <c r="I25" s="6">
        <v>290</v>
      </c>
      <c r="K25" s="7"/>
      <c r="L25" s="128"/>
      <c r="M25" s="7"/>
      <c r="N25" s="7"/>
      <c r="O25" s="7"/>
      <c r="P25" s="7"/>
      <c r="Q25" s="7"/>
      <c r="R25" s="7"/>
      <c r="S25" s="7"/>
      <c r="T25" s="7"/>
    </row>
    <row r="26" spans="1:20" ht="12.75">
      <c r="A26" s="2" t="s">
        <v>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6">
        <v>0</v>
      </c>
      <c r="K26" s="2"/>
      <c r="L26" s="127"/>
      <c r="M26" s="58"/>
      <c r="N26" s="2"/>
      <c r="O26" s="2"/>
      <c r="P26" s="2"/>
      <c r="Q26" s="2"/>
      <c r="R26" s="58"/>
      <c r="S26" s="58"/>
      <c r="T26" s="2"/>
    </row>
    <row r="27" spans="1:19" ht="12.75">
      <c r="A27" s="2" t="s">
        <v>5</v>
      </c>
      <c r="B27" s="21">
        <v>0</v>
      </c>
      <c r="C27" s="21">
        <v>2</v>
      </c>
      <c r="D27" s="21">
        <v>21</v>
      </c>
      <c r="E27" s="21">
        <v>30</v>
      </c>
      <c r="F27" s="21">
        <v>2</v>
      </c>
      <c r="G27" s="21">
        <v>0</v>
      </c>
      <c r="H27" s="21">
        <v>0</v>
      </c>
      <c r="I27" s="6">
        <v>55</v>
      </c>
      <c r="M27" s="58"/>
      <c r="R27" s="58"/>
      <c r="S27" s="58"/>
    </row>
    <row r="28" spans="1:20" s="7" customFormat="1" ht="12.75">
      <c r="A28" s="7" t="s">
        <v>6</v>
      </c>
      <c r="B28" s="22">
        <v>0</v>
      </c>
      <c r="C28" s="22">
        <v>13</v>
      </c>
      <c r="D28" s="22">
        <v>167</v>
      </c>
      <c r="E28" s="22">
        <v>218</v>
      </c>
      <c r="F28" s="22">
        <v>21</v>
      </c>
      <c r="G28" s="22">
        <v>0</v>
      </c>
      <c r="H28" s="22">
        <v>0</v>
      </c>
      <c r="I28" s="8">
        <v>419</v>
      </c>
      <c r="K28"/>
      <c r="L28" s="126"/>
      <c r="M28" s="58"/>
      <c r="N28"/>
      <c r="O28"/>
      <c r="P28"/>
      <c r="Q28"/>
      <c r="R28" s="58"/>
      <c r="S28" s="58"/>
      <c r="T28" s="58"/>
    </row>
    <row r="29" spans="1:20" s="2" customFormat="1" ht="12.75">
      <c r="A29" s="1" t="s">
        <v>10</v>
      </c>
      <c r="B29" s="21"/>
      <c r="C29" s="21"/>
      <c r="D29" s="21"/>
      <c r="E29" s="21"/>
      <c r="F29" s="21"/>
      <c r="G29" s="21"/>
      <c r="H29" s="21"/>
      <c r="I29" s="6"/>
      <c r="K29"/>
      <c r="L29" s="126"/>
      <c r="M29" s="58"/>
      <c r="N29"/>
      <c r="O29"/>
      <c r="P29"/>
      <c r="Q29"/>
      <c r="R29" s="58"/>
      <c r="S29" s="58"/>
      <c r="T29"/>
    </row>
    <row r="30" spans="1:19" ht="12.75">
      <c r="A30" s="2" t="s">
        <v>2</v>
      </c>
      <c r="B30" s="21">
        <v>0</v>
      </c>
      <c r="C30" s="21">
        <v>1</v>
      </c>
      <c r="D30" s="21">
        <v>37</v>
      </c>
      <c r="E30" s="21">
        <v>42</v>
      </c>
      <c r="F30" s="21">
        <v>5</v>
      </c>
      <c r="G30" s="21">
        <v>0</v>
      </c>
      <c r="H30" s="21">
        <v>0</v>
      </c>
      <c r="I30" s="6">
        <v>85</v>
      </c>
      <c r="M30" s="58"/>
      <c r="R30" s="58"/>
      <c r="S30" s="58"/>
    </row>
    <row r="31" spans="1:19" ht="12.75">
      <c r="A31" s="2" t="s">
        <v>3</v>
      </c>
      <c r="B31" s="21">
        <v>0</v>
      </c>
      <c r="C31" s="21">
        <v>9</v>
      </c>
      <c r="D31" s="21">
        <v>117</v>
      </c>
      <c r="E31" s="21">
        <v>188</v>
      </c>
      <c r="F31" s="21">
        <v>14</v>
      </c>
      <c r="G31" s="21">
        <v>0</v>
      </c>
      <c r="H31" s="21">
        <v>0</v>
      </c>
      <c r="I31" s="6">
        <v>328</v>
      </c>
      <c r="M31" s="58"/>
      <c r="R31" s="58"/>
      <c r="S31" s="58"/>
    </row>
    <row r="32" spans="1:20" ht="12.75">
      <c r="A32" s="2" t="s">
        <v>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6">
        <v>0</v>
      </c>
      <c r="K32" s="7"/>
      <c r="L32" s="128"/>
      <c r="M32" s="7"/>
      <c r="N32" s="7"/>
      <c r="O32" s="7"/>
      <c r="P32" s="7"/>
      <c r="Q32" s="7"/>
      <c r="R32" s="7"/>
      <c r="S32" s="7"/>
      <c r="T32" s="7"/>
    </row>
    <row r="33" spans="1:20" ht="12.75">
      <c r="A33" s="2" t="s">
        <v>5</v>
      </c>
      <c r="B33" s="21">
        <v>0</v>
      </c>
      <c r="C33" s="21">
        <v>4</v>
      </c>
      <c r="D33" s="21">
        <v>45</v>
      </c>
      <c r="E33" s="21">
        <v>59</v>
      </c>
      <c r="F33" s="21">
        <v>6</v>
      </c>
      <c r="G33" s="21">
        <v>0</v>
      </c>
      <c r="H33" s="21">
        <v>0</v>
      </c>
      <c r="I33" s="6">
        <v>114</v>
      </c>
      <c r="K33" s="2"/>
      <c r="L33" s="127"/>
      <c r="M33" s="2"/>
      <c r="N33" s="2"/>
      <c r="O33" s="2"/>
      <c r="P33" s="58"/>
      <c r="Q33" s="2"/>
      <c r="R33" s="58"/>
      <c r="S33" s="58"/>
      <c r="T33" s="2"/>
    </row>
    <row r="34" spans="1:20" s="7" customFormat="1" ht="12.75">
      <c r="A34" s="7" t="s">
        <v>6</v>
      </c>
      <c r="B34" s="22">
        <v>0</v>
      </c>
      <c r="C34" s="22">
        <v>14</v>
      </c>
      <c r="D34" s="22">
        <v>199</v>
      </c>
      <c r="E34" s="22">
        <v>289</v>
      </c>
      <c r="F34" s="22">
        <v>25</v>
      </c>
      <c r="G34" s="22">
        <v>0</v>
      </c>
      <c r="H34" s="22">
        <v>0</v>
      </c>
      <c r="I34" s="8">
        <v>527</v>
      </c>
      <c r="K34"/>
      <c r="L34" s="126"/>
      <c r="M34" s="58"/>
      <c r="N34" s="58"/>
      <c r="O34"/>
      <c r="P34"/>
      <c r="Q34"/>
      <c r="R34" s="58"/>
      <c r="S34" s="58"/>
      <c r="T34"/>
    </row>
    <row r="35" spans="1:20" s="2" customFormat="1" ht="12.75">
      <c r="A35" s="1" t="s">
        <v>11</v>
      </c>
      <c r="B35" s="21"/>
      <c r="C35" s="21"/>
      <c r="D35" s="21"/>
      <c r="E35" s="21"/>
      <c r="F35" s="21"/>
      <c r="G35" s="21"/>
      <c r="H35" s="21"/>
      <c r="I35" s="6"/>
      <c r="K35"/>
      <c r="L35" s="126"/>
      <c r="M35"/>
      <c r="N35"/>
      <c r="O35"/>
      <c r="P35"/>
      <c r="Q35"/>
      <c r="R35"/>
      <c r="S35"/>
      <c r="T35"/>
    </row>
    <row r="36" spans="1:9" ht="12.75">
      <c r="A36" s="2" t="s">
        <v>2</v>
      </c>
      <c r="B36" s="21">
        <v>0</v>
      </c>
      <c r="C36" s="21">
        <v>0</v>
      </c>
      <c r="D36" s="21">
        <v>1</v>
      </c>
      <c r="E36" s="21">
        <v>0</v>
      </c>
      <c r="F36" s="21">
        <v>0</v>
      </c>
      <c r="G36" s="21">
        <v>0</v>
      </c>
      <c r="H36" s="21">
        <v>0</v>
      </c>
      <c r="I36" s="6">
        <v>1</v>
      </c>
    </row>
    <row r="37" spans="1:20" s="7" customFormat="1" ht="12.75">
      <c r="A37" s="7" t="s">
        <v>6</v>
      </c>
      <c r="B37" s="22">
        <v>0</v>
      </c>
      <c r="C37" s="22">
        <v>0</v>
      </c>
      <c r="D37" s="22">
        <v>1</v>
      </c>
      <c r="E37" s="22">
        <v>0</v>
      </c>
      <c r="F37" s="22">
        <v>0</v>
      </c>
      <c r="G37" s="22">
        <v>0</v>
      </c>
      <c r="H37" s="22">
        <v>0</v>
      </c>
      <c r="I37" s="8">
        <v>1</v>
      </c>
      <c r="K37"/>
      <c r="L37" s="126"/>
      <c r="M37"/>
      <c r="N37"/>
      <c r="O37"/>
      <c r="P37"/>
      <c r="Q37"/>
      <c r="R37"/>
      <c r="S37"/>
      <c r="T37"/>
    </row>
    <row r="38" spans="1:20" s="2" customFormat="1" ht="12.75">
      <c r="A38" s="1" t="s">
        <v>12</v>
      </c>
      <c r="B38" s="21"/>
      <c r="C38" s="21"/>
      <c r="D38" s="21"/>
      <c r="E38" s="21"/>
      <c r="F38" s="21"/>
      <c r="G38" s="21"/>
      <c r="H38" s="21"/>
      <c r="I38" s="6"/>
      <c r="K38" s="7"/>
      <c r="L38" s="128"/>
      <c r="M38" s="7"/>
      <c r="N38" s="7"/>
      <c r="O38" s="7"/>
      <c r="P38" s="7"/>
      <c r="Q38" s="7"/>
      <c r="R38" s="7"/>
      <c r="S38" s="7"/>
      <c r="T38" s="7"/>
    </row>
    <row r="39" spans="1:20" ht="12.75">
      <c r="A39" s="2" t="s">
        <v>2</v>
      </c>
      <c r="B39" s="21">
        <v>0</v>
      </c>
      <c r="C39" s="21">
        <v>3</v>
      </c>
      <c r="D39" s="21">
        <v>26</v>
      </c>
      <c r="E39" s="21">
        <v>33</v>
      </c>
      <c r="F39" s="21">
        <v>3</v>
      </c>
      <c r="G39" s="21">
        <v>0</v>
      </c>
      <c r="H39" s="21">
        <v>0</v>
      </c>
      <c r="I39" s="6">
        <v>65</v>
      </c>
      <c r="K39" s="2"/>
      <c r="L39" s="127"/>
      <c r="M39" s="2"/>
      <c r="N39" s="2"/>
      <c r="O39" s="2"/>
      <c r="P39" s="2"/>
      <c r="Q39" s="2"/>
      <c r="R39" s="2"/>
      <c r="S39" s="2"/>
      <c r="T39" s="2"/>
    </row>
    <row r="40" spans="1:9" ht="12.75">
      <c r="A40" s="2" t="s">
        <v>3</v>
      </c>
      <c r="B40" s="21">
        <v>0</v>
      </c>
      <c r="C40" s="21">
        <v>7</v>
      </c>
      <c r="D40" s="21">
        <v>93</v>
      </c>
      <c r="E40" s="21">
        <v>84</v>
      </c>
      <c r="F40" s="21">
        <v>12</v>
      </c>
      <c r="G40" s="21">
        <v>0</v>
      </c>
      <c r="H40" s="21">
        <v>0</v>
      </c>
      <c r="I40" s="6">
        <v>196</v>
      </c>
    </row>
    <row r="41" spans="1:20" ht="12.75">
      <c r="A41" s="2" t="s">
        <v>4</v>
      </c>
      <c r="B41" s="21">
        <v>0</v>
      </c>
      <c r="C41" s="21">
        <v>0</v>
      </c>
      <c r="D41" s="21">
        <v>1</v>
      </c>
      <c r="E41" s="21">
        <v>1</v>
      </c>
      <c r="F41" s="21">
        <v>0</v>
      </c>
      <c r="G41" s="21">
        <v>0</v>
      </c>
      <c r="H41" s="21">
        <v>0</v>
      </c>
      <c r="I41" s="6">
        <v>2</v>
      </c>
      <c r="K41" s="7"/>
      <c r="L41" s="128"/>
      <c r="M41" s="7"/>
      <c r="N41" s="7"/>
      <c r="O41" s="7"/>
      <c r="P41" s="7"/>
      <c r="Q41" s="7"/>
      <c r="R41" s="7"/>
      <c r="S41" s="7"/>
      <c r="T41" s="7"/>
    </row>
    <row r="42" spans="1:20" ht="12.75">
      <c r="A42" s="2" t="s">
        <v>5</v>
      </c>
      <c r="B42" s="21">
        <v>0</v>
      </c>
      <c r="C42" s="21">
        <v>0</v>
      </c>
      <c r="D42" s="21">
        <v>16</v>
      </c>
      <c r="E42" s="21">
        <v>18</v>
      </c>
      <c r="F42" s="21">
        <v>2</v>
      </c>
      <c r="G42" s="21">
        <v>0</v>
      </c>
      <c r="H42" s="21">
        <v>0</v>
      </c>
      <c r="I42" s="6">
        <v>36</v>
      </c>
      <c r="K42" s="2"/>
      <c r="L42" s="127"/>
      <c r="M42" s="2"/>
      <c r="N42" s="2"/>
      <c r="O42" s="2"/>
      <c r="P42" s="2"/>
      <c r="Q42" s="2"/>
      <c r="R42" s="2"/>
      <c r="S42" s="2"/>
      <c r="T42" s="2"/>
    </row>
    <row r="43" spans="1:20" s="7" customFormat="1" ht="12.75">
      <c r="A43" s="7" t="s">
        <v>6</v>
      </c>
      <c r="B43" s="22">
        <v>0</v>
      </c>
      <c r="C43" s="22">
        <v>10</v>
      </c>
      <c r="D43" s="22">
        <v>136</v>
      </c>
      <c r="E43" s="22">
        <v>136</v>
      </c>
      <c r="F43" s="22">
        <v>17</v>
      </c>
      <c r="G43" s="22">
        <v>0</v>
      </c>
      <c r="H43" s="22">
        <v>0</v>
      </c>
      <c r="I43" s="8">
        <v>299</v>
      </c>
      <c r="K43"/>
      <c r="L43" s="126"/>
      <c r="M43"/>
      <c r="N43"/>
      <c r="O43"/>
      <c r="P43"/>
      <c r="Q43"/>
      <c r="R43"/>
      <c r="S43"/>
      <c r="T43"/>
    </row>
    <row r="44" spans="1:20" s="2" customFormat="1" ht="12.75">
      <c r="A44" s="12" t="s">
        <v>13</v>
      </c>
      <c r="B44" s="31"/>
      <c r="C44" s="31"/>
      <c r="D44" s="31"/>
      <c r="E44" s="31"/>
      <c r="F44" s="31"/>
      <c r="G44" s="31"/>
      <c r="H44" s="31"/>
      <c r="I44" s="13"/>
      <c r="K44"/>
      <c r="L44" s="126"/>
      <c r="M44"/>
      <c r="N44"/>
      <c r="O44"/>
      <c r="P44"/>
      <c r="Q44"/>
      <c r="R44"/>
      <c r="S44"/>
      <c r="T44"/>
    </row>
    <row r="45" spans="1:9" ht="12.75">
      <c r="A45" s="2" t="s">
        <v>2</v>
      </c>
      <c r="B45" s="21">
        <f>SUM(B39,B36,B30,B24,B19,B13,B7)</f>
        <v>0</v>
      </c>
      <c r="C45" s="21">
        <f aca="true" t="shared" si="0" ref="C45:I45">SUM(C39,C36,C30,C24,C19,C13,C7)</f>
        <v>9</v>
      </c>
      <c r="D45" s="21">
        <f t="shared" si="0"/>
        <v>171</v>
      </c>
      <c r="E45" s="21">
        <f t="shared" si="0"/>
        <v>210</v>
      </c>
      <c r="F45" s="21">
        <f t="shared" si="0"/>
        <v>27</v>
      </c>
      <c r="G45" s="21">
        <f t="shared" si="0"/>
        <v>0</v>
      </c>
      <c r="H45" s="21">
        <f t="shared" si="0"/>
        <v>0</v>
      </c>
      <c r="I45" s="6">
        <f t="shared" si="0"/>
        <v>417</v>
      </c>
    </row>
    <row r="46" spans="1:9" ht="12.75">
      <c r="A46" s="58" t="s">
        <v>3</v>
      </c>
      <c r="B46" s="21">
        <f>SUM(B40,B31,B25,B20,B14,B8)</f>
        <v>3</v>
      </c>
      <c r="C46" s="21">
        <f aca="true" t="shared" si="1" ref="C46:I46">SUM(C40,C31,C25,C20,C14,C8)</f>
        <v>33</v>
      </c>
      <c r="D46" s="21">
        <f t="shared" si="1"/>
        <v>580</v>
      </c>
      <c r="E46" s="21">
        <f t="shared" si="1"/>
        <v>723</v>
      </c>
      <c r="F46" s="21">
        <f t="shared" si="1"/>
        <v>60</v>
      </c>
      <c r="G46" s="21">
        <f t="shared" si="1"/>
        <v>1</v>
      </c>
      <c r="H46" s="21">
        <f t="shared" si="1"/>
        <v>2</v>
      </c>
      <c r="I46" s="6">
        <f t="shared" si="1"/>
        <v>1402</v>
      </c>
    </row>
    <row r="47" spans="1:20" ht="12.75">
      <c r="A47" s="77" t="s">
        <v>55</v>
      </c>
      <c r="B47" s="21">
        <f>SUM(B41,B32,B26,B15,B9)</f>
        <v>0</v>
      </c>
      <c r="C47" s="21">
        <f aca="true" t="shared" si="2" ref="C47:I47">SUM(C41,C32,C26,C15,C9)</f>
        <v>0</v>
      </c>
      <c r="D47" s="21">
        <f t="shared" si="2"/>
        <v>1</v>
      </c>
      <c r="E47" s="21">
        <f t="shared" si="2"/>
        <v>1</v>
      </c>
      <c r="F47" s="21">
        <f t="shared" si="2"/>
        <v>0</v>
      </c>
      <c r="G47" s="21">
        <f t="shared" si="2"/>
        <v>0</v>
      </c>
      <c r="H47" s="21">
        <f t="shared" si="2"/>
        <v>0</v>
      </c>
      <c r="I47" s="6">
        <f t="shared" si="2"/>
        <v>2</v>
      </c>
      <c r="K47" s="7"/>
      <c r="L47" s="128"/>
      <c r="M47" s="7"/>
      <c r="N47" s="7"/>
      <c r="O47" s="7"/>
      <c r="P47" s="7"/>
      <c r="Q47" s="7"/>
      <c r="R47" s="7"/>
      <c r="S47" s="7"/>
      <c r="T47" s="7"/>
    </row>
    <row r="48" spans="1:20" ht="12.75">
      <c r="A48" s="58" t="s">
        <v>5</v>
      </c>
      <c r="B48" s="21">
        <f>SUM(B42,B33,B27,B21,B16,B10)</f>
        <v>0</v>
      </c>
      <c r="C48" s="21">
        <f aca="true" t="shared" si="3" ref="C48:I48">SUM(C42,C33,C27,C21,C16,C10)</f>
        <v>14</v>
      </c>
      <c r="D48" s="21">
        <f t="shared" si="3"/>
        <v>209</v>
      </c>
      <c r="E48" s="21">
        <f t="shared" si="3"/>
        <v>265</v>
      </c>
      <c r="F48" s="21">
        <f t="shared" si="3"/>
        <v>22</v>
      </c>
      <c r="G48" s="21">
        <f t="shared" si="3"/>
        <v>0</v>
      </c>
      <c r="H48" s="21">
        <f t="shared" si="3"/>
        <v>0</v>
      </c>
      <c r="I48" s="6">
        <f t="shared" si="3"/>
        <v>510</v>
      </c>
      <c r="K48" s="2"/>
      <c r="L48" s="127"/>
      <c r="M48" s="2"/>
      <c r="N48" s="2"/>
      <c r="O48" s="2"/>
      <c r="P48" s="2"/>
      <c r="Q48" s="2"/>
      <c r="R48" s="2"/>
      <c r="S48" s="2"/>
      <c r="T48" s="2"/>
    </row>
    <row r="49" spans="1:20" s="7" customFormat="1" ht="12.75">
      <c r="A49" s="70" t="s">
        <v>0</v>
      </c>
      <c r="B49" s="22">
        <f>SUM(B45:B48)</f>
        <v>3</v>
      </c>
      <c r="C49" s="22">
        <f aca="true" t="shared" si="4" ref="C49:I49">SUM(C45:C48)</f>
        <v>56</v>
      </c>
      <c r="D49" s="22">
        <f t="shared" si="4"/>
        <v>961</v>
      </c>
      <c r="E49" s="22">
        <f t="shared" si="4"/>
        <v>1199</v>
      </c>
      <c r="F49" s="22">
        <f t="shared" si="4"/>
        <v>109</v>
      </c>
      <c r="G49" s="22">
        <f t="shared" si="4"/>
        <v>1</v>
      </c>
      <c r="H49" s="22">
        <f t="shared" si="4"/>
        <v>2</v>
      </c>
      <c r="I49" s="8">
        <f t="shared" si="4"/>
        <v>2331</v>
      </c>
      <c r="K49"/>
      <c r="L49" s="126"/>
      <c r="M49"/>
      <c r="N49"/>
      <c r="O49"/>
      <c r="P49"/>
      <c r="Q49"/>
      <c r="R49"/>
      <c r="S49"/>
      <c r="T49"/>
    </row>
    <row r="50" spans="1:20" s="7" customFormat="1" ht="12.75">
      <c r="A50" s="70"/>
      <c r="B50" s="79"/>
      <c r="C50" s="79"/>
      <c r="D50" s="79"/>
      <c r="E50" s="79"/>
      <c r="F50" s="79"/>
      <c r="G50" s="79"/>
      <c r="H50" s="79"/>
      <c r="I50" s="79"/>
      <c r="K50"/>
      <c r="L50" s="126"/>
      <c r="M50"/>
      <c r="N50"/>
      <c r="O50"/>
      <c r="P50"/>
      <c r="Q50"/>
      <c r="R50"/>
      <c r="S50"/>
      <c r="T50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4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31.7109375" style="0" customWidth="1"/>
    <col min="2" max="8" width="11.7109375" style="0" customWidth="1"/>
    <col min="9" max="9" width="11.7109375" style="58" customWidth="1"/>
  </cols>
  <sheetData>
    <row r="1" ht="12.75">
      <c r="A1" s="1" t="s">
        <v>186</v>
      </c>
    </row>
    <row r="2" spans="1:9" ht="12.75">
      <c r="A2" s="359" t="s">
        <v>73</v>
      </c>
      <c r="B2" s="359"/>
      <c r="C2" s="359"/>
      <c r="D2" s="359"/>
      <c r="E2" s="359"/>
      <c r="F2" s="359"/>
      <c r="G2" s="359"/>
      <c r="H2" s="359"/>
      <c r="I2" s="359"/>
    </row>
    <row r="3" spans="1:9" ht="12.75">
      <c r="A3" s="359" t="s">
        <v>24</v>
      </c>
      <c r="B3" s="359"/>
      <c r="C3" s="359"/>
      <c r="D3" s="359"/>
      <c r="E3" s="359"/>
      <c r="F3" s="359"/>
      <c r="G3" s="359"/>
      <c r="H3" s="359"/>
      <c r="I3" s="359"/>
    </row>
    <row r="4" ht="13.5" thickBot="1">
      <c r="A4" s="2"/>
    </row>
    <row r="5" spans="1:9" ht="12.75">
      <c r="A5" s="32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62" t="s">
        <v>6</v>
      </c>
    </row>
    <row r="6" spans="1:9" s="2" customFormat="1" ht="12.75">
      <c r="A6" s="5" t="s">
        <v>1</v>
      </c>
      <c r="B6" s="33"/>
      <c r="C6" s="34"/>
      <c r="D6" s="34"/>
      <c r="E6" s="34"/>
      <c r="F6" s="34"/>
      <c r="G6" s="34"/>
      <c r="H6" s="33"/>
      <c r="I6" s="120"/>
    </row>
    <row r="7" spans="1:9" ht="12.75">
      <c r="A7" s="2" t="s">
        <v>2</v>
      </c>
      <c r="B7" s="21">
        <v>0</v>
      </c>
      <c r="C7" s="21">
        <v>0</v>
      </c>
      <c r="D7" s="21">
        <v>0</v>
      </c>
      <c r="E7" s="21">
        <v>0</v>
      </c>
      <c r="F7" s="21">
        <v>3</v>
      </c>
      <c r="G7" s="21">
        <v>2</v>
      </c>
      <c r="H7" s="21">
        <v>0</v>
      </c>
      <c r="I7" s="231">
        <v>5</v>
      </c>
    </row>
    <row r="8" spans="1:9" ht="12.75">
      <c r="A8" s="2" t="s">
        <v>3</v>
      </c>
      <c r="B8" s="21">
        <v>0</v>
      </c>
      <c r="C8" s="21">
        <v>0</v>
      </c>
      <c r="D8" s="21">
        <v>2</v>
      </c>
      <c r="E8" s="21">
        <v>1</v>
      </c>
      <c r="F8" s="21">
        <v>8</v>
      </c>
      <c r="G8" s="21">
        <v>5</v>
      </c>
      <c r="H8" s="21">
        <v>0</v>
      </c>
      <c r="I8" s="231">
        <v>16</v>
      </c>
    </row>
    <row r="9" spans="1:9" ht="12.75">
      <c r="A9" s="2" t="s">
        <v>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31">
        <v>0</v>
      </c>
    </row>
    <row r="10" spans="1:9" ht="12.75">
      <c r="A10" s="2" t="s">
        <v>5</v>
      </c>
      <c r="B10" s="21">
        <v>0</v>
      </c>
      <c r="C10" s="21">
        <v>0</v>
      </c>
      <c r="D10" s="21">
        <v>0</v>
      </c>
      <c r="E10" s="21">
        <v>1</v>
      </c>
      <c r="F10" s="21">
        <v>2</v>
      </c>
      <c r="G10" s="21">
        <v>4</v>
      </c>
      <c r="H10" s="21">
        <v>1</v>
      </c>
      <c r="I10" s="231">
        <v>8</v>
      </c>
    </row>
    <row r="11" spans="1:9" s="7" customFormat="1" ht="12.75">
      <c r="A11" s="7" t="s">
        <v>6</v>
      </c>
      <c r="B11" s="22">
        <v>0</v>
      </c>
      <c r="C11" s="22">
        <v>0</v>
      </c>
      <c r="D11" s="22">
        <v>2</v>
      </c>
      <c r="E11" s="22">
        <v>2</v>
      </c>
      <c r="F11" s="22">
        <v>13</v>
      </c>
      <c r="G11" s="22">
        <v>11</v>
      </c>
      <c r="H11" s="22">
        <v>1</v>
      </c>
      <c r="I11" s="87">
        <v>29</v>
      </c>
    </row>
    <row r="12" spans="1:9" s="7" customFormat="1" ht="12.75">
      <c r="A12" s="1" t="s">
        <v>7</v>
      </c>
      <c r="B12" s="26"/>
      <c r="C12" s="26"/>
      <c r="D12" s="26"/>
      <c r="E12" s="26"/>
      <c r="F12" s="26"/>
      <c r="G12" s="26"/>
      <c r="H12" s="26"/>
      <c r="I12" s="116"/>
    </row>
    <row r="13" spans="1:9" ht="12.75">
      <c r="A13" s="2" t="s">
        <v>2</v>
      </c>
      <c r="B13" s="21">
        <v>0</v>
      </c>
      <c r="C13" s="21">
        <v>0</v>
      </c>
      <c r="D13" s="21">
        <v>0</v>
      </c>
      <c r="E13" s="21">
        <v>0</v>
      </c>
      <c r="F13" s="21">
        <v>1</v>
      </c>
      <c r="G13" s="21">
        <v>0</v>
      </c>
      <c r="H13" s="21">
        <v>0</v>
      </c>
      <c r="I13" s="231">
        <v>1</v>
      </c>
    </row>
    <row r="14" spans="1:9" ht="12.75">
      <c r="A14" s="2" t="s">
        <v>3</v>
      </c>
      <c r="B14" s="21">
        <v>0</v>
      </c>
      <c r="C14" s="21">
        <v>0</v>
      </c>
      <c r="D14" s="21">
        <v>0</v>
      </c>
      <c r="E14" s="21">
        <v>3</v>
      </c>
      <c r="F14" s="21">
        <v>4</v>
      </c>
      <c r="G14" s="21">
        <v>0</v>
      </c>
      <c r="H14" s="21">
        <v>0</v>
      </c>
      <c r="I14" s="231">
        <v>7</v>
      </c>
    </row>
    <row r="15" spans="1:9" ht="12.75">
      <c r="A15" s="2" t="s">
        <v>4</v>
      </c>
      <c r="B15" s="21">
        <v>0</v>
      </c>
      <c r="C15" s="21">
        <v>0</v>
      </c>
      <c r="D15" s="21">
        <v>1</v>
      </c>
      <c r="E15" s="21">
        <v>0</v>
      </c>
      <c r="F15" s="21">
        <v>0</v>
      </c>
      <c r="G15" s="21">
        <v>0</v>
      </c>
      <c r="H15" s="21">
        <v>0</v>
      </c>
      <c r="I15" s="231">
        <v>1</v>
      </c>
    </row>
    <row r="16" spans="1:9" ht="12.75">
      <c r="A16" s="2" t="s">
        <v>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2</v>
      </c>
      <c r="H16" s="21">
        <v>0</v>
      </c>
      <c r="I16" s="231">
        <v>2</v>
      </c>
    </row>
    <row r="17" spans="1:22" s="7" customFormat="1" ht="12.75">
      <c r="A17" s="7" t="s">
        <v>6</v>
      </c>
      <c r="B17" s="22">
        <v>0</v>
      </c>
      <c r="C17" s="22">
        <v>0</v>
      </c>
      <c r="D17" s="22">
        <v>1</v>
      </c>
      <c r="E17" s="22">
        <v>3</v>
      </c>
      <c r="F17" s="22">
        <v>5</v>
      </c>
      <c r="G17" s="22">
        <v>2</v>
      </c>
      <c r="H17" s="22">
        <v>0</v>
      </c>
      <c r="I17" s="87">
        <v>11</v>
      </c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9" s="7" customFormat="1" ht="12.75">
      <c r="A18" s="1" t="s">
        <v>8</v>
      </c>
      <c r="B18" s="26"/>
      <c r="C18" s="26"/>
      <c r="D18" s="26"/>
      <c r="E18" s="26"/>
      <c r="F18" s="26"/>
      <c r="G18" s="26"/>
      <c r="H18" s="26"/>
      <c r="I18" s="116"/>
    </row>
    <row r="19" spans="1:22" ht="12.75">
      <c r="A19" s="2" t="s">
        <v>2</v>
      </c>
      <c r="B19" s="21">
        <v>0</v>
      </c>
      <c r="C19" s="21">
        <v>0</v>
      </c>
      <c r="D19" s="21">
        <v>0</v>
      </c>
      <c r="E19" s="21">
        <v>0</v>
      </c>
      <c r="F19" s="21">
        <v>1</v>
      </c>
      <c r="G19" s="21">
        <v>0</v>
      </c>
      <c r="H19" s="21">
        <v>0</v>
      </c>
      <c r="I19" s="231">
        <v>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0" ht="12.75">
      <c r="A20" s="2" t="s">
        <v>3</v>
      </c>
      <c r="B20" s="21">
        <v>0</v>
      </c>
      <c r="C20" s="21">
        <v>0</v>
      </c>
      <c r="D20" s="21">
        <v>0</v>
      </c>
      <c r="E20" s="21">
        <v>0</v>
      </c>
      <c r="F20" s="21">
        <v>1</v>
      </c>
      <c r="G20" s="21">
        <v>1</v>
      </c>
      <c r="H20" s="21">
        <v>0</v>
      </c>
      <c r="I20" s="231">
        <v>2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2.75">
      <c r="A21" s="2" t="s">
        <v>160</v>
      </c>
      <c r="B21" s="21">
        <v>0</v>
      </c>
      <c r="C21" s="21">
        <v>0</v>
      </c>
      <c r="D21" s="21">
        <v>0</v>
      </c>
      <c r="E21" s="21">
        <v>0</v>
      </c>
      <c r="F21" s="21">
        <v>1</v>
      </c>
      <c r="G21" s="21">
        <v>0</v>
      </c>
      <c r="H21" s="21">
        <v>0</v>
      </c>
      <c r="I21" s="231">
        <v>1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2" s="7" customFormat="1" ht="12.75">
      <c r="A22" s="7" t="s">
        <v>6</v>
      </c>
      <c r="B22" s="22">
        <v>0</v>
      </c>
      <c r="C22" s="22">
        <v>0</v>
      </c>
      <c r="D22" s="22">
        <v>0</v>
      </c>
      <c r="E22" s="22">
        <v>0</v>
      </c>
      <c r="F22" s="22">
        <v>3</v>
      </c>
      <c r="G22" s="22">
        <v>1</v>
      </c>
      <c r="H22" s="22">
        <v>0</v>
      </c>
      <c r="I22" s="87">
        <v>4</v>
      </c>
      <c r="J22"/>
      <c r="K22"/>
      <c r="L22"/>
      <c r="M22" s="70"/>
      <c r="N22" s="70"/>
      <c r="O22" s="70"/>
      <c r="P22" s="70"/>
      <c r="Q22" s="70"/>
      <c r="R22" s="70"/>
      <c r="S22" s="70"/>
      <c r="T22" s="70"/>
      <c r="U22"/>
      <c r="V22"/>
    </row>
    <row r="23" spans="1:21" s="7" customFormat="1" ht="12.75">
      <c r="A23" s="1" t="s">
        <v>9</v>
      </c>
      <c r="B23" s="26"/>
      <c r="C23" s="26"/>
      <c r="D23" s="26"/>
      <c r="E23" s="26"/>
      <c r="F23" s="26"/>
      <c r="G23" s="26"/>
      <c r="H23" s="26"/>
      <c r="I23" s="116"/>
      <c r="J23"/>
      <c r="K23"/>
      <c r="L23"/>
      <c r="M23" s="70"/>
      <c r="N23" s="70"/>
      <c r="O23" s="70"/>
      <c r="P23" s="70"/>
      <c r="Q23"/>
      <c r="R23" s="70"/>
      <c r="S23" s="70"/>
      <c r="T23"/>
      <c r="U23"/>
    </row>
    <row r="24" spans="1:22" ht="12.75">
      <c r="A24" s="2" t="s">
        <v>2</v>
      </c>
      <c r="B24" s="21">
        <v>0</v>
      </c>
      <c r="C24" s="21">
        <v>0</v>
      </c>
      <c r="D24" s="21">
        <v>0</v>
      </c>
      <c r="E24" s="21">
        <v>0</v>
      </c>
      <c r="F24" s="21">
        <v>5</v>
      </c>
      <c r="G24" s="21">
        <v>1</v>
      </c>
      <c r="H24" s="21">
        <v>1</v>
      </c>
      <c r="I24" s="231">
        <v>7</v>
      </c>
      <c r="M24" s="70"/>
      <c r="N24" s="70"/>
      <c r="O24" s="70"/>
      <c r="P24" s="70"/>
      <c r="R24" s="70"/>
      <c r="U24" s="7"/>
      <c r="V24" s="7"/>
    </row>
    <row r="25" spans="1:21" ht="12.75">
      <c r="A25" s="2" t="s">
        <v>3</v>
      </c>
      <c r="B25" s="21">
        <v>0</v>
      </c>
      <c r="C25" s="21">
        <v>0</v>
      </c>
      <c r="D25" s="21">
        <v>2</v>
      </c>
      <c r="E25" s="21">
        <v>2</v>
      </c>
      <c r="F25" s="21">
        <v>7</v>
      </c>
      <c r="G25" s="21">
        <v>4</v>
      </c>
      <c r="H25" s="21">
        <v>3</v>
      </c>
      <c r="I25" s="231">
        <v>18</v>
      </c>
      <c r="M25" s="70"/>
      <c r="R25" s="70"/>
      <c r="S25" s="70"/>
      <c r="U25" s="7"/>
    </row>
    <row r="26" spans="1:21" ht="12.75">
      <c r="A26" s="2" t="s">
        <v>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31">
        <v>0</v>
      </c>
      <c r="M26" s="70"/>
      <c r="N26" s="70"/>
      <c r="O26" s="70"/>
      <c r="P26" s="70"/>
      <c r="Q26" s="70"/>
      <c r="R26" s="70"/>
      <c r="S26" s="70"/>
      <c r="T26" s="70"/>
      <c r="U26" s="7"/>
    </row>
    <row r="27" spans="1:20" ht="12.75">
      <c r="A27" s="2" t="s">
        <v>5</v>
      </c>
      <c r="B27" s="21">
        <v>0</v>
      </c>
      <c r="C27" s="21">
        <v>0</v>
      </c>
      <c r="D27" s="21">
        <v>0</v>
      </c>
      <c r="E27" s="21">
        <v>0</v>
      </c>
      <c r="F27" s="21">
        <v>2</v>
      </c>
      <c r="G27" s="21">
        <v>0</v>
      </c>
      <c r="H27" s="21">
        <v>2</v>
      </c>
      <c r="I27" s="231">
        <v>4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2" s="7" customFormat="1" ht="12.75">
      <c r="A28" s="7" t="s">
        <v>6</v>
      </c>
      <c r="B28" s="22">
        <v>0</v>
      </c>
      <c r="C28" s="22">
        <v>0</v>
      </c>
      <c r="D28" s="22">
        <v>2</v>
      </c>
      <c r="E28" s="22">
        <v>2</v>
      </c>
      <c r="F28" s="22">
        <v>14</v>
      </c>
      <c r="G28" s="22">
        <v>5</v>
      </c>
      <c r="H28" s="22">
        <v>6</v>
      </c>
      <c r="I28" s="87">
        <v>29</v>
      </c>
      <c r="U28"/>
      <c r="V28"/>
    </row>
    <row r="29" spans="1:21" s="7" customFormat="1" ht="12.75">
      <c r="A29" s="1" t="s">
        <v>10</v>
      </c>
      <c r="B29" s="26"/>
      <c r="C29" s="26"/>
      <c r="D29" s="26"/>
      <c r="E29" s="26"/>
      <c r="F29" s="26"/>
      <c r="G29" s="26"/>
      <c r="H29" s="26"/>
      <c r="I29" s="116"/>
      <c r="J29"/>
      <c r="K29"/>
      <c r="L29"/>
      <c r="M29" s="70"/>
      <c r="N29"/>
      <c r="O29" s="70"/>
      <c r="P29"/>
      <c r="Q29"/>
      <c r="R29"/>
      <c r="S29"/>
      <c r="T29"/>
      <c r="U29"/>
    </row>
    <row r="30" spans="1:22" ht="12.75">
      <c r="A30" s="2" t="s">
        <v>2</v>
      </c>
      <c r="B30" s="21">
        <v>0</v>
      </c>
      <c r="C30" s="21">
        <v>0</v>
      </c>
      <c r="D30" s="21">
        <v>0</v>
      </c>
      <c r="E30" s="21">
        <v>1</v>
      </c>
      <c r="F30" s="21">
        <v>1</v>
      </c>
      <c r="G30" s="21">
        <v>5</v>
      </c>
      <c r="H30" s="21">
        <v>2</v>
      </c>
      <c r="I30" s="231">
        <v>9</v>
      </c>
      <c r="M30" s="70"/>
      <c r="N30" s="70"/>
      <c r="O30" s="70"/>
      <c r="P30" s="70"/>
      <c r="Q30" s="70"/>
      <c r="R30" s="70"/>
      <c r="S30" s="70"/>
      <c r="T30" s="70"/>
      <c r="V30" s="7"/>
    </row>
    <row r="31" spans="1:21" ht="12.75">
      <c r="A31" s="2" t="s">
        <v>3</v>
      </c>
      <c r="B31" s="21">
        <v>0</v>
      </c>
      <c r="C31" s="21">
        <v>0</v>
      </c>
      <c r="D31" s="21">
        <v>1</v>
      </c>
      <c r="E31" s="21">
        <v>2</v>
      </c>
      <c r="F31" s="21">
        <v>9</v>
      </c>
      <c r="G31" s="21">
        <v>5</v>
      </c>
      <c r="H31" s="21">
        <v>2</v>
      </c>
      <c r="I31" s="231">
        <v>19</v>
      </c>
      <c r="M31" s="70"/>
      <c r="N31" s="70"/>
      <c r="O31" s="70"/>
      <c r="P31" s="70"/>
      <c r="R31" s="70"/>
      <c r="U31" s="7"/>
    </row>
    <row r="32" spans="1:21" ht="12.75">
      <c r="A32" s="2" t="s">
        <v>4</v>
      </c>
      <c r="B32" s="21">
        <v>0</v>
      </c>
      <c r="C32" s="21">
        <v>0</v>
      </c>
      <c r="D32" s="21">
        <v>0</v>
      </c>
      <c r="E32" s="21">
        <v>0</v>
      </c>
      <c r="F32" s="21">
        <v>1</v>
      </c>
      <c r="G32" s="21">
        <v>0</v>
      </c>
      <c r="H32" s="21">
        <v>0</v>
      </c>
      <c r="I32" s="231">
        <v>1</v>
      </c>
      <c r="M32" s="70"/>
      <c r="N32" s="70"/>
      <c r="O32" s="70"/>
      <c r="S32" s="70"/>
      <c r="U32" s="7"/>
    </row>
    <row r="33" spans="1:18" ht="12.75">
      <c r="A33" s="2" t="s">
        <v>5</v>
      </c>
      <c r="B33" s="21">
        <v>0</v>
      </c>
      <c r="C33" s="21">
        <v>0</v>
      </c>
      <c r="D33" s="21">
        <v>0</v>
      </c>
      <c r="E33" s="21">
        <v>0</v>
      </c>
      <c r="F33" s="21">
        <v>2</v>
      </c>
      <c r="G33" s="21">
        <v>0</v>
      </c>
      <c r="H33" s="21">
        <v>0</v>
      </c>
      <c r="I33" s="231">
        <v>2</v>
      </c>
      <c r="M33" s="70"/>
      <c r="N33" s="70"/>
      <c r="R33" s="70"/>
    </row>
    <row r="34" spans="1:22" s="7" customFormat="1" ht="12.75">
      <c r="A34" s="7" t="s">
        <v>6</v>
      </c>
      <c r="B34" s="22">
        <v>0</v>
      </c>
      <c r="C34" s="22">
        <v>0</v>
      </c>
      <c r="D34" s="22">
        <v>1</v>
      </c>
      <c r="E34" s="22">
        <v>3</v>
      </c>
      <c r="F34" s="22">
        <v>13</v>
      </c>
      <c r="G34" s="22">
        <v>10</v>
      </c>
      <c r="H34" s="22">
        <v>4</v>
      </c>
      <c r="I34" s="87">
        <v>31</v>
      </c>
      <c r="J34"/>
      <c r="K34"/>
      <c r="L34"/>
      <c r="M34" s="70"/>
      <c r="N34" s="70"/>
      <c r="O34" s="70"/>
      <c r="P34" s="70"/>
      <c r="Q34" s="70"/>
      <c r="R34" s="70"/>
      <c r="S34" s="70"/>
      <c r="T34" s="70"/>
      <c r="U34"/>
      <c r="V34"/>
    </row>
    <row r="35" spans="1:21" s="7" customFormat="1" ht="12.75">
      <c r="A35" s="1" t="s">
        <v>12</v>
      </c>
      <c r="B35" s="26"/>
      <c r="C35" s="26"/>
      <c r="D35" s="26"/>
      <c r="E35" s="26"/>
      <c r="F35" s="26"/>
      <c r="G35" s="26"/>
      <c r="H35" s="26"/>
      <c r="I35" s="116"/>
      <c r="J35"/>
      <c r="K35"/>
      <c r="L35"/>
      <c r="M35" s="70"/>
      <c r="N35" s="70"/>
      <c r="O35" s="70"/>
      <c r="P35" s="70"/>
      <c r="Q35" s="70"/>
      <c r="R35" s="70"/>
      <c r="S35" s="70"/>
      <c r="T35" s="70"/>
      <c r="U35"/>
    </row>
    <row r="36" spans="1:22" ht="12.75">
      <c r="A36" s="2" t="s">
        <v>2</v>
      </c>
      <c r="B36" s="21">
        <v>0</v>
      </c>
      <c r="C36" s="21">
        <v>0</v>
      </c>
      <c r="D36" s="21">
        <v>0</v>
      </c>
      <c r="E36" s="21">
        <v>0</v>
      </c>
      <c r="F36" s="21">
        <v>4</v>
      </c>
      <c r="G36" s="21">
        <v>3</v>
      </c>
      <c r="H36" s="21">
        <v>0</v>
      </c>
      <c r="I36" s="231">
        <v>7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V36" s="7"/>
    </row>
    <row r="37" spans="1:21" ht="12.75">
      <c r="A37" s="2" t="s">
        <v>3</v>
      </c>
      <c r="B37" s="21">
        <v>0</v>
      </c>
      <c r="C37" s="21">
        <v>0</v>
      </c>
      <c r="D37" s="21">
        <v>1</v>
      </c>
      <c r="E37" s="21">
        <v>0</v>
      </c>
      <c r="F37" s="21">
        <v>5</v>
      </c>
      <c r="G37" s="21">
        <v>4</v>
      </c>
      <c r="H37" s="21">
        <v>2</v>
      </c>
      <c r="I37" s="231">
        <v>12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2.75">
      <c r="A38" s="2" t="s">
        <v>4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31">
        <v>0</v>
      </c>
      <c r="U38" s="7"/>
    </row>
    <row r="39" spans="1:9" ht="12.75">
      <c r="A39" s="2" t="s">
        <v>5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31">
        <v>0</v>
      </c>
    </row>
    <row r="40" spans="1:22" s="7" customFormat="1" ht="12.75">
      <c r="A40" s="7" t="s">
        <v>6</v>
      </c>
      <c r="B40" s="22">
        <v>0</v>
      </c>
      <c r="C40" s="22">
        <v>0</v>
      </c>
      <c r="D40" s="22">
        <v>1</v>
      </c>
      <c r="E40" s="22">
        <v>0</v>
      </c>
      <c r="F40" s="22">
        <v>9</v>
      </c>
      <c r="G40" s="22">
        <v>7</v>
      </c>
      <c r="H40" s="22">
        <v>2</v>
      </c>
      <c r="I40" s="87">
        <v>19</v>
      </c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2" customFormat="1" ht="12.75">
      <c r="A41" s="23" t="s">
        <v>13</v>
      </c>
      <c r="B41" s="31"/>
      <c r="C41" s="31"/>
      <c r="D41" s="31"/>
      <c r="E41" s="31"/>
      <c r="F41" s="31"/>
      <c r="G41" s="31"/>
      <c r="H41" s="31"/>
      <c r="I41" s="355"/>
      <c r="J41"/>
      <c r="K41"/>
      <c r="L41"/>
      <c r="M41"/>
      <c r="N41"/>
      <c r="O41"/>
      <c r="P41"/>
      <c r="Q41"/>
      <c r="R41"/>
      <c r="S41"/>
      <c r="T41"/>
      <c r="U41"/>
      <c r="V41" s="7"/>
    </row>
    <row r="42" spans="1:22" ht="12.75">
      <c r="A42" s="2" t="s">
        <v>2</v>
      </c>
      <c r="B42" s="21">
        <f>SUM(B36,B30,B24,B19,B13,B7)</f>
        <v>0</v>
      </c>
      <c r="C42" s="21">
        <f aca="true" t="shared" si="0" ref="C42:I42">SUM(C36,C30,C24,C19,C13,C7)</f>
        <v>0</v>
      </c>
      <c r="D42" s="21">
        <f t="shared" si="0"/>
        <v>0</v>
      </c>
      <c r="E42" s="21">
        <f t="shared" si="0"/>
        <v>1</v>
      </c>
      <c r="F42" s="21">
        <f t="shared" si="0"/>
        <v>15</v>
      </c>
      <c r="G42" s="21">
        <f t="shared" si="0"/>
        <v>11</v>
      </c>
      <c r="H42" s="21">
        <f t="shared" si="0"/>
        <v>3</v>
      </c>
      <c r="I42" s="231">
        <f t="shared" si="0"/>
        <v>30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V42" s="2"/>
    </row>
    <row r="43" spans="1:21" ht="12.75">
      <c r="A43" s="2" t="s">
        <v>3</v>
      </c>
      <c r="B43" s="21">
        <f>SUM(B37,B31,B25,B20,B14,B8)</f>
        <v>0</v>
      </c>
      <c r="C43" s="21">
        <f aca="true" t="shared" si="1" ref="C43:I43">SUM(C37,C31,C25,C20,C14,C8)</f>
        <v>0</v>
      </c>
      <c r="D43" s="21">
        <f t="shared" si="1"/>
        <v>6</v>
      </c>
      <c r="E43" s="21">
        <f t="shared" si="1"/>
        <v>8</v>
      </c>
      <c r="F43" s="21">
        <f t="shared" si="1"/>
        <v>34</v>
      </c>
      <c r="G43" s="21">
        <f t="shared" si="1"/>
        <v>19</v>
      </c>
      <c r="H43" s="21">
        <f t="shared" si="1"/>
        <v>7</v>
      </c>
      <c r="I43" s="231">
        <f t="shared" si="1"/>
        <v>74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2.75">
      <c r="A44" s="2" t="s">
        <v>4</v>
      </c>
      <c r="B44" s="21">
        <f>SUM(B38,B32,B26,B15,B9)</f>
        <v>0</v>
      </c>
      <c r="C44" s="21">
        <f aca="true" t="shared" si="2" ref="C44:I44">SUM(C38,C32,C26,C15,C9)</f>
        <v>0</v>
      </c>
      <c r="D44" s="21">
        <f t="shared" si="2"/>
        <v>1</v>
      </c>
      <c r="E44" s="21">
        <f t="shared" si="2"/>
        <v>0</v>
      </c>
      <c r="F44" s="21">
        <f t="shared" si="2"/>
        <v>1</v>
      </c>
      <c r="G44" s="21">
        <f t="shared" si="2"/>
        <v>0</v>
      </c>
      <c r="H44" s="21">
        <f t="shared" si="2"/>
        <v>0</v>
      </c>
      <c r="I44" s="231">
        <f t="shared" si="2"/>
        <v>2</v>
      </c>
      <c r="U44" s="2"/>
    </row>
    <row r="45" spans="1:9" ht="12.75">
      <c r="A45" s="58" t="s">
        <v>5</v>
      </c>
      <c r="B45" s="21">
        <f>SUM(B39,B33,B27,B16,B10)</f>
        <v>0</v>
      </c>
      <c r="C45" s="21">
        <f aca="true" t="shared" si="3" ref="C45:I45">SUM(C39,C33,C27,C16,C10)</f>
        <v>0</v>
      </c>
      <c r="D45" s="21">
        <f t="shared" si="3"/>
        <v>0</v>
      </c>
      <c r="E45" s="21">
        <f t="shared" si="3"/>
        <v>1</v>
      </c>
      <c r="F45" s="21">
        <f t="shared" si="3"/>
        <v>6</v>
      </c>
      <c r="G45" s="21">
        <f t="shared" si="3"/>
        <v>6</v>
      </c>
      <c r="H45" s="21">
        <f t="shared" si="3"/>
        <v>3</v>
      </c>
      <c r="I45" s="231">
        <f t="shared" si="3"/>
        <v>16</v>
      </c>
    </row>
    <row r="46" spans="1:9" ht="12.75">
      <c r="A46" s="58" t="s">
        <v>160</v>
      </c>
      <c r="B46" s="21">
        <f>SUM(B21)</f>
        <v>0</v>
      </c>
      <c r="C46" s="21">
        <f aca="true" t="shared" si="4" ref="C46:I46">SUM(C21)</f>
        <v>0</v>
      </c>
      <c r="D46" s="21">
        <f t="shared" si="4"/>
        <v>0</v>
      </c>
      <c r="E46" s="21">
        <f t="shared" si="4"/>
        <v>0</v>
      </c>
      <c r="F46" s="21">
        <f t="shared" si="4"/>
        <v>1</v>
      </c>
      <c r="G46" s="21">
        <f t="shared" si="4"/>
        <v>0</v>
      </c>
      <c r="H46" s="21">
        <f t="shared" si="4"/>
        <v>0</v>
      </c>
      <c r="I46" s="231">
        <f t="shared" si="4"/>
        <v>1</v>
      </c>
    </row>
    <row r="47" spans="1:22" s="7" customFormat="1" ht="12.75">
      <c r="A47" s="70" t="s">
        <v>0</v>
      </c>
      <c r="B47" s="22">
        <f>SUM(B42:B46)</f>
        <v>0</v>
      </c>
      <c r="C47" s="22">
        <f aca="true" t="shared" si="5" ref="C47:I47">SUM(C42:C46)</f>
        <v>0</v>
      </c>
      <c r="D47" s="22">
        <f t="shared" si="5"/>
        <v>7</v>
      </c>
      <c r="E47" s="22">
        <f t="shared" si="5"/>
        <v>10</v>
      </c>
      <c r="F47" s="22">
        <f t="shared" si="5"/>
        <v>57</v>
      </c>
      <c r="G47" s="22">
        <f t="shared" si="5"/>
        <v>36</v>
      </c>
      <c r="H47" s="22">
        <f t="shared" si="5"/>
        <v>13</v>
      </c>
      <c r="I47" s="87">
        <f t="shared" si="5"/>
        <v>123</v>
      </c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8.25" customHeight="1">
      <c r="A48" s="58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V48" s="7"/>
    </row>
    <row r="49" spans="1:20" s="57" customFormat="1" ht="12.75">
      <c r="A49" s="246" t="s">
        <v>90</v>
      </c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</row>
    <row r="50" spans="1:21" s="57" customFormat="1" ht="12.75">
      <c r="A50" s="246" t="s">
        <v>57</v>
      </c>
      <c r="I50" s="58"/>
      <c r="U50" s="70"/>
    </row>
    <row r="51" spans="1:9" s="57" customFormat="1" ht="13.5" customHeight="1">
      <c r="A51" s="246" t="s">
        <v>89</v>
      </c>
      <c r="F51" s="121"/>
      <c r="I51" s="58"/>
    </row>
    <row r="52" ht="12.75">
      <c r="A52" s="2"/>
    </row>
    <row r="53" ht="12" customHeight="1">
      <c r="A53" s="2"/>
    </row>
    <row r="54" spans="1:10" ht="12.75">
      <c r="A54" s="2"/>
      <c r="B54" s="2"/>
      <c r="I54" s="57"/>
      <c r="J54" s="2"/>
    </row>
    <row r="55" spans="1:21" ht="12.75">
      <c r="A55" s="2"/>
      <c r="B55" s="2"/>
      <c r="I55" s="57"/>
      <c r="J55" s="2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2.75">
      <c r="A56" s="2"/>
      <c r="B56" s="2"/>
      <c r="I56" s="57"/>
      <c r="J56" s="2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8" spans="1:10" ht="12.75">
      <c r="A58" s="2"/>
      <c r="B58" s="2"/>
      <c r="I58" s="57"/>
      <c r="J58" s="2"/>
    </row>
    <row r="59" spans="1:10" ht="12.75">
      <c r="A59" s="2"/>
      <c r="B59" s="2"/>
      <c r="I59" s="57"/>
      <c r="J59" s="2"/>
    </row>
    <row r="60" spans="1:10" ht="12.75">
      <c r="A60" s="58"/>
      <c r="B60" s="2"/>
      <c r="I60" s="57"/>
      <c r="J60" s="2"/>
    </row>
    <row r="61" spans="1:10" ht="12.75">
      <c r="A61" s="2"/>
      <c r="B61" s="58"/>
      <c r="I61" s="57"/>
      <c r="J61" s="2"/>
    </row>
    <row r="62" spans="1:10" ht="12.75">
      <c r="A62" s="2"/>
      <c r="B62" s="2"/>
      <c r="I62" s="57"/>
      <c r="J62" s="2"/>
    </row>
    <row r="63" spans="1:10" ht="12.75">
      <c r="A63" s="2"/>
      <c r="B63" s="58"/>
      <c r="I63" s="57"/>
      <c r="J63" s="2"/>
    </row>
    <row r="64" spans="1:10" ht="12.75">
      <c r="A64" s="2"/>
      <c r="B64" s="58"/>
      <c r="I64" s="57"/>
      <c r="J64" s="2"/>
    </row>
    <row r="65" spans="1:10" ht="12.75">
      <c r="A65" s="2"/>
      <c r="B65" s="58"/>
      <c r="I65" s="57"/>
      <c r="J65" s="2"/>
    </row>
    <row r="66" spans="1:10" ht="12.75">
      <c r="A66" s="2"/>
      <c r="B66" s="58"/>
      <c r="I66" s="57"/>
      <c r="J66" s="2"/>
    </row>
    <row r="67" spans="1:10" ht="12.75">
      <c r="A67" s="2"/>
      <c r="B67" s="58"/>
      <c r="I67" s="57"/>
      <c r="J67" s="2"/>
    </row>
    <row r="68" spans="1:10" ht="12.75">
      <c r="A68" s="2"/>
      <c r="B68" s="58"/>
      <c r="I68" s="57"/>
      <c r="J68" s="2"/>
    </row>
    <row r="69" spans="1:10" ht="12.75">
      <c r="A69" s="2"/>
      <c r="B69" s="58"/>
      <c r="I69" s="57"/>
      <c r="J69" s="2"/>
    </row>
    <row r="70" spans="1:10" ht="12.75">
      <c r="A70" s="2"/>
      <c r="B70" s="58"/>
      <c r="I70" s="57"/>
      <c r="J70" s="2"/>
    </row>
    <row r="71" spans="1:10" ht="12.75">
      <c r="A71" s="2"/>
      <c r="B71" s="58"/>
      <c r="I71" s="57"/>
      <c r="J71" s="2"/>
    </row>
    <row r="72" spans="1:10" ht="12.75">
      <c r="A72" s="2"/>
      <c r="B72" s="58"/>
      <c r="I72" s="57"/>
      <c r="J72" s="2"/>
    </row>
    <row r="73" spans="1:10" ht="12.75">
      <c r="A73" s="2"/>
      <c r="B73" s="58"/>
      <c r="I73" s="57"/>
      <c r="J73" s="2"/>
    </row>
    <row r="74" spans="1:10" ht="12.75">
      <c r="A74" s="2"/>
      <c r="B74" s="58"/>
      <c r="I74" s="57"/>
      <c r="J74" s="2"/>
    </row>
    <row r="75" spans="1:10" ht="12.75">
      <c r="A75" s="2"/>
      <c r="B75" s="58"/>
      <c r="I75" s="57"/>
      <c r="J75" s="2"/>
    </row>
    <row r="76" spans="1:10" ht="12" customHeight="1">
      <c r="A76" s="2"/>
      <c r="B76" s="58"/>
      <c r="I76" s="57"/>
      <c r="J76" s="2"/>
    </row>
    <row r="77" spans="1:2" ht="12.75">
      <c r="A77" s="58"/>
      <c r="B77" s="58"/>
    </row>
    <row r="78" spans="1:10" ht="12.75">
      <c r="A78" s="2"/>
      <c r="B78" s="58"/>
      <c r="I78" s="57"/>
      <c r="J78" s="2"/>
    </row>
    <row r="79" spans="1:10" ht="12.75">
      <c r="A79" s="2"/>
      <c r="B79" s="58"/>
      <c r="I79" s="57"/>
      <c r="J79" s="2"/>
    </row>
    <row r="80" spans="1:10" ht="12.75">
      <c r="A80" s="2"/>
      <c r="B80" s="58"/>
      <c r="I80" s="57"/>
      <c r="J80" s="2"/>
    </row>
    <row r="81" spans="1:10" ht="12.75">
      <c r="A81" s="2"/>
      <c r="B81" s="58"/>
      <c r="I81" s="57"/>
      <c r="J81" s="2"/>
    </row>
    <row r="82" spans="1:10" ht="12.75">
      <c r="A82" s="2"/>
      <c r="B82" s="58"/>
      <c r="I82" s="57"/>
      <c r="J82" s="2"/>
    </row>
    <row r="83" spans="1:10" ht="12.75">
      <c r="A83" s="2"/>
      <c r="B83" s="58"/>
      <c r="I83" s="57"/>
      <c r="J83" s="2"/>
    </row>
    <row r="84" spans="1:10" ht="12.75">
      <c r="A84" s="2"/>
      <c r="B84" s="58"/>
      <c r="I84" s="57"/>
      <c r="J84" s="2"/>
    </row>
    <row r="85" spans="1:10" ht="12.75">
      <c r="A85" s="2"/>
      <c r="B85" s="58"/>
      <c r="I85" s="57"/>
      <c r="J85" s="2"/>
    </row>
    <row r="86" spans="1:10" ht="12.75">
      <c r="A86" s="2"/>
      <c r="B86" s="58"/>
      <c r="I86" s="57"/>
      <c r="J86" s="2"/>
    </row>
    <row r="87" spans="1:10" ht="12.75">
      <c r="A87" s="2"/>
      <c r="B87" s="58"/>
      <c r="I87" s="57"/>
      <c r="J87" s="2"/>
    </row>
    <row r="88" spans="1:10" ht="12.75">
      <c r="A88" s="2"/>
      <c r="B88" s="58"/>
      <c r="I88" s="57"/>
      <c r="J88" s="2"/>
    </row>
    <row r="89" spans="1:10" ht="12.75">
      <c r="A89" s="2"/>
      <c r="B89" s="58"/>
      <c r="I89" s="57"/>
      <c r="J89" s="2"/>
    </row>
    <row r="90" spans="1:10" ht="12.75">
      <c r="A90" s="2"/>
      <c r="B90" s="58"/>
      <c r="I90" s="57"/>
      <c r="J90" s="2"/>
    </row>
    <row r="91" spans="1:10" ht="12.75">
      <c r="A91" s="2"/>
      <c r="B91" s="58"/>
      <c r="I91" s="57"/>
      <c r="J91" s="2"/>
    </row>
    <row r="92" spans="1:10" ht="12.75">
      <c r="A92" s="2"/>
      <c r="B92" s="58"/>
      <c r="I92" s="57"/>
      <c r="J92" s="2"/>
    </row>
    <row r="93" spans="1:10" ht="12.75">
      <c r="A93" s="2"/>
      <c r="B93" s="58"/>
      <c r="I93" s="57"/>
      <c r="J93" s="2"/>
    </row>
    <row r="94" spans="1:10" ht="12.75">
      <c r="A94" s="2"/>
      <c r="B94" s="2"/>
      <c r="I94" s="57"/>
      <c r="J94" s="2"/>
    </row>
    <row r="95" spans="1:10" ht="12.75">
      <c r="A95" s="2"/>
      <c r="B95" s="2"/>
      <c r="I95" s="57"/>
      <c r="J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1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30.421875" style="0" customWidth="1"/>
    <col min="2" max="8" width="11.7109375" style="0" customWidth="1"/>
    <col min="9" max="9" width="11.7109375" style="2" customWidth="1"/>
  </cols>
  <sheetData>
    <row r="1" ht="12.75">
      <c r="A1" s="1" t="s">
        <v>186</v>
      </c>
    </row>
    <row r="2" spans="1:9" ht="12.75">
      <c r="A2" s="359" t="s">
        <v>74</v>
      </c>
      <c r="B2" s="359"/>
      <c r="C2" s="359"/>
      <c r="D2" s="359"/>
      <c r="E2" s="359"/>
      <c r="F2" s="359"/>
      <c r="G2" s="359"/>
      <c r="H2" s="359"/>
      <c r="I2" s="359"/>
    </row>
    <row r="3" spans="1:9" ht="12.75">
      <c r="A3" s="359" t="s">
        <v>24</v>
      </c>
      <c r="B3" s="359"/>
      <c r="C3" s="359"/>
      <c r="D3" s="359"/>
      <c r="E3" s="359"/>
      <c r="F3" s="359"/>
      <c r="G3" s="359"/>
      <c r="H3" s="359"/>
      <c r="I3" s="359"/>
    </row>
    <row r="4" ht="13.5" thickBot="1">
      <c r="A4" s="2"/>
    </row>
    <row r="5" spans="1:9" ht="12.75">
      <c r="A5" s="32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9" s="2" customFormat="1" ht="12.75">
      <c r="A6" s="5" t="s">
        <v>1</v>
      </c>
      <c r="B6" s="33"/>
      <c r="C6" s="34"/>
      <c r="D6" s="34"/>
      <c r="E6" s="34"/>
      <c r="F6" s="34"/>
      <c r="G6" s="34"/>
      <c r="H6" s="33"/>
      <c r="I6" s="35"/>
    </row>
    <row r="7" spans="1:9" ht="12.75">
      <c r="A7" s="24" t="s">
        <v>2</v>
      </c>
      <c r="B7" s="21">
        <v>0</v>
      </c>
      <c r="C7" s="21">
        <v>0</v>
      </c>
      <c r="D7" s="21">
        <v>42</v>
      </c>
      <c r="E7" s="21">
        <v>57</v>
      </c>
      <c r="F7" s="21">
        <v>0</v>
      </c>
      <c r="G7" s="21">
        <v>0</v>
      </c>
      <c r="H7" s="21">
        <v>0</v>
      </c>
      <c r="I7" s="6">
        <v>99</v>
      </c>
    </row>
    <row r="8" spans="1:9" ht="12.75">
      <c r="A8" s="24" t="s">
        <v>3</v>
      </c>
      <c r="B8" s="21">
        <v>2</v>
      </c>
      <c r="C8" s="21">
        <v>2</v>
      </c>
      <c r="D8" s="21">
        <v>170</v>
      </c>
      <c r="E8" s="21">
        <v>161</v>
      </c>
      <c r="F8" s="21">
        <v>3</v>
      </c>
      <c r="G8" s="21">
        <v>0</v>
      </c>
      <c r="H8" s="21">
        <v>2</v>
      </c>
      <c r="I8" s="6">
        <v>340</v>
      </c>
    </row>
    <row r="9" spans="1:9" ht="12.75">
      <c r="A9" s="24" t="s">
        <v>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6">
        <v>0</v>
      </c>
    </row>
    <row r="10" spans="1:9" ht="12.75">
      <c r="A10" s="24" t="s">
        <v>5</v>
      </c>
      <c r="B10" s="21">
        <v>0</v>
      </c>
      <c r="C10" s="21">
        <v>1</v>
      </c>
      <c r="D10" s="21">
        <v>72</v>
      </c>
      <c r="E10" s="21">
        <v>87</v>
      </c>
      <c r="F10" s="21">
        <v>5</v>
      </c>
      <c r="G10" s="21">
        <v>0</v>
      </c>
      <c r="H10" s="21">
        <v>0</v>
      </c>
      <c r="I10" s="6">
        <v>165</v>
      </c>
    </row>
    <row r="11" spans="1:9" s="7" customFormat="1" ht="12.75">
      <c r="A11" s="19" t="s">
        <v>6</v>
      </c>
      <c r="B11" s="22">
        <v>2</v>
      </c>
      <c r="C11" s="22">
        <v>3</v>
      </c>
      <c r="D11" s="22">
        <v>284</v>
      </c>
      <c r="E11" s="22">
        <v>305</v>
      </c>
      <c r="F11" s="22">
        <v>8</v>
      </c>
      <c r="G11" s="22">
        <v>0</v>
      </c>
      <c r="H11" s="22">
        <v>2</v>
      </c>
      <c r="I11" s="8">
        <v>604</v>
      </c>
    </row>
    <row r="12" spans="1:9" s="7" customFormat="1" ht="12.75">
      <c r="A12" s="20" t="s">
        <v>7</v>
      </c>
      <c r="B12" s="26"/>
      <c r="C12" s="26"/>
      <c r="D12" s="26"/>
      <c r="E12" s="26"/>
      <c r="F12" s="26"/>
      <c r="G12" s="26"/>
      <c r="H12" s="26"/>
      <c r="I12" s="10"/>
    </row>
    <row r="13" spans="1:9" ht="12.75">
      <c r="A13" s="24" t="s">
        <v>2</v>
      </c>
      <c r="B13" s="21">
        <v>0</v>
      </c>
      <c r="C13" s="21">
        <v>0</v>
      </c>
      <c r="D13" s="21">
        <v>26</v>
      </c>
      <c r="E13" s="21">
        <v>30</v>
      </c>
      <c r="F13" s="21">
        <v>0</v>
      </c>
      <c r="G13" s="21">
        <v>0</v>
      </c>
      <c r="H13" s="21">
        <v>0</v>
      </c>
      <c r="I13" s="6">
        <v>56</v>
      </c>
    </row>
    <row r="14" spans="1:9" ht="12.75">
      <c r="A14" s="24" t="s">
        <v>3</v>
      </c>
      <c r="B14" s="21">
        <v>0</v>
      </c>
      <c r="C14" s="21">
        <v>1</v>
      </c>
      <c r="D14" s="21">
        <v>86</v>
      </c>
      <c r="E14" s="21">
        <v>92</v>
      </c>
      <c r="F14" s="21">
        <v>1</v>
      </c>
      <c r="G14" s="21">
        <v>0</v>
      </c>
      <c r="H14" s="21">
        <v>0</v>
      </c>
      <c r="I14" s="6">
        <v>180</v>
      </c>
    </row>
    <row r="15" spans="1:9" ht="12.75">
      <c r="A15" s="24" t="s">
        <v>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6">
        <v>0</v>
      </c>
    </row>
    <row r="16" spans="1:9" ht="12.75">
      <c r="A16" s="24" t="s">
        <v>5</v>
      </c>
      <c r="B16" s="21">
        <v>0</v>
      </c>
      <c r="C16" s="21">
        <v>1</v>
      </c>
      <c r="D16" s="21">
        <v>41</v>
      </c>
      <c r="E16" s="21">
        <v>61</v>
      </c>
      <c r="F16" s="21">
        <v>5</v>
      </c>
      <c r="G16" s="21">
        <v>0</v>
      </c>
      <c r="H16" s="21">
        <v>0</v>
      </c>
      <c r="I16" s="6">
        <v>108</v>
      </c>
    </row>
    <row r="17" spans="1:9" s="7" customFormat="1" ht="12.75">
      <c r="A17" s="19" t="s">
        <v>6</v>
      </c>
      <c r="B17" s="22">
        <v>0</v>
      </c>
      <c r="C17" s="22">
        <v>2</v>
      </c>
      <c r="D17" s="22">
        <v>153</v>
      </c>
      <c r="E17" s="22">
        <v>183</v>
      </c>
      <c r="F17" s="22">
        <v>6</v>
      </c>
      <c r="G17" s="22">
        <v>0</v>
      </c>
      <c r="H17" s="22">
        <v>0</v>
      </c>
      <c r="I17" s="8">
        <v>344</v>
      </c>
    </row>
    <row r="18" spans="1:9" s="7" customFormat="1" ht="12.75">
      <c r="A18" s="20" t="s">
        <v>8</v>
      </c>
      <c r="B18" s="26"/>
      <c r="C18" s="26"/>
      <c r="D18" s="26"/>
      <c r="E18" s="26"/>
      <c r="F18" s="26"/>
      <c r="G18" s="26"/>
      <c r="H18" s="26"/>
      <c r="I18" s="10"/>
    </row>
    <row r="19" spans="1:9" ht="12.75">
      <c r="A19" s="24" t="s">
        <v>2</v>
      </c>
      <c r="B19" s="21">
        <v>0</v>
      </c>
      <c r="C19" s="21">
        <v>0</v>
      </c>
      <c r="D19" s="21">
        <v>14</v>
      </c>
      <c r="E19" s="21">
        <v>21</v>
      </c>
      <c r="F19" s="21">
        <v>1</v>
      </c>
      <c r="G19" s="21">
        <v>0</v>
      </c>
      <c r="H19" s="21">
        <v>0</v>
      </c>
      <c r="I19" s="6">
        <v>36</v>
      </c>
    </row>
    <row r="20" spans="1:9" ht="12.75">
      <c r="A20" s="24" t="s">
        <v>3</v>
      </c>
      <c r="B20" s="21">
        <v>0</v>
      </c>
      <c r="C20" s="21">
        <v>0</v>
      </c>
      <c r="D20" s="21">
        <v>37</v>
      </c>
      <c r="E20" s="21">
        <v>28</v>
      </c>
      <c r="F20" s="21">
        <v>0</v>
      </c>
      <c r="G20" s="21">
        <v>0</v>
      </c>
      <c r="H20" s="21">
        <v>0</v>
      </c>
      <c r="I20" s="6">
        <v>65</v>
      </c>
    </row>
    <row r="21" spans="1:9" ht="12.75">
      <c r="A21" s="24" t="s">
        <v>5</v>
      </c>
      <c r="B21" s="21">
        <v>0</v>
      </c>
      <c r="C21" s="21">
        <v>0</v>
      </c>
      <c r="D21" s="21">
        <v>12</v>
      </c>
      <c r="E21" s="21">
        <v>22</v>
      </c>
      <c r="F21" s="21">
        <v>0</v>
      </c>
      <c r="G21" s="21">
        <v>0</v>
      </c>
      <c r="H21" s="21">
        <v>0</v>
      </c>
      <c r="I21" s="6">
        <v>34</v>
      </c>
    </row>
    <row r="22" spans="1:21" s="7" customFormat="1" ht="12.75">
      <c r="A22" s="19" t="s">
        <v>6</v>
      </c>
      <c r="B22" s="22">
        <v>0</v>
      </c>
      <c r="C22" s="22">
        <v>0</v>
      </c>
      <c r="D22" s="22">
        <v>63</v>
      </c>
      <c r="E22" s="22">
        <v>71</v>
      </c>
      <c r="F22" s="22">
        <v>1</v>
      </c>
      <c r="G22" s="22">
        <v>0</v>
      </c>
      <c r="H22" s="22">
        <v>0</v>
      </c>
      <c r="I22" s="8">
        <v>135</v>
      </c>
      <c r="K22"/>
      <c r="L22"/>
      <c r="M22"/>
      <c r="N22"/>
      <c r="O22"/>
      <c r="P22"/>
      <c r="Q22"/>
      <c r="R22"/>
      <c r="S22"/>
      <c r="T22"/>
      <c r="U22"/>
    </row>
    <row r="23" spans="1:9" s="7" customFormat="1" ht="12.75">
      <c r="A23" s="20" t="s">
        <v>9</v>
      </c>
      <c r="B23" s="26"/>
      <c r="C23" s="26"/>
      <c r="D23" s="26"/>
      <c r="E23" s="26"/>
      <c r="F23" s="26"/>
      <c r="G23" s="26"/>
      <c r="H23" s="26"/>
      <c r="I23" s="10"/>
    </row>
    <row r="24" spans="1:21" ht="12.75">
      <c r="A24" s="24" t="s">
        <v>2</v>
      </c>
      <c r="B24" s="21">
        <v>0</v>
      </c>
      <c r="C24" s="21">
        <v>2</v>
      </c>
      <c r="D24" s="21">
        <v>39</v>
      </c>
      <c r="E24" s="21">
        <v>30</v>
      </c>
      <c r="F24" s="21">
        <v>3</v>
      </c>
      <c r="G24" s="21">
        <v>0</v>
      </c>
      <c r="H24" s="21">
        <v>0</v>
      </c>
      <c r="I24" s="6">
        <v>74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2.75">
      <c r="A25" s="24" t="s">
        <v>3</v>
      </c>
      <c r="B25" s="21">
        <v>0</v>
      </c>
      <c r="C25" s="21">
        <v>3</v>
      </c>
      <c r="D25" s="21">
        <v>140</v>
      </c>
      <c r="E25" s="21">
        <v>146</v>
      </c>
      <c r="F25" s="21">
        <v>5</v>
      </c>
      <c r="G25" s="21">
        <v>1</v>
      </c>
      <c r="H25" s="21">
        <v>0</v>
      </c>
      <c r="I25" s="6">
        <v>295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0" ht="12.75">
      <c r="A26" s="24" t="s">
        <v>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6">
        <v>0</v>
      </c>
      <c r="N26" s="70"/>
      <c r="S26" s="70"/>
      <c r="T26" s="70"/>
    </row>
    <row r="27" spans="1:20" ht="12.75">
      <c r="A27" s="24" t="s">
        <v>5</v>
      </c>
      <c r="B27" s="21">
        <v>0</v>
      </c>
      <c r="C27" s="21">
        <v>1</v>
      </c>
      <c r="D27" s="21">
        <v>26</v>
      </c>
      <c r="E27" s="21">
        <v>27</v>
      </c>
      <c r="F27" s="21">
        <v>4</v>
      </c>
      <c r="G27" s="21">
        <v>0</v>
      </c>
      <c r="H27" s="21">
        <v>0</v>
      </c>
      <c r="I27" s="6">
        <v>58</v>
      </c>
      <c r="N27" s="70"/>
      <c r="R27" s="70"/>
      <c r="S27" s="70"/>
      <c r="T27" s="70"/>
    </row>
    <row r="28" spans="1:21" s="7" customFormat="1" ht="12.75">
      <c r="A28" s="19" t="s">
        <v>6</v>
      </c>
      <c r="B28" s="22">
        <v>0</v>
      </c>
      <c r="C28" s="22">
        <v>6</v>
      </c>
      <c r="D28" s="22">
        <v>205</v>
      </c>
      <c r="E28" s="22">
        <v>203</v>
      </c>
      <c r="F28" s="22">
        <v>12</v>
      </c>
      <c r="G28" s="22">
        <v>1</v>
      </c>
      <c r="H28" s="22">
        <v>0</v>
      </c>
      <c r="I28" s="8">
        <v>427</v>
      </c>
      <c r="K28"/>
      <c r="L28"/>
      <c r="M28"/>
      <c r="N28"/>
      <c r="O28"/>
      <c r="P28"/>
      <c r="Q28"/>
      <c r="R28" s="70"/>
      <c r="S28" s="70"/>
      <c r="T28"/>
      <c r="U28"/>
    </row>
    <row r="29" spans="1:21" s="7" customFormat="1" ht="12.75">
      <c r="A29" s="20" t="s">
        <v>10</v>
      </c>
      <c r="B29" s="26"/>
      <c r="C29" s="26"/>
      <c r="D29" s="26"/>
      <c r="E29" s="26"/>
      <c r="F29" s="26"/>
      <c r="G29" s="26"/>
      <c r="H29" s="26"/>
      <c r="I29" s="10"/>
      <c r="K29"/>
      <c r="L29"/>
      <c r="M29"/>
      <c r="N29" s="70"/>
      <c r="O29"/>
      <c r="P29"/>
      <c r="Q29"/>
      <c r="R29" s="70"/>
      <c r="S29" s="70"/>
      <c r="T29" s="70"/>
      <c r="U29"/>
    </row>
    <row r="30" spans="1:21" ht="12.75">
      <c r="A30" s="24" t="s">
        <v>2</v>
      </c>
      <c r="B30" s="21">
        <v>0</v>
      </c>
      <c r="C30" s="21">
        <v>0</v>
      </c>
      <c r="D30" s="21">
        <v>38</v>
      </c>
      <c r="E30" s="21">
        <v>45</v>
      </c>
      <c r="F30" s="21">
        <v>2</v>
      </c>
      <c r="G30" s="21">
        <v>0</v>
      </c>
      <c r="H30" s="21">
        <v>0</v>
      </c>
      <c r="I30" s="6">
        <v>85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2.75">
      <c r="A31" s="24" t="s">
        <v>3</v>
      </c>
      <c r="B31" s="21">
        <v>0</v>
      </c>
      <c r="C31" s="21">
        <v>4</v>
      </c>
      <c r="D31" s="21">
        <v>153</v>
      </c>
      <c r="E31" s="21">
        <v>162</v>
      </c>
      <c r="F31" s="21">
        <v>2</v>
      </c>
      <c r="G31" s="21">
        <v>0</v>
      </c>
      <c r="H31" s="21">
        <v>0</v>
      </c>
      <c r="I31" s="6">
        <v>321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2.75">
      <c r="A32" s="24" t="s">
        <v>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6">
        <v>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0" ht="12.75">
      <c r="A33" s="24" t="s">
        <v>5</v>
      </c>
      <c r="B33" s="21">
        <v>0</v>
      </c>
      <c r="C33" s="21">
        <v>1</v>
      </c>
      <c r="D33" s="21">
        <v>58</v>
      </c>
      <c r="E33" s="21">
        <v>53</v>
      </c>
      <c r="F33" s="21">
        <v>3</v>
      </c>
      <c r="G33" s="21">
        <v>0</v>
      </c>
      <c r="H33" s="21">
        <v>0</v>
      </c>
      <c r="I33" s="6">
        <v>115</v>
      </c>
      <c r="N33" s="70"/>
      <c r="O33" s="70"/>
      <c r="S33" s="70"/>
      <c r="T33" s="70"/>
    </row>
    <row r="34" spans="1:21" s="7" customFormat="1" ht="12.75">
      <c r="A34" s="19" t="s">
        <v>6</v>
      </c>
      <c r="B34" s="22">
        <v>0</v>
      </c>
      <c r="C34" s="22">
        <v>5</v>
      </c>
      <c r="D34" s="22">
        <v>249</v>
      </c>
      <c r="E34" s="22">
        <v>260</v>
      </c>
      <c r="F34" s="22">
        <v>7</v>
      </c>
      <c r="G34" s="22">
        <v>0</v>
      </c>
      <c r="H34" s="22">
        <v>0</v>
      </c>
      <c r="I34" s="8">
        <v>521</v>
      </c>
      <c r="K34"/>
      <c r="L34"/>
      <c r="M34"/>
      <c r="N34" s="70"/>
      <c r="O34" s="70"/>
      <c r="P34"/>
      <c r="Q34"/>
      <c r="R34" s="70"/>
      <c r="S34" s="70"/>
      <c r="T34" s="70"/>
      <c r="U34"/>
    </row>
    <row r="35" spans="1:21" s="7" customFormat="1" ht="12.75">
      <c r="A35" s="20" t="s">
        <v>11</v>
      </c>
      <c r="B35" s="26"/>
      <c r="C35" s="26"/>
      <c r="D35" s="26"/>
      <c r="E35" s="26"/>
      <c r="F35" s="26"/>
      <c r="G35" s="26"/>
      <c r="H35" s="26"/>
      <c r="I35" s="10"/>
      <c r="K35"/>
      <c r="L35"/>
      <c r="M35"/>
      <c r="N35" s="70"/>
      <c r="O35"/>
      <c r="P35"/>
      <c r="Q35"/>
      <c r="R35"/>
      <c r="S35" s="70"/>
      <c r="T35" s="70"/>
      <c r="U35"/>
    </row>
    <row r="36" spans="1:22" ht="12.75">
      <c r="A36" s="24" t="s">
        <v>2</v>
      </c>
      <c r="B36" s="21">
        <v>0</v>
      </c>
      <c r="C36" s="21">
        <v>0</v>
      </c>
      <c r="D36" s="21">
        <v>0</v>
      </c>
      <c r="E36" s="21">
        <v>1</v>
      </c>
      <c r="F36" s="21">
        <v>0</v>
      </c>
      <c r="G36" s="21">
        <v>0</v>
      </c>
      <c r="H36" s="21">
        <v>0</v>
      </c>
      <c r="I36" s="6">
        <v>1</v>
      </c>
      <c r="N36" s="70"/>
      <c r="O36" s="70"/>
      <c r="R36" s="70"/>
      <c r="S36" s="70"/>
      <c r="T36" s="70"/>
      <c r="U36" s="70"/>
      <c r="V36" s="7"/>
    </row>
    <row r="37" spans="1:22" s="7" customFormat="1" ht="12.75">
      <c r="A37" s="19" t="s">
        <v>6</v>
      </c>
      <c r="B37" s="22">
        <v>0</v>
      </c>
      <c r="C37" s="22">
        <v>0</v>
      </c>
      <c r="D37" s="22">
        <v>0</v>
      </c>
      <c r="E37" s="22">
        <v>1</v>
      </c>
      <c r="F37" s="22">
        <v>0</v>
      </c>
      <c r="G37" s="22">
        <v>0</v>
      </c>
      <c r="H37" s="22">
        <v>0</v>
      </c>
      <c r="I37" s="8">
        <v>1</v>
      </c>
      <c r="K37"/>
      <c r="L37"/>
      <c r="M37"/>
      <c r="N37" s="70"/>
      <c r="O37" s="70"/>
      <c r="P37"/>
      <c r="Q37"/>
      <c r="R37"/>
      <c r="S37" s="70"/>
      <c r="T37" s="70"/>
      <c r="U37"/>
      <c r="V37"/>
    </row>
    <row r="38" spans="1:9" s="7" customFormat="1" ht="12.75">
      <c r="A38" s="20" t="s">
        <v>12</v>
      </c>
      <c r="B38" s="26"/>
      <c r="C38" s="26"/>
      <c r="D38" s="26"/>
      <c r="E38" s="26"/>
      <c r="F38" s="26"/>
      <c r="G38" s="26"/>
      <c r="H38" s="26"/>
      <c r="I38" s="10"/>
    </row>
    <row r="39" spans="1:22" ht="12.75">
      <c r="A39" s="24" t="s">
        <v>2</v>
      </c>
      <c r="B39" s="21">
        <v>0</v>
      </c>
      <c r="C39" s="21">
        <v>2</v>
      </c>
      <c r="D39" s="21">
        <v>32</v>
      </c>
      <c r="E39" s="21">
        <v>28</v>
      </c>
      <c r="F39" s="21">
        <v>3</v>
      </c>
      <c r="G39" s="21">
        <v>0</v>
      </c>
      <c r="H39" s="21">
        <v>0</v>
      </c>
      <c r="I39" s="6">
        <v>65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19" ht="12.75">
      <c r="A40" s="24" t="s">
        <v>3</v>
      </c>
      <c r="B40" s="21">
        <v>0</v>
      </c>
      <c r="C40" s="21">
        <v>2</v>
      </c>
      <c r="D40" s="21">
        <v>81</v>
      </c>
      <c r="E40" s="21">
        <v>106</v>
      </c>
      <c r="F40" s="21">
        <v>3</v>
      </c>
      <c r="G40" s="21">
        <v>0</v>
      </c>
      <c r="H40" s="21">
        <v>0</v>
      </c>
      <c r="I40" s="6">
        <v>192</v>
      </c>
      <c r="S40" s="70"/>
    </row>
    <row r="41" spans="1:21" ht="12.75">
      <c r="A41" s="24" t="s">
        <v>4</v>
      </c>
      <c r="B41" s="21">
        <v>0</v>
      </c>
      <c r="C41" s="21">
        <v>0</v>
      </c>
      <c r="D41" s="21">
        <v>0</v>
      </c>
      <c r="E41" s="21">
        <v>1</v>
      </c>
      <c r="F41" s="21">
        <v>0</v>
      </c>
      <c r="G41" s="21">
        <v>0</v>
      </c>
      <c r="H41" s="21">
        <v>0</v>
      </c>
      <c r="I41" s="6">
        <v>1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>
      <c r="A42" s="24" t="s">
        <v>5</v>
      </c>
      <c r="B42" s="21">
        <v>0</v>
      </c>
      <c r="C42" s="21">
        <v>0</v>
      </c>
      <c r="D42" s="21">
        <v>17</v>
      </c>
      <c r="E42" s="21">
        <v>18</v>
      </c>
      <c r="F42" s="21">
        <v>0</v>
      </c>
      <c r="G42" s="21">
        <v>0</v>
      </c>
      <c r="H42" s="21">
        <v>0</v>
      </c>
      <c r="I42" s="6">
        <v>35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2" s="7" customFormat="1" ht="12.75">
      <c r="A43" s="19" t="s">
        <v>6</v>
      </c>
      <c r="B43" s="22">
        <v>0</v>
      </c>
      <c r="C43" s="22">
        <v>4</v>
      </c>
      <c r="D43" s="22">
        <v>130</v>
      </c>
      <c r="E43" s="22">
        <v>153</v>
      </c>
      <c r="F43" s="22">
        <v>6</v>
      </c>
      <c r="G43" s="22">
        <v>0</v>
      </c>
      <c r="H43" s="22">
        <v>0</v>
      </c>
      <c r="I43" s="8">
        <v>293</v>
      </c>
      <c r="K43"/>
      <c r="L43"/>
      <c r="M43"/>
      <c r="N43"/>
      <c r="O43"/>
      <c r="P43"/>
      <c r="Q43"/>
      <c r="R43"/>
      <c r="S43"/>
      <c r="T43"/>
      <c r="U43"/>
      <c r="V43"/>
    </row>
    <row r="44" spans="1:22" s="2" customFormat="1" ht="12.75">
      <c r="A44" s="12" t="s">
        <v>13</v>
      </c>
      <c r="B44" s="31"/>
      <c r="C44" s="31"/>
      <c r="D44" s="31"/>
      <c r="E44" s="31"/>
      <c r="F44" s="31"/>
      <c r="G44" s="31"/>
      <c r="H44" s="31"/>
      <c r="I44" s="13"/>
      <c r="K44"/>
      <c r="L44"/>
      <c r="M44"/>
      <c r="N44"/>
      <c r="O44"/>
      <c r="P44"/>
      <c r="Q44"/>
      <c r="R44"/>
      <c r="S44"/>
      <c r="T44"/>
      <c r="U44"/>
      <c r="V44" s="7"/>
    </row>
    <row r="45" spans="1:22" ht="12.75">
      <c r="A45" s="24" t="s">
        <v>2</v>
      </c>
      <c r="B45" s="21">
        <f>SUM(B39,B36,B30,B24,B19,B13,B7)</f>
        <v>0</v>
      </c>
      <c r="C45" s="21">
        <f aca="true" t="shared" si="0" ref="C45:I45">SUM(C39,C36,C30,C24,C19,C13,C7)</f>
        <v>4</v>
      </c>
      <c r="D45" s="21">
        <f t="shared" si="0"/>
        <v>191</v>
      </c>
      <c r="E45" s="21">
        <f t="shared" si="0"/>
        <v>212</v>
      </c>
      <c r="F45" s="21">
        <f t="shared" si="0"/>
        <v>9</v>
      </c>
      <c r="G45" s="21">
        <f t="shared" si="0"/>
        <v>0</v>
      </c>
      <c r="H45" s="21">
        <f t="shared" si="0"/>
        <v>0</v>
      </c>
      <c r="I45" s="6">
        <f t="shared" si="0"/>
        <v>416</v>
      </c>
      <c r="V45" s="2"/>
    </row>
    <row r="46" spans="1:9" ht="12.75">
      <c r="A46" s="64" t="s">
        <v>3</v>
      </c>
      <c r="B46" s="21">
        <f>SUM(B40,B31,B25,B20,B14,B8)</f>
        <v>2</v>
      </c>
      <c r="C46" s="21">
        <f aca="true" t="shared" si="1" ref="C46:I46">SUM(C40,C31,C25,C20,C14,C8)</f>
        <v>12</v>
      </c>
      <c r="D46" s="21">
        <f t="shared" si="1"/>
        <v>667</v>
      </c>
      <c r="E46" s="21">
        <f t="shared" si="1"/>
        <v>695</v>
      </c>
      <c r="F46" s="21">
        <f t="shared" si="1"/>
        <v>14</v>
      </c>
      <c r="G46" s="21">
        <f t="shared" si="1"/>
        <v>1</v>
      </c>
      <c r="H46" s="21">
        <f t="shared" si="1"/>
        <v>2</v>
      </c>
      <c r="I46" s="6">
        <f t="shared" si="1"/>
        <v>1393</v>
      </c>
    </row>
    <row r="47" spans="1:21" ht="12.75">
      <c r="A47" s="78" t="s">
        <v>55</v>
      </c>
      <c r="B47" s="21">
        <f>SUM(B41,B32,B26,B15,B9)</f>
        <v>0</v>
      </c>
      <c r="C47" s="21">
        <f aca="true" t="shared" si="2" ref="C47:I47">SUM(C41,C32,C26,C15,C9)</f>
        <v>0</v>
      </c>
      <c r="D47" s="21">
        <f t="shared" si="2"/>
        <v>0</v>
      </c>
      <c r="E47" s="21">
        <f t="shared" si="2"/>
        <v>1</v>
      </c>
      <c r="F47" s="21">
        <f t="shared" si="2"/>
        <v>0</v>
      </c>
      <c r="G47" s="21">
        <f t="shared" si="2"/>
        <v>0</v>
      </c>
      <c r="H47" s="21">
        <f t="shared" si="2"/>
        <v>0</v>
      </c>
      <c r="I47" s="6">
        <f t="shared" si="2"/>
        <v>1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>
      <c r="A48" s="64" t="s">
        <v>5</v>
      </c>
      <c r="B48" s="21">
        <f>SUM(B42,B33,B27,B21,B16,B10)</f>
        <v>0</v>
      </c>
      <c r="C48" s="21">
        <f aca="true" t="shared" si="3" ref="C48:I48">SUM(C42,C33,C27,C21,C16,C10)</f>
        <v>4</v>
      </c>
      <c r="D48" s="21">
        <f t="shared" si="3"/>
        <v>226</v>
      </c>
      <c r="E48" s="21">
        <f t="shared" si="3"/>
        <v>268</v>
      </c>
      <c r="F48" s="21">
        <f t="shared" si="3"/>
        <v>17</v>
      </c>
      <c r="G48" s="21">
        <f t="shared" si="3"/>
        <v>0</v>
      </c>
      <c r="H48" s="21">
        <f t="shared" si="3"/>
        <v>0</v>
      </c>
      <c r="I48" s="6">
        <f t="shared" si="3"/>
        <v>515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2" s="7" customFormat="1" ht="12.75">
      <c r="A49" s="67" t="s">
        <v>0</v>
      </c>
      <c r="B49" s="22">
        <f>SUM(B45:B48)</f>
        <v>2</v>
      </c>
      <c r="C49" s="22">
        <f aca="true" t="shared" si="4" ref="C49:I49">SUM(C45:C48)</f>
        <v>20</v>
      </c>
      <c r="D49" s="22">
        <f t="shared" si="4"/>
        <v>1084</v>
      </c>
      <c r="E49" s="22">
        <f t="shared" si="4"/>
        <v>1176</v>
      </c>
      <c r="F49" s="22">
        <f t="shared" si="4"/>
        <v>40</v>
      </c>
      <c r="G49" s="22">
        <f t="shared" si="4"/>
        <v>1</v>
      </c>
      <c r="H49" s="22">
        <f t="shared" si="4"/>
        <v>2</v>
      </c>
      <c r="I49" s="8">
        <f t="shared" si="4"/>
        <v>2325</v>
      </c>
      <c r="K49"/>
      <c r="L49"/>
      <c r="M49"/>
      <c r="N49"/>
      <c r="O49"/>
      <c r="P49"/>
      <c r="Q49"/>
      <c r="R49"/>
      <c r="S49"/>
      <c r="T49"/>
      <c r="U49"/>
      <c r="V49"/>
    </row>
    <row r="50" spans="1:22" ht="12.75">
      <c r="A50" s="58"/>
      <c r="V50" s="7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91" r:id="rId2"/>
  <headerFooter alignWithMargins="0">
    <oddFooter>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30.28125" style="0" customWidth="1"/>
    <col min="2" max="8" width="11.7109375" style="0" customWidth="1"/>
    <col min="9" max="9" width="11.7109375" style="2" customWidth="1"/>
  </cols>
  <sheetData>
    <row r="1" ht="12.75">
      <c r="A1" s="1" t="s">
        <v>186</v>
      </c>
    </row>
    <row r="2" spans="1:9" ht="12.75">
      <c r="A2" s="359" t="s">
        <v>75</v>
      </c>
      <c r="B2" s="359"/>
      <c r="C2" s="359"/>
      <c r="D2" s="359"/>
      <c r="E2" s="359"/>
      <c r="F2" s="359"/>
      <c r="G2" s="359"/>
      <c r="H2" s="359"/>
      <c r="I2" s="359"/>
    </row>
    <row r="3" spans="1:9" ht="12.75">
      <c r="A3" s="359" t="s">
        <v>24</v>
      </c>
      <c r="B3" s="359"/>
      <c r="C3" s="359"/>
      <c r="D3" s="359"/>
      <c r="E3" s="359"/>
      <c r="F3" s="359"/>
      <c r="G3" s="359"/>
      <c r="H3" s="359"/>
      <c r="I3" s="359"/>
    </row>
    <row r="4" ht="13.5" thickBot="1">
      <c r="A4" s="2"/>
    </row>
    <row r="5" spans="1:9" ht="12.75">
      <c r="A5" s="32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9" s="2" customFormat="1" ht="12.75" customHeight="1">
      <c r="A6" s="5" t="s">
        <v>1</v>
      </c>
      <c r="B6" s="76"/>
      <c r="C6" s="76"/>
      <c r="D6" s="76"/>
      <c r="E6" s="76"/>
      <c r="F6" s="76"/>
      <c r="G6" s="76"/>
      <c r="H6" s="76"/>
      <c r="I6" s="35"/>
    </row>
    <row r="7" spans="1:9" ht="12.75">
      <c r="A7" s="2" t="s">
        <v>2</v>
      </c>
      <c r="B7" s="65">
        <v>0</v>
      </c>
      <c r="C7" s="65">
        <v>0</v>
      </c>
      <c r="D7" s="65">
        <v>0</v>
      </c>
      <c r="E7" s="65">
        <v>0</v>
      </c>
      <c r="F7" s="65">
        <v>6</v>
      </c>
      <c r="G7" s="65">
        <v>0</v>
      </c>
      <c r="H7" s="65">
        <v>0</v>
      </c>
      <c r="I7" s="66">
        <v>6</v>
      </c>
    </row>
    <row r="8" spans="1:9" ht="12.75">
      <c r="A8" s="2" t="s">
        <v>3</v>
      </c>
      <c r="B8" s="65">
        <v>0</v>
      </c>
      <c r="C8" s="65">
        <v>0</v>
      </c>
      <c r="D8" s="65">
        <v>0</v>
      </c>
      <c r="E8" s="65">
        <v>6</v>
      </c>
      <c r="F8" s="65">
        <v>18</v>
      </c>
      <c r="G8" s="65">
        <v>3</v>
      </c>
      <c r="H8" s="65">
        <v>0</v>
      </c>
      <c r="I8" s="66">
        <v>27</v>
      </c>
    </row>
    <row r="9" spans="1:9" ht="12.75">
      <c r="A9" s="2" t="s">
        <v>4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6">
        <v>0</v>
      </c>
    </row>
    <row r="10" spans="1:9" ht="12.75">
      <c r="A10" s="2" t="s">
        <v>5</v>
      </c>
      <c r="B10" s="65">
        <v>0</v>
      </c>
      <c r="C10" s="65">
        <v>0</v>
      </c>
      <c r="D10" s="65">
        <v>1</v>
      </c>
      <c r="E10" s="65">
        <v>4</v>
      </c>
      <c r="F10" s="65">
        <v>7</v>
      </c>
      <c r="G10" s="65">
        <v>1</v>
      </c>
      <c r="H10" s="65">
        <v>0</v>
      </c>
      <c r="I10" s="66">
        <v>13</v>
      </c>
    </row>
    <row r="11" spans="1:9" s="7" customFormat="1" ht="12.75">
      <c r="A11" s="7" t="s">
        <v>6</v>
      </c>
      <c r="B11" s="68">
        <v>0</v>
      </c>
      <c r="C11" s="68">
        <v>0</v>
      </c>
      <c r="D11" s="68">
        <v>1</v>
      </c>
      <c r="E11" s="68">
        <v>10</v>
      </c>
      <c r="F11" s="68">
        <v>31</v>
      </c>
      <c r="G11" s="68">
        <v>4</v>
      </c>
      <c r="H11" s="68">
        <v>0</v>
      </c>
      <c r="I11" s="69">
        <v>46</v>
      </c>
    </row>
    <row r="12" spans="1:9" s="7" customFormat="1" ht="12.75">
      <c r="A12" s="1" t="s">
        <v>7</v>
      </c>
      <c r="B12" s="72"/>
      <c r="C12" s="72"/>
      <c r="D12" s="72"/>
      <c r="E12" s="72"/>
      <c r="F12" s="72"/>
      <c r="G12" s="72"/>
      <c r="H12" s="72"/>
      <c r="I12" s="73"/>
    </row>
    <row r="13" spans="1:9" ht="12.75">
      <c r="A13" s="2" t="s">
        <v>2</v>
      </c>
      <c r="B13" s="65">
        <v>0</v>
      </c>
      <c r="C13" s="65">
        <v>0</v>
      </c>
      <c r="D13" s="65">
        <v>0</v>
      </c>
      <c r="E13" s="65">
        <v>1</v>
      </c>
      <c r="F13" s="65">
        <v>2</v>
      </c>
      <c r="G13" s="65">
        <v>0</v>
      </c>
      <c r="H13" s="65">
        <v>0</v>
      </c>
      <c r="I13" s="66">
        <v>3</v>
      </c>
    </row>
    <row r="14" spans="1:9" ht="12.75">
      <c r="A14" s="2" t="s">
        <v>3</v>
      </c>
      <c r="B14" s="65">
        <v>0</v>
      </c>
      <c r="C14" s="65">
        <v>0</v>
      </c>
      <c r="D14" s="65">
        <v>1</v>
      </c>
      <c r="E14" s="65">
        <v>5</v>
      </c>
      <c r="F14" s="65">
        <v>7</v>
      </c>
      <c r="G14" s="65">
        <v>2</v>
      </c>
      <c r="H14" s="65">
        <v>0</v>
      </c>
      <c r="I14" s="66">
        <v>15</v>
      </c>
    </row>
    <row r="15" spans="1:9" ht="12.75">
      <c r="A15" s="2" t="s">
        <v>4</v>
      </c>
      <c r="B15" s="65">
        <v>0</v>
      </c>
      <c r="C15" s="65">
        <v>0</v>
      </c>
      <c r="D15" s="65">
        <v>0</v>
      </c>
      <c r="E15" s="65">
        <v>1</v>
      </c>
      <c r="F15" s="65">
        <v>0</v>
      </c>
      <c r="G15" s="65">
        <v>0</v>
      </c>
      <c r="H15" s="65">
        <v>0</v>
      </c>
      <c r="I15" s="66">
        <v>1</v>
      </c>
    </row>
    <row r="16" spans="1:9" ht="12.75">
      <c r="A16" s="2" t="s">
        <v>5</v>
      </c>
      <c r="B16" s="65">
        <v>0</v>
      </c>
      <c r="C16" s="65">
        <v>0</v>
      </c>
      <c r="D16" s="65">
        <v>0</v>
      </c>
      <c r="E16" s="65">
        <v>0</v>
      </c>
      <c r="F16" s="65">
        <v>4</v>
      </c>
      <c r="G16" s="65">
        <v>0</v>
      </c>
      <c r="H16" s="65">
        <v>0</v>
      </c>
      <c r="I16" s="66">
        <v>4</v>
      </c>
    </row>
    <row r="17" spans="1:20" s="7" customFormat="1" ht="12.75">
      <c r="A17" s="7" t="s">
        <v>6</v>
      </c>
      <c r="B17" s="68">
        <v>0</v>
      </c>
      <c r="C17" s="68">
        <v>0</v>
      </c>
      <c r="D17" s="68">
        <v>1</v>
      </c>
      <c r="E17" s="68">
        <v>7</v>
      </c>
      <c r="F17" s="68">
        <v>13</v>
      </c>
      <c r="G17" s="68">
        <v>2</v>
      </c>
      <c r="H17" s="68">
        <v>0</v>
      </c>
      <c r="I17" s="69">
        <v>23</v>
      </c>
      <c r="J17"/>
      <c r="K17"/>
      <c r="L17"/>
      <c r="M17"/>
      <c r="N17"/>
      <c r="O17"/>
      <c r="P17"/>
      <c r="Q17"/>
      <c r="R17"/>
      <c r="S17"/>
      <c r="T17"/>
    </row>
    <row r="18" spans="1:9" s="7" customFormat="1" ht="12.75">
      <c r="A18" s="1" t="s">
        <v>8</v>
      </c>
      <c r="B18" s="72"/>
      <c r="C18" s="72"/>
      <c r="D18" s="72"/>
      <c r="E18" s="72"/>
      <c r="F18" s="72"/>
      <c r="G18" s="72"/>
      <c r="H18" s="72"/>
      <c r="I18" s="73"/>
    </row>
    <row r="19" spans="1:20" ht="12.75">
      <c r="A19" s="2" t="s">
        <v>2</v>
      </c>
      <c r="B19" s="65">
        <v>0</v>
      </c>
      <c r="C19" s="65">
        <v>0</v>
      </c>
      <c r="D19" s="65">
        <v>0</v>
      </c>
      <c r="E19" s="65">
        <v>0</v>
      </c>
      <c r="F19" s="65">
        <v>1</v>
      </c>
      <c r="G19" s="65">
        <v>0</v>
      </c>
      <c r="H19" s="65">
        <v>0</v>
      </c>
      <c r="I19" s="66">
        <v>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9" ht="12.75">
      <c r="A20" s="2" t="s">
        <v>3</v>
      </c>
      <c r="B20" s="65">
        <v>0</v>
      </c>
      <c r="C20" s="65">
        <v>0</v>
      </c>
      <c r="D20" s="65">
        <v>0</v>
      </c>
      <c r="E20" s="65">
        <v>0</v>
      </c>
      <c r="F20" s="65">
        <v>3</v>
      </c>
      <c r="G20" s="65">
        <v>0</v>
      </c>
      <c r="H20" s="65">
        <v>0</v>
      </c>
      <c r="I20" s="66">
        <v>3</v>
      </c>
    </row>
    <row r="21" spans="1:9" ht="12.75">
      <c r="A21" s="2" t="s">
        <v>5</v>
      </c>
      <c r="B21" s="65">
        <v>0</v>
      </c>
      <c r="C21" s="65">
        <v>0</v>
      </c>
      <c r="D21" s="65">
        <v>0</v>
      </c>
      <c r="E21" s="65">
        <v>1</v>
      </c>
      <c r="F21" s="65">
        <v>0</v>
      </c>
      <c r="G21" s="65">
        <v>0</v>
      </c>
      <c r="H21" s="65">
        <v>0</v>
      </c>
      <c r="I21" s="66">
        <v>1</v>
      </c>
    </row>
    <row r="22" spans="1:9" ht="12.75">
      <c r="A22" s="2" t="s">
        <v>59</v>
      </c>
      <c r="B22" s="65">
        <v>0</v>
      </c>
      <c r="C22" s="65">
        <v>0</v>
      </c>
      <c r="D22" s="65">
        <v>0</v>
      </c>
      <c r="E22" s="65">
        <v>0</v>
      </c>
      <c r="F22" s="65">
        <v>1</v>
      </c>
      <c r="G22" s="65">
        <v>0</v>
      </c>
      <c r="H22" s="65">
        <v>0</v>
      </c>
      <c r="I22" s="66">
        <v>1</v>
      </c>
    </row>
    <row r="23" spans="1:20" s="7" customFormat="1" ht="12.75">
      <c r="A23" s="7" t="s">
        <v>6</v>
      </c>
      <c r="B23" s="68">
        <v>0</v>
      </c>
      <c r="C23" s="68">
        <v>0</v>
      </c>
      <c r="D23" s="68">
        <v>0</v>
      </c>
      <c r="E23" s="68">
        <v>1</v>
      </c>
      <c r="F23" s="68">
        <v>5</v>
      </c>
      <c r="G23" s="68">
        <v>0</v>
      </c>
      <c r="H23" s="68">
        <v>0</v>
      </c>
      <c r="I23" s="69">
        <v>6</v>
      </c>
      <c r="J23"/>
      <c r="K23"/>
      <c r="L23"/>
      <c r="M23"/>
      <c r="N23"/>
      <c r="O23"/>
      <c r="P23"/>
      <c r="Q23"/>
      <c r="R23"/>
      <c r="S23"/>
      <c r="T23"/>
    </row>
    <row r="24" spans="1:9" s="7" customFormat="1" ht="12.75">
      <c r="A24" s="1" t="s">
        <v>9</v>
      </c>
      <c r="B24" s="72"/>
      <c r="C24" s="72"/>
      <c r="D24" s="72"/>
      <c r="E24" s="72"/>
      <c r="F24" s="72"/>
      <c r="G24" s="72"/>
      <c r="H24" s="72"/>
      <c r="I24" s="73"/>
    </row>
    <row r="25" spans="1:20" ht="12.75">
      <c r="A25" s="2" t="s">
        <v>2</v>
      </c>
      <c r="B25" s="65">
        <v>0</v>
      </c>
      <c r="C25" s="65">
        <v>0</v>
      </c>
      <c r="D25" s="65">
        <v>0</v>
      </c>
      <c r="E25" s="65">
        <v>0</v>
      </c>
      <c r="F25" s="65">
        <v>7</v>
      </c>
      <c r="G25" s="65">
        <v>0</v>
      </c>
      <c r="H25" s="65">
        <v>0</v>
      </c>
      <c r="I25" s="66">
        <v>7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9" ht="12.75">
      <c r="A26" s="2" t="s">
        <v>3</v>
      </c>
      <c r="B26" s="65">
        <v>0</v>
      </c>
      <c r="C26" s="65">
        <v>0</v>
      </c>
      <c r="D26" s="65">
        <v>0</v>
      </c>
      <c r="E26" s="65">
        <v>11</v>
      </c>
      <c r="F26" s="65">
        <v>20</v>
      </c>
      <c r="G26" s="65">
        <v>0</v>
      </c>
      <c r="H26" s="65">
        <v>0</v>
      </c>
      <c r="I26" s="66">
        <v>31</v>
      </c>
    </row>
    <row r="27" spans="1:9" ht="12.75">
      <c r="A27" s="2" t="s">
        <v>4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6">
        <v>0</v>
      </c>
    </row>
    <row r="28" spans="1:9" ht="12.75">
      <c r="A28" s="2" t="s">
        <v>5</v>
      </c>
      <c r="B28" s="65">
        <v>0</v>
      </c>
      <c r="C28" s="65">
        <v>0</v>
      </c>
      <c r="D28" s="65">
        <v>1</v>
      </c>
      <c r="E28" s="65">
        <v>2</v>
      </c>
      <c r="F28" s="65">
        <v>1</v>
      </c>
      <c r="G28" s="65">
        <v>1</v>
      </c>
      <c r="H28" s="65">
        <v>0</v>
      </c>
      <c r="I28" s="66">
        <v>5</v>
      </c>
    </row>
    <row r="29" spans="1:20" s="7" customFormat="1" ht="12.75">
      <c r="A29" s="7" t="s">
        <v>6</v>
      </c>
      <c r="B29" s="68">
        <v>0</v>
      </c>
      <c r="C29" s="68">
        <v>0</v>
      </c>
      <c r="D29" s="68">
        <v>1</v>
      </c>
      <c r="E29" s="68">
        <v>13</v>
      </c>
      <c r="F29" s="68">
        <v>28</v>
      </c>
      <c r="G29" s="68">
        <v>1</v>
      </c>
      <c r="H29" s="68">
        <v>0</v>
      </c>
      <c r="I29" s="69">
        <v>43</v>
      </c>
      <c r="J29"/>
      <c r="K29"/>
      <c r="L29"/>
      <c r="M29"/>
      <c r="N29"/>
      <c r="O29"/>
      <c r="P29"/>
      <c r="Q29"/>
      <c r="R29"/>
      <c r="S29"/>
      <c r="T29"/>
    </row>
    <row r="30" spans="1:20" s="7" customFormat="1" ht="12.75">
      <c r="A30" s="1" t="s">
        <v>10</v>
      </c>
      <c r="B30" s="72"/>
      <c r="C30" s="72"/>
      <c r="D30" s="72"/>
      <c r="E30" s="72"/>
      <c r="F30" s="72"/>
      <c r="G30" s="72"/>
      <c r="H30" s="72"/>
      <c r="I30" s="73"/>
      <c r="J30"/>
      <c r="K30"/>
      <c r="L30"/>
      <c r="M30"/>
      <c r="N30"/>
      <c r="O30"/>
      <c r="P30"/>
      <c r="Q30"/>
      <c r="R30"/>
      <c r="S30"/>
      <c r="T30"/>
    </row>
    <row r="31" spans="1:20" ht="12.75">
      <c r="A31" s="2" t="s">
        <v>2</v>
      </c>
      <c r="B31" s="65">
        <v>0</v>
      </c>
      <c r="C31" s="65">
        <v>0</v>
      </c>
      <c r="D31" s="65">
        <v>0</v>
      </c>
      <c r="E31" s="65">
        <v>1</v>
      </c>
      <c r="F31" s="65">
        <v>7</v>
      </c>
      <c r="G31" s="65">
        <v>1</v>
      </c>
      <c r="H31" s="65">
        <v>0</v>
      </c>
      <c r="I31" s="66">
        <v>9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2" t="s">
        <v>3</v>
      </c>
      <c r="B32" s="65">
        <v>0</v>
      </c>
      <c r="C32" s="65">
        <v>0</v>
      </c>
      <c r="D32" s="65">
        <v>2</v>
      </c>
      <c r="E32" s="65">
        <v>7</v>
      </c>
      <c r="F32" s="65">
        <v>19</v>
      </c>
      <c r="G32" s="65">
        <v>2</v>
      </c>
      <c r="H32" s="65">
        <v>0</v>
      </c>
      <c r="I32" s="66">
        <v>30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9" ht="12.75">
      <c r="A33" s="2" t="s">
        <v>4</v>
      </c>
      <c r="B33" s="65">
        <v>0</v>
      </c>
      <c r="C33" s="65">
        <v>0</v>
      </c>
      <c r="D33" s="65">
        <v>0</v>
      </c>
      <c r="E33" s="65">
        <v>1</v>
      </c>
      <c r="F33" s="65">
        <v>2</v>
      </c>
      <c r="G33" s="65">
        <v>0</v>
      </c>
      <c r="H33" s="65">
        <v>0</v>
      </c>
      <c r="I33" s="66">
        <v>3</v>
      </c>
    </row>
    <row r="34" spans="1:9" ht="12.75">
      <c r="A34" s="2" t="s">
        <v>5</v>
      </c>
      <c r="B34" s="65">
        <v>0</v>
      </c>
      <c r="C34" s="65">
        <v>0</v>
      </c>
      <c r="D34" s="65">
        <v>0</v>
      </c>
      <c r="E34" s="65">
        <v>1</v>
      </c>
      <c r="F34" s="65">
        <v>1</v>
      </c>
      <c r="G34" s="65">
        <v>2</v>
      </c>
      <c r="H34" s="65">
        <v>0</v>
      </c>
      <c r="I34" s="66">
        <v>4</v>
      </c>
    </row>
    <row r="35" spans="1:20" s="7" customFormat="1" ht="12.75">
      <c r="A35" s="7" t="s">
        <v>6</v>
      </c>
      <c r="B35" s="68">
        <v>0</v>
      </c>
      <c r="C35" s="68">
        <v>0</v>
      </c>
      <c r="D35" s="68">
        <v>2</v>
      </c>
      <c r="E35" s="68">
        <v>10</v>
      </c>
      <c r="F35" s="68">
        <v>29</v>
      </c>
      <c r="G35" s="68">
        <v>5</v>
      </c>
      <c r="H35" s="68">
        <v>0</v>
      </c>
      <c r="I35" s="69">
        <v>46</v>
      </c>
      <c r="J35"/>
      <c r="K35"/>
      <c r="L35"/>
      <c r="M35"/>
      <c r="N35"/>
      <c r="O35"/>
      <c r="P35"/>
      <c r="Q35"/>
      <c r="R35"/>
      <c r="S35"/>
      <c r="T35"/>
    </row>
    <row r="36" spans="1:20" s="7" customFormat="1" ht="12.75">
      <c r="A36" s="1" t="s">
        <v>12</v>
      </c>
      <c r="B36" s="72"/>
      <c r="C36" s="72"/>
      <c r="D36" s="72"/>
      <c r="E36" s="72"/>
      <c r="F36" s="72"/>
      <c r="G36" s="72"/>
      <c r="H36" s="72"/>
      <c r="I36" s="73"/>
      <c r="J36"/>
      <c r="K36"/>
      <c r="L36"/>
      <c r="M36"/>
      <c r="N36"/>
      <c r="O36"/>
      <c r="P36"/>
      <c r="Q36"/>
      <c r="R36"/>
      <c r="S36"/>
      <c r="T36"/>
    </row>
    <row r="37" spans="1:20" ht="12.75">
      <c r="A37" s="2" t="s">
        <v>2</v>
      </c>
      <c r="B37" s="65">
        <v>0</v>
      </c>
      <c r="C37" s="65">
        <v>0</v>
      </c>
      <c r="D37" s="65">
        <v>0</v>
      </c>
      <c r="E37" s="65">
        <v>0</v>
      </c>
      <c r="F37" s="65">
        <v>8</v>
      </c>
      <c r="G37" s="65">
        <v>0</v>
      </c>
      <c r="H37" s="65">
        <v>0</v>
      </c>
      <c r="I37" s="66">
        <v>8</v>
      </c>
      <c r="T37" s="7"/>
    </row>
    <row r="38" spans="1:20" ht="12.75">
      <c r="A38" s="2" t="s">
        <v>3</v>
      </c>
      <c r="B38" s="65">
        <v>0</v>
      </c>
      <c r="C38" s="65">
        <v>0</v>
      </c>
      <c r="D38" s="65">
        <v>0</v>
      </c>
      <c r="E38" s="65">
        <v>3</v>
      </c>
      <c r="F38" s="65">
        <v>15</v>
      </c>
      <c r="G38" s="65">
        <v>1</v>
      </c>
      <c r="H38" s="65">
        <v>0</v>
      </c>
      <c r="I38" s="66">
        <v>19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19" ht="12.75">
      <c r="A39" s="2" t="s">
        <v>4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6">
        <v>0</v>
      </c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9" ht="12.75">
      <c r="A40" s="2" t="s">
        <v>5</v>
      </c>
      <c r="B40" s="65">
        <v>0</v>
      </c>
      <c r="C40" s="65">
        <v>0</v>
      </c>
      <c r="D40" s="65">
        <v>0</v>
      </c>
      <c r="E40" s="65">
        <v>0</v>
      </c>
      <c r="F40" s="65">
        <v>1</v>
      </c>
      <c r="G40" s="65">
        <v>0</v>
      </c>
      <c r="H40" s="65">
        <v>0</v>
      </c>
      <c r="I40" s="66">
        <v>1</v>
      </c>
    </row>
    <row r="41" spans="1:20" s="7" customFormat="1" ht="12.75">
      <c r="A41" s="7" t="s">
        <v>6</v>
      </c>
      <c r="B41" s="68">
        <v>0</v>
      </c>
      <c r="C41" s="68">
        <v>0</v>
      </c>
      <c r="D41" s="68">
        <v>0</v>
      </c>
      <c r="E41" s="68">
        <v>3</v>
      </c>
      <c r="F41" s="68">
        <v>24</v>
      </c>
      <c r="G41" s="68">
        <v>1</v>
      </c>
      <c r="H41" s="68">
        <v>0</v>
      </c>
      <c r="I41" s="69">
        <v>28</v>
      </c>
      <c r="J41"/>
      <c r="K41"/>
      <c r="L41"/>
      <c r="M41"/>
      <c r="N41"/>
      <c r="O41"/>
      <c r="P41"/>
      <c r="Q41"/>
      <c r="R41"/>
      <c r="S41"/>
      <c r="T41"/>
    </row>
    <row r="42" spans="1:20" s="2" customFormat="1" ht="12.75">
      <c r="A42" s="23" t="s">
        <v>13</v>
      </c>
      <c r="B42" s="74"/>
      <c r="C42" s="74"/>
      <c r="D42" s="74"/>
      <c r="E42" s="74"/>
      <c r="F42" s="74"/>
      <c r="G42" s="74"/>
      <c r="H42" s="74"/>
      <c r="I42" s="75"/>
      <c r="J42"/>
      <c r="K42"/>
      <c r="L42"/>
      <c r="M42"/>
      <c r="N42"/>
      <c r="O42"/>
      <c r="P42"/>
      <c r="Q42"/>
      <c r="R42"/>
      <c r="S42"/>
      <c r="T42"/>
    </row>
    <row r="43" spans="1:20" ht="12.75">
      <c r="A43" s="2" t="s">
        <v>2</v>
      </c>
      <c r="B43" s="65">
        <f>SUM(B37,B31,B25,B19,B13,B7)</f>
        <v>0</v>
      </c>
      <c r="C43" s="65">
        <f aca="true" t="shared" si="0" ref="C43:I43">SUM(C37,C31,C25,C19,C13,C7)</f>
        <v>0</v>
      </c>
      <c r="D43" s="65">
        <f t="shared" si="0"/>
        <v>0</v>
      </c>
      <c r="E43" s="65">
        <f t="shared" si="0"/>
        <v>2</v>
      </c>
      <c r="F43" s="65">
        <f t="shared" si="0"/>
        <v>31</v>
      </c>
      <c r="G43" s="65">
        <f t="shared" si="0"/>
        <v>1</v>
      </c>
      <c r="H43" s="65">
        <f t="shared" si="0"/>
        <v>0</v>
      </c>
      <c r="I43" s="66">
        <f t="shared" si="0"/>
        <v>34</v>
      </c>
      <c r="T43" s="7"/>
    </row>
    <row r="44" spans="1:20" ht="12.75">
      <c r="A44" s="2" t="s">
        <v>3</v>
      </c>
      <c r="B44" s="65">
        <f>SUM(B38,B32,B26,B20,B14,B8)</f>
        <v>0</v>
      </c>
      <c r="C44" s="65">
        <f aca="true" t="shared" si="1" ref="C44:I44">SUM(C38,C32,C26,C20,C14,C8)</f>
        <v>0</v>
      </c>
      <c r="D44" s="65">
        <f t="shared" si="1"/>
        <v>3</v>
      </c>
      <c r="E44" s="65">
        <f t="shared" si="1"/>
        <v>32</v>
      </c>
      <c r="F44" s="65">
        <f t="shared" si="1"/>
        <v>82</v>
      </c>
      <c r="G44" s="65">
        <f t="shared" si="1"/>
        <v>8</v>
      </c>
      <c r="H44" s="65">
        <f t="shared" si="1"/>
        <v>0</v>
      </c>
      <c r="I44" s="66">
        <f t="shared" si="1"/>
        <v>125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2"/>
    </row>
    <row r="45" spans="1:19" ht="12.75">
      <c r="A45" s="2" t="s">
        <v>4</v>
      </c>
      <c r="B45" s="65">
        <f>SUM(B39,B33,B27,B15,B9)</f>
        <v>0</v>
      </c>
      <c r="C45" s="65">
        <f aca="true" t="shared" si="2" ref="C45:I45">SUM(C39,C33,C27,C15,C9)</f>
        <v>0</v>
      </c>
      <c r="D45" s="65">
        <f t="shared" si="2"/>
        <v>0</v>
      </c>
      <c r="E45" s="65">
        <f t="shared" si="2"/>
        <v>2</v>
      </c>
      <c r="F45" s="65">
        <f t="shared" si="2"/>
        <v>2</v>
      </c>
      <c r="G45" s="65">
        <f t="shared" si="2"/>
        <v>0</v>
      </c>
      <c r="H45" s="65">
        <f t="shared" si="2"/>
        <v>0</v>
      </c>
      <c r="I45" s="66">
        <f t="shared" si="2"/>
        <v>4</v>
      </c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9" ht="12.75">
      <c r="A46" s="58" t="s">
        <v>5</v>
      </c>
      <c r="B46" s="65">
        <f>SUM(B40,B34,B28,B21,B16,B10)</f>
        <v>0</v>
      </c>
      <c r="C46" s="65">
        <f aca="true" t="shared" si="3" ref="C46:I46">SUM(C40,C34,C28,C21,C16,C10)</f>
        <v>0</v>
      </c>
      <c r="D46" s="65">
        <f t="shared" si="3"/>
        <v>2</v>
      </c>
      <c r="E46" s="65">
        <f t="shared" si="3"/>
        <v>8</v>
      </c>
      <c r="F46" s="65">
        <f t="shared" si="3"/>
        <v>14</v>
      </c>
      <c r="G46" s="65">
        <f t="shared" si="3"/>
        <v>4</v>
      </c>
      <c r="H46" s="65">
        <f t="shared" si="3"/>
        <v>0</v>
      </c>
      <c r="I46" s="66">
        <f t="shared" si="3"/>
        <v>28</v>
      </c>
    </row>
    <row r="47" spans="1:9" ht="12.75">
      <c r="A47" s="77" t="s">
        <v>58</v>
      </c>
      <c r="B47" s="65">
        <f>SUM(B22)</f>
        <v>0</v>
      </c>
      <c r="C47" s="65">
        <f aca="true" t="shared" si="4" ref="C47:I47">SUM(C22)</f>
        <v>0</v>
      </c>
      <c r="D47" s="65">
        <f t="shared" si="4"/>
        <v>0</v>
      </c>
      <c r="E47" s="65">
        <f t="shared" si="4"/>
        <v>0</v>
      </c>
      <c r="F47" s="65">
        <f t="shared" si="4"/>
        <v>1</v>
      </c>
      <c r="G47" s="65">
        <f t="shared" si="4"/>
        <v>0</v>
      </c>
      <c r="H47" s="65">
        <f t="shared" si="4"/>
        <v>0</v>
      </c>
      <c r="I47" s="66">
        <f t="shared" si="4"/>
        <v>1</v>
      </c>
    </row>
    <row r="48" spans="1:20" s="7" customFormat="1" ht="12.75">
      <c r="A48" s="70" t="s">
        <v>0</v>
      </c>
      <c r="B48" s="68">
        <f>SUM(B43:B47)</f>
        <v>0</v>
      </c>
      <c r="C48" s="68">
        <f aca="true" t="shared" si="5" ref="C48:I48">SUM(C43:C47)</f>
        <v>0</v>
      </c>
      <c r="D48" s="68">
        <f t="shared" si="5"/>
        <v>5</v>
      </c>
      <c r="E48" s="68">
        <f t="shared" si="5"/>
        <v>44</v>
      </c>
      <c r="F48" s="68">
        <f t="shared" si="5"/>
        <v>130</v>
      </c>
      <c r="G48" s="68">
        <f t="shared" si="5"/>
        <v>13</v>
      </c>
      <c r="H48" s="68">
        <f t="shared" si="5"/>
        <v>0</v>
      </c>
      <c r="I48" s="69">
        <f t="shared" si="5"/>
        <v>192</v>
      </c>
      <c r="J48"/>
      <c r="K48"/>
      <c r="L48"/>
      <c r="M48"/>
      <c r="N48"/>
      <c r="O48"/>
      <c r="P48"/>
      <c r="Q48"/>
      <c r="R48"/>
      <c r="S48"/>
      <c r="T48"/>
    </row>
    <row r="49" ht="5.25" customHeight="1">
      <c r="A49" s="58"/>
    </row>
    <row r="50" spans="1:20" s="57" customFormat="1" ht="12.75">
      <c r="A50" s="246" t="s">
        <v>90</v>
      </c>
      <c r="I50" s="58"/>
      <c r="T50" s="70"/>
    </row>
    <row r="51" spans="1:19" s="57" customFormat="1" ht="12.75">
      <c r="A51" s="246" t="s">
        <v>57</v>
      </c>
      <c r="I51" s="58"/>
      <c r="J51" s="70"/>
      <c r="K51" s="70"/>
      <c r="L51" s="70"/>
      <c r="M51" s="70"/>
      <c r="N51" s="70"/>
      <c r="O51" s="70"/>
      <c r="P51" s="70"/>
      <c r="Q51" s="70"/>
      <c r="R51" s="70"/>
      <c r="S51" s="70"/>
    </row>
    <row r="52" spans="1:9" s="57" customFormat="1" ht="12.75" customHeight="1">
      <c r="A52" s="246" t="s">
        <v>89</v>
      </c>
      <c r="G52" s="121"/>
      <c r="I52" s="58"/>
    </row>
    <row r="53" ht="12.75">
      <c r="A53" s="58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1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18.421875" style="169" customWidth="1"/>
    <col min="2" max="2" width="7.421875" style="169" customWidth="1"/>
    <col min="3" max="4" width="6.421875" style="169" customWidth="1"/>
    <col min="5" max="5" width="7.28125" style="169" customWidth="1"/>
    <col min="6" max="7" width="6.421875" style="169" customWidth="1"/>
    <col min="8" max="8" width="7.421875" style="169" customWidth="1"/>
    <col min="9" max="10" width="6.421875" style="169" customWidth="1"/>
    <col min="11" max="11" width="7.421875" style="169" customWidth="1"/>
    <col min="12" max="13" width="6.421875" style="169" customWidth="1"/>
    <col min="14" max="14" width="8.28125" style="169" customWidth="1"/>
    <col min="15" max="15" width="6.421875" style="169" customWidth="1"/>
    <col min="16" max="16" width="6.7109375" style="169" customWidth="1"/>
    <col min="17" max="17" width="7.57421875" style="169" customWidth="1"/>
    <col min="18" max="18" width="7.28125" style="170" customWidth="1"/>
    <col min="19" max="19" width="7.28125" style="169" customWidth="1"/>
    <col min="20" max="16384" width="8.8515625" style="169" customWidth="1"/>
  </cols>
  <sheetData>
    <row r="1" ht="12.75">
      <c r="A1" s="1" t="s">
        <v>186</v>
      </c>
    </row>
    <row r="2" spans="1:19" s="122" customFormat="1" ht="12">
      <c r="A2" s="130" t="s">
        <v>32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s="122" customFormat="1" ht="12">
      <c r="A3" s="130" t="s">
        <v>110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s="122" customFormat="1" ht="12" thickBot="1">
      <c r="A4" s="77"/>
      <c r="D4" s="77"/>
      <c r="G4" s="77"/>
      <c r="J4" s="77"/>
      <c r="M4" s="77"/>
      <c r="P4" s="77"/>
      <c r="R4" s="77"/>
      <c r="S4" s="77"/>
    </row>
    <row r="5" spans="1:19" s="122" customFormat="1" ht="11.25">
      <c r="A5" s="131"/>
      <c r="B5" s="132" t="s">
        <v>33</v>
      </c>
      <c r="C5" s="133"/>
      <c r="D5" s="134"/>
      <c r="E5" s="132" t="s">
        <v>15</v>
      </c>
      <c r="F5" s="133"/>
      <c r="G5" s="134"/>
      <c r="H5" s="132" t="s">
        <v>16</v>
      </c>
      <c r="I5" s="133"/>
      <c r="J5" s="134"/>
      <c r="K5" s="132" t="s">
        <v>17</v>
      </c>
      <c r="L5" s="133"/>
      <c r="M5" s="134"/>
      <c r="N5" s="132" t="s">
        <v>34</v>
      </c>
      <c r="O5" s="133"/>
      <c r="P5" s="134"/>
      <c r="Q5" s="132" t="s">
        <v>6</v>
      </c>
      <c r="R5" s="134"/>
      <c r="S5" s="134"/>
    </row>
    <row r="6" spans="2:19" s="77" customFormat="1" ht="11.25">
      <c r="B6" s="135" t="s">
        <v>35</v>
      </c>
      <c r="C6" s="136"/>
      <c r="D6" s="137"/>
      <c r="E6" s="138"/>
      <c r="G6" s="139"/>
      <c r="H6" s="138"/>
      <c r="J6" s="139"/>
      <c r="K6" s="138"/>
      <c r="M6" s="139"/>
      <c r="N6" s="135" t="s">
        <v>33</v>
      </c>
      <c r="O6" s="136"/>
      <c r="P6" s="136"/>
      <c r="Q6" s="138"/>
      <c r="S6" s="139"/>
    </row>
    <row r="7" spans="2:19" s="77" customFormat="1" ht="11.25">
      <c r="B7" s="138"/>
      <c r="D7" s="139"/>
      <c r="E7" s="138"/>
      <c r="G7" s="139"/>
      <c r="H7" s="138"/>
      <c r="J7" s="139"/>
      <c r="K7" s="138"/>
      <c r="M7" s="139"/>
      <c r="N7" s="135" t="s">
        <v>36</v>
      </c>
      <c r="O7" s="136"/>
      <c r="P7" s="136"/>
      <c r="Q7" s="138"/>
      <c r="S7" s="139"/>
    </row>
    <row r="8" spans="1:19" s="122" customFormat="1" ht="11.25">
      <c r="A8" s="140" t="s">
        <v>16</v>
      </c>
      <c r="B8" s="141" t="s">
        <v>18</v>
      </c>
      <c r="C8" s="142" t="s">
        <v>20</v>
      </c>
      <c r="D8" s="142" t="s">
        <v>6</v>
      </c>
      <c r="E8" s="141" t="s">
        <v>18</v>
      </c>
      <c r="F8" s="142" t="s">
        <v>20</v>
      </c>
      <c r="G8" s="142" t="s">
        <v>6</v>
      </c>
      <c r="H8" s="141" t="s">
        <v>18</v>
      </c>
      <c r="I8" s="142" t="s">
        <v>20</v>
      </c>
      <c r="J8" s="142" t="s">
        <v>6</v>
      </c>
      <c r="K8" s="141" t="s">
        <v>18</v>
      </c>
      <c r="L8" s="142" t="s">
        <v>20</v>
      </c>
      <c r="M8" s="142" t="s">
        <v>6</v>
      </c>
      <c r="N8" s="141" t="s">
        <v>18</v>
      </c>
      <c r="O8" s="142" t="s">
        <v>20</v>
      </c>
      <c r="P8" s="142" t="s">
        <v>6</v>
      </c>
      <c r="Q8" s="141" t="s">
        <v>18</v>
      </c>
      <c r="R8" s="142" t="s">
        <v>20</v>
      </c>
      <c r="S8" s="142" t="s">
        <v>6</v>
      </c>
    </row>
    <row r="9" spans="1:19" s="122" customFormat="1" ht="11.25">
      <c r="A9" s="143" t="s">
        <v>1</v>
      </c>
      <c r="B9" s="144">
        <v>48</v>
      </c>
      <c r="C9" s="145">
        <v>5</v>
      </c>
      <c r="D9" s="145">
        <f aca="true" t="shared" si="0" ref="D9:D14">SUM(B9:C9)</f>
        <v>53</v>
      </c>
      <c r="E9" s="144">
        <v>181</v>
      </c>
      <c r="F9" s="145">
        <v>22</v>
      </c>
      <c r="G9" s="145">
        <f aca="true" t="shared" si="1" ref="G9:G14">SUM(E9:F9)</f>
        <v>203</v>
      </c>
      <c r="H9" s="144">
        <v>6</v>
      </c>
      <c r="I9" s="145"/>
      <c r="J9" s="145">
        <f aca="true" t="shared" si="2" ref="J9:J14">SUM(H9:I9)</f>
        <v>6</v>
      </c>
      <c r="K9" s="144">
        <v>21</v>
      </c>
      <c r="L9" s="145">
        <v>6</v>
      </c>
      <c r="M9" s="145">
        <f aca="true" t="shared" si="3" ref="M9:M14">SUM(K9:L9)</f>
        <v>27</v>
      </c>
      <c r="N9" s="144">
        <v>0</v>
      </c>
      <c r="O9" s="145"/>
      <c r="P9" s="145">
        <f aca="true" t="shared" si="4" ref="P9:P14">SUM(N9:O9)</f>
        <v>0</v>
      </c>
      <c r="Q9" s="144">
        <f aca="true" t="shared" si="5" ref="Q9:R15">SUM(N9,K9,H9,E9,B9)</f>
        <v>256</v>
      </c>
      <c r="R9" s="145">
        <f t="shared" si="5"/>
        <v>33</v>
      </c>
      <c r="S9" s="145">
        <f aca="true" t="shared" si="6" ref="S9:S15">SUM(Q9:R9)</f>
        <v>289</v>
      </c>
    </row>
    <row r="10" spans="1:19" s="122" customFormat="1" ht="11.25">
      <c r="A10" s="77" t="s">
        <v>7</v>
      </c>
      <c r="B10" s="146">
        <v>32</v>
      </c>
      <c r="C10" s="147">
        <v>2</v>
      </c>
      <c r="D10" s="148">
        <f t="shared" si="0"/>
        <v>34</v>
      </c>
      <c r="E10" s="146">
        <v>92</v>
      </c>
      <c r="F10" s="147">
        <v>9</v>
      </c>
      <c r="G10" s="148">
        <f t="shared" si="1"/>
        <v>101</v>
      </c>
      <c r="H10" s="146">
        <v>2</v>
      </c>
      <c r="I10" s="147"/>
      <c r="J10" s="148">
        <f t="shared" si="2"/>
        <v>2</v>
      </c>
      <c r="K10" s="146">
        <v>6</v>
      </c>
      <c r="L10" s="147">
        <v>3</v>
      </c>
      <c r="M10" s="148">
        <f t="shared" si="3"/>
        <v>9</v>
      </c>
      <c r="N10" s="146">
        <v>0</v>
      </c>
      <c r="O10" s="147"/>
      <c r="P10" s="149">
        <f t="shared" si="4"/>
        <v>0</v>
      </c>
      <c r="Q10" s="146">
        <f t="shared" si="5"/>
        <v>132</v>
      </c>
      <c r="R10" s="148">
        <f t="shared" si="5"/>
        <v>14</v>
      </c>
      <c r="S10" s="148">
        <f t="shared" si="6"/>
        <v>146</v>
      </c>
    </row>
    <row r="11" spans="1:19" s="122" customFormat="1" ht="11.25">
      <c r="A11" s="77" t="s">
        <v>63</v>
      </c>
      <c r="B11" s="146">
        <v>14</v>
      </c>
      <c r="C11" s="147">
        <v>1</v>
      </c>
      <c r="D11" s="148">
        <f t="shared" si="0"/>
        <v>15</v>
      </c>
      <c r="E11" s="146">
        <v>22</v>
      </c>
      <c r="F11" s="147">
        <v>3</v>
      </c>
      <c r="G11" s="148">
        <f t="shared" si="1"/>
        <v>25</v>
      </c>
      <c r="H11" s="146"/>
      <c r="I11" s="147"/>
      <c r="J11" s="148">
        <f t="shared" si="2"/>
        <v>0</v>
      </c>
      <c r="K11" s="146">
        <v>2</v>
      </c>
      <c r="L11" s="147"/>
      <c r="M11" s="148">
        <f t="shared" si="3"/>
        <v>2</v>
      </c>
      <c r="N11" s="146">
        <v>0</v>
      </c>
      <c r="O11" s="147">
        <v>2</v>
      </c>
      <c r="P11" s="149">
        <f t="shared" si="4"/>
        <v>2</v>
      </c>
      <c r="Q11" s="146">
        <f t="shared" si="5"/>
        <v>38</v>
      </c>
      <c r="R11" s="148">
        <f t="shared" si="5"/>
        <v>6</v>
      </c>
      <c r="S11" s="148">
        <f t="shared" si="6"/>
        <v>44</v>
      </c>
    </row>
    <row r="12" spans="1:20" s="122" customFormat="1" ht="13.5">
      <c r="A12" s="77" t="s">
        <v>9</v>
      </c>
      <c r="B12" s="146">
        <v>39</v>
      </c>
      <c r="C12" s="147">
        <v>7</v>
      </c>
      <c r="D12" s="148">
        <f t="shared" si="0"/>
        <v>46</v>
      </c>
      <c r="E12" s="146">
        <v>138</v>
      </c>
      <c r="F12" s="147">
        <v>19</v>
      </c>
      <c r="G12" s="148">
        <f t="shared" si="1"/>
        <v>157</v>
      </c>
      <c r="H12" s="146">
        <v>1</v>
      </c>
      <c r="I12" s="147"/>
      <c r="J12" s="148">
        <f t="shared" si="2"/>
        <v>1</v>
      </c>
      <c r="K12" s="146">
        <v>1</v>
      </c>
      <c r="L12" s="147"/>
      <c r="M12" s="148">
        <f t="shared" si="3"/>
        <v>1</v>
      </c>
      <c r="N12" s="146">
        <v>0</v>
      </c>
      <c r="O12" s="147"/>
      <c r="P12" s="149">
        <f t="shared" si="4"/>
        <v>0</v>
      </c>
      <c r="Q12" s="146">
        <f t="shared" si="5"/>
        <v>179</v>
      </c>
      <c r="R12" s="148">
        <f t="shared" si="5"/>
        <v>26</v>
      </c>
      <c r="S12" s="148">
        <f t="shared" si="6"/>
        <v>205</v>
      </c>
      <c r="T12" s="171"/>
    </row>
    <row r="13" spans="1:19" s="122" customFormat="1" ht="11.25">
      <c r="A13" s="77" t="s">
        <v>10</v>
      </c>
      <c r="B13" s="146">
        <v>49</v>
      </c>
      <c r="C13" s="147">
        <v>6</v>
      </c>
      <c r="D13" s="148">
        <f t="shared" si="0"/>
        <v>55</v>
      </c>
      <c r="E13" s="146">
        <v>133</v>
      </c>
      <c r="F13" s="147">
        <v>23</v>
      </c>
      <c r="G13" s="148">
        <f t="shared" si="1"/>
        <v>156</v>
      </c>
      <c r="H13" s="146">
        <v>8</v>
      </c>
      <c r="I13" s="147">
        <v>1</v>
      </c>
      <c r="J13" s="148">
        <f t="shared" si="2"/>
        <v>9</v>
      </c>
      <c r="K13" s="146">
        <v>6</v>
      </c>
      <c r="L13" s="147">
        <v>1</v>
      </c>
      <c r="M13" s="148">
        <f t="shared" si="3"/>
        <v>7</v>
      </c>
      <c r="N13" s="146">
        <v>0</v>
      </c>
      <c r="O13" s="147"/>
      <c r="P13" s="149">
        <f t="shared" si="4"/>
        <v>0</v>
      </c>
      <c r="Q13" s="146">
        <f t="shared" si="5"/>
        <v>196</v>
      </c>
      <c r="R13" s="148">
        <f t="shared" si="5"/>
        <v>31</v>
      </c>
      <c r="S13" s="148">
        <f t="shared" si="6"/>
        <v>227</v>
      </c>
    </row>
    <row r="14" spans="1:19" s="122" customFormat="1" ht="11.25">
      <c r="A14" s="77" t="s">
        <v>12</v>
      </c>
      <c r="B14" s="146">
        <v>32</v>
      </c>
      <c r="C14" s="147">
        <v>4</v>
      </c>
      <c r="D14" s="148">
        <f t="shared" si="0"/>
        <v>36</v>
      </c>
      <c r="E14" s="146">
        <v>100</v>
      </c>
      <c r="F14" s="147">
        <v>12</v>
      </c>
      <c r="G14" s="148">
        <f t="shared" si="1"/>
        <v>112</v>
      </c>
      <c r="H14" s="146">
        <v>10</v>
      </c>
      <c r="I14" s="147">
        <v>2</v>
      </c>
      <c r="J14" s="148">
        <f t="shared" si="2"/>
        <v>12</v>
      </c>
      <c r="K14" s="146">
        <v>1</v>
      </c>
      <c r="L14" s="147">
        <v>1</v>
      </c>
      <c r="M14" s="148">
        <f t="shared" si="3"/>
        <v>2</v>
      </c>
      <c r="N14" s="146">
        <v>0</v>
      </c>
      <c r="O14" s="147"/>
      <c r="P14" s="149">
        <f t="shared" si="4"/>
        <v>0</v>
      </c>
      <c r="Q14" s="146">
        <f t="shared" si="5"/>
        <v>143</v>
      </c>
      <c r="R14" s="148">
        <f t="shared" si="5"/>
        <v>19</v>
      </c>
      <c r="S14" s="148">
        <f t="shared" si="6"/>
        <v>162</v>
      </c>
    </row>
    <row r="15" spans="1:19" s="153" customFormat="1" ht="12">
      <c r="A15" s="150" t="s">
        <v>6</v>
      </c>
      <c r="B15" s="151">
        <f>SUM(B9:B14)</f>
        <v>214</v>
      </c>
      <c r="C15" s="152">
        <f aca="true" t="shared" si="7" ref="C15:P15">SUM(C9:C14)</f>
        <v>25</v>
      </c>
      <c r="D15" s="152">
        <f t="shared" si="7"/>
        <v>239</v>
      </c>
      <c r="E15" s="151">
        <f t="shared" si="7"/>
        <v>666</v>
      </c>
      <c r="F15" s="152">
        <f t="shared" si="7"/>
        <v>88</v>
      </c>
      <c r="G15" s="152">
        <f t="shared" si="7"/>
        <v>754</v>
      </c>
      <c r="H15" s="151">
        <f t="shared" si="7"/>
        <v>27</v>
      </c>
      <c r="I15" s="152">
        <f t="shared" si="7"/>
        <v>3</v>
      </c>
      <c r="J15" s="152">
        <f t="shared" si="7"/>
        <v>30</v>
      </c>
      <c r="K15" s="151">
        <f t="shared" si="7"/>
        <v>37</v>
      </c>
      <c r="L15" s="152">
        <f t="shared" si="7"/>
        <v>11</v>
      </c>
      <c r="M15" s="152">
        <f t="shared" si="7"/>
        <v>48</v>
      </c>
      <c r="N15" s="151">
        <f t="shared" si="7"/>
        <v>0</v>
      </c>
      <c r="O15" s="152">
        <f t="shared" si="7"/>
        <v>2</v>
      </c>
      <c r="P15" s="152">
        <f t="shared" si="7"/>
        <v>2</v>
      </c>
      <c r="Q15" s="151">
        <f t="shared" si="5"/>
        <v>944</v>
      </c>
      <c r="R15" s="152">
        <f>SUM(O15,L15,I15,F15,C15)</f>
        <v>129</v>
      </c>
      <c r="S15" s="152">
        <f t="shared" si="6"/>
        <v>1073</v>
      </c>
    </row>
    <row r="16" spans="2:19" s="153" customFormat="1" ht="6.75" customHeight="1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</row>
    <row r="17" spans="1:19" s="353" customFormat="1" ht="24" customHeight="1">
      <c r="A17" s="364" t="s">
        <v>193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</row>
    <row r="18" spans="1:19" s="353" customFormat="1" ht="24" customHeight="1">
      <c r="A18" s="364" t="s">
        <v>191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</row>
    <row r="19" spans="1:5" ht="13.5" customHeight="1">
      <c r="A19" s="77" t="s">
        <v>192</v>
      </c>
      <c r="E19" s="121"/>
    </row>
    <row r="20" spans="1:5" ht="13.5" customHeight="1">
      <c r="A20" s="77" t="s">
        <v>162</v>
      </c>
      <c r="E20" s="121"/>
    </row>
    <row r="21" ht="12.75">
      <c r="A21" s="122" t="s">
        <v>64</v>
      </c>
    </row>
    <row r="22" ht="12.75">
      <c r="A22" s="122" t="s">
        <v>87</v>
      </c>
    </row>
    <row r="23" ht="12.75">
      <c r="E23" s="77"/>
    </row>
  </sheetData>
  <sheetProtection/>
  <mergeCells count="2">
    <mergeCell ref="A17:S17"/>
    <mergeCell ref="A18:S1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2020-07-16T12:19:16Z</cp:lastPrinted>
  <dcterms:created xsi:type="dcterms:W3CDTF">2002-09-18T09:26:10Z</dcterms:created>
  <dcterms:modified xsi:type="dcterms:W3CDTF">2021-08-20T14:49:56Z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