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691" activeTab="0"/>
  </bookViews>
  <sheets>
    <sheet name="INHOUD" sheetId="1" r:id="rId1"/>
    <sheet name="20PHOG01" sheetId="2" r:id="rId2"/>
    <sheet name="20PHOG02" sheetId="3" r:id="rId3"/>
    <sheet name="20PHOG03" sheetId="4" r:id="rId4"/>
    <sheet name="20PUNIV01" sheetId="5" r:id="rId5"/>
    <sheet name="20PUNIV02" sheetId="6" r:id="rId6"/>
  </sheets>
  <definedNames>
    <definedName name="_xlnm.Print_Area" localSheetId="1">'20PHOG01'!$A$1:$J$33</definedName>
    <definedName name="_xlnm.Print_Area" localSheetId="2">'20PHOG02'!$A$1:$J$36</definedName>
    <definedName name="_xlnm.Print_Area" localSheetId="3">'20PHOG03'!$A$1:$J$33</definedName>
  </definedNames>
  <calcPr fullCalcOnLoad="1"/>
</workbook>
</file>

<file path=xl/sharedStrings.xml><?xml version="1.0" encoding="utf-8"?>
<sst xmlns="http://schemas.openxmlformats.org/spreadsheetml/2006/main" count="248" uniqueCount="84">
  <si>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</si>
  <si>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</si>
  <si>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</si>
  <si>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</si>
  <si>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</si>
  <si>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</si>
  <si>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</si>
  <si>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</si>
  <si>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</si>
  <si>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</si>
  <si>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</si>
  <si>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</si>
  <si>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</si>
  <si>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</si>
  <si>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</si>
  <si>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</si>
  <si>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</si>
  <si>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</si>
  <si>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</si>
  <si>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</si>
  <si>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</si>
  <si>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</si>
  <si>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</si>
  <si>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</si>
  <si>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PERSONEEL HOGESCHOLENONDERWIJS</t>
  </si>
  <si>
    <t>Bestuurs- en onderwijzend personeel naar statuut en geslacht - budgettaire fulltime-equivalenten</t>
  </si>
  <si>
    <t>Budgettaire fulltime-equivalenten</t>
  </si>
  <si>
    <t>Aantal personen</t>
  </si>
  <si>
    <t>Bestuurs- en onderwijzend personeel naar leeftijd, statuut en geslacht - aantal personen</t>
  </si>
  <si>
    <t>Andere personeelscategorieën naar leeftijd, statuut en geslacht - aantal personen</t>
  </si>
  <si>
    <t>Sinds het academiejaar 2018-2019 wordt voor het bepalen van 'leeftijd' dezelfde definitie gebruikt als in internationale dataverzamelingen (UOE-dataverzameling, UNESCO/OESO/Eurostat): de leeftijd op 31 december xxxx voor academiejaar xxxx-yyyy. Dit zorgt voor een breuklijn t.o.v. vroegere publicaties.</t>
  </si>
  <si>
    <t>20PHOG01</t>
  </si>
  <si>
    <t>20PHOG02</t>
  </si>
  <si>
    <t>20PHOG03</t>
  </si>
  <si>
    <t>Academiejaar 2020-2021</t>
  </si>
  <si>
    <t>Aantal budgettaire fulltime-equivalenten (inclusief alle vervangingen) - januari 2021</t>
  </si>
  <si>
    <t>Aantal personen (inclusief alle vervangingen) - januari 2021</t>
  </si>
  <si>
    <t>Aantal personen (inclusief alle vervangingen) -  januari 2021</t>
  </si>
  <si>
    <t>UNIVERSITAIR ONDERWIJS</t>
  </si>
  <si>
    <t>PERSONEEL AAN DE UNIVERSITEITEN BETAALD TEN LASTE VAN DE WERKINGSUITKERINGEN</t>
  </si>
  <si>
    <t>Aantal voltijdse eenheden op 1 februari 2021</t>
  </si>
  <si>
    <t>Zelfstandig academisch personeel</t>
  </si>
  <si>
    <t>Assisterend academisch personeel</t>
  </si>
  <si>
    <t>Administratief en technisch personeel (inclusief integratiekader ATP)</t>
  </si>
  <si>
    <t>Integratiekader OP1, OP2, OP3 (2)</t>
  </si>
  <si>
    <t>Katholieke Universiteit Leuven</t>
  </si>
  <si>
    <t>Universiteit Antwerpen</t>
  </si>
  <si>
    <t>Universiteit Gent</t>
  </si>
  <si>
    <t xml:space="preserve">Universiteit Hasselt (1) </t>
  </si>
  <si>
    <t>Vrije Universiteit Brussel</t>
  </si>
  <si>
    <t>Aantal voltijdse eenheden op 1 februari</t>
  </si>
  <si>
    <t>Academisch personeel</t>
  </si>
  <si>
    <t>- Zelfstandig academisch personeel</t>
  </si>
  <si>
    <t>- Assisterend academisch personeel</t>
  </si>
  <si>
    <t>Administratief en technisch personeel  (inclusief integratiekader ATP (2))</t>
  </si>
  <si>
    <t>Algemeen totaal</t>
  </si>
  <si>
    <t>Bestuurspersoneel binnen het</t>
  </si>
  <si>
    <t>administratief en technisch personeel (3)</t>
  </si>
  <si>
    <t>(1) Het personeel van de transnationale Universiteit Limburg wordt in deze tabel bij dat van Universiteit Hasselt geteld.</t>
  </si>
  <si>
    <t xml:space="preserve">(2) In het kader van de integratieprocedure van het onderwijs van het lange type van de hogescholen in het universitair onderwijs, zijn de personeelsleden van het integratiekader van de </t>
  </si>
  <si>
    <t xml:space="preserve">     universiteiten integraal in de personeelsstatistieken van de universiteiten opgenomen. De personeelsleden van het integratiekader van de universiteiten die door het beleidsdomein Onderwijs</t>
  </si>
  <si>
    <t xml:space="preserve">     en Vorming blijven betaald (Universiteit Antwerpen, Universiteit Hasselt en Vrije Universiteit Brussel), blijven in de statistieken van het personeel van de universiteiten opgenomen. </t>
  </si>
  <si>
    <t xml:space="preserve">(3) Dit is een door de Stafdiensten Onderwijs en Vorming opgestelde categorie die bestaat uit de beheerders en de graden 10, 11, 12, 13, 15, 16, 17 van het administratief en technisch personeel.                             </t>
  </si>
  <si>
    <t>Bron : Vlaamse Interuniversitaire Raad (VLIR), Ravensteingalerij 27, 1000 Brussel.</t>
  </si>
  <si>
    <t>Aantal personen op 1 februari 2021</t>
  </si>
  <si>
    <t>Zelfstandig academisch</t>
  </si>
  <si>
    <t>Assisterend academisch</t>
  </si>
  <si>
    <t>Administratief en technisch personeel (inclusief integratiekader ATP (2) )</t>
  </si>
  <si>
    <t xml:space="preserve">Bestuurspersoneel binnen het </t>
  </si>
  <si>
    <t>personeel</t>
  </si>
  <si>
    <t xml:space="preserve">administratief en technisch </t>
  </si>
  <si>
    <t>personeel (1)</t>
  </si>
  <si>
    <t>&lt;30</t>
  </si>
  <si>
    <t>60-64</t>
  </si>
  <si>
    <t>65 en +</t>
  </si>
  <si>
    <t xml:space="preserve">(1) Dit is een door de Stafdiensten Onderwijs en Vorming opgestelde categorie die bestaat uit de beheerders en de graden 10, 11, 12, 13, 15, 16, 17 van het administratief en technisch personeel.                             </t>
  </si>
  <si>
    <t>universiteiten integraal in de personeelsstatistieken van de universiteiten opgenomen.</t>
  </si>
  <si>
    <t>De personeelsleden van het integratiekader van de universiteiten die door het beleidsdomein Onderwijs en Vorming blijven betaald (universiteit Antwerpen, universiteit Hasselt en Vrije universiteit Brussel),</t>
  </si>
  <si>
    <t xml:space="preserve"> blijven in de statistieken van het personeel van de universiteiten opgenomen. </t>
  </si>
  <si>
    <t>PERSONEEL UNIVERSITAIR ONDERWIJS</t>
  </si>
  <si>
    <t>Academisch, administratief en technisch personeel, bestuurspersoneel en integratiepersoneel - voltijdse eenheden</t>
  </si>
  <si>
    <t>Academisch, administratief en technisch personeel, bestuurspersoneel en integratiepersoneel - aantal personen</t>
  </si>
  <si>
    <t>20PUNIV01</t>
  </si>
  <si>
    <t>20PUNIV02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</si>
</sst>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quot;-&quot;"/>
    <numFmt numFmtId="167" formatCode="_-* #,##0.00\ _B_F_-;\-* #,##0.00\ _B_F_-;_-* &quot;-&quot;??\ _B_F_-;_-@_-"/>
    <numFmt numFmtId="168" formatCode="&quot;Ja&quot;;&quot;Ja&quot;;&quot;Nee&quot;"/>
    <numFmt numFmtId="169" formatCode="&quot;Waar&quot;;&quot;Waar&quot;;&quot;Onwaar&quot;"/>
    <numFmt numFmtId="170" formatCode="&quot;Aan&quot;;&quot;Aan&quot;;&quot;Uit&quot;"/>
    <numFmt numFmtId="171" formatCode="[$€-2]\ #.##000_);[Red]\([$€-2]\ #.##000\)"/>
    <numFmt numFmtId="172" formatCode="#,##0.0;0.0;&quot;-&quot;"/>
  </numFmts>
  <fonts count="48">
    <font>
      <sz val="10"/>
      <name val="MS Sans Serif"/>
      <family val="0"/>
    </font>
    <font>
      <sz val="11"/>
      <color indexed="8"/>
      <name val="Calibri"/>
      <family val="2"/>
    </font>
    <font>
      <b/>
      <sz val="10"/>
      <name val="Arial"/>
      <family val="2"/>
    </font>
    <font>
      <sz val="10"/>
      <name val="Arial"/>
      <family val="2"/>
    </font>
    <font>
      <sz val="10"/>
      <color indexed="9"/>
      <name val="Arial"/>
      <family val="2"/>
    </font>
    <font>
      <sz val="8"/>
      <name val="MS Sans Serif"/>
      <family val="2"/>
    </font>
    <font>
      <b/>
      <sz val="12"/>
      <name val="Arial"/>
      <family val="2"/>
    </font>
    <font>
      <sz val="8"/>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0"/>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b/>
      <u val="single"/>
      <sz val="10"/>
      <color indexed="12"/>
      <name val="MS Sans Serif"/>
      <family val="0"/>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0"/>
      <color theme="10"/>
      <name val="MS Sans Serif"/>
      <family val="0"/>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top/>
      <bottom style="thin"/>
    </border>
    <border>
      <left style="thin"/>
      <right/>
      <top style="thin"/>
      <bottom style="thin"/>
    </border>
    <border>
      <left/>
      <right/>
      <top style="thin"/>
      <bottom style="thin"/>
    </border>
    <border>
      <left style="thin"/>
      <right/>
      <top/>
      <bottom/>
    </border>
    <border>
      <left style="thin"/>
      <right/>
      <top/>
      <bottom style="thin"/>
    </border>
    <border>
      <left style="thin"/>
      <right/>
      <top style="thin"/>
      <bottom/>
    </border>
    <border>
      <left/>
      <right/>
      <top style="thin"/>
      <bottom/>
    </border>
    <border>
      <left style="thin"/>
      <right/>
      <top style="medium"/>
      <bottom style="thin"/>
    </border>
    <border>
      <left/>
      <right/>
      <top style="medium"/>
      <bottom style="thin"/>
    </border>
    <border>
      <left/>
      <right style="thin"/>
      <top style="medium"/>
      <bottom style="thin"/>
    </border>
    <border>
      <left/>
      <right style="thin"/>
      <top style="thin"/>
      <bottom style="thin"/>
    </border>
    <border>
      <left/>
      <right style="thin"/>
      <top/>
      <bottom/>
    </border>
    <border>
      <left/>
      <right style="thin"/>
      <top style="thin"/>
      <bottom/>
    </border>
    <border>
      <left/>
      <right style="thin"/>
      <top style="medium"/>
      <bottom/>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3"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0" fillId="0" borderId="0">
      <alignment/>
      <protection/>
    </xf>
    <xf numFmtId="0" fontId="3" fillId="0" borderId="0" applyBorder="0">
      <alignment/>
      <protection/>
    </xf>
    <xf numFmtId="0" fontId="3" fillId="0" borderId="0" applyBorder="0">
      <alignment/>
      <protection/>
    </xf>
    <xf numFmtId="0" fontId="3" fillId="0" borderId="0">
      <alignment/>
      <protection/>
    </xf>
    <xf numFmtId="0" fontId="3" fillId="0" borderId="0">
      <alignment/>
      <protection/>
    </xf>
    <xf numFmtId="0" fontId="7" fillId="0" borderId="0">
      <alignment/>
      <protection/>
    </xf>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194">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46" fillId="0" borderId="0" xfId="44" applyFont="1" applyAlignment="1">
      <alignment/>
    </xf>
    <xf numFmtId="3" fontId="2" fillId="0" borderId="0" xfId="60" applyNumberFormat="1" applyFont="1" applyFill="1" applyBorder="1">
      <alignment/>
      <protection/>
    </xf>
    <xf numFmtId="0" fontId="34" fillId="0" borderId="0" xfId="44" applyFill="1" applyAlignment="1">
      <alignment/>
    </xf>
    <xf numFmtId="0" fontId="3" fillId="0" borderId="0" xfId="61" applyFill="1">
      <alignment/>
      <protection/>
    </xf>
    <xf numFmtId="3" fontId="2" fillId="0" borderId="0" xfId="0" applyNumberFormat="1" applyFont="1" applyFill="1" applyAlignment="1">
      <alignment horizontal="centerContinuous"/>
    </xf>
    <xf numFmtId="3" fontId="3" fillId="0" borderId="0" xfId="0" applyNumberFormat="1" applyFont="1" applyFill="1" applyAlignment="1">
      <alignment horizontal="centerContinuous"/>
    </xf>
    <xf numFmtId="0" fontId="3" fillId="0" borderId="0" xfId="0" applyFont="1" applyFill="1" applyAlignment="1">
      <alignment horizontal="centerContinuous"/>
    </xf>
    <xf numFmtId="3" fontId="3" fillId="0" borderId="0" xfId="0" applyNumberFormat="1" applyFont="1" applyFill="1" applyAlignment="1">
      <alignment/>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2" xfId="0" applyNumberFormat="1" applyFont="1" applyFill="1" applyBorder="1" applyAlignment="1">
      <alignment/>
    </xf>
    <xf numFmtId="3" fontId="3" fillId="0" borderId="13"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0" xfId="0" applyNumberFormat="1" applyFont="1" applyFill="1" applyBorder="1" applyAlignment="1">
      <alignment/>
    </xf>
    <xf numFmtId="3" fontId="3" fillId="0" borderId="15" xfId="0" applyNumberFormat="1" applyFont="1" applyFill="1" applyBorder="1" applyAlignment="1">
      <alignment horizontal="right"/>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6" fontId="2" fillId="0" borderId="15" xfId="0" applyNumberFormat="1" applyFont="1" applyFill="1" applyBorder="1" applyAlignment="1">
      <alignment horizontal="right"/>
    </xf>
    <xf numFmtId="166" fontId="2" fillId="0" borderId="0" xfId="0" applyNumberFormat="1" applyFont="1" applyFill="1" applyBorder="1" applyAlignment="1">
      <alignment horizontal="right"/>
    </xf>
    <xf numFmtId="3" fontId="2" fillId="0" borderId="0" xfId="0" applyNumberFormat="1" applyFont="1" applyFill="1" applyAlignment="1">
      <alignment/>
    </xf>
    <xf numFmtId="3" fontId="2" fillId="0" borderId="0" xfId="61" applyNumberFormat="1" applyFont="1" applyFill="1" applyAlignment="1">
      <alignment horizontal="centerContinuous"/>
      <protection/>
    </xf>
    <xf numFmtId="3" fontId="3" fillId="0" borderId="0" xfId="61" applyNumberFormat="1" applyFont="1" applyFill="1" applyAlignment="1">
      <alignment horizontal="centerContinuous"/>
      <protection/>
    </xf>
    <xf numFmtId="0" fontId="3" fillId="0" borderId="0" xfId="61" applyFont="1" applyFill="1" applyAlignment="1">
      <alignment horizontal="centerContinuous"/>
      <protection/>
    </xf>
    <xf numFmtId="0" fontId="3" fillId="0" borderId="0" xfId="61" applyFont="1" applyFill="1">
      <alignment/>
      <protection/>
    </xf>
    <xf numFmtId="166" fontId="3" fillId="0" borderId="0" xfId="61" applyNumberFormat="1" applyFont="1" applyFill="1">
      <alignment/>
      <protection/>
    </xf>
    <xf numFmtId="166" fontId="3" fillId="0" borderId="0" xfId="61" applyNumberFormat="1" applyFont="1" applyFill="1" applyAlignment="1">
      <alignment horizontal="centerContinuous"/>
      <protection/>
    </xf>
    <xf numFmtId="166" fontId="2" fillId="0" borderId="0" xfId="61" applyNumberFormat="1" applyFont="1" applyFill="1" applyAlignment="1">
      <alignment horizontal="centerContinuous"/>
      <protection/>
    </xf>
    <xf numFmtId="3" fontId="3" fillId="0" borderId="0" xfId="61" applyNumberFormat="1" applyFont="1" applyFill="1">
      <alignment/>
      <protection/>
    </xf>
    <xf numFmtId="3" fontId="3" fillId="0" borderId="10" xfId="61" applyNumberFormat="1" applyFont="1" applyFill="1" applyBorder="1" applyAlignment="1">
      <alignment horizontal="center"/>
      <protection/>
    </xf>
    <xf numFmtId="166" fontId="3" fillId="0" borderId="11" xfId="61" applyNumberFormat="1" applyFont="1" applyFill="1" applyBorder="1" applyAlignment="1">
      <alignment horizontal="centerContinuous"/>
      <protection/>
    </xf>
    <xf numFmtId="166" fontId="3" fillId="0" borderId="10" xfId="61" applyNumberFormat="1" applyFont="1" applyFill="1" applyBorder="1" applyAlignment="1">
      <alignment horizontal="centerContinuous"/>
      <protection/>
    </xf>
    <xf numFmtId="3" fontId="3" fillId="0" borderId="12" xfId="61" applyNumberFormat="1" applyFont="1" applyFill="1" applyBorder="1" applyAlignment="1">
      <alignment horizontal="left"/>
      <protection/>
    </xf>
    <xf numFmtId="166" fontId="3" fillId="0" borderId="13" xfId="61" applyNumberFormat="1" applyFont="1" applyFill="1" applyBorder="1" applyAlignment="1">
      <alignment horizontal="centerContinuous"/>
      <protection/>
    </xf>
    <xf numFmtId="166" fontId="3" fillId="0" borderId="14" xfId="61" applyNumberFormat="1" applyFont="1" applyFill="1" applyBorder="1" applyAlignment="1">
      <alignment horizontal="centerContinuous"/>
      <protection/>
    </xf>
    <xf numFmtId="3" fontId="3" fillId="0" borderId="0" xfId="61" applyNumberFormat="1" applyFont="1" applyFill="1" applyBorder="1" applyAlignment="1">
      <alignment horizontal="right"/>
      <protection/>
    </xf>
    <xf numFmtId="166" fontId="3" fillId="0" borderId="15" xfId="61" applyNumberFormat="1" applyFont="1" applyFill="1" applyBorder="1" applyAlignment="1">
      <alignment horizontal="right"/>
      <protection/>
    </xf>
    <xf numFmtId="166" fontId="3" fillId="0" borderId="0" xfId="61" applyNumberFormat="1" applyFont="1" applyFill="1" applyBorder="1" applyAlignment="1">
      <alignment horizontal="right"/>
      <protection/>
    </xf>
    <xf numFmtId="166" fontId="3" fillId="0" borderId="15" xfId="60" applyNumberFormat="1" applyFill="1" applyBorder="1">
      <alignment/>
      <protection/>
    </xf>
    <xf numFmtId="166" fontId="3" fillId="0" borderId="0" xfId="60" applyNumberFormat="1" applyFill="1">
      <alignment/>
      <protection/>
    </xf>
    <xf numFmtId="166" fontId="3" fillId="0" borderId="0" xfId="60" applyNumberFormat="1" applyFont="1" applyFill="1">
      <alignment/>
      <protection/>
    </xf>
    <xf numFmtId="166" fontId="3" fillId="0" borderId="15" xfId="60" applyNumberFormat="1" applyFont="1" applyFill="1" applyBorder="1">
      <alignment/>
      <protection/>
    </xf>
    <xf numFmtId="166" fontId="3" fillId="0" borderId="15" xfId="61" applyNumberFormat="1" applyFont="1" applyFill="1" applyBorder="1">
      <alignment/>
      <protection/>
    </xf>
    <xf numFmtId="166" fontId="3" fillId="0" borderId="16" xfId="60" applyNumberFormat="1" applyFill="1" applyBorder="1">
      <alignment/>
      <protection/>
    </xf>
    <xf numFmtId="166" fontId="3" fillId="0" borderId="12" xfId="61" applyNumberFormat="1" applyFont="1" applyFill="1" applyBorder="1">
      <alignment/>
      <protection/>
    </xf>
    <xf numFmtId="3" fontId="2" fillId="0" borderId="0" xfId="61" applyNumberFormat="1" applyFont="1" applyFill="1" applyAlignment="1">
      <alignment horizontal="right"/>
      <protection/>
    </xf>
    <xf numFmtId="166" fontId="2" fillId="0" borderId="17" xfId="61" applyNumberFormat="1" applyFont="1" applyFill="1" applyBorder="1">
      <alignment/>
      <protection/>
    </xf>
    <xf numFmtId="166" fontId="2" fillId="0" borderId="18" xfId="61" applyNumberFormat="1" applyFont="1" applyFill="1" applyBorder="1">
      <alignment/>
      <protection/>
    </xf>
    <xf numFmtId="3" fontId="4" fillId="0" borderId="0" xfId="0" applyNumberFormat="1" applyFont="1" applyFill="1" applyAlignment="1">
      <alignment horizontal="centerContinuous"/>
    </xf>
    <xf numFmtId="3" fontId="3" fillId="0" borderId="0" xfId="0" applyNumberFormat="1" applyFont="1" applyFill="1" applyAlignment="1">
      <alignment horizontal="center"/>
    </xf>
    <xf numFmtId="3" fontId="3" fillId="0" borderId="13" xfId="0" applyNumberFormat="1" applyFont="1" applyFill="1" applyBorder="1" applyAlignment="1">
      <alignment horizontal="center"/>
    </xf>
    <xf numFmtId="3" fontId="3" fillId="0" borderId="14" xfId="0" applyNumberFormat="1" applyFont="1" applyFill="1" applyBorder="1" applyAlignment="1">
      <alignment horizontal="center"/>
    </xf>
    <xf numFmtId="3" fontId="2" fillId="0" borderId="0" xfId="0" applyNumberFormat="1" applyFont="1" applyFill="1" applyBorder="1" applyAlignment="1">
      <alignment/>
    </xf>
    <xf numFmtId="3" fontId="2" fillId="0" borderId="0" xfId="60" applyNumberFormat="1" applyFont="1" applyFill="1" applyAlignment="1">
      <alignment horizontal="centerContinuous"/>
      <protection/>
    </xf>
    <xf numFmtId="3" fontId="3" fillId="0" borderId="0" xfId="60" applyNumberFormat="1" applyFont="1" applyFill="1" applyAlignment="1">
      <alignment horizontal="centerContinuous"/>
      <protection/>
    </xf>
    <xf numFmtId="0" fontId="3" fillId="0" borderId="0" xfId="60" applyFont="1" applyFill="1" applyAlignment="1">
      <alignment horizontal="centerContinuous"/>
      <protection/>
    </xf>
    <xf numFmtId="0" fontId="3" fillId="0" borderId="0" xfId="60" applyFont="1" applyFill="1">
      <alignment/>
      <protection/>
    </xf>
    <xf numFmtId="166" fontId="3" fillId="0" borderId="0" xfId="60" applyNumberFormat="1" applyFont="1" applyFill="1" applyAlignment="1">
      <alignment horizontal="centerContinuous"/>
      <protection/>
    </xf>
    <xf numFmtId="166" fontId="2" fillId="0" borderId="0" xfId="60" applyNumberFormat="1" applyFont="1" applyFill="1" applyAlignment="1">
      <alignment horizontal="centerContinuous"/>
      <protection/>
    </xf>
    <xf numFmtId="3" fontId="3" fillId="0" borderId="0" xfId="60" applyNumberFormat="1" applyFont="1" applyFill="1">
      <alignment/>
      <protection/>
    </xf>
    <xf numFmtId="3" fontId="3" fillId="0" borderId="10" xfId="60" applyNumberFormat="1" applyFont="1" applyFill="1" applyBorder="1" applyAlignment="1">
      <alignment horizontal="center"/>
      <protection/>
    </xf>
    <xf numFmtId="166" fontId="3" fillId="0" borderId="11" xfId="60" applyNumberFormat="1" applyFont="1" applyFill="1" applyBorder="1" applyAlignment="1">
      <alignment horizontal="centerContinuous"/>
      <protection/>
    </xf>
    <xf numFmtId="166" fontId="3" fillId="0" borderId="10" xfId="60" applyNumberFormat="1" applyFont="1" applyFill="1" applyBorder="1" applyAlignment="1">
      <alignment horizontal="centerContinuous"/>
      <protection/>
    </xf>
    <xf numFmtId="3" fontId="3" fillId="0" borderId="12" xfId="60" applyNumberFormat="1" applyFont="1" applyFill="1" applyBorder="1" applyAlignment="1">
      <alignment horizontal="left"/>
      <protection/>
    </xf>
    <xf numFmtId="166" fontId="3" fillId="0" borderId="13" xfId="60" applyNumberFormat="1" applyFont="1" applyFill="1" applyBorder="1" applyAlignment="1">
      <alignment horizontal="centerContinuous"/>
      <protection/>
    </xf>
    <xf numFmtId="166" fontId="3" fillId="0" borderId="14" xfId="60" applyNumberFormat="1" applyFont="1" applyFill="1" applyBorder="1" applyAlignment="1">
      <alignment horizontal="centerContinuous"/>
      <protection/>
    </xf>
    <xf numFmtId="3" fontId="3" fillId="0" borderId="0" xfId="60" applyNumberFormat="1" applyFont="1" applyFill="1" applyBorder="1" applyAlignment="1">
      <alignment horizontal="right"/>
      <protection/>
    </xf>
    <xf numFmtId="166" fontId="3" fillId="0" borderId="15" xfId="60" applyNumberFormat="1" applyFont="1" applyFill="1" applyBorder="1" applyAlignment="1">
      <alignment horizontal="right"/>
      <protection/>
    </xf>
    <xf numFmtId="166" fontId="3" fillId="0" borderId="0" xfId="60" applyNumberFormat="1" applyFont="1" applyFill="1" applyBorder="1" applyAlignment="1">
      <alignment horizontal="right"/>
      <protection/>
    </xf>
    <xf numFmtId="166" fontId="3" fillId="0" borderId="12" xfId="60" applyNumberFormat="1" applyFont="1" applyFill="1" applyBorder="1">
      <alignment/>
      <protection/>
    </xf>
    <xf numFmtId="3" fontId="2" fillId="0" borderId="0" xfId="60" applyNumberFormat="1" applyFont="1" applyFill="1" applyAlignment="1">
      <alignment horizontal="right"/>
      <protection/>
    </xf>
    <xf numFmtId="166" fontId="2" fillId="0" borderId="17" xfId="60" applyNumberFormat="1" applyFont="1" applyFill="1" applyBorder="1">
      <alignment/>
      <protection/>
    </xf>
    <xf numFmtId="166" fontId="2" fillId="0" borderId="18" xfId="60" applyNumberFormat="1" applyFont="1" applyFill="1" applyBorder="1">
      <alignment/>
      <protection/>
    </xf>
    <xf numFmtId="3" fontId="3" fillId="0" borderId="10" xfId="0" applyNumberFormat="1" applyFont="1" applyFill="1" applyBorder="1" applyAlignment="1">
      <alignment/>
    </xf>
    <xf numFmtId="3" fontId="3" fillId="0" borderId="19" xfId="0" applyNumberFormat="1" applyFont="1" applyFill="1" applyBorder="1" applyAlignment="1">
      <alignment/>
    </xf>
    <xf numFmtId="3" fontId="3" fillId="0" borderId="20" xfId="0" applyNumberFormat="1" applyFont="1" applyFill="1" applyBorder="1" applyAlignment="1">
      <alignment horizontal="center"/>
    </xf>
    <xf numFmtId="3" fontId="3" fillId="0" borderId="20" xfId="0" applyNumberFormat="1" applyFont="1" applyFill="1" applyBorder="1" applyAlignment="1">
      <alignment/>
    </xf>
    <xf numFmtId="3" fontId="3" fillId="0" borderId="16" xfId="0" applyNumberFormat="1" applyFont="1" applyFill="1" applyBorder="1" applyAlignment="1">
      <alignment horizontal="center"/>
    </xf>
    <xf numFmtId="3" fontId="3" fillId="0" borderId="12" xfId="0" applyNumberFormat="1" applyFont="1" applyFill="1" applyBorder="1" applyAlignment="1">
      <alignment horizontal="center"/>
    </xf>
    <xf numFmtId="3" fontId="2" fillId="0" borderId="0" xfId="0" applyNumberFormat="1" applyFont="1" applyFill="1" applyAlignment="1">
      <alignment horizontal="right"/>
    </xf>
    <xf numFmtId="166" fontId="2" fillId="0" borderId="0" xfId="0" applyNumberFormat="1" applyFont="1" applyFill="1" applyBorder="1" applyAlignment="1">
      <alignment/>
    </xf>
    <xf numFmtId="3" fontId="3" fillId="0" borderId="20" xfId="0" applyNumberFormat="1" applyFont="1" applyFill="1" applyBorder="1" applyAlignment="1">
      <alignment/>
    </xf>
    <xf numFmtId="3" fontId="3" fillId="0" borderId="16" xfId="0" applyNumberFormat="1" applyFont="1" applyFill="1" applyBorder="1" applyAlignment="1">
      <alignment horizontal="right"/>
    </xf>
    <xf numFmtId="3" fontId="3" fillId="0" borderId="12" xfId="0" applyNumberFormat="1" applyFont="1" applyFill="1" applyBorder="1" applyAlignment="1">
      <alignment horizontal="right"/>
    </xf>
    <xf numFmtId="2" fontId="3" fillId="0" borderId="19" xfId="48" applyNumberFormat="1" applyFont="1" applyFill="1" applyBorder="1" applyAlignment="1" applyProtection="1">
      <alignment horizontal="centerContinuous" wrapText="1" shrinkToFit="1"/>
      <protection locked="0"/>
    </xf>
    <xf numFmtId="2" fontId="3" fillId="0" borderId="20" xfId="48" applyNumberFormat="1" applyFont="1" applyFill="1" applyBorder="1" applyAlignment="1" applyProtection="1">
      <alignment horizontal="centerContinuous"/>
      <protection locked="0"/>
    </xf>
    <xf numFmtId="2" fontId="3" fillId="0" borderId="21" xfId="48" applyNumberFormat="1" applyFont="1" applyFill="1" applyBorder="1" applyAlignment="1" applyProtection="1">
      <alignment horizontal="centerContinuous"/>
      <protection locked="0"/>
    </xf>
    <xf numFmtId="2" fontId="3" fillId="0" borderId="0" xfId="48" applyNumberFormat="1" applyFont="1" applyFill="1" applyAlignment="1" applyProtection="1">
      <alignment/>
      <protection locked="0"/>
    </xf>
    <xf numFmtId="1" fontId="3" fillId="0" borderId="0" xfId="48" applyNumberFormat="1" applyFont="1" applyFill="1" applyAlignment="1" applyProtection="1">
      <alignment/>
      <protection locked="0"/>
    </xf>
    <xf numFmtId="3" fontId="2" fillId="0" borderId="0" xfId="60" applyNumberFormat="1" applyFont="1" applyFill="1" applyProtection="1">
      <alignment/>
      <protection locked="0"/>
    </xf>
    <xf numFmtId="3" fontId="3" fillId="0" borderId="0" xfId="60" applyNumberFormat="1" applyFill="1" applyProtection="1">
      <alignment/>
      <protection locked="0"/>
    </xf>
    <xf numFmtId="0" fontId="3" fillId="0" borderId="0" xfId="60" applyFill="1" applyProtection="1">
      <alignment/>
      <protection locked="0"/>
    </xf>
    <xf numFmtId="0" fontId="0" fillId="0" borderId="0" xfId="0" applyFill="1" applyAlignment="1">
      <alignment/>
    </xf>
    <xf numFmtId="166" fontId="3" fillId="0" borderId="0" xfId="60" applyNumberFormat="1" applyFill="1" applyProtection="1">
      <alignment/>
      <protection locked="0"/>
    </xf>
    <xf numFmtId="2" fontId="3" fillId="0" borderId="10" xfId="60" applyNumberFormat="1" applyFill="1" applyBorder="1" applyAlignment="1" applyProtection="1">
      <alignment horizontal="center"/>
      <protection locked="0"/>
    </xf>
    <xf numFmtId="2" fontId="3" fillId="0" borderId="10" xfId="60" applyNumberFormat="1" applyFill="1" applyBorder="1" applyAlignment="1" applyProtection="1">
      <alignment horizontal="centerContinuous"/>
      <protection locked="0"/>
    </xf>
    <xf numFmtId="2" fontId="3" fillId="0" borderId="12" xfId="60" applyNumberFormat="1" applyFill="1" applyBorder="1" applyAlignment="1" applyProtection="1">
      <alignment horizontal="center"/>
      <protection locked="0"/>
    </xf>
    <xf numFmtId="2" fontId="3" fillId="0" borderId="13" xfId="60" applyNumberFormat="1" applyFill="1" applyBorder="1" applyAlignment="1" applyProtection="1">
      <alignment horizontal="centerContinuous"/>
      <protection locked="0"/>
    </xf>
    <xf numFmtId="2" fontId="3" fillId="0" borderId="14" xfId="60" applyNumberFormat="1" applyFill="1" applyBorder="1" applyAlignment="1" applyProtection="1">
      <alignment horizontal="centerContinuous"/>
      <protection locked="0"/>
    </xf>
    <xf numFmtId="2" fontId="3" fillId="0" borderId="22" xfId="60" applyNumberFormat="1" applyFill="1" applyBorder="1" applyAlignment="1" applyProtection="1">
      <alignment horizontal="center"/>
      <protection locked="0"/>
    </xf>
    <xf numFmtId="2" fontId="3" fillId="0" borderId="22" xfId="60" applyNumberFormat="1" applyFill="1" applyBorder="1" applyAlignment="1" applyProtection="1">
      <alignment horizontal="centerContinuous"/>
      <protection locked="0"/>
    </xf>
    <xf numFmtId="2" fontId="3" fillId="0" borderId="0" xfId="60" applyNumberFormat="1" applyFill="1" applyAlignment="1" applyProtection="1">
      <alignment horizontal="right"/>
      <protection locked="0"/>
    </xf>
    <xf numFmtId="2" fontId="3" fillId="0" borderId="15" xfId="60" applyNumberFormat="1" applyFill="1" applyBorder="1" applyAlignment="1" applyProtection="1">
      <alignment horizontal="right"/>
      <protection locked="0"/>
    </xf>
    <xf numFmtId="2" fontId="3" fillId="0" borderId="23" xfId="60" applyNumberFormat="1" applyFill="1" applyBorder="1" applyAlignment="1" applyProtection="1">
      <alignment horizontal="right"/>
      <protection locked="0"/>
    </xf>
    <xf numFmtId="2" fontId="3" fillId="0" borderId="24" xfId="60" applyNumberFormat="1" applyFill="1" applyBorder="1" applyAlignment="1" applyProtection="1">
      <alignment horizontal="right"/>
      <protection locked="0"/>
    </xf>
    <xf numFmtId="2" fontId="3" fillId="0" borderId="0" xfId="60" applyNumberFormat="1" applyFill="1" applyProtection="1">
      <alignment/>
      <protection locked="0"/>
    </xf>
    <xf numFmtId="4" fontId="3" fillId="0" borderId="15" xfId="60" applyNumberFormat="1" applyFill="1" applyBorder="1" applyProtection="1">
      <alignment/>
      <protection locked="0"/>
    </xf>
    <xf numFmtId="4" fontId="3" fillId="0" borderId="0" xfId="60" applyNumberFormat="1" applyFill="1" applyProtection="1">
      <alignment/>
      <protection locked="0"/>
    </xf>
    <xf numFmtId="4" fontId="47" fillId="0" borderId="15" xfId="57" applyNumberFormat="1" applyFont="1" applyFill="1" applyBorder="1" applyProtection="1">
      <alignment/>
      <protection locked="0"/>
    </xf>
    <xf numFmtId="4" fontId="47" fillId="0" borderId="0" xfId="57" applyNumberFormat="1" applyFont="1" applyFill="1" applyProtection="1">
      <alignment/>
      <protection locked="0"/>
    </xf>
    <xf numFmtId="4" fontId="3" fillId="0" borderId="23" xfId="60" applyNumberFormat="1" applyFill="1" applyBorder="1" applyProtection="1">
      <alignment/>
      <protection locked="0"/>
    </xf>
    <xf numFmtId="4" fontId="3" fillId="0" borderId="15" xfId="60" applyNumberFormat="1" applyFill="1" applyBorder="1" applyAlignment="1" applyProtection="1">
      <alignment horizontal="right"/>
      <protection locked="0"/>
    </xf>
    <xf numFmtId="2" fontId="2" fillId="0" borderId="0" xfId="60" applyNumberFormat="1" applyFont="1" applyFill="1" applyAlignment="1" applyProtection="1">
      <alignment horizontal="right"/>
      <protection locked="0"/>
    </xf>
    <xf numFmtId="4" fontId="2" fillId="0" borderId="17" xfId="60" applyNumberFormat="1" applyFont="1" applyFill="1" applyBorder="1" applyProtection="1">
      <alignment/>
      <protection locked="0"/>
    </xf>
    <xf numFmtId="2" fontId="2" fillId="0" borderId="0" xfId="60" applyNumberFormat="1" applyFont="1" applyFill="1" applyProtection="1">
      <alignment/>
      <protection locked="0"/>
    </xf>
    <xf numFmtId="1" fontId="3" fillId="0" borderId="25" xfId="60" applyNumberFormat="1" applyFill="1" applyBorder="1" applyAlignment="1" applyProtection="1">
      <alignment horizontal="center"/>
      <protection locked="0"/>
    </xf>
    <xf numFmtId="3" fontId="3" fillId="0" borderId="26" xfId="60" applyNumberFormat="1" applyFill="1" applyBorder="1" applyAlignment="1" applyProtection="1">
      <alignment horizontal="center"/>
      <protection locked="0"/>
    </xf>
    <xf numFmtId="166" fontId="3" fillId="0" borderId="13" xfId="60" applyNumberFormat="1" applyFill="1" applyBorder="1" applyAlignment="1" applyProtection="1">
      <alignment horizontal="centerContinuous"/>
      <protection locked="0"/>
    </xf>
    <xf numFmtId="166" fontId="3" fillId="0" borderId="14" xfId="60" applyNumberFormat="1" applyFill="1" applyBorder="1" applyAlignment="1" applyProtection="1">
      <alignment horizontal="centerContinuous"/>
      <protection locked="0"/>
    </xf>
    <xf numFmtId="166" fontId="3" fillId="0" borderId="22" xfId="60" applyNumberFormat="1" applyFill="1" applyBorder="1" applyAlignment="1" applyProtection="1">
      <alignment horizontal="centerContinuous"/>
      <protection locked="0"/>
    </xf>
    <xf numFmtId="3" fontId="3" fillId="0" borderId="23" xfId="60" applyNumberFormat="1" applyFill="1" applyBorder="1" applyAlignment="1" applyProtection="1">
      <alignment horizontal="right"/>
      <protection locked="0"/>
    </xf>
    <xf numFmtId="166" fontId="3" fillId="0" borderId="15" xfId="60" applyNumberFormat="1" applyFill="1" applyBorder="1" applyAlignment="1" applyProtection="1">
      <alignment horizontal="right"/>
      <protection locked="0"/>
    </xf>
    <xf numFmtId="166" fontId="3" fillId="0" borderId="0" xfId="60" applyNumberFormat="1" applyFill="1" applyAlignment="1" applyProtection="1">
      <alignment horizontal="right"/>
      <protection locked="0"/>
    </xf>
    <xf numFmtId="166" fontId="3" fillId="0" borderId="23" xfId="60" applyNumberFormat="1" applyFill="1" applyBorder="1" applyAlignment="1" applyProtection="1">
      <alignment horizontal="right"/>
      <protection locked="0"/>
    </xf>
    <xf numFmtId="3" fontId="2" fillId="0" borderId="23" xfId="60" applyNumberFormat="1" applyFont="1" applyFill="1" applyBorder="1" applyProtection="1">
      <alignment/>
      <protection locked="0"/>
    </xf>
    <xf numFmtId="166" fontId="3" fillId="0" borderId="15" xfId="60" applyNumberFormat="1" applyFill="1" applyBorder="1" applyProtection="1">
      <alignment/>
      <protection locked="0"/>
    </xf>
    <xf numFmtId="166" fontId="3" fillId="0" borderId="23" xfId="60" applyNumberFormat="1" applyFill="1" applyBorder="1" applyProtection="1">
      <alignment/>
      <protection locked="0"/>
    </xf>
    <xf numFmtId="3" fontId="3" fillId="0" borderId="23" xfId="60" applyNumberFormat="1" applyFill="1" applyBorder="1" applyProtection="1">
      <alignment/>
      <protection locked="0"/>
    </xf>
    <xf numFmtId="3" fontId="2" fillId="0" borderId="23" xfId="60" applyNumberFormat="1" applyFont="1" applyFill="1" applyBorder="1" applyAlignment="1" applyProtection="1">
      <alignment horizontal="right"/>
      <protection locked="0"/>
    </xf>
    <xf numFmtId="4" fontId="2" fillId="0" borderId="18" xfId="60" applyNumberFormat="1" applyFont="1" applyFill="1" applyBorder="1" applyProtection="1">
      <alignment/>
      <protection locked="0"/>
    </xf>
    <xf numFmtId="4" fontId="2" fillId="0" borderId="24" xfId="60" applyNumberFormat="1" applyFont="1" applyFill="1" applyBorder="1" applyProtection="1">
      <alignment/>
      <protection locked="0"/>
    </xf>
    <xf numFmtId="3" fontId="2" fillId="0" borderId="23" xfId="60" applyNumberFormat="1" applyFont="1" applyFill="1" applyBorder="1" applyAlignment="1" applyProtection="1">
      <alignment wrapText="1" shrinkToFit="1"/>
      <protection locked="0"/>
    </xf>
    <xf numFmtId="3" fontId="2" fillId="0" borderId="0" xfId="60" applyNumberFormat="1" applyFont="1" applyFill="1" applyAlignment="1" applyProtection="1">
      <alignment horizontal="right"/>
      <protection locked="0"/>
    </xf>
    <xf numFmtId="0" fontId="2" fillId="0" borderId="0" xfId="60" applyFont="1" applyFill="1" applyProtection="1">
      <alignment/>
      <protection locked="0"/>
    </xf>
    <xf numFmtId="4" fontId="2" fillId="0" borderId="15" xfId="60" applyNumberFormat="1" applyFont="1" applyFill="1" applyBorder="1" applyProtection="1">
      <alignment/>
      <protection locked="0"/>
    </xf>
    <xf numFmtId="4" fontId="2" fillId="0" borderId="0" xfId="60" applyNumberFormat="1" applyFont="1" applyFill="1" applyProtection="1">
      <alignment/>
      <protection locked="0"/>
    </xf>
    <xf numFmtId="4" fontId="2" fillId="0" borderId="23" xfId="60" applyNumberFormat="1" applyFont="1" applyFill="1" applyBorder="1" applyProtection="1">
      <alignment/>
      <protection locked="0"/>
    </xf>
    <xf numFmtId="4" fontId="2" fillId="0" borderId="15" xfId="60" applyNumberFormat="1" applyFont="1" applyFill="1" applyBorder="1" applyAlignment="1" applyProtection="1">
      <alignment horizontal="right"/>
      <protection locked="0"/>
    </xf>
    <xf numFmtId="4" fontId="2" fillId="0" borderId="0" xfId="60" applyNumberFormat="1" applyFont="1" applyFill="1" applyAlignment="1" applyProtection="1">
      <alignment horizontal="right"/>
      <protection locked="0"/>
    </xf>
    <xf numFmtId="0" fontId="7" fillId="0" borderId="0" xfId="60" applyFont="1" applyFill="1" applyProtection="1">
      <alignment/>
      <protection locked="0"/>
    </xf>
    <xf numFmtId="0" fontId="3" fillId="0" borderId="0" xfId="62" applyFont="1" applyFill="1" applyProtection="1">
      <alignment/>
      <protection locked="0"/>
    </xf>
    <xf numFmtId="1" fontId="3" fillId="0" borderId="0" xfId="48" applyNumberFormat="1" applyFont="1" applyFill="1" applyBorder="1" applyAlignment="1">
      <alignment/>
    </xf>
    <xf numFmtId="3" fontId="2" fillId="0" borderId="0" xfId="60" applyNumberFormat="1" applyFont="1" applyFill="1">
      <alignment/>
      <protection/>
    </xf>
    <xf numFmtId="3" fontId="3" fillId="0" borderId="0" xfId="60" applyNumberFormat="1" applyFill="1">
      <alignment/>
      <protection/>
    </xf>
    <xf numFmtId="0" fontId="3" fillId="0" borderId="0" xfId="60" applyFill="1">
      <alignment/>
      <protection/>
    </xf>
    <xf numFmtId="3" fontId="3" fillId="0" borderId="0" xfId="60" applyNumberFormat="1" applyFill="1" applyAlignment="1">
      <alignment horizontal="centerContinuous"/>
      <protection/>
    </xf>
    <xf numFmtId="0" fontId="3" fillId="0" borderId="10" xfId="60" applyFill="1" applyBorder="1">
      <alignment/>
      <protection/>
    </xf>
    <xf numFmtId="0" fontId="3" fillId="0" borderId="11" xfId="60" applyFill="1" applyBorder="1" applyAlignment="1">
      <alignment horizontal="centerContinuous"/>
      <protection/>
    </xf>
    <xf numFmtId="0" fontId="3" fillId="0" borderId="10" xfId="60" applyFill="1" applyBorder="1" applyAlignment="1">
      <alignment horizontal="centerContinuous"/>
      <protection/>
    </xf>
    <xf numFmtId="0" fontId="3" fillId="0" borderId="25" xfId="60" applyFill="1" applyBorder="1" applyAlignment="1">
      <alignment horizontal="centerContinuous"/>
      <protection/>
    </xf>
    <xf numFmtId="0" fontId="3" fillId="0" borderId="15" xfId="60" applyFill="1" applyBorder="1" applyAlignment="1">
      <alignment horizontal="centerContinuous"/>
      <protection/>
    </xf>
    <xf numFmtId="0" fontId="3" fillId="0" borderId="0" xfId="60" applyFill="1" applyAlignment="1">
      <alignment horizontal="centerContinuous"/>
      <protection/>
    </xf>
    <xf numFmtId="0" fontId="3" fillId="0" borderId="23" xfId="60" applyFill="1" applyBorder="1" applyAlignment="1">
      <alignment horizontal="centerContinuous"/>
      <protection/>
    </xf>
    <xf numFmtId="0" fontId="3" fillId="0" borderId="16" xfId="60" applyFill="1" applyBorder="1" applyAlignment="1">
      <alignment horizontal="centerContinuous"/>
      <protection/>
    </xf>
    <xf numFmtId="0" fontId="3" fillId="0" borderId="12" xfId="60" applyFill="1" applyBorder="1" applyAlignment="1">
      <alignment horizontal="centerContinuous"/>
      <protection/>
    </xf>
    <xf numFmtId="0" fontId="3" fillId="0" borderId="26" xfId="60" applyFill="1" applyBorder="1" applyAlignment="1">
      <alignment horizontal="centerContinuous"/>
      <protection/>
    </xf>
    <xf numFmtId="0" fontId="3" fillId="0" borderId="26" xfId="60" applyFill="1" applyBorder="1" applyAlignment="1">
      <alignment horizontal="center"/>
      <protection/>
    </xf>
    <xf numFmtId="0" fontId="3" fillId="0" borderId="13" xfId="60" applyFill="1" applyBorder="1" applyAlignment="1">
      <alignment horizontal="center"/>
      <protection/>
    </xf>
    <xf numFmtId="0" fontId="3" fillId="0" borderId="14" xfId="60" applyFill="1" applyBorder="1" applyAlignment="1">
      <alignment horizontal="center"/>
      <protection/>
    </xf>
    <xf numFmtId="0" fontId="3" fillId="0" borderId="22" xfId="60" applyFill="1" applyBorder="1" applyAlignment="1">
      <alignment horizontal="center"/>
      <protection/>
    </xf>
    <xf numFmtId="0" fontId="3" fillId="0" borderId="0" xfId="60" applyFill="1" applyAlignment="1">
      <alignment horizontal="center"/>
      <protection/>
    </xf>
    <xf numFmtId="0" fontId="3" fillId="0" borderId="17" xfId="60" applyFill="1" applyBorder="1" applyAlignment="1">
      <alignment horizontal="center"/>
      <protection/>
    </xf>
    <xf numFmtId="0" fontId="3" fillId="0" borderId="18" xfId="60" applyFill="1" applyBorder="1" applyAlignment="1">
      <alignment horizontal="center"/>
      <protection/>
    </xf>
    <xf numFmtId="0" fontId="3" fillId="0" borderId="24" xfId="60" applyFill="1" applyBorder="1" applyAlignment="1">
      <alignment horizontal="center"/>
      <protection/>
    </xf>
    <xf numFmtId="166" fontId="3" fillId="0" borderId="23" xfId="60" applyNumberFormat="1" applyFill="1" applyBorder="1">
      <alignment/>
      <protection/>
    </xf>
    <xf numFmtId="166" fontId="2" fillId="0" borderId="24" xfId="60" applyNumberFormat="1" applyFont="1" applyFill="1" applyBorder="1">
      <alignment/>
      <protection/>
    </xf>
    <xf numFmtId="0" fontId="3" fillId="0" borderId="0" xfId="0" applyFont="1" applyAlignment="1">
      <alignment/>
    </xf>
    <xf numFmtId="0" fontId="3" fillId="0" borderId="0" xfId="0" applyFont="1" applyFill="1" applyAlignment="1">
      <alignment horizontal="left" wrapText="1"/>
    </xf>
    <xf numFmtId="0" fontId="0" fillId="0" borderId="0" xfId="0" applyFill="1" applyAlignment="1">
      <alignment horizontal="left" wrapText="1"/>
    </xf>
    <xf numFmtId="1" fontId="2" fillId="0" borderId="0" xfId="48" applyNumberFormat="1" applyFont="1" applyFill="1" applyAlignment="1" applyProtection="1">
      <alignment horizontal="center"/>
      <protection locked="0"/>
    </xf>
    <xf numFmtId="1" fontId="3" fillId="0" borderId="19" xfId="60" applyNumberFormat="1" applyFill="1" applyBorder="1" applyAlignment="1" applyProtection="1">
      <alignment horizontal="center"/>
      <protection locked="0"/>
    </xf>
    <xf numFmtId="1" fontId="3" fillId="0" borderId="20" xfId="60" applyNumberFormat="1" applyFill="1" applyBorder="1" applyAlignment="1" applyProtection="1">
      <alignment horizontal="center"/>
      <protection locked="0"/>
    </xf>
    <xf numFmtId="1" fontId="3" fillId="0" borderId="21" xfId="60" applyNumberFormat="1" applyFill="1" applyBorder="1" applyAlignment="1" applyProtection="1">
      <alignment horizontal="center"/>
      <protection locked="0"/>
    </xf>
    <xf numFmtId="3" fontId="2" fillId="0" borderId="0" xfId="60" applyNumberFormat="1" applyFont="1" applyFill="1" applyAlignment="1" applyProtection="1">
      <alignment horizontal="center"/>
      <protection locked="0"/>
    </xf>
    <xf numFmtId="2" fontId="3" fillId="0" borderId="19" xfId="48" applyNumberFormat="1" applyFont="1" applyFill="1" applyBorder="1" applyAlignment="1" applyProtection="1">
      <alignment horizontal="center" wrapText="1"/>
      <protection locked="0"/>
    </xf>
    <xf numFmtId="2" fontId="3" fillId="0" borderId="20" xfId="48" applyNumberFormat="1" applyFont="1" applyFill="1" applyBorder="1" applyAlignment="1" applyProtection="1">
      <alignment horizontal="center" wrapText="1"/>
      <protection locked="0"/>
    </xf>
    <xf numFmtId="2" fontId="3" fillId="0" borderId="21" xfId="48" applyNumberFormat="1" applyFont="1" applyFill="1" applyBorder="1" applyAlignment="1" applyProtection="1">
      <alignment horizontal="center" wrapText="1"/>
      <protection locked="0"/>
    </xf>
    <xf numFmtId="3" fontId="2" fillId="0" borderId="0" xfId="60" applyNumberFormat="1" applyFont="1" applyFill="1" applyAlignment="1">
      <alignment horizontal="center"/>
      <protection/>
    </xf>
    <xf numFmtId="1" fontId="2" fillId="0" borderId="0" xfId="48" applyNumberFormat="1" applyFont="1" applyFill="1" applyBorder="1" applyAlignment="1">
      <alignment horizontal="center"/>
    </xf>
    <xf numFmtId="0" fontId="3" fillId="0" borderId="11" xfId="60" applyFill="1" applyBorder="1" applyAlignment="1">
      <alignment horizontal="center" wrapText="1" shrinkToFit="1"/>
      <protection/>
    </xf>
    <xf numFmtId="0" fontId="0" fillId="0" borderId="10" xfId="0" applyFill="1" applyBorder="1" applyAlignment="1">
      <alignment wrapText="1" shrinkToFit="1"/>
    </xf>
    <xf numFmtId="0" fontId="0" fillId="0" borderId="25" xfId="0" applyFill="1" applyBorder="1" applyAlignment="1">
      <alignment wrapText="1" shrinkToFit="1"/>
    </xf>
    <xf numFmtId="0" fontId="0" fillId="0" borderId="15" xfId="0" applyFill="1" applyBorder="1" applyAlignment="1">
      <alignment wrapText="1" shrinkToFit="1"/>
    </xf>
    <xf numFmtId="0" fontId="0" fillId="0" borderId="0" xfId="0" applyFill="1" applyAlignment="1">
      <alignment wrapText="1" shrinkToFit="1"/>
    </xf>
    <xf numFmtId="0" fontId="0" fillId="0" borderId="23" xfId="0" applyFill="1" applyBorder="1" applyAlignment="1">
      <alignment wrapText="1" shrinkToFit="1"/>
    </xf>
    <xf numFmtId="0" fontId="3" fillId="0" borderId="11" xfId="60" applyFill="1" applyBorder="1" applyAlignment="1">
      <alignment horizontal="center" wrapText="1"/>
      <protection/>
    </xf>
    <xf numFmtId="0" fontId="3" fillId="0" borderId="10" xfId="60" applyFill="1" applyBorder="1" applyAlignment="1">
      <alignment horizontal="center" wrapText="1"/>
      <protection/>
    </xf>
    <xf numFmtId="0" fontId="3" fillId="0" borderId="25" xfId="60" applyFill="1" applyBorder="1" applyAlignment="1">
      <alignment horizontal="center" wrapText="1"/>
      <protection/>
    </xf>
    <xf numFmtId="0" fontId="3" fillId="0" borderId="15" xfId="60" applyFill="1" applyBorder="1" applyAlignment="1">
      <alignment horizontal="center" wrapText="1"/>
      <protection/>
    </xf>
    <xf numFmtId="0" fontId="3" fillId="0" borderId="0" xfId="60" applyFill="1" applyAlignment="1">
      <alignment horizontal="center" wrapText="1"/>
      <protection/>
    </xf>
    <xf numFmtId="0" fontId="3" fillId="0" borderId="23" xfId="60"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_pers_un" xfId="48"/>
    <cellStyle name="Kop 1" xfId="49"/>
    <cellStyle name="Kop 2" xfId="50"/>
    <cellStyle name="Kop 3" xfId="51"/>
    <cellStyle name="Kop 4" xfId="52"/>
    <cellStyle name="Neutraal" xfId="53"/>
    <cellStyle name="Notitie" xfId="54"/>
    <cellStyle name="Ongeldig" xfId="55"/>
    <cellStyle name="Percent" xfId="56"/>
    <cellStyle name="Standaard 2" xfId="57"/>
    <cellStyle name="Standaard 3" xfId="58"/>
    <cellStyle name="Standaard 4" xfId="59"/>
    <cellStyle name="Standaard_96PHOG03" xfId="60"/>
    <cellStyle name="Standaard_96PHOG04" xfId="61"/>
    <cellStyle name="Standaard_l_hoger0203" xfId="62"/>
    <cellStyle name="Titel" xfId="63"/>
    <cellStyle name="Totaal" xfId="64"/>
    <cellStyle name="Uitvoer" xfId="65"/>
    <cellStyle name="Currency" xfId="66"/>
    <cellStyle name="Currency [0]"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3"/>
  <sheetViews>
    <sheetView tabSelected="1" zoomScale="115" zoomScaleNormal="115" zoomScalePageLayoutView="0" workbookViewId="0" topLeftCell="A1">
      <selection activeCell="A32" sqref="A32"/>
    </sheetView>
  </sheetViews>
  <sheetFormatPr defaultColWidth="9.140625" defaultRowHeight="12.75"/>
  <cols>
    <col min="1" max="1" width="11.57421875" style="2" customWidth="1"/>
    <col min="2" max="2" width="3.8515625" style="2" customWidth="1"/>
    <col min="3" max="16384" width="9.140625" style="2" customWidth="1"/>
  </cols>
  <sheetData>
    <row r="1" ht="15">
      <c r="A1" s="3" t="s">
        <v>24</v>
      </c>
    </row>
    <row r="3" ht="12.75">
      <c r="A3" s="1" t="s">
        <v>26</v>
      </c>
    </row>
    <row r="4" spans="1:3" ht="12.75">
      <c r="A4" s="6" t="s">
        <v>31</v>
      </c>
      <c r="C4" s="2" t="s">
        <v>25</v>
      </c>
    </row>
    <row r="6" ht="12.75">
      <c r="A6" s="1" t="s">
        <v>27</v>
      </c>
    </row>
    <row r="7" spans="1:3" ht="12.75">
      <c r="A7" s="6" t="s">
        <v>32</v>
      </c>
      <c r="C7" s="2" t="s">
        <v>28</v>
      </c>
    </row>
    <row r="8" spans="1:3" ht="12.75">
      <c r="A8" s="6" t="s">
        <v>33</v>
      </c>
      <c r="C8" s="2" t="s">
        <v>29</v>
      </c>
    </row>
    <row r="9" ht="12.75">
      <c r="A9" s="4"/>
    </row>
    <row r="11" spans="1:4" ht="15">
      <c r="A11" s="3" t="s">
        <v>79</v>
      </c>
      <c r="B11" s="169"/>
      <c r="C11" s="169"/>
      <c r="D11" s="169"/>
    </row>
    <row r="12" spans="1:4" ht="12.75">
      <c r="A12" s="6" t="s">
        <v>82</v>
      </c>
      <c r="B12" s="169"/>
      <c r="C12" s="169" t="s">
        <v>80</v>
      </c>
      <c r="D12" s="169"/>
    </row>
    <row r="13" spans="1:4" ht="12.75">
      <c r="A13" s="6" t="s">
        <v>83</v>
      </c>
      <c r="B13" s="169"/>
      <c r="C13" s="169" t="s">
        <v>81</v>
      </c>
      <c r="D13" s="169"/>
    </row>
  </sheetData>
  <sheetProtection/>
  <hyperlinks>
    <hyperlink ref="A4" location="'20PHOG01'!A1" display="20PHOG01"/>
    <hyperlink ref="A7" location="'20PHOG02'!A1" display="20PHOG02"/>
    <hyperlink ref="A8" location="'20PHOG03'!A1" display="20PHOG03"/>
    <hyperlink ref="A12" location="'19PUNIV01'!A1" display="19PUNIV01"/>
    <hyperlink ref="A13" location="'19PUNIV02'!A1" display="19PUNIV02"/>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44" sqref="A44"/>
    </sheetView>
  </sheetViews>
  <sheetFormatPr defaultColWidth="9.140625" defaultRowHeight="12.75"/>
  <cols>
    <col min="1" max="1" width="21.8515625" style="11" customWidth="1"/>
    <col min="2" max="10" width="7.8515625" style="11" customWidth="1"/>
    <col min="11" max="16384" width="9.140625" style="11" customWidth="1"/>
  </cols>
  <sheetData>
    <row r="1" ht="12.75">
      <c r="A1" s="5" t="s">
        <v>34</v>
      </c>
    </row>
    <row r="2" spans="1:10" ht="12.75">
      <c r="A2" s="8" t="s">
        <v>0</v>
      </c>
      <c r="B2" s="9"/>
      <c r="C2" s="10"/>
      <c r="D2" s="9"/>
      <c r="E2" s="10"/>
      <c r="F2" s="10"/>
      <c r="G2" s="9"/>
      <c r="H2" s="10"/>
      <c r="I2" s="9"/>
      <c r="J2" s="9"/>
    </row>
    <row r="3" spans="1:10" ht="12.75">
      <c r="A3" s="8"/>
      <c r="B3" s="9"/>
      <c r="C3" s="8"/>
      <c r="D3" s="9"/>
      <c r="E3" s="10"/>
      <c r="F3" s="10"/>
      <c r="G3" s="9"/>
      <c r="H3" s="10"/>
      <c r="I3" s="9"/>
      <c r="J3" s="9"/>
    </row>
    <row r="4" spans="1:10" ht="12.75">
      <c r="A4" s="8" t="s">
        <v>35</v>
      </c>
      <c r="B4" s="9"/>
      <c r="C4" s="8"/>
      <c r="D4" s="9"/>
      <c r="E4" s="10"/>
      <c r="F4" s="10"/>
      <c r="G4" s="9"/>
      <c r="H4" s="10"/>
      <c r="I4" s="9"/>
      <c r="J4" s="9"/>
    </row>
    <row r="5" spans="1:10" ht="12.75">
      <c r="A5" s="8"/>
      <c r="B5" s="9"/>
      <c r="C5" s="8"/>
      <c r="D5" s="9"/>
      <c r="E5" s="10"/>
      <c r="F5" s="10"/>
      <c r="G5" s="9"/>
      <c r="H5" s="10"/>
      <c r="I5" s="9"/>
      <c r="J5" s="9"/>
    </row>
    <row r="6" spans="1:10" ht="12.75">
      <c r="A6" s="8" t="s">
        <v>1</v>
      </c>
      <c r="B6" s="9"/>
      <c r="C6" s="8"/>
      <c r="D6" s="9"/>
      <c r="E6" s="9"/>
      <c r="F6" s="9"/>
      <c r="G6" s="9"/>
      <c r="H6" s="9"/>
      <c r="I6" s="9"/>
      <c r="J6" s="9"/>
    </row>
    <row r="7" ht="14.25" customHeight="1" thickBot="1"/>
    <row r="8" spans="1:10" ht="12.75">
      <c r="A8" s="76"/>
      <c r="B8" s="77"/>
      <c r="C8" s="78" t="s">
        <v>2</v>
      </c>
      <c r="D8" s="79"/>
      <c r="E8" s="77"/>
      <c r="F8" s="78" t="s">
        <v>3</v>
      </c>
      <c r="G8" s="79"/>
      <c r="H8" s="77"/>
      <c r="I8" s="78" t="s">
        <v>4</v>
      </c>
      <c r="J8" s="79"/>
    </row>
    <row r="9" spans="1:10" ht="12.75">
      <c r="A9" s="14"/>
      <c r="B9" s="80" t="s">
        <v>5</v>
      </c>
      <c r="C9" s="81" t="s">
        <v>6</v>
      </c>
      <c r="D9" s="81" t="s">
        <v>4</v>
      </c>
      <c r="E9" s="80" t="s">
        <v>5</v>
      </c>
      <c r="F9" s="81" t="s">
        <v>6</v>
      </c>
      <c r="G9" s="81" t="s">
        <v>4</v>
      </c>
      <c r="H9" s="80" t="s">
        <v>5</v>
      </c>
      <c r="I9" s="81" t="s">
        <v>6</v>
      </c>
      <c r="J9" s="81" t="s">
        <v>4</v>
      </c>
    </row>
    <row r="10" spans="1:10" ht="12.75">
      <c r="A10" s="17"/>
      <c r="B10" s="18"/>
      <c r="C10" s="19"/>
      <c r="D10" s="19"/>
      <c r="E10" s="18"/>
      <c r="F10" s="19"/>
      <c r="G10" s="19"/>
      <c r="H10" s="18"/>
      <c r="I10" s="19"/>
      <c r="J10" s="19"/>
    </row>
    <row r="11" spans="1:10" s="23" customFormat="1" ht="12.75">
      <c r="A11" s="20" t="s">
        <v>4</v>
      </c>
      <c r="B11" s="21">
        <v>1775.1921665999996</v>
      </c>
      <c r="C11" s="22">
        <v>2413.1814183</v>
      </c>
      <c r="D11" s="22">
        <f>SUM(B11:C11)</f>
        <v>4188.3735848999995</v>
      </c>
      <c r="E11" s="21">
        <v>1341.0623353</v>
      </c>
      <c r="F11" s="22">
        <v>1755.4601486000001</v>
      </c>
      <c r="G11" s="22">
        <f>SUM(E11:F11)</f>
        <v>3096.5224839</v>
      </c>
      <c r="H11" s="21">
        <f>SUM(B11,E11)</f>
        <v>3116.2545019</v>
      </c>
      <c r="I11" s="22">
        <f>SUM(C11,F11)</f>
        <v>4168.6415669</v>
      </c>
      <c r="J11" s="22">
        <f>SUM(H11:I11)</f>
        <v>7284.8960688</v>
      </c>
    </row>
    <row r="12" spans="1:10" s="23" customFormat="1" ht="12.75">
      <c r="A12" s="82"/>
      <c r="B12" s="83"/>
      <c r="C12" s="83"/>
      <c r="D12" s="83"/>
      <c r="E12" s="83"/>
      <c r="F12" s="83"/>
      <c r="G12" s="83"/>
      <c r="H12" s="83"/>
      <c r="I12" s="83"/>
      <c r="J12" s="83"/>
    </row>
    <row r="13" spans="1:10" s="23" customFormat="1" ht="12.75">
      <c r="A13" s="82"/>
      <c r="B13" s="83"/>
      <c r="C13" s="83"/>
      <c r="D13" s="83"/>
      <c r="E13" s="83"/>
      <c r="F13" s="83"/>
      <c r="G13" s="83"/>
      <c r="H13" s="83"/>
      <c r="I13" s="83"/>
      <c r="J13" s="83"/>
    </row>
    <row r="14" spans="1:10" s="23" customFormat="1" ht="12.75">
      <c r="A14" s="82"/>
      <c r="B14" s="83"/>
      <c r="C14" s="83"/>
      <c r="D14" s="83"/>
      <c r="E14" s="83"/>
      <c r="F14" s="83"/>
      <c r="G14" s="83"/>
      <c r="H14" s="83"/>
      <c r="I14" s="83"/>
      <c r="J14" s="83"/>
    </row>
    <row r="15" spans="1:10" s="23" customFormat="1" ht="12.75">
      <c r="A15" s="82"/>
      <c r="B15" s="83"/>
      <c r="C15" s="83"/>
      <c r="D15" s="83"/>
      <c r="E15" s="83"/>
      <c r="F15" s="83"/>
      <c r="G15" s="83"/>
      <c r="H15" s="83"/>
      <c r="I15" s="83"/>
      <c r="J15" s="83"/>
    </row>
    <row r="16" spans="1:10" s="23" customFormat="1" ht="12.75">
      <c r="A16" s="82"/>
      <c r="B16" s="83"/>
      <c r="C16" s="83"/>
      <c r="D16" s="83"/>
      <c r="E16" s="83"/>
      <c r="F16" s="83"/>
      <c r="G16" s="83"/>
      <c r="H16" s="83"/>
      <c r="I16" s="83"/>
      <c r="J16" s="83"/>
    </row>
    <row r="17" spans="1:10" s="23" customFormat="1" ht="12.75">
      <c r="A17" s="82"/>
      <c r="B17" s="83"/>
      <c r="C17" s="83"/>
      <c r="D17" s="83"/>
      <c r="E17" s="83"/>
      <c r="F17" s="83"/>
      <c r="G17" s="83"/>
      <c r="H17" s="83"/>
      <c r="I17" s="83"/>
      <c r="J17" s="83"/>
    </row>
    <row r="18" spans="1:10" s="23" customFormat="1" ht="12.75">
      <c r="A18" s="82"/>
      <c r="B18" s="83"/>
      <c r="C18" s="83"/>
      <c r="D18" s="83"/>
      <c r="E18" s="83"/>
      <c r="F18" s="83"/>
      <c r="G18" s="83"/>
      <c r="H18" s="83"/>
      <c r="I18" s="83"/>
      <c r="J18" s="83"/>
    </row>
    <row r="19" spans="1:10" s="23" customFormat="1" ht="12.75">
      <c r="A19" s="82"/>
      <c r="B19" s="83"/>
      <c r="C19" s="83"/>
      <c r="D19" s="83"/>
      <c r="E19" s="83"/>
      <c r="F19" s="83"/>
      <c r="G19" s="83"/>
      <c r="H19" s="83"/>
      <c r="I19" s="83"/>
      <c r="J19" s="83"/>
    </row>
    <row r="20" spans="1:10" s="23" customFormat="1" ht="12.75">
      <c r="A20" s="82"/>
      <c r="B20" s="83"/>
      <c r="C20" s="83"/>
      <c r="D20" s="83"/>
      <c r="E20" s="83"/>
      <c r="F20" s="83"/>
      <c r="G20" s="83"/>
      <c r="H20" s="83"/>
      <c r="I20" s="83"/>
      <c r="J20" s="83"/>
    </row>
    <row r="21" spans="1:10" s="23" customFormat="1" ht="12.75">
      <c r="A21" s="82"/>
      <c r="B21" s="83"/>
      <c r="C21" s="83"/>
      <c r="D21" s="83"/>
      <c r="E21" s="83"/>
      <c r="F21" s="83"/>
      <c r="G21" s="83"/>
      <c r="H21" s="83"/>
      <c r="I21" s="83"/>
      <c r="J21" s="83"/>
    </row>
    <row r="22" spans="1:10" s="23" customFormat="1" ht="12.75">
      <c r="A22" s="8" t="s">
        <v>7</v>
      </c>
      <c r="B22" s="9"/>
      <c r="C22" s="10"/>
      <c r="D22" s="9"/>
      <c r="E22" s="10"/>
      <c r="F22" s="10"/>
      <c r="G22" s="9"/>
      <c r="H22" s="10"/>
      <c r="I22" s="9"/>
      <c r="J22" s="9"/>
    </row>
    <row r="23" spans="1:10" ht="12.75">
      <c r="A23" s="8"/>
      <c r="B23" s="9"/>
      <c r="C23" s="8"/>
      <c r="D23" s="9"/>
      <c r="E23" s="10"/>
      <c r="F23" s="10"/>
      <c r="G23" s="9"/>
      <c r="H23" s="10"/>
      <c r="I23" s="9"/>
      <c r="J23" s="9"/>
    </row>
    <row r="24" spans="1:10" ht="12.75">
      <c r="A24" s="8" t="s">
        <v>35</v>
      </c>
      <c r="B24" s="9"/>
      <c r="C24" s="8"/>
      <c r="D24" s="9"/>
      <c r="E24" s="10"/>
      <c r="F24" s="10"/>
      <c r="G24" s="9"/>
      <c r="H24" s="10"/>
      <c r="I24" s="9"/>
      <c r="J24" s="9"/>
    </row>
    <row r="25" spans="1:10" ht="12.75">
      <c r="A25" s="8"/>
      <c r="B25" s="9"/>
      <c r="C25" s="8"/>
      <c r="D25" s="9"/>
      <c r="E25" s="10"/>
      <c r="F25" s="10"/>
      <c r="G25" s="9"/>
      <c r="H25" s="10"/>
      <c r="I25" s="9"/>
      <c r="J25" s="9"/>
    </row>
    <row r="26" spans="1:10" ht="12.75">
      <c r="A26" s="8" t="s">
        <v>1</v>
      </c>
      <c r="B26" s="9"/>
      <c r="C26" s="8"/>
      <c r="D26" s="9"/>
      <c r="E26" s="10"/>
      <c r="F26" s="10"/>
      <c r="G26" s="9"/>
      <c r="H26" s="10"/>
      <c r="I26" s="9"/>
      <c r="J26" s="9"/>
    </row>
    <row r="27" spans="1:10" ht="13.5" thickBot="1">
      <c r="A27" s="8"/>
      <c r="B27" s="9"/>
      <c r="C27" s="8"/>
      <c r="D27" s="9"/>
      <c r="E27" s="10"/>
      <c r="F27" s="10"/>
      <c r="G27" s="9"/>
      <c r="H27" s="10"/>
      <c r="I27" s="9"/>
      <c r="J27" s="9"/>
    </row>
    <row r="28" spans="1:10" ht="12.75">
      <c r="A28" s="76"/>
      <c r="B28" s="77"/>
      <c r="C28" s="78" t="s">
        <v>8</v>
      </c>
      <c r="D28" s="79"/>
      <c r="E28" s="77"/>
      <c r="F28" s="78" t="s">
        <v>9</v>
      </c>
      <c r="G28" s="79"/>
      <c r="H28" s="77"/>
      <c r="I28" s="84" t="s">
        <v>10</v>
      </c>
      <c r="J28" s="79"/>
    </row>
    <row r="29" spans="1:10" ht="12.75">
      <c r="A29" s="14"/>
      <c r="B29" s="85" t="s">
        <v>5</v>
      </c>
      <c r="C29" s="86" t="s">
        <v>6</v>
      </c>
      <c r="D29" s="86" t="s">
        <v>4</v>
      </c>
      <c r="E29" s="85" t="s">
        <v>5</v>
      </c>
      <c r="F29" s="86" t="s">
        <v>6</v>
      </c>
      <c r="G29" s="86" t="s">
        <v>4</v>
      </c>
      <c r="H29" s="85" t="s">
        <v>5</v>
      </c>
      <c r="I29" s="86" t="s">
        <v>6</v>
      </c>
      <c r="J29" s="86" t="s">
        <v>4</v>
      </c>
    </row>
    <row r="30" spans="1:10" ht="12.75">
      <c r="A30" s="17"/>
      <c r="B30" s="18"/>
      <c r="C30" s="19"/>
      <c r="D30" s="19"/>
      <c r="E30" s="18"/>
      <c r="F30" s="19"/>
      <c r="G30" s="19"/>
      <c r="H30" s="18"/>
      <c r="I30" s="19"/>
      <c r="J30" s="19"/>
    </row>
    <row r="31" spans="1:10" ht="12.75">
      <c r="A31" s="20" t="s">
        <v>4</v>
      </c>
      <c r="B31" s="21">
        <v>558.0785766</v>
      </c>
      <c r="C31" s="22">
        <v>1108.8204127999995</v>
      </c>
      <c r="D31" s="22">
        <f>SUM(B31:C31)</f>
        <v>1666.8989893999997</v>
      </c>
      <c r="E31" s="21">
        <v>240.8483334</v>
      </c>
      <c r="F31" s="22">
        <v>538.9233336000001</v>
      </c>
      <c r="G31" s="22">
        <f>SUM(E31:F31)</f>
        <v>779.7716670000001</v>
      </c>
      <c r="H31" s="21">
        <f>SUM(B31,E31)</f>
        <v>798.92691</v>
      </c>
      <c r="I31" s="22">
        <f>SUM(C31,F31)</f>
        <v>1647.7437463999995</v>
      </c>
      <c r="J31" s="22">
        <f>SUM(H31:I31)</f>
        <v>2446.6706563999996</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A52" sqref="A52"/>
    </sheetView>
  </sheetViews>
  <sheetFormatPr defaultColWidth="9.140625" defaultRowHeight="12.75"/>
  <cols>
    <col min="1" max="1" width="28.57421875" style="11" customWidth="1"/>
    <col min="2" max="10" width="10.421875" style="11" customWidth="1"/>
    <col min="11" max="16" width="7.7109375" style="11" customWidth="1"/>
    <col min="17" max="16384" width="9.140625" style="11" customWidth="1"/>
  </cols>
  <sheetData>
    <row r="1" ht="12.75">
      <c r="A1" s="5" t="s">
        <v>34</v>
      </c>
    </row>
    <row r="2" spans="1:16" ht="12.75">
      <c r="A2" s="8" t="s">
        <v>0</v>
      </c>
      <c r="B2" s="9"/>
      <c r="C2" s="10"/>
      <c r="D2" s="10"/>
      <c r="E2" s="9"/>
      <c r="F2" s="9"/>
      <c r="G2" s="9"/>
      <c r="H2" s="10"/>
      <c r="I2" s="9"/>
      <c r="J2" s="9"/>
      <c r="K2" s="51" t="s">
        <v>11</v>
      </c>
      <c r="L2" s="9"/>
      <c r="M2" s="9"/>
      <c r="N2" s="9"/>
      <c r="O2" s="9"/>
      <c r="P2" s="9"/>
    </row>
    <row r="3" spans="1:16" ht="12.75">
      <c r="A3" s="8"/>
      <c r="B3" s="9"/>
      <c r="C3" s="8"/>
      <c r="D3" s="10"/>
      <c r="E3" s="9"/>
      <c r="F3" s="9"/>
      <c r="G3" s="9"/>
      <c r="H3" s="10"/>
      <c r="I3" s="9"/>
      <c r="J3" s="9"/>
      <c r="K3" s="51"/>
      <c r="L3" s="9"/>
      <c r="M3" s="9"/>
      <c r="N3" s="9"/>
      <c r="O3" s="9"/>
      <c r="P3" s="9"/>
    </row>
    <row r="4" spans="1:16" ht="12.75">
      <c r="A4" s="8" t="s">
        <v>36</v>
      </c>
      <c r="B4" s="9"/>
      <c r="C4" s="8"/>
      <c r="D4" s="10"/>
      <c r="E4" s="10"/>
      <c r="F4" s="9"/>
      <c r="G4" s="9"/>
      <c r="H4" s="10"/>
      <c r="I4" s="9"/>
      <c r="J4" s="9"/>
      <c r="K4" s="51" t="s">
        <v>11</v>
      </c>
      <c r="L4" s="9"/>
      <c r="M4" s="9"/>
      <c r="N4" s="9"/>
      <c r="O4" s="9"/>
      <c r="P4" s="9"/>
    </row>
    <row r="5" spans="1:16" ht="12.75">
      <c r="A5" s="8"/>
      <c r="B5" s="9"/>
      <c r="C5" s="8"/>
      <c r="D5" s="10"/>
      <c r="E5" s="10"/>
      <c r="F5" s="9"/>
      <c r="G5" s="9"/>
      <c r="H5" s="10"/>
      <c r="I5" s="9"/>
      <c r="J5" s="9"/>
      <c r="K5" s="51"/>
      <c r="L5" s="9"/>
      <c r="M5" s="9"/>
      <c r="N5" s="9"/>
      <c r="O5" s="9"/>
      <c r="P5" s="9"/>
    </row>
    <row r="6" spans="1:16" ht="12.75">
      <c r="A6" s="8" t="s">
        <v>1</v>
      </c>
      <c r="B6" s="9"/>
      <c r="C6" s="8"/>
      <c r="D6" s="9"/>
      <c r="E6" s="10"/>
      <c r="F6" s="9"/>
      <c r="G6" s="9"/>
      <c r="H6" s="9"/>
      <c r="I6" s="9"/>
      <c r="J6" s="9"/>
      <c r="K6" s="51" t="s">
        <v>11</v>
      </c>
      <c r="L6" s="9"/>
      <c r="M6" s="9"/>
      <c r="N6" s="9"/>
      <c r="O6" s="9"/>
      <c r="P6" s="9"/>
    </row>
    <row r="7" ht="13.5" thickBot="1"/>
    <row r="8" spans="1:10" s="52" customFormat="1" ht="12.75">
      <c r="A8" s="12"/>
      <c r="B8" s="13"/>
      <c r="C8" s="12" t="s">
        <v>2</v>
      </c>
      <c r="D8" s="12"/>
      <c r="E8" s="13"/>
      <c r="F8" s="12" t="s">
        <v>3</v>
      </c>
      <c r="G8" s="12"/>
      <c r="H8" s="13"/>
      <c r="I8" s="12" t="s">
        <v>4</v>
      </c>
      <c r="J8" s="12"/>
    </row>
    <row r="9" spans="1:10" ht="12.75">
      <c r="A9" s="14"/>
      <c r="B9" s="53" t="s">
        <v>5</v>
      </c>
      <c r="C9" s="54" t="s">
        <v>6</v>
      </c>
      <c r="D9" s="54" t="s">
        <v>4</v>
      </c>
      <c r="E9" s="53" t="s">
        <v>5</v>
      </c>
      <c r="F9" s="54" t="s">
        <v>6</v>
      </c>
      <c r="G9" s="54" t="s">
        <v>4</v>
      </c>
      <c r="H9" s="53" t="s">
        <v>5</v>
      </c>
      <c r="I9" s="54" t="s">
        <v>6</v>
      </c>
      <c r="J9" s="54" t="s">
        <v>4</v>
      </c>
    </row>
    <row r="10" spans="1:10" ht="12.75">
      <c r="A10" s="17"/>
      <c r="B10" s="18"/>
      <c r="C10" s="19"/>
      <c r="D10" s="19"/>
      <c r="E10" s="18"/>
      <c r="F10" s="19"/>
      <c r="G10" s="19"/>
      <c r="H10" s="18"/>
      <c r="I10" s="19"/>
      <c r="J10" s="19"/>
    </row>
    <row r="11" spans="1:10" s="23" customFormat="1" ht="12.75">
      <c r="A11" s="20" t="s">
        <v>4</v>
      </c>
      <c r="B11" s="21">
        <v>2093</v>
      </c>
      <c r="C11" s="22">
        <v>3010</v>
      </c>
      <c r="D11" s="22">
        <f>SUM(B11:C11)</f>
        <v>5103</v>
      </c>
      <c r="E11" s="21">
        <v>2172</v>
      </c>
      <c r="F11" s="22">
        <v>2575</v>
      </c>
      <c r="G11" s="22">
        <f>SUM(E11:F11)</f>
        <v>4747</v>
      </c>
      <c r="H11" s="21">
        <f>SUM(B11,E11)</f>
        <v>4265</v>
      </c>
      <c r="I11" s="22">
        <f>SUM(C11,F11)</f>
        <v>5585</v>
      </c>
      <c r="J11" s="22">
        <f>SUM(H11:I11)</f>
        <v>9850</v>
      </c>
    </row>
    <row r="12" spans="1:10" s="23" customFormat="1" ht="12.75">
      <c r="A12" s="55"/>
      <c r="B12" s="20"/>
      <c r="C12" s="20"/>
      <c r="D12" s="20"/>
      <c r="E12" s="20"/>
      <c r="F12" s="20"/>
      <c r="G12" s="20"/>
      <c r="H12" s="20"/>
      <c r="I12" s="20"/>
      <c r="J12" s="20"/>
    </row>
    <row r="13" spans="1:10" s="23" customFormat="1" ht="12.75">
      <c r="A13" s="55"/>
      <c r="B13" s="20"/>
      <c r="C13" s="20"/>
      <c r="D13" s="20"/>
      <c r="E13" s="20"/>
      <c r="F13" s="20"/>
      <c r="G13" s="20"/>
      <c r="H13" s="20"/>
      <c r="I13" s="20"/>
      <c r="J13" s="20"/>
    </row>
    <row r="14" spans="1:10" s="23" customFormat="1" ht="12.75">
      <c r="A14" s="55"/>
      <c r="B14" s="20"/>
      <c r="C14" s="20"/>
      <c r="D14" s="20"/>
      <c r="E14" s="20"/>
      <c r="F14" s="20"/>
      <c r="G14" s="20"/>
      <c r="H14" s="20"/>
      <c r="I14" s="20"/>
      <c r="J14" s="20"/>
    </row>
    <row r="15" spans="1:10" s="23" customFormat="1" ht="12.75">
      <c r="A15" s="56" t="s">
        <v>12</v>
      </c>
      <c r="B15" s="57"/>
      <c r="C15" s="57"/>
      <c r="D15" s="57"/>
      <c r="E15" s="58"/>
      <c r="F15" s="58"/>
      <c r="G15" s="57"/>
      <c r="H15" s="57"/>
      <c r="I15" s="57"/>
      <c r="J15" s="57"/>
    </row>
    <row r="16" spans="1:10" ht="12.75">
      <c r="A16" s="57"/>
      <c r="B16" s="57"/>
      <c r="C16" s="57"/>
      <c r="D16" s="57"/>
      <c r="E16" s="58"/>
      <c r="F16" s="56"/>
      <c r="G16" s="57"/>
      <c r="H16" s="57"/>
      <c r="I16" s="57"/>
      <c r="J16" s="57"/>
    </row>
    <row r="17" spans="1:10" ht="12.75">
      <c r="A17" s="56" t="s">
        <v>36</v>
      </c>
      <c r="B17" s="57"/>
      <c r="C17" s="57"/>
      <c r="D17" s="57"/>
      <c r="E17" s="58"/>
      <c r="F17" s="58"/>
      <c r="G17" s="57"/>
      <c r="H17" s="57"/>
      <c r="I17" s="57"/>
      <c r="J17" s="57"/>
    </row>
    <row r="18" spans="1:10" ht="12.75">
      <c r="A18" s="59"/>
      <c r="B18" s="43"/>
      <c r="C18" s="43"/>
      <c r="D18" s="43"/>
      <c r="E18" s="43"/>
      <c r="F18" s="43"/>
      <c r="G18" s="43"/>
      <c r="H18" s="43"/>
      <c r="I18" s="43"/>
      <c r="J18" s="43"/>
    </row>
    <row r="19" spans="1:10" ht="12.75">
      <c r="A19" s="56" t="s">
        <v>1</v>
      </c>
      <c r="B19" s="60"/>
      <c r="C19" s="60"/>
      <c r="D19" s="60"/>
      <c r="E19" s="60"/>
      <c r="F19" s="61"/>
      <c r="G19" s="60"/>
      <c r="H19" s="60"/>
      <c r="I19" s="60"/>
      <c r="J19" s="60"/>
    </row>
    <row r="20" spans="1:10" ht="13.5" thickBot="1">
      <c r="A20" s="62"/>
      <c r="B20" s="43"/>
      <c r="C20" s="43"/>
      <c r="D20" s="43"/>
      <c r="E20" s="43"/>
      <c r="F20" s="43"/>
      <c r="G20" s="43"/>
      <c r="H20" s="43"/>
      <c r="I20" s="43"/>
      <c r="J20" s="43"/>
    </row>
    <row r="21" spans="1:10" ht="12.75">
      <c r="A21" s="63"/>
      <c r="B21" s="64" t="s">
        <v>2</v>
      </c>
      <c r="C21" s="65"/>
      <c r="D21" s="65"/>
      <c r="E21" s="64" t="s">
        <v>3</v>
      </c>
      <c r="F21" s="65"/>
      <c r="G21" s="65"/>
      <c r="H21" s="64" t="s">
        <v>4</v>
      </c>
      <c r="I21" s="65"/>
      <c r="J21" s="65"/>
    </row>
    <row r="22" spans="1:10" ht="12.75">
      <c r="A22" s="66" t="s">
        <v>13</v>
      </c>
      <c r="B22" s="67" t="s">
        <v>5</v>
      </c>
      <c r="C22" s="68" t="s">
        <v>6</v>
      </c>
      <c r="D22" s="68" t="s">
        <v>4</v>
      </c>
      <c r="E22" s="67" t="s">
        <v>5</v>
      </c>
      <c r="F22" s="68" t="s">
        <v>6</v>
      </c>
      <c r="G22" s="68" t="s">
        <v>4</v>
      </c>
      <c r="H22" s="67" t="s">
        <v>5</v>
      </c>
      <c r="I22" s="68" t="s">
        <v>6</v>
      </c>
      <c r="J22" s="68" t="s">
        <v>4</v>
      </c>
    </row>
    <row r="23" spans="1:10" ht="12.75">
      <c r="A23" s="69"/>
      <c r="B23" s="70"/>
      <c r="C23" s="71"/>
      <c r="D23" s="71"/>
      <c r="E23" s="70"/>
      <c r="F23" s="71"/>
      <c r="G23" s="71"/>
      <c r="H23" s="70"/>
      <c r="I23" s="71"/>
      <c r="J23" s="71"/>
    </row>
    <row r="24" spans="1:10" ht="12.75">
      <c r="A24" s="62" t="s">
        <v>14</v>
      </c>
      <c r="B24" s="41">
        <v>0</v>
      </c>
      <c r="C24" s="42">
        <v>0</v>
      </c>
      <c r="D24" s="43">
        <f>SUM(B24:C24)</f>
        <v>0</v>
      </c>
      <c r="E24" s="44">
        <v>31</v>
      </c>
      <c r="F24" s="43">
        <v>31</v>
      </c>
      <c r="G24" s="43">
        <f>SUM(E24:F24)</f>
        <v>62</v>
      </c>
      <c r="H24" s="44">
        <f>B24+E24</f>
        <v>31</v>
      </c>
      <c r="I24" s="43">
        <f>C24+F24</f>
        <v>31</v>
      </c>
      <c r="J24" s="43">
        <f aca="true" t="shared" si="0" ref="J24:J32">SUM(H24:I24)</f>
        <v>62</v>
      </c>
    </row>
    <row r="25" spans="1:10" ht="12.75">
      <c r="A25" s="62" t="s">
        <v>15</v>
      </c>
      <c r="B25" s="41">
        <v>6</v>
      </c>
      <c r="C25" s="42">
        <v>4</v>
      </c>
      <c r="D25" s="43">
        <f aca="true" t="shared" si="1" ref="D25:D32">SUM(B25:C25)</f>
        <v>10</v>
      </c>
      <c r="E25" s="44">
        <v>191</v>
      </c>
      <c r="F25" s="43">
        <v>320</v>
      </c>
      <c r="G25" s="43">
        <f aca="true" t="shared" si="2" ref="G25:G32">SUM(E25:F25)</f>
        <v>511</v>
      </c>
      <c r="H25" s="44">
        <f aca="true" t="shared" si="3" ref="H25:I32">B25+E25</f>
        <v>197</v>
      </c>
      <c r="I25" s="43">
        <f t="shared" si="3"/>
        <v>324</v>
      </c>
      <c r="J25" s="43">
        <f t="shared" si="0"/>
        <v>521</v>
      </c>
    </row>
    <row r="26" spans="1:10" ht="12.75">
      <c r="A26" s="62" t="s">
        <v>16</v>
      </c>
      <c r="B26" s="41">
        <v>69</v>
      </c>
      <c r="C26" s="42">
        <v>92</v>
      </c>
      <c r="D26" s="43">
        <f t="shared" si="1"/>
        <v>161</v>
      </c>
      <c r="E26" s="44">
        <v>333</v>
      </c>
      <c r="F26" s="43">
        <v>559</v>
      </c>
      <c r="G26" s="43">
        <f t="shared" si="2"/>
        <v>892</v>
      </c>
      <c r="H26" s="44">
        <f t="shared" si="3"/>
        <v>402</v>
      </c>
      <c r="I26" s="43">
        <f t="shared" si="3"/>
        <v>651</v>
      </c>
      <c r="J26" s="43">
        <f t="shared" si="0"/>
        <v>1053</v>
      </c>
    </row>
    <row r="27" spans="1:10" ht="12.75">
      <c r="A27" s="62" t="s">
        <v>17</v>
      </c>
      <c r="B27" s="41">
        <v>151</v>
      </c>
      <c r="C27" s="42">
        <v>333</v>
      </c>
      <c r="D27" s="43">
        <f t="shared" si="1"/>
        <v>484</v>
      </c>
      <c r="E27" s="44">
        <v>349</v>
      </c>
      <c r="F27" s="43">
        <v>581</v>
      </c>
      <c r="G27" s="43">
        <f t="shared" si="2"/>
        <v>930</v>
      </c>
      <c r="H27" s="44">
        <f t="shared" si="3"/>
        <v>500</v>
      </c>
      <c r="I27" s="43">
        <f t="shared" si="3"/>
        <v>914</v>
      </c>
      <c r="J27" s="43">
        <f t="shared" si="0"/>
        <v>1414</v>
      </c>
    </row>
    <row r="28" spans="1:10" ht="12.75">
      <c r="A28" s="62" t="s">
        <v>18</v>
      </c>
      <c r="B28" s="41">
        <v>295</v>
      </c>
      <c r="C28" s="42">
        <v>558</v>
      </c>
      <c r="D28" s="43">
        <f t="shared" si="1"/>
        <v>853</v>
      </c>
      <c r="E28" s="44">
        <v>379</v>
      </c>
      <c r="F28" s="43">
        <v>494</v>
      </c>
      <c r="G28" s="43">
        <f t="shared" si="2"/>
        <v>873</v>
      </c>
      <c r="H28" s="44">
        <f t="shared" si="3"/>
        <v>674</v>
      </c>
      <c r="I28" s="43">
        <f t="shared" si="3"/>
        <v>1052</v>
      </c>
      <c r="J28" s="43">
        <f t="shared" si="0"/>
        <v>1726</v>
      </c>
    </row>
    <row r="29" spans="1:10" ht="12.75">
      <c r="A29" s="62" t="s">
        <v>19</v>
      </c>
      <c r="B29" s="41">
        <v>321</v>
      </c>
      <c r="C29" s="42">
        <v>587</v>
      </c>
      <c r="D29" s="43">
        <f t="shared" si="1"/>
        <v>908</v>
      </c>
      <c r="E29" s="44">
        <v>300</v>
      </c>
      <c r="F29" s="43">
        <v>266</v>
      </c>
      <c r="G29" s="43">
        <f t="shared" si="2"/>
        <v>566</v>
      </c>
      <c r="H29" s="44">
        <f t="shared" si="3"/>
        <v>621</v>
      </c>
      <c r="I29" s="43">
        <f t="shared" si="3"/>
        <v>853</v>
      </c>
      <c r="J29" s="43">
        <f t="shared" si="0"/>
        <v>1474</v>
      </c>
    </row>
    <row r="30" spans="1:10" ht="12.75">
      <c r="A30" s="62" t="s">
        <v>20</v>
      </c>
      <c r="B30" s="41">
        <v>376</v>
      </c>
      <c r="C30" s="42">
        <v>517</v>
      </c>
      <c r="D30" s="43">
        <f t="shared" si="1"/>
        <v>893</v>
      </c>
      <c r="E30" s="44">
        <v>236</v>
      </c>
      <c r="F30" s="43">
        <v>182</v>
      </c>
      <c r="G30" s="43">
        <f t="shared" si="2"/>
        <v>418</v>
      </c>
      <c r="H30" s="44">
        <f t="shared" si="3"/>
        <v>612</v>
      </c>
      <c r="I30" s="43">
        <f t="shared" si="3"/>
        <v>699</v>
      </c>
      <c r="J30" s="43">
        <f t="shared" si="0"/>
        <v>1311</v>
      </c>
    </row>
    <row r="31" spans="1:10" ht="12.75">
      <c r="A31" s="62" t="s">
        <v>21</v>
      </c>
      <c r="B31" s="41">
        <v>494</v>
      </c>
      <c r="C31" s="42">
        <v>595</v>
      </c>
      <c r="D31" s="43">
        <f t="shared" si="1"/>
        <v>1089</v>
      </c>
      <c r="E31" s="44">
        <v>210</v>
      </c>
      <c r="F31" s="43">
        <v>108</v>
      </c>
      <c r="G31" s="43">
        <f t="shared" si="2"/>
        <v>318</v>
      </c>
      <c r="H31" s="44">
        <f t="shared" si="3"/>
        <v>704</v>
      </c>
      <c r="I31" s="43">
        <f t="shared" si="3"/>
        <v>703</v>
      </c>
      <c r="J31" s="43">
        <f t="shared" si="0"/>
        <v>1407</v>
      </c>
    </row>
    <row r="32" spans="1:10" ht="12.75">
      <c r="A32" s="62" t="s">
        <v>22</v>
      </c>
      <c r="B32" s="46">
        <v>381</v>
      </c>
      <c r="C32" s="42">
        <v>324</v>
      </c>
      <c r="D32" s="43">
        <f t="shared" si="1"/>
        <v>705</v>
      </c>
      <c r="E32" s="44">
        <v>143</v>
      </c>
      <c r="F32" s="43">
        <v>34</v>
      </c>
      <c r="G32" s="43">
        <f t="shared" si="2"/>
        <v>177</v>
      </c>
      <c r="H32" s="44">
        <f t="shared" si="3"/>
        <v>524</v>
      </c>
      <c r="I32" s="43">
        <f t="shared" si="3"/>
        <v>358</v>
      </c>
      <c r="J32" s="72">
        <f t="shared" si="0"/>
        <v>882</v>
      </c>
    </row>
    <row r="33" spans="1:10" ht="12.75">
      <c r="A33" s="73" t="s">
        <v>4</v>
      </c>
      <c r="B33" s="74">
        <f aca="true" t="shared" si="4" ref="B33:J33">SUM(B24:B32)</f>
        <v>2093</v>
      </c>
      <c r="C33" s="75">
        <f t="shared" si="4"/>
        <v>3010</v>
      </c>
      <c r="D33" s="75">
        <f t="shared" si="4"/>
        <v>5103</v>
      </c>
      <c r="E33" s="74">
        <f>SUM(E24:E32)</f>
        <v>2172</v>
      </c>
      <c r="F33" s="75">
        <f t="shared" si="4"/>
        <v>2575</v>
      </c>
      <c r="G33" s="75">
        <f t="shared" si="4"/>
        <v>4747</v>
      </c>
      <c r="H33" s="74">
        <f t="shared" si="4"/>
        <v>4265</v>
      </c>
      <c r="I33" s="75">
        <f t="shared" si="4"/>
        <v>5585</v>
      </c>
      <c r="J33" s="75">
        <f t="shared" si="4"/>
        <v>9850</v>
      </c>
    </row>
    <row r="34" ht="9.75" customHeight="1"/>
    <row r="35" spans="1:10" ht="41.25" customHeight="1">
      <c r="A35" s="170" t="s">
        <v>30</v>
      </c>
      <c r="B35" s="171"/>
      <c r="C35" s="171"/>
      <c r="D35" s="171"/>
      <c r="E35" s="171"/>
      <c r="F35" s="171"/>
      <c r="G35" s="171"/>
      <c r="H35" s="171"/>
      <c r="I35" s="171"/>
      <c r="J35" s="171"/>
    </row>
    <row r="45" s="23" customFormat="1" ht="12.75"/>
    <row r="53" s="23" customFormat="1" ht="12.75"/>
    <row r="60" s="23" customFormat="1" ht="12.75"/>
  </sheetData>
  <sheetProtection/>
  <mergeCells count="1">
    <mergeCell ref="A35:J35"/>
  </mergeCells>
  <printOptions horizontalCentered="1"/>
  <pageMargins left="0.1968503937007874" right="0.1968503937007874" top="0.7874015748031497" bottom="0.3937007874015748" header="0.5118110236220472" footer="0.5118110236220472"/>
  <pageSetup fitToHeight="1" fitToWidth="1" horizontalDpi="1200" verticalDpi="1200" orientation="portrait" paperSize="9" scale="82"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1">
      <selection activeCell="A56" sqref="A56"/>
    </sheetView>
  </sheetViews>
  <sheetFormatPr defaultColWidth="9.140625" defaultRowHeight="12.75"/>
  <cols>
    <col min="1" max="1" width="28.8515625" style="7" customWidth="1"/>
    <col min="2" max="10" width="9.8515625" style="7" customWidth="1"/>
    <col min="11" max="16384" width="9.140625" style="7" customWidth="1"/>
  </cols>
  <sheetData>
    <row r="1" ht="12.75">
      <c r="A1" s="5" t="s">
        <v>34</v>
      </c>
    </row>
    <row r="2" spans="1:10" s="11" customFormat="1" ht="12.75">
      <c r="A2" s="8" t="s">
        <v>7</v>
      </c>
      <c r="B2" s="9"/>
      <c r="C2" s="10"/>
      <c r="D2" s="10"/>
      <c r="E2" s="9"/>
      <c r="F2" s="9"/>
      <c r="G2" s="9"/>
      <c r="H2" s="10"/>
      <c r="I2" s="9"/>
      <c r="J2" s="9"/>
    </row>
    <row r="3" spans="1:10" s="11" customFormat="1" ht="12.75">
      <c r="A3" s="8"/>
      <c r="B3" s="9"/>
      <c r="C3" s="8"/>
      <c r="D3" s="10"/>
      <c r="E3" s="9"/>
      <c r="F3" s="9"/>
      <c r="G3" s="9"/>
      <c r="H3" s="10"/>
      <c r="I3" s="9"/>
      <c r="J3" s="9"/>
    </row>
    <row r="4" spans="1:10" s="11" customFormat="1" ht="12.75">
      <c r="A4" s="8" t="s">
        <v>37</v>
      </c>
      <c r="B4" s="9"/>
      <c r="C4" s="8"/>
      <c r="D4" s="10"/>
      <c r="E4" s="10"/>
      <c r="F4" s="9"/>
      <c r="G4" s="9"/>
      <c r="H4" s="10"/>
      <c r="I4" s="9"/>
      <c r="J4" s="9"/>
    </row>
    <row r="5" spans="1:10" s="11" customFormat="1" ht="12.75">
      <c r="A5" s="8"/>
      <c r="B5" s="9"/>
      <c r="C5" s="8"/>
      <c r="D5" s="10"/>
      <c r="E5" s="10"/>
      <c r="F5" s="9"/>
      <c r="G5" s="9"/>
      <c r="H5" s="10"/>
      <c r="I5" s="9"/>
      <c r="J5" s="9"/>
    </row>
    <row r="6" spans="1:10" s="11" customFormat="1" ht="12.75">
      <c r="A6" s="8" t="s">
        <v>1</v>
      </c>
      <c r="B6" s="9"/>
      <c r="C6" s="8"/>
      <c r="D6" s="9"/>
      <c r="E6" s="10"/>
      <c r="F6" s="9"/>
      <c r="G6" s="9"/>
      <c r="H6" s="9"/>
      <c r="I6" s="9"/>
      <c r="J6" s="9"/>
    </row>
    <row r="7" s="11" customFormat="1" ht="13.5" thickBot="1"/>
    <row r="8" spans="1:10" s="11" customFormat="1" ht="12.75">
      <c r="A8" s="12"/>
      <c r="B8" s="13"/>
      <c r="C8" s="12" t="s">
        <v>2</v>
      </c>
      <c r="D8" s="12"/>
      <c r="E8" s="13"/>
      <c r="F8" s="12" t="s">
        <v>3</v>
      </c>
      <c r="G8" s="12"/>
      <c r="H8" s="13"/>
      <c r="I8" s="12" t="s">
        <v>4</v>
      </c>
      <c r="J8" s="12"/>
    </row>
    <row r="9" spans="1:10" s="11" customFormat="1" ht="12.75">
      <c r="A9" s="14"/>
      <c r="B9" s="15" t="s">
        <v>5</v>
      </c>
      <c r="C9" s="16" t="s">
        <v>6</v>
      </c>
      <c r="D9" s="16" t="s">
        <v>4</v>
      </c>
      <c r="E9" s="15" t="s">
        <v>5</v>
      </c>
      <c r="F9" s="16" t="s">
        <v>6</v>
      </c>
      <c r="G9" s="16" t="s">
        <v>4</v>
      </c>
      <c r="H9" s="15" t="s">
        <v>5</v>
      </c>
      <c r="I9" s="16" t="s">
        <v>6</v>
      </c>
      <c r="J9" s="16" t="s">
        <v>4</v>
      </c>
    </row>
    <row r="10" spans="1:10" s="11" customFormat="1" ht="12.75">
      <c r="A10" s="17"/>
      <c r="B10" s="18"/>
      <c r="C10" s="19"/>
      <c r="D10" s="19"/>
      <c r="E10" s="18"/>
      <c r="F10" s="19"/>
      <c r="G10" s="19"/>
      <c r="H10" s="18"/>
      <c r="I10" s="19"/>
      <c r="J10" s="19"/>
    </row>
    <row r="11" spans="1:10" s="23" customFormat="1" ht="12.75">
      <c r="A11" s="20" t="s">
        <v>4</v>
      </c>
      <c r="B11" s="21">
        <v>596</v>
      </c>
      <c r="C11" s="22">
        <v>1317</v>
      </c>
      <c r="D11" s="22">
        <f>SUM(B11:C11)</f>
        <v>1913</v>
      </c>
      <c r="E11" s="21">
        <v>261</v>
      </c>
      <c r="F11" s="22">
        <v>618</v>
      </c>
      <c r="G11" s="22">
        <f>SUM(E11:F11)</f>
        <v>879</v>
      </c>
      <c r="H11" s="21">
        <f>SUM(B11,E11)</f>
        <v>857</v>
      </c>
      <c r="I11" s="22">
        <f>SUM(C11,F11)</f>
        <v>1935</v>
      </c>
      <c r="J11" s="22">
        <f>SUM(H11:I11)</f>
        <v>2792</v>
      </c>
    </row>
    <row r="15" spans="1:10" ht="12.75">
      <c r="A15" s="24" t="s">
        <v>23</v>
      </c>
      <c r="B15" s="25"/>
      <c r="C15" s="25"/>
      <c r="D15" s="25"/>
      <c r="E15" s="26"/>
      <c r="F15" s="26"/>
      <c r="G15" s="25"/>
      <c r="H15" s="25"/>
      <c r="I15" s="25"/>
      <c r="J15" s="25"/>
    </row>
    <row r="16" spans="1:10" ht="12.75">
      <c r="A16" s="25"/>
      <c r="B16" s="25"/>
      <c r="C16" s="25"/>
      <c r="D16" s="25"/>
      <c r="E16" s="26"/>
      <c r="F16" s="24"/>
      <c r="G16" s="25"/>
      <c r="H16" s="25"/>
      <c r="I16" s="25"/>
      <c r="J16" s="25"/>
    </row>
    <row r="17" spans="1:10" ht="12.75">
      <c r="A17" s="24" t="s">
        <v>37</v>
      </c>
      <c r="B17" s="25"/>
      <c r="C17" s="25"/>
      <c r="D17" s="25"/>
      <c r="E17" s="26"/>
      <c r="F17" s="26"/>
      <c r="G17" s="25"/>
      <c r="H17" s="25"/>
      <c r="I17" s="25"/>
      <c r="J17" s="25"/>
    </row>
    <row r="18" spans="1:10" ht="12.75">
      <c r="A18" s="27"/>
      <c r="B18" s="28"/>
      <c r="C18" s="28"/>
      <c r="D18" s="28"/>
      <c r="E18" s="28"/>
      <c r="F18" s="28"/>
      <c r="G18" s="28"/>
      <c r="H18" s="28"/>
      <c r="I18" s="28"/>
      <c r="J18" s="28"/>
    </row>
    <row r="19" spans="1:10" ht="12.75">
      <c r="A19" s="24" t="s">
        <v>1</v>
      </c>
      <c r="B19" s="29"/>
      <c r="C19" s="29"/>
      <c r="D19" s="29"/>
      <c r="E19" s="29"/>
      <c r="F19" s="30"/>
      <c r="G19" s="29"/>
      <c r="H19" s="29"/>
      <c r="I19" s="29"/>
      <c r="J19" s="29"/>
    </row>
    <row r="20" spans="1:10" ht="13.5" thickBot="1">
      <c r="A20" s="31"/>
      <c r="B20" s="28"/>
      <c r="C20" s="28"/>
      <c r="D20" s="28"/>
      <c r="E20" s="28"/>
      <c r="F20" s="28"/>
      <c r="G20" s="28"/>
      <c r="H20" s="28"/>
      <c r="I20" s="28"/>
      <c r="J20" s="28"/>
    </row>
    <row r="21" spans="1:10" ht="12.75">
      <c r="A21" s="32"/>
      <c r="B21" s="33" t="s">
        <v>2</v>
      </c>
      <c r="C21" s="34"/>
      <c r="D21" s="34"/>
      <c r="E21" s="33" t="s">
        <v>3</v>
      </c>
      <c r="F21" s="34"/>
      <c r="G21" s="34"/>
      <c r="H21" s="33" t="s">
        <v>4</v>
      </c>
      <c r="I21" s="34"/>
      <c r="J21" s="34"/>
    </row>
    <row r="22" spans="1:10" ht="12.75">
      <c r="A22" s="35" t="s">
        <v>13</v>
      </c>
      <c r="B22" s="36" t="s">
        <v>5</v>
      </c>
      <c r="C22" s="37" t="s">
        <v>6</v>
      </c>
      <c r="D22" s="37" t="s">
        <v>4</v>
      </c>
      <c r="E22" s="36" t="s">
        <v>5</v>
      </c>
      <c r="F22" s="37" t="s">
        <v>6</v>
      </c>
      <c r="G22" s="37" t="s">
        <v>4</v>
      </c>
      <c r="H22" s="36" t="s">
        <v>5</v>
      </c>
      <c r="I22" s="37" t="s">
        <v>6</v>
      </c>
      <c r="J22" s="37" t="s">
        <v>4</v>
      </c>
    </row>
    <row r="23" spans="1:10" ht="12.75">
      <c r="A23" s="38"/>
      <c r="B23" s="39"/>
      <c r="C23" s="40"/>
      <c r="D23" s="40"/>
      <c r="E23" s="39"/>
      <c r="F23" s="40"/>
      <c r="G23" s="40"/>
      <c r="H23" s="39"/>
      <c r="I23" s="40"/>
      <c r="J23" s="40"/>
    </row>
    <row r="24" spans="1:10" ht="12.75">
      <c r="A24" s="31" t="s">
        <v>14</v>
      </c>
      <c r="B24" s="41">
        <v>0</v>
      </c>
      <c r="C24" s="42">
        <v>0</v>
      </c>
      <c r="D24" s="43">
        <f>SUM(B24:C24)</f>
        <v>0</v>
      </c>
      <c r="E24" s="44">
        <v>8</v>
      </c>
      <c r="F24" s="43">
        <v>19</v>
      </c>
      <c r="G24" s="43">
        <f>SUM(E24:F24)</f>
        <v>27</v>
      </c>
      <c r="H24" s="45">
        <f>SUM('20PHOG03'!B24,E24)</f>
        <v>8</v>
      </c>
      <c r="I24" s="28">
        <f>SUM('20PHOG03'!C24,F24)</f>
        <v>19</v>
      </c>
      <c r="J24" s="28">
        <f aca="true" t="shared" si="0" ref="J24:J32">SUM(H24:I24)</f>
        <v>27</v>
      </c>
    </row>
    <row r="25" spans="1:10" ht="12.75">
      <c r="A25" s="31" t="s">
        <v>15</v>
      </c>
      <c r="B25" s="41">
        <v>10</v>
      </c>
      <c r="C25" s="42">
        <v>15</v>
      </c>
      <c r="D25" s="43">
        <f aca="true" t="shared" si="1" ref="D25:D32">SUM(B25:C25)</f>
        <v>25</v>
      </c>
      <c r="E25" s="44">
        <v>37</v>
      </c>
      <c r="F25" s="43">
        <v>106</v>
      </c>
      <c r="G25" s="43">
        <f aca="true" t="shared" si="2" ref="G25:G32">SUM(E25:F25)</f>
        <v>143</v>
      </c>
      <c r="H25" s="45">
        <f>SUM('20PHOG03'!B25,E25)</f>
        <v>47</v>
      </c>
      <c r="I25" s="28">
        <f>SUM('20PHOG03'!C25,F25)</f>
        <v>121</v>
      </c>
      <c r="J25" s="28">
        <f t="shared" si="0"/>
        <v>168</v>
      </c>
    </row>
    <row r="26" spans="1:10" ht="12.75">
      <c r="A26" s="31" t="s">
        <v>16</v>
      </c>
      <c r="B26" s="41">
        <v>41</v>
      </c>
      <c r="C26" s="42">
        <v>76</v>
      </c>
      <c r="D26" s="43">
        <f t="shared" si="1"/>
        <v>117</v>
      </c>
      <c r="E26" s="44">
        <v>51</v>
      </c>
      <c r="F26" s="43">
        <v>144</v>
      </c>
      <c r="G26" s="43">
        <f t="shared" si="2"/>
        <v>195</v>
      </c>
      <c r="H26" s="45">
        <f>SUM('20PHOG03'!B26,E26)</f>
        <v>92</v>
      </c>
      <c r="I26" s="28">
        <f>SUM('20PHOG03'!C26,F26)</f>
        <v>220</v>
      </c>
      <c r="J26" s="28">
        <f t="shared" si="0"/>
        <v>312</v>
      </c>
    </row>
    <row r="27" spans="1:10" ht="12.75">
      <c r="A27" s="31" t="s">
        <v>17</v>
      </c>
      <c r="B27" s="41">
        <v>75</v>
      </c>
      <c r="C27" s="42">
        <v>197</v>
      </c>
      <c r="D27" s="43">
        <f t="shared" si="1"/>
        <v>272</v>
      </c>
      <c r="E27" s="44">
        <v>49</v>
      </c>
      <c r="F27" s="43">
        <v>127</v>
      </c>
      <c r="G27" s="43">
        <f t="shared" si="2"/>
        <v>176</v>
      </c>
      <c r="H27" s="45">
        <f>SUM('20PHOG03'!B27,E27)</f>
        <v>124</v>
      </c>
      <c r="I27" s="28">
        <f>SUM('20PHOG03'!C27,F27)</f>
        <v>324</v>
      </c>
      <c r="J27" s="28">
        <f t="shared" si="0"/>
        <v>448</v>
      </c>
    </row>
    <row r="28" spans="1:10" ht="12.75">
      <c r="A28" s="31" t="s">
        <v>18</v>
      </c>
      <c r="B28" s="41">
        <v>120</v>
      </c>
      <c r="C28" s="42">
        <v>250</v>
      </c>
      <c r="D28" s="43">
        <f t="shared" si="1"/>
        <v>370</v>
      </c>
      <c r="E28" s="44">
        <v>51</v>
      </c>
      <c r="F28" s="43">
        <v>105</v>
      </c>
      <c r="G28" s="43">
        <f t="shared" si="2"/>
        <v>156</v>
      </c>
      <c r="H28" s="45">
        <f>SUM('20PHOG03'!B28,E28)</f>
        <v>171</v>
      </c>
      <c r="I28" s="28">
        <f>SUM('20PHOG03'!C28,F28)</f>
        <v>355</v>
      </c>
      <c r="J28" s="28">
        <f t="shared" si="0"/>
        <v>526</v>
      </c>
    </row>
    <row r="29" spans="1:10" ht="12.75">
      <c r="A29" s="31" t="s">
        <v>19</v>
      </c>
      <c r="B29" s="41">
        <v>102</v>
      </c>
      <c r="C29" s="42">
        <v>198</v>
      </c>
      <c r="D29" s="43">
        <f t="shared" si="1"/>
        <v>300</v>
      </c>
      <c r="E29" s="44">
        <v>31</v>
      </c>
      <c r="F29" s="43">
        <v>52</v>
      </c>
      <c r="G29" s="43">
        <f t="shared" si="2"/>
        <v>83</v>
      </c>
      <c r="H29" s="45">
        <f>SUM('20PHOG03'!B29,E29)</f>
        <v>133</v>
      </c>
      <c r="I29" s="28">
        <f>SUM('20PHOG03'!C29,F29)</f>
        <v>250</v>
      </c>
      <c r="J29" s="28">
        <f t="shared" si="0"/>
        <v>383</v>
      </c>
    </row>
    <row r="30" spans="1:10" ht="12.75">
      <c r="A30" s="31" t="s">
        <v>20</v>
      </c>
      <c r="B30" s="41">
        <v>86</v>
      </c>
      <c r="C30" s="42">
        <v>236</v>
      </c>
      <c r="D30" s="43">
        <f t="shared" si="1"/>
        <v>322</v>
      </c>
      <c r="E30" s="44">
        <v>18</v>
      </c>
      <c r="F30" s="43">
        <v>43</v>
      </c>
      <c r="G30" s="43">
        <f t="shared" si="2"/>
        <v>61</v>
      </c>
      <c r="H30" s="45">
        <f>SUM('20PHOG03'!B30,E30)</f>
        <v>104</v>
      </c>
      <c r="I30" s="28">
        <f>SUM('20PHOG03'!C30,F30)</f>
        <v>279</v>
      </c>
      <c r="J30" s="28">
        <f t="shared" si="0"/>
        <v>383</v>
      </c>
    </row>
    <row r="31" spans="1:10" ht="12.75">
      <c r="A31" s="31" t="s">
        <v>21</v>
      </c>
      <c r="B31" s="41">
        <v>96</v>
      </c>
      <c r="C31" s="42">
        <v>243</v>
      </c>
      <c r="D31" s="43">
        <f t="shared" si="1"/>
        <v>339</v>
      </c>
      <c r="E31" s="44">
        <v>14</v>
      </c>
      <c r="F31" s="43">
        <v>17</v>
      </c>
      <c r="G31" s="43">
        <f t="shared" si="2"/>
        <v>31</v>
      </c>
      <c r="H31" s="45">
        <f>SUM('20PHOG03'!B31,E31)</f>
        <v>110</v>
      </c>
      <c r="I31" s="28">
        <f>SUM('20PHOG03'!C31,F31)</f>
        <v>260</v>
      </c>
      <c r="J31" s="28">
        <f t="shared" si="0"/>
        <v>370</v>
      </c>
    </row>
    <row r="32" spans="1:10" ht="12.75">
      <c r="A32" s="31" t="s">
        <v>22</v>
      </c>
      <c r="B32" s="46">
        <v>66</v>
      </c>
      <c r="C32" s="42">
        <v>102</v>
      </c>
      <c r="D32" s="43">
        <f t="shared" si="1"/>
        <v>168</v>
      </c>
      <c r="E32" s="44">
        <v>2</v>
      </c>
      <c r="F32" s="43">
        <v>5</v>
      </c>
      <c r="G32" s="43">
        <f t="shared" si="2"/>
        <v>7</v>
      </c>
      <c r="H32" s="45">
        <f>SUM('20PHOG03'!B32,E32)</f>
        <v>68</v>
      </c>
      <c r="I32" s="28">
        <f>SUM('20PHOG03'!C32,F32)</f>
        <v>107</v>
      </c>
      <c r="J32" s="47">
        <f t="shared" si="0"/>
        <v>175</v>
      </c>
    </row>
    <row r="33" spans="1:10" ht="12.75">
      <c r="A33" s="48" t="s">
        <v>4</v>
      </c>
      <c r="B33" s="49">
        <f>SUM(B24:B32)</f>
        <v>596</v>
      </c>
      <c r="C33" s="50">
        <f>SUM(C24:C32)</f>
        <v>1317</v>
      </c>
      <c r="D33" s="50">
        <f aca="true" t="shared" si="3" ref="D33:J33">SUM(D24:D32)</f>
        <v>1913</v>
      </c>
      <c r="E33" s="49">
        <f t="shared" si="3"/>
        <v>261</v>
      </c>
      <c r="F33" s="50">
        <f t="shared" si="3"/>
        <v>618</v>
      </c>
      <c r="G33" s="50">
        <f t="shared" si="3"/>
        <v>879</v>
      </c>
      <c r="H33" s="49">
        <f t="shared" si="3"/>
        <v>857</v>
      </c>
      <c r="I33" s="50">
        <f t="shared" si="3"/>
        <v>1935</v>
      </c>
      <c r="J33" s="50">
        <f t="shared" si="3"/>
        <v>2792</v>
      </c>
    </row>
    <row r="34" ht="8.25" customHeight="1"/>
    <row r="35" spans="1:10" ht="39" customHeight="1">
      <c r="A35" s="170" t="s">
        <v>30</v>
      </c>
      <c r="B35" s="171"/>
      <c r="C35" s="171"/>
      <c r="D35" s="171"/>
      <c r="E35" s="171"/>
      <c r="F35" s="171"/>
      <c r="G35" s="171"/>
      <c r="H35" s="171"/>
      <c r="I35" s="171"/>
      <c r="J35" s="171"/>
    </row>
  </sheetData>
  <sheetProtection/>
  <mergeCells count="1">
    <mergeCell ref="A35:J35"/>
  </mergeCells>
  <printOptions horizontalCentered="1"/>
  <pageMargins left="0.1968503937007874" right="0.1968503937007874" top="0.7874015748031497" bottom="0.3937007874015748" header="0.5118110236220472" footer="0.5118110236220472"/>
  <pageSetup horizontalDpi="1200" verticalDpi="12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P41"/>
  <sheetViews>
    <sheetView zoomScalePageLayoutView="0" workbookViewId="0" topLeftCell="A1">
      <selection activeCell="A45" sqref="A45"/>
    </sheetView>
  </sheetViews>
  <sheetFormatPr defaultColWidth="9.140625" defaultRowHeight="12.75"/>
  <cols>
    <col min="1" max="1" width="37.7109375" style="95" customWidth="1"/>
    <col min="2" max="6" width="8.8515625" style="95" customWidth="1"/>
    <col min="7" max="7" width="9.8515625" style="95" bestFit="1" customWidth="1"/>
    <col min="8" max="9" width="8.8515625" style="95" customWidth="1"/>
    <col min="10" max="10" width="9.8515625" style="95" bestFit="1" customWidth="1"/>
    <col min="11" max="12" width="8.8515625" style="95" customWidth="1"/>
    <col min="13" max="13" width="9.8515625" style="95" bestFit="1" customWidth="1"/>
    <col min="14" max="15" width="8.8515625" style="95" customWidth="1"/>
    <col min="16" max="16" width="9.8515625" style="95" bestFit="1" customWidth="1"/>
    <col min="17" max="16384" width="8.8515625" style="95" customWidth="1"/>
  </cols>
  <sheetData>
    <row r="1" spans="1:16" ht="12.75">
      <c r="A1" s="92" t="s">
        <v>34</v>
      </c>
      <c r="B1" s="93"/>
      <c r="C1" s="93"/>
      <c r="D1" s="93"/>
      <c r="E1" s="93"/>
      <c r="F1" s="93"/>
      <c r="G1" s="93"/>
      <c r="H1" s="93"/>
      <c r="I1" s="93"/>
      <c r="J1" s="93"/>
      <c r="K1" s="94"/>
      <c r="L1" s="94"/>
      <c r="M1" s="94"/>
      <c r="N1" s="94"/>
      <c r="O1" s="94"/>
      <c r="P1" s="94"/>
    </row>
    <row r="2" spans="1:16" ht="12.75">
      <c r="A2" s="176" t="s">
        <v>38</v>
      </c>
      <c r="B2" s="176"/>
      <c r="C2" s="176"/>
      <c r="D2" s="176"/>
      <c r="E2" s="176"/>
      <c r="F2" s="176"/>
      <c r="G2" s="176"/>
      <c r="H2" s="176"/>
      <c r="I2" s="176"/>
      <c r="J2" s="176"/>
      <c r="K2" s="176"/>
      <c r="L2" s="176"/>
      <c r="M2" s="176"/>
      <c r="N2" s="176"/>
      <c r="O2" s="176"/>
      <c r="P2" s="176"/>
    </row>
    <row r="3" spans="1:16" ht="12.75">
      <c r="A3" s="93"/>
      <c r="B3" s="93"/>
      <c r="C3" s="93"/>
      <c r="D3" s="93"/>
      <c r="E3" s="93"/>
      <c r="F3" s="93"/>
      <c r="G3" s="93"/>
      <c r="H3" s="93"/>
      <c r="I3" s="93"/>
      <c r="J3" s="93"/>
      <c r="K3" s="94"/>
      <c r="L3" s="94"/>
      <c r="M3" s="94"/>
      <c r="N3" s="94"/>
      <c r="O3" s="94"/>
      <c r="P3" s="94"/>
    </row>
    <row r="4" spans="1:16" ht="12.75">
      <c r="A4" s="172" t="s">
        <v>39</v>
      </c>
      <c r="B4" s="172"/>
      <c r="C4" s="172"/>
      <c r="D4" s="172"/>
      <c r="E4" s="172"/>
      <c r="F4" s="172"/>
      <c r="G4" s="172"/>
      <c r="H4" s="172"/>
      <c r="I4" s="172"/>
      <c r="J4" s="172"/>
      <c r="K4" s="172"/>
      <c r="L4" s="172"/>
      <c r="M4" s="172"/>
      <c r="N4" s="172"/>
      <c r="O4" s="172"/>
      <c r="P4" s="172"/>
    </row>
    <row r="5" spans="1:16" ht="12.75">
      <c r="A5" s="172" t="s">
        <v>40</v>
      </c>
      <c r="B5" s="172"/>
      <c r="C5" s="172"/>
      <c r="D5" s="172"/>
      <c r="E5" s="172"/>
      <c r="F5" s="172"/>
      <c r="G5" s="172"/>
      <c r="H5" s="172"/>
      <c r="I5" s="172"/>
      <c r="J5" s="172"/>
      <c r="K5" s="172"/>
      <c r="L5" s="172"/>
      <c r="M5" s="172"/>
      <c r="N5" s="172"/>
      <c r="O5" s="172"/>
      <c r="P5" s="172"/>
    </row>
    <row r="6" spans="1:16" ht="13.5" thickBot="1">
      <c r="A6" s="94"/>
      <c r="B6" s="96"/>
      <c r="C6" s="96"/>
      <c r="D6" s="96"/>
      <c r="E6" s="96"/>
      <c r="F6" s="96"/>
      <c r="G6" s="96"/>
      <c r="H6" s="96"/>
      <c r="I6" s="96"/>
      <c r="J6" s="96"/>
      <c r="K6" s="94"/>
      <c r="L6" s="94"/>
      <c r="M6" s="94"/>
      <c r="N6" s="94"/>
      <c r="O6" s="94"/>
      <c r="P6" s="94"/>
    </row>
    <row r="7" spans="1:16" ht="39">
      <c r="A7" s="97"/>
      <c r="B7" s="177" t="s">
        <v>41</v>
      </c>
      <c r="C7" s="178"/>
      <c r="D7" s="179"/>
      <c r="E7" s="177" t="s">
        <v>42</v>
      </c>
      <c r="F7" s="178"/>
      <c r="G7" s="179"/>
      <c r="H7" s="87" t="s">
        <v>43</v>
      </c>
      <c r="I7" s="88"/>
      <c r="J7" s="89"/>
      <c r="K7" s="177" t="s">
        <v>44</v>
      </c>
      <c r="L7" s="178"/>
      <c r="M7" s="179"/>
      <c r="N7" s="98" t="s">
        <v>4</v>
      </c>
      <c r="O7" s="98"/>
      <c r="P7" s="98"/>
    </row>
    <row r="8" spans="1:16" ht="12.75">
      <c r="A8" s="99"/>
      <c r="B8" s="100" t="s">
        <v>5</v>
      </c>
      <c r="C8" s="101" t="s">
        <v>6</v>
      </c>
      <c r="D8" s="101" t="s">
        <v>4</v>
      </c>
      <c r="E8" s="100" t="s">
        <v>5</v>
      </c>
      <c r="F8" s="101" t="s">
        <v>6</v>
      </c>
      <c r="G8" s="101" t="s">
        <v>4</v>
      </c>
      <c r="H8" s="100" t="s">
        <v>5</v>
      </c>
      <c r="I8" s="101" t="s">
        <v>6</v>
      </c>
      <c r="J8" s="102" t="s">
        <v>4</v>
      </c>
      <c r="K8" s="101" t="s">
        <v>5</v>
      </c>
      <c r="L8" s="101" t="s">
        <v>6</v>
      </c>
      <c r="M8" s="103" t="s">
        <v>4</v>
      </c>
      <c r="N8" s="101" t="s">
        <v>5</v>
      </c>
      <c r="O8" s="101" t="s">
        <v>6</v>
      </c>
      <c r="P8" s="101" t="s">
        <v>4</v>
      </c>
    </row>
    <row r="9" spans="1:16" ht="12.75">
      <c r="A9" s="104"/>
      <c r="B9" s="105"/>
      <c r="C9" s="104"/>
      <c r="D9" s="104"/>
      <c r="E9" s="105"/>
      <c r="F9" s="104"/>
      <c r="G9" s="104"/>
      <c r="H9" s="105"/>
      <c r="I9" s="104"/>
      <c r="J9" s="106"/>
      <c r="K9" s="104"/>
      <c r="L9" s="104"/>
      <c r="M9" s="107"/>
      <c r="N9" s="108"/>
      <c r="O9" s="108"/>
      <c r="P9" s="108"/>
    </row>
    <row r="10" spans="1:16" ht="12.75">
      <c r="A10" s="90" t="s">
        <v>45</v>
      </c>
      <c r="B10" s="109">
        <v>933.7</v>
      </c>
      <c r="C10" s="110">
        <v>381.4</v>
      </c>
      <c r="D10" s="110">
        <v>1315.1</v>
      </c>
      <c r="E10" s="111">
        <v>242.85</v>
      </c>
      <c r="F10" s="112">
        <v>301.2</v>
      </c>
      <c r="G10" s="110">
        <v>544.05</v>
      </c>
      <c r="H10" s="109">
        <v>966.7</v>
      </c>
      <c r="I10" s="110">
        <v>1428.7</v>
      </c>
      <c r="J10" s="113">
        <v>2395.4</v>
      </c>
      <c r="K10" s="110">
        <v>163.55</v>
      </c>
      <c r="L10" s="110">
        <v>115.55</v>
      </c>
      <c r="M10" s="113">
        <v>279.1</v>
      </c>
      <c r="N10" s="110">
        <f>SUM(K10,H10,E10,B10)</f>
        <v>2306.8</v>
      </c>
      <c r="O10" s="110">
        <f>SUM(L10,I10,F10,C10)</f>
        <v>2226.85</v>
      </c>
      <c r="P10" s="110">
        <f>SUM(N10:O10)</f>
        <v>4533.65</v>
      </c>
    </row>
    <row r="11" spans="1:16" ht="12.75">
      <c r="A11" s="108" t="s">
        <v>46</v>
      </c>
      <c r="B11" s="109">
        <v>346.55</v>
      </c>
      <c r="C11" s="110">
        <v>137.55</v>
      </c>
      <c r="D11" s="110">
        <v>484.1</v>
      </c>
      <c r="E11" s="111">
        <v>124.05</v>
      </c>
      <c r="F11" s="112">
        <v>143.75</v>
      </c>
      <c r="G11" s="110">
        <v>267.8</v>
      </c>
      <c r="H11" s="109">
        <v>297.45</v>
      </c>
      <c r="I11" s="110">
        <v>452.67</v>
      </c>
      <c r="J11" s="113">
        <v>750.12</v>
      </c>
      <c r="K11" s="110">
        <v>41.5</v>
      </c>
      <c r="L11" s="110">
        <v>25.8</v>
      </c>
      <c r="M11" s="113">
        <v>67.3</v>
      </c>
      <c r="N11" s="110">
        <f aca="true" t="shared" si="0" ref="N11:O14">SUM(K11,H11,E11,B11)</f>
        <v>809.55</v>
      </c>
      <c r="O11" s="110">
        <f t="shared" si="0"/>
        <v>759.77</v>
      </c>
      <c r="P11" s="110">
        <f>SUM(N11:O11)</f>
        <v>1569.32</v>
      </c>
    </row>
    <row r="12" spans="1:16" ht="12.75">
      <c r="A12" s="90" t="s">
        <v>47</v>
      </c>
      <c r="B12" s="109">
        <v>759</v>
      </c>
      <c r="C12" s="110">
        <v>323.25</v>
      </c>
      <c r="D12" s="110">
        <v>1082.25</v>
      </c>
      <c r="E12" s="111">
        <v>443.75</v>
      </c>
      <c r="F12" s="112">
        <v>465.95</v>
      </c>
      <c r="G12" s="110">
        <v>909.7</v>
      </c>
      <c r="H12" s="109">
        <v>611.45</v>
      </c>
      <c r="I12" s="110">
        <v>858.19</v>
      </c>
      <c r="J12" s="113">
        <v>1469.64</v>
      </c>
      <c r="K12" s="110">
        <v>60.5</v>
      </c>
      <c r="L12" s="110">
        <v>42.65</v>
      </c>
      <c r="M12" s="113">
        <v>103.15</v>
      </c>
      <c r="N12" s="110">
        <f t="shared" si="0"/>
        <v>1874.7</v>
      </c>
      <c r="O12" s="110">
        <f t="shared" si="0"/>
        <v>1690.04</v>
      </c>
      <c r="P12" s="110">
        <f>SUM(N12:O12)</f>
        <v>3564.74</v>
      </c>
    </row>
    <row r="13" spans="1:16" ht="12.75">
      <c r="A13" s="90" t="s">
        <v>48</v>
      </c>
      <c r="B13" s="114">
        <v>123.85</v>
      </c>
      <c r="C13" s="110">
        <v>59.15</v>
      </c>
      <c r="D13" s="110">
        <v>183</v>
      </c>
      <c r="E13" s="111">
        <v>47</v>
      </c>
      <c r="F13" s="112">
        <v>69.5</v>
      </c>
      <c r="G13" s="110">
        <v>116.5</v>
      </c>
      <c r="H13" s="109">
        <v>74.2</v>
      </c>
      <c r="I13" s="110">
        <v>147.52</v>
      </c>
      <c r="J13" s="113">
        <v>221.72</v>
      </c>
      <c r="K13" s="110">
        <v>14.15</v>
      </c>
      <c r="L13" s="110">
        <v>11.5</v>
      </c>
      <c r="M13" s="113">
        <v>25.65</v>
      </c>
      <c r="N13" s="110">
        <f t="shared" si="0"/>
        <v>259.20000000000005</v>
      </c>
      <c r="O13" s="110">
        <f t="shared" si="0"/>
        <v>287.67</v>
      </c>
      <c r="P13" s="110">
        <f>SUM(N13:O13)</f>
        <v>546.8700000000001</v>
      </c>
    </row>
    <row r="14" spans="1:16" ht="12.75">
      <c r="A14" s="90" t="s">
        <v>49</v>
      </c>
      <c r="B14" s="109">
        <v>284.67</v>
      </c>
      <c r="C14" s="110">
        <v>136.5</v>
      </c>
      <c r="D14" s="110">
        <v>421.17</v>
      </c>
      <c r="E14" s="111">
        <v>67.45</v>
      </c>
      <c r="F14" s="112">
        <v>91.4</v>
      </c>
      <c r="G14" s="110">
        <v>158.85</v>
      </c>
      <c r="H14" s="109">
        <v>209.2</v>
      </c>
      <c r="I14" s="110">
        <v>295.75</v>
      </c>
      <c r="J14" s="113">
        <v>504.95</v>
      </c>
      <c r="K14" s="110">
        <v>4.95</v>
      </c>
      <c r="L14" s="110">
        <v>6.55</v>
      </c>
      <c r="M14" s="113">
        <v>11.5</v>
      </c>
      <c r="N14" s="110">
        <f t="shared" si="0"/>
        <v>566.27</v>
      </c>
      <c r="O14" s="110">
        <f t="shared" si="0"/>
        <v>530.2</v>
      </c>
      <c r="P14" s="110">
        <f>SUM(N14:O14)</f>
        <v>1096.47</v>
      </c>
    </row>
    <row r="15" spans="1:16" ht="15" customHeight="1">
      <c r="A15" s="115" t="s">
        <v>4</v>
      </c>
      <c r="B15" s="116">
        <f>SUM(B10:B14)</f>
        <v>2447.77</v>
      </c>
      <c r="C15" s="116">
        <f aca="true" t="shared" si="1" ref="C15:P15">SUM(C10:C14)</f>
        <v>1037.85</v>
      </c>
      <c r="D15" s="116">
        <f t="shared" si="1"/>
        <v>3485.62</v>
      </c>
      <c r="E15" s="116">
        <f t="shared" si="1"/>
        <v>925.1</v>
      </c>
      <c r="F15" s="116">
        <f t="shared" si="1"/>
        <v>1071.8</v>
      </c>
      <c r="G15" s="116">
        <f t="shared" si="1"/>
        <v>1996.8999999999999</v>
      </c>
      <c r="H15" s="116">
        <f t="shared" si="1"/>
        <v>2159</v>
      </c>
      <c r="I15" s="116">
        <f t="shared" si="1"/>
        <v>3182.8300000000004</v>
      </c>
      <c r="J15" s="116">
        <f t="shared" si="1"/>
        <v>5341.83</v>
      </c>
      <c r="K15" s="116">
        <f t="shared" si="1"/>
        <v>284.65</v>
      </c>
      <c r="L15" s="116">
        <f t="shared" si="1"/>
        <v>202.05</v>
      </c>
      <c r="M15" s="116">
        <f t="shared" si="1"/>
        <v>486.70000000000005</v>
      </c>
      <c r="N15" s="116">
        <f t="shared" si="1"/>
        <v>5816.52</v>
      </c>
      <c r="O15" s="116">
        <f t="shared" si="1"/>
        <v>5494.53</v>
      </c>
      <c r="P15" s="116">
        <f t="shared" si="1"/>
        <v>11311.05</v>
      </c>
    </row>
    <row r="16" spans="1:16" ht="12.75">
      <c r="A16" s="115"/>
      <c r="B16" s="117"/>
      <c r="C16" s="117"/>
      <c r="D16" s="117"/>
      <c r="E16" s="117"/>
      <c r="F16" s="117"/>
      <c r="G16" s="117"/>
      <c r="H16" s="117"/>
      <c r="I16" s="117"/>
      <c r="J16" s="117"/>
      <c r="K16" s="117"/>
      <c r="L16" s="117"/>
      <c r="M16" s="117"/>
      <c r="N16" s="117"/>
      <c r="O16" s="108"/>
      <c r="P16" s="117"/>
    </row>
    <row r="17" spans="1:16" ht="12.75">
      <c r="A17" s="108"/>
      <c r="B17" s="108"/>
      <c r="C17" s="108"/>
      <c r="D17" s="108"/>
      <c r="E17" s="108"/>
      <c r="F17" s="108"/>
      <c r="G17" s="108"/>
      <c r="H17" s="108"/>
      <c r="I17" s="108"/>
      <c r="J17" s="108"/>
      <c r="K17" s="108"/>
      <c r="L17" s="108"/>
      <c r="M17" s="108"/>
      <c r="N17" s="108"/>
      <c r="O17" s="108"/>
      <c r="P17" s="108"/>
    </row>
    <row r="18" spans="1:16" ht="12.75">
      <c r="A18" s="172" t="s">
        <v>39</v>
      </c>
      <c r="B18" s="172"/>
      <c r="C18" s="172"/>
      <c r="D18" s="172"/>
      <c r="E18" s="172"/>
      <c r="F18" s="172"/>
      <c r="G18" s="172"/>
      <c r="H18" s="172"/>
      <c r="I18" s="172"/>
      <c r="J18" s="172"/>
      <c r="K18" s="172"/>
      <c r="L18" s="172"/>
      <c r="M18" s="172"/>
      <c r="N18" s="172"/>
      <c r="O18" s="172"/>
      <c r="P18" s="172"/>
    </row>
    <row r="19" spans="1:16" ht="12.75">
      <c r="A19" s="172" t="s">
        <v>50</v>
      </c>
      <c r="B19" s="172"/>
      <c r="C19" s="172"/>
      <c r="D19" s="172"/>
      <c r="E19" s="172"/>
      <c r="F19" s="172"/>
      <c r="G19" s="172"/>
      <c r="H19" s="172"/>
      <c r="I19" s="172"/>
      <c r="J19" s="172"/>
      <c r="K19" s="172"/>
      <c r="L19" s="172"/>
      <c r="M19" s="172"/>
      <c r="N19" s="172"/>
      <c r="O19" s="172"/>
      <c r="P19" s="172"/>
    </row>
    <row r="20" spans="1:16" ht="13.5" thickBot="1">
      <c r="A20" s="94"/>
      <c r="B20" s="96"/>
      <c r="C20" s="96"/>
      <c r="D20" s="96"/>
      <c r="E20" s="96"/>
      <c r="F20" s="96"/>
      <c r="G20" s="96"/>
      <c r="H20" s="96"/>
      <c r="I20" s="96"/>
      <c r="J20" s="96"/>
      <c r="K20" s="94"/>
      <c r="L20" s="94"/>
      <c r="M20" s="94"/>
      <c r="N20" s="94"/>
      <c r="O20" s="94"/>
      <c r="P20" s="94"/>
    </row>
    <row r="21" spans="1:16" ht="12.75">
      <c r="A21" s="118"/>
      <c r="B21" s="173">
        <v>2014</v>
      </c>
      <c r="C21" s="174"/>
      <c r="D21" s="174"/>
      <c r="E21" s="173">
        <v>2016</v>
      </c>
      <c r="F21" s="174"/>
      <c r="G21" s="175"/>
      <c r="H21" s="173">
        <v>2018</v>
      </c>
      <c r="I21" s="174"/>
      <c r="J21" s="174"/>
      <c r="K21" s="173">
        <v>2020</v>
      </c>
      <c r="L21" s="174"/>
      <c r="M21" s="174"/>
      <c r="N21" s="173">
        <v>2021</v>
      </c>
      <c r="O21" s="174"/>
      <c r="P21" s="174"/>
    </row>
    <row r="22" spans="1:16" ht="12.75">
      <c r="A22" s="119"/>
      <c r="B22" s="120" t="s">
        <v>5</v>
      </c>
      <c r="C22" s="121" t="s">
        <v>6</v>
      </c>
      <c r="D22" s="121" t="s">
        <v>4</v>
      </c>
      <c r="E22" s="120" t="s">
        <v>5</v>
      </c>
      <c r="F22" s="121" t="s">
        <v>6</v>
      </c>
      <c r="G22" s="122" t="s">
        <v>4</v>
      </c>
      <c r="H22" s="120" t="s">
        <v>5</v>
      </c>
      <c r="I22" s="121" t="s">
        <v>6</v>
      </c>
      <c r="J22" s="121" t="s">
        <v>4</v>
      </c>
      <c r="K22" s="120" t="s">
        <v>5</v>
      </c>
      <c r="L22" s="121" t="s">
        <v>6</v>
      </c>
      <c r="M22" s="121" t="s">
        <v>4</v>
      </c>
      <c r="N22" s="120" t="s">
        <v>5</v>
      </c>
      <c r="O22" s="121" t="s">
        <v>6</v>
      </c>
      <c r="P22" s="121" t="s">
        <v>4</v>
      </c>
    </row>
    <row r="23" spans="1:16" ht="12.75">
      <c r="A23" s="123"/>
      <c r="B23" s="124"/>
      <c r="C23" s="125"/>
      <c r="D23" s="125"/>
      <c r="E23" s="124"/>
      <c r="F23" s="125"/>
      <c r="G23" s="126"/>
      <c r="H23" s="124"/>
      <c r="I23" s="125"/>
      <c r="J23" s="125"/>
      <c r="K23" s="124"/>
      <c r="L23" s="125"/>
      <c r="M23" s="125"/>
      <c r="N23" s="124"/>
      <c r="O23" s="125"/>
      <c r="P23" s="125"/>
    </row>
    <row r="24" spans="1:16" ht="12.75">
      <c r="A24" s="127" t="s">
        <v>51</v>
      </c>
      <c r="B24" s="128"/>
      <c r="C24" s="96"/>
      <c r="D24" s="96"/>
      <c r="E24" s="128"/>
      <c r="F24" s="96"/>
      <c r="G24" s="129"/>
      <c r="H24" s="128"/>
      <c r="I24" s="96"/>
      <c r="J24" s="96"/>
      <c r="K24" s="128"/>
      <c r="L24" s="96"/>
      <c r="M24" s="96"/>
      <c r="N24" s="128"/>
      <c r="O24" s="96"/>
      <c r="P24" s="96"/>
    </row>
    <row r="25" spans="1:16" ht="12.75">
      <c r="A25" s="130" t="s">
        <v>52</v>
      </c>
      <c r="B25" s="109">
        <v>2162.75</v>
      </c>
      <c r="C25" s="110">
        <v>696.5</v>
      </c>
      <c r="D25" s="110">
        <v>2859.25</v>
      </c>
      <c r="E25" s="109">
        <v>2350.85</v>
      </c>
      <c r="F25" s="110">
        <v>801.35</v>
      </c>
      <c r="G25" s="113">
        <v>3152.2</v>
      </c>
      <c r="H25" s="109">
        <v>2380</v>
      </c>
      <c r="I25" s="110">
        <v>899.5000000000001</v>
      </c>
      <c r="J25" s="110">
        <v>3279.5</v>
      </c>
      <c r="K25" s="109">
        <v>2442.6</v>
      </c>
      <c r="L25" s="110">
        <v>978.62</v>
      </c>
      <c r="M25" s="110">
        <v>3421.22</v>
      </c>
      <c r="N25" s="109">
        <f>SUM(B15)</f>
        <v>2447.77</v>
      </c>
      <c r="O25" s="110">
        <f>SUM(C15)</f>
        <v>1037.85</v>
      </c>
      <c r="P25" s="110">
        <f>SUM(D15)</f>
        <v>3485.62</v>
      </c>
    </row>
    <row r="26" spans="1:16" ht="12.75">
      <c r="A26" s="130" t="s">
        <v>53</v>
      </c>
      <c r="B26" s="109">
        <v>792.96</v>
      </c>
      <c r="C26" s="110">
        <v>1065.75</v>
      </c>
      <c r="D26" s="110">
        <v>1858.71</v>
      </c>
      <c r="E26" s="109">
        <v>814.15</v>
      </c>
      <c r="F26" s="110">
        <v>1082.25</v>
      </c>
      <c r="G26" s="113">
        <v>1896.4</v>
      </c>
      <c r="H26" s="109">
        <v>853.05</v>
      </c>
      <c r="I26" s="110">
        <v>1068.15</v>
      </c>
      <c r="J26" s="110">
        <v>1921.2</v>
      </c>
      <c r="K26" s="109">
        <v>883.52</v>
      </c>
      <c r="L26" s="110">
        <v>1068.55</v>
      </c>
      <c r="M26" s="110">
        <v>1952.07</v>
      </c>
      <c r="N26" s="109">
        <f>SUM(E15)</f>
        <v>925.1</v>
      </c>
      <c r="O26" s="110">
        <f>SUM(F15)</f>
        <v>1071.8</v>
      </c>
      <c r="P26" s="110">
        <f>SUM(G15)</f>
        <v>1996.8999999999999</v>
      </c>
    </row>
    <row r="27" spans="1:16" ht="15.75" customHeight="1">
      <c r="A27" s="131" t="s">
        <v>4</v>
      </c>
      <c r="B27" s="116">
        <v>2955.71</v>
      </c>
      <c r="C27" s="132">
        <v>1762.25</v>
      </c>
      <c r="D27" s="132">
        <v>4717.96</v>
      </c>
      <c r="E27" s="116">
        <v>3165</v>
      </c>
      <c r="F27" s="132">
        <v>1883.6</v>
      </c>
      <c r="G27" s="133">
        <v>5048.6</v>
      </c>
      <c r="H27" s="116">
        <v>3233.05</v>
      </c>
      <c r="I27" s="132">
        <v>1967.65</v>
      </c>
      <c r="J27" s="132">
        <v>5200.700000000001</v>
      </c>
      <c r="K27" s="116">
        <v>3326.12</v>
      </c>
      <c r="L27" s="116">
        <v>2047.17</v>
      </c>
      <c r="M27" s="116">
        <v>5373.29</v>
      </c>
      <c r="N27" s="116">
        <f>SUM(N25:N26)</f>
        <v>3372.87</v>
      </c>
      <c r="O27" s="132">
        <f>SUM(O25:O26)</f>
        <v>2109.6499999999996</v>
      </c>
      <c r="P27" s="132">
        <f>SUM(P25:P26)</f>
        <v>5482.5199999999995</v>
      </c>
    </row>
    <row r="28" spans="1:16" ht="12.75">
      <c r="A28" s="130"/>
      <c r="B28" s="109"/>
      <c r="C28" s="110"/>
      <c r="D28" s="110"/>
      <c r="E28" s="109"/>
      <c r="F28" s="110"/>
      <c r="G28" s="113"/>
      <c r="H28" s="109"/>
      <c r="I28" s="110"/>
      <c r="J28" s="110"/>
      <c r="K28" s="109"/>
      <c r="L28" s="110"/>
      <c r="M28" s="110"/>
      <c r="N28" s="109"/>
      <c r="O28" s="110"/>
      <c r="P28" s="110"/>
    </row>
    <row r="29" spans="1:16" ht="12.75">
      <c r="A29" s="127" t="s">
        <v>44</v>
      </c>
      <c r="B29" s="109">
        <v>705.05</v>
      </c>
      <c r="C29" s="110">
        <v>393.70000000000005</v>
      </c>
      <c r="D29" s="110">
        <v>1098.75</v>
      </c>
      <c r="E29" s="109">
        <v>503.74999999999994</v>
      </c>
      <c r="F29" s="110">
        <v>283.5</v>
      </c>
      <c r="G29" s="113">
        <v>787.25</v>
      </c>
      <c r="H29" s="109">
        <v>397.2</v>
      </c>
      <c r="I29" s="110">
        <v>244.8</v>
      </c>
      <c r="J29" s="110">
        <v>642</v>
      </c>
      <c r="K29" s="109">
        <v>324.54999999999995</v>
      </c>
      <c r="L29" s="110">
        <v>221.9</v>
      </c>
      <c r="M29" s="110">
        <v>546.4499999999999</v>
      </c>
      <c r="N29" s="109">
        <f>SUM(K15)</f>
        <v>284.65</v>
      </c>
      <c r="O29" s="110">
        <f>SUM(L15)</f>
        <v>202.05</v>
      </c>
      <c r="P29" s="110">
        <f>SUM(N29:O29)</f>
        <v>486.7</v>
      </c>
    </row>
    <row r="30" spans="1:16" ht="26.25">
      <c r="A30" s="134" t="s">
        <v>54</v>
      </c>
      <c r="B30" s="109">
        <v>1942.7999999999997</v>
      </c>
      <c r="C30" s="110">
        <v>2660.96</v>
      </c>
      <c r="D30" s="110">
        <v>4603.76</v>
      </c>
      <c r="E30" s="109">
        <v>1968.5</v>
      </c>
      <c r="F30" s="110">
        <v>2724.5199999999995</v>
      </c>
      <c r="G30" s="113">
        <v>4693.0199999999995</v>
      </c>
      <c r="H30" s="109">
        <v>2021.5700000000002</v>
      </c>
      <c r="I30" s="110">
        <v>2820.78</v>
      </c>
      <c r="J30" s="110">
        <v>4842.35</v>
      </c>
      <c r="K30" s="109">
        <v>2116.33</v>
      </c>
      <c r="L30" s="110">
        <v>3052.43</v>
      </c>
      <c r="M30" s="110">
        <v>5168.76</v>
      </c>
      <c r="N30" s="109">
        <f>SUM(H15)</f>
        <v>2159</v>
      </c>
      <c r="O30" s="110">
        <f>SUM(I15)</f>
        <v>3182.8300000000004</v>
      </c>
      <c r="P30" s="110">
        <f>SUM(N30:O30)</f>
        <v>5341.83</v>
      </c>
    </row>
    <row r="31" spans="1:16" ht="16.5" customHeight="1">
      <c r="A31" s="135" t="s">
        <v>55</v>
      </c>
      <c r="B31" s="116">
        <v>5603.5599999999995</v>
      </c>
      <c r="C31" s="132">
        <v>4816.91</v>
      </c>
      <c r="D31" s="132">
        <v>10420.470000000001</v>
      </c>
      <c r="E31" s="116">
        <v>5637.25</v>
      </c>
      <c r="F31" s="132">
        <v>4891.619999999999</v>
      </c>
      <c r="G31" s="133">
        <v>10528.869999999999</v>
      </c>
      <c r="H31" s="116">
        <v>5651.82</v>
      </c>
      <c r="I31" s="132">
        <v>5033.2300000000005</v>
      </c>
      <c r="J31" s="132">
        <v>10685.050000000001</v>
      </c>
      <c r="K31" s="116">
        <v>5767</v>
      </c>
      <c r="L31" s="116">
        <v>5321.5</v>
      </c>
      <c r="M31" s="116">
        <v>11088.5</v>
      </c>
      <c r="N31" s="116">
        <f>SUM(N27:N30)</f>
        <v>5816.52</v>
      </c>
      <c r="O31" s="132">
        <f>SUM(O27:O30)</f>
        <v>5494.530000000001</v>
      </c>
      <c r="P31" s="132">
        <f>SUM(P27:P30)</f>
        <v>11311.05</v>
      </c>
    </row>
    <row r="32" spans="1:16" ht="12.75">
      <c r="A32" s="136" t="s">
        <v>56</v>
      </c>
      <c r="B32" s="109"/>
      <c r="C32" s="110"/>
      <c r="D32" s="110"/>
      <c r="E32" s="109"/>
      <c r="F32" s="110"/>
      <c r="G32" s="113"/>
      <c r="H32" s="109"/>
      <c r="I32" s="110"/>
      <c r="J32" s="110"/>
      <c r="K32" s="109"/>
      <c r="L32" s="110"/>
      <c r="M32" s="110"/>
      <c r="N32" s="109"/>
      <c r="O32" s="110"/>
      <c r="P32" s="110"/>
    </row>
    <row r="33" spans="1:16" ht="12.75">
      <c r="A33" s="136" t="s">
        <v>57</v>
      </c>
      <c r="B33" s="137">
        <v>132.10000000000002</v>
      </c>
      <c r="C33" s="138">
        <v>70.17</v>
      </c>
      <c r="D33" s="138">
        <v>202.27000000000004</v>
      </c>
      <c r="E33" s="137">
        <v>132.05</v>
      </c>
      <c r="F33" s="138">
        <v>82.39999999999999</v>
      </c>
      <c r="G33" s="139">
        <v>214.45</v>
      </c>
      <c r="H33" s="137">
        <v>143.85</v>
      </c>
      <c r="I33" s="138">
        <v>92.8</v>
      </c>
      <c r="J33" s="138">
        <v>236.64999999999998</v>
      </c>
      <c r="K33" s="140">
        <v>155.1</v>
      </c>
      <c r="L33" s="141">
        <v>111.55</v>
      </c>
      <c r="M33" s="141">
        <v>266.65</v>
      </c>
      <c r="N33" s="140">
        <v>160.35</v>
      </c>
      <c r="O33" s="141">
        <v>124.35</v>
      </c>
      <c r="P33" s="141">
        <v>284.7</v>
      </c>
    </row>
    <row r="34" spans="1:16" ht="12.75">
      <c r="A34" s="142"/>
      <c r="B34" s="94"/>
      <c r="C34" s="94"/>
      <c r="D34" s="94"/>
      <c r="E34" s="94"/>
      <c r="F34" s="94"/>
      <c r="G34" s="94"/>
      <c r="H34" s="94"/>
      <c r="I34" s="94"/>
      <c r="J34" s="94"/>
      <c r="K34" s="94"/>
      <c r="L34" s="94"/>
      <c r="M34" s="94"/>
      <c r="N34" s="94"/>
      <c r="O34" s="94"/>
      <c r="P34" s="94"/>
    </row>
    <row r="35" spans="1:16" ht="12.75">
      <c r="A35" s="143" t="s">
        <v>58</v>
      </c>
      <c r="B35" s="94"/>
      <c r="C35" s="94"/>
      <c r="D35" s="94"/>
      <c r="E35" s="94"/>
      <c r="F35" s="94"/>
      <c r="G35" s="94"/>
      <c r="H35" s="94"/>
      <c r="I35" s="94"/>
      <c r="J35" s="94"/>
      <c r="K35" s="94"/>
      <c r="L35" s="94"/>
      <c r="M35" s="94"/>
      <c r="N35" s="94"/>
      <c r="O35" s="94"/>
      <c r="P35" s="94"/>
    </row>
    <row r="36" spans="1:16" ht="12.75">
      <c r="A36" s="94" t="s">
        <v>59</v>
      </c>
      <c r="B36" s="94"/>
      <c r="C36" s="94"/>
      <c r="D36" s="94"/>
      <c r="E36" s="94"/>
      <c r="F36" s="94"/>
      <c r="G36" s="94"/>
      <c r="H36" s="94"/>
      <c r="I36" s="94"/>
      <c r="J36" s="94"/>
      <c r="K36" s="94"/>
      <c r="L36" s="94"/>
      <c r="M36" s="94"/>
      <c r="N36" s="94"/>
      <c r="O36" s="94"/>
      <c r="P36" s="94"/>
    </row>
    <row r="37" spans="1:16" ht="12.75">
      <c r="A37" s="94" t="s">
        <v>60</v>
      </c>
      <c r="B37" s="94"/>
      <c r="C37" s="94"/>
      <c r="D37" s="94"/>
      <c r="E37" s="94"/>
      <c r="F37" s="94"/>
      <c r="G37" s="94"/>
      <c r="H37" s="94"/>
      <c r="I37" s="94"/>
      <c r="J37" s="94"/>
      <c r="K37" s="94"/>
      <c r="L37" s="94"/>
      <c r="M37" s="94"/>
      <c r="N37" s="94"/>
      <c r="O37" s="94"/>
      <c r="P37" s="94"/>
    </row>
    <row r="38" spans="1:16" ht="12.75">
      <c r="A38" s="94" t="s">
        <v>61</v>
      </c>
      <c r="B38" s="94"/>
      <c r="C38" s="94"/>
      <c r="D38" s="94"/>
      <c r="E38" s="94"/>
      <c r="F38" s="94"/>
      <c r="G38" s="94"/>
      <c r="H38" s="94"/>
      <c r="I38" s="94"/>
      <c r="J38" s="94"/>
      <c r="K38" s="94"/>
      <c r="L38" s="94"/>
      <c r="M38" s="94"/>
      <c r="N38" s="94"/>
      <c r="O38" s="94"/>
      <c r="P38" s="94"/>
    </row>
    <row r="39" spans="1:16" ht="12.75">
      <c r="A39" s="94" t="s">
        <v>62</v>
      </c>
      <c r="B39" s="94"/>
      <c r="C39" s="94"/>
      <c r="D39" s="94"/>
      <c r="E39" s="94"/>
      <c r="F39" s="94"/>
      <c r="G39" s="94"/>
      <c r="H39" s="94"/>
      <c r="I39" s="94"/>
      <c r="J39" s="94"/>
      <c r="K39" s="94"/>
      <c r="L39" s="94"/>
      <c r="M39" s="94"/>
      <c r="N39" s="94"/>
      <c r="O39" s="94"/>
      <c r="P39" s="94"/>
    </row>
    <row r="40" spans="1:16" ht="12.75">
      <c r="A40" s="94"/>
      <c r="B40" s="94"/>
      <c r="C40" s="94"/>
      <c r="D40" s="94"/>
      <c r="E40" s="94"/>
      <c r="F40" s="94"/>
      <c r="G40" s="94"/>
      <c r="H40" s="94"/>
      <c r="I40" s="94"/>
      <c r="J40" s="94"/>
      <c r="K40" s="94"/>
      <c r="L40" s="94"/>
      <c r="M40" s="94"/>
      <c r="N40" s="94"/>
      <c r="O40" s="94"/>
      <c r="P40" s="94"/>
    </row>
    <row r="41" spans="1:16" ht="12.75">
      <c r="A41" s="91" t="s">
        <v>63</v>
      </c>
      <c r="B41" s="94"/>
      <c r="C41" s="94"/>
      <c r="D41" s="94"/>
      <c r="E41" s="94"/>
      <c r="F41" s="94"/>
      <c r="G41" s="94"/>
      <c r="H41" s="94"/>
      <c r="I41" s="94"/>
      <c r="J41" s="94"/>
      <c r="K41" s="94"/>
      <c r="L41" s="94"/>
      <c r="M41" s="94"/>
      <c r="N41" s="94"/>
      <c r="O41" s="94"/>
      <c r="P41" s="94"/>
    </row>
  </sheetData>
  <sheetProtection/>
  <mergeCells count="13">
    <mergeCell ref="A2:P2"/>
    <mergeCell ref="A4:P4"/>
    <mergeCell ref="A5:P5"/>
    <mergeCell ref="B7:D7"/>
    <mergeCell ref="E7:G7"/>
    <mergeCell ref="K7:M7"/>
    <mergeCell ref="A18:P18"/>
    <mergeCell ref="A19:P19"/>
    <mergeCell ref="B21:D21"/>
    <mergeCell ref="E21:G21"/>
    <mergeCell ref="H21:J21"/>
    <mergeCell ref="K21:M21"/>
    <mergeCell ref="N21:P21"/>
  </mergeCells>
  <printOptions/>
  <pageMargins left="0.7" right="0.7" top="0.75" bottom="0.75" header="0.3" footer="0.3"/>
  <pageSetup orientation="portrait" paperSize="9"/>
  <ignoredErrors>
    <ignoredError sqref="B15:P15 N10:P14 N25:P27 N29:P31" unlockedFormula="1"/>
  </ignoredErrors>
</worksheet>
</file>

<file path=xl/worksheets/sheet6.xml><?xml version="1.0" encoding="utf-8"?>
<worksheet xmlns="http://schemas.openxmlformats.org/spreadsheetml/2006/main" xmlns:r="http://schemas.openxmlformats.org/officeDocument/2006/relationships">
  <dimension ref="A1:S30"/>
  <sheetViews>
    <sheetView zoomScalePageLayoutView="0" workbookViewId="0" topLeftCell="A1">
      <selection activeCell="A36" sqref="A36"/>
    </sheetView>
  </sheetViews>
  <sheetFormatPr defaultColWidth="9.140625" defaultRowHeight="12.75"/>
  <cols>
    <col min="1" max="1" width="12.7109375" style="95" customWidth="1"/>
    <col min="2" max="10" width="9.140625" style="95" customWidth="1"/>
    <col min="11" max="11" width="8.7109375" style="95" customWidth="1"/>
    <col min="12" max="12" width="9.140625" style="95" customWidth="1"/>
    <col min="13" max="13" width="8.57421875" style="95" customWidth="1"/>
    <col min="14" max="16384" width="9.140625" style="95" customWidth="1"/>
  </cols>
  <sheetData>
    <row r="1" spans="1:19" ht="12.75">
      <c r="A1" s="145" t="s">
        <v>34</v>
      </c>
      <c r="B1" s="146"/>
      <c r="C1" s="146"/>
      <c r="D1" s="146"/>
      <c r="E1" s="147"/>
      <c r="F1" s="147"/>
      <c r="G1" s="147"/>
      <c r="H1" s="147"/>
      <c r="I1" s="147"/>
      <c r="J1" s="147"/>
      <c r="K1" s="147"/>
      <c r="L1" s="147"/>
      <c r="M1" s="147"/>
      <c r="N1" s="147"/>
      <c r="O1" s="147"/>
      <c r="P1" s="147"/>
      <c r="Q1" s="147"/>
      <c r="R1" s="147"/>
      <c r="S1" s="147"/>
    </row>
    <row r="2" spans="1:19" ht="12.75">
      <c r="A2" s="180" t="s">
        <v>38</v>
      </c>
      <c r="B2" s="180"/>
      <c r="C2" s="180"/>
      <c r="D2" s="180"/>
      <c r="E2" s="180"/>
      <c r="F2" s="180"/>
      <c r="G2" s="180"/>
      <c r="H2" s="180"/>
      <c r="I2" s="180"/>
      <c r="J2" s="180"/>
      <c r="K2" s="180"/>
      <c r="L2" s="180"/>
      <c r="M2" s="180"/>
      <c r="N2" s="180"/>
      <c r="O2" s="180"/>
      <c r="P2" s="180"/>
      <c r="Q2" s="180"/>
      <c r="R2" s="180"/>
      <c r="S2" s="180"/>
    </row>
    <row r="3" spans="1:19" ht="12.75">
      <c r="A3" s="146"/>
      <c r="B3" s="146"/>
      <c r="C3" s="146"/>
      <c r="D3" s="146"/>
      <c r="E3" s="147"/>
      <c r="F3" s="147"/>
      <c r="G3" s="147"/>
      <c r="H3" s="147"/>
      <c r="I3" s="147"/>
      <c r="J3" s="147"/>
      <c r="K3" s="147"/>
      <c r="L3" s="147"/>
      <c r="M3" s="147"/>
      <c r="N3" s="147"/>
      <c r="O3" s="147"/>
      <c r="P3" s="147"/>
      <c r="Q3" s="147"/>
      <c r="R3" s="147"/>
      <c r="S3" s="147"/>
    </row>
    <row r="4" spans="1:19" ht="12.75">
      <c r="A4" s="181" t="s">
        <v>39</v>
      </c>
      <c r="B4" s="181"/>
      <c r="C4" s="181"/>
      <c r="D4" s="181"/>
      <c r="E4" s="181"/>
      <c r="F4" s="181"/>
      <c r="G4" s="181"/>
      <c r="H4" s="181"/>
      <c r="I4" s="181"/>
      <c r="J4" s="181"/>
      <c r="K4" s="181"/>
      <c r="L4" s="181"/>
      <c r="M4" s="181"/>
      <c r="N4" s="181"/>
      <c r="O4" s="181"/>
      <c r="P4" s="181"/>
      <c r="Q4" s="181"/>
      <c r="R4" s="181"/>
      <c r="S4" s="181"/>
    </row>
    <row r="5" spans="1:19" ht="12.75">
      <c r="A5" s="148"/>
      <c r="B5" s="148"/>
      <c r="C5" s="148"/>
      <c r="D5" s="148"/>
      <c r="E5" s="147"/>
      <c r="F5" s="147"/>
      <c r="G5" s="147"/>
      <c r="H5" s="147"/>
      <c r="I5" s="147"/>
      <c r="J5" s="147"/>
      <c r="K5" s="147"/>
      <c r="L5" s="147"/>
      <c r="M5" s="147"/>
      <c r="N5" s="147"/>
      <c r="O5" s="147"/>
      <c r="P5" s="147"/>
      <c r="Q5" s="147"/>
      <c r="R5" s="147"/>
      <c r="S5" s="147"/>
    </row>
    <row r="6" spans="1:19" ht="12.75">
      <c r="A6" s="180" t="s">
        <v>64</v>
      </c>
      <c r="B6" s="180"/>
      <c r="C6" s="180"/>
      <c r="D6" s="180"/>
      <c r="E6" s="180"/>
      <c r="F6" s="180"/>
      <c r="G6" s="180"/>
      <c r="H6" s="180"/>
      <c r="I6" s="180"/>
      <c r="J6" s="180"/>
      <c r="K6" s="180"/>
      <c r="L6" s="180"/>
      <c r="M6" s="180"/>
      <c r="N6" s="180"/>
      <c r="O6" s="180"/>
      <c r="P6" s="180"/>
      <c r="Q6" s="180"/>
      <c r="R6" s="180"/>
      <c r="S6" s="180"/>
    </row>
    <row r="7" spans="1:19" ht="13.5" thickBot="1">
      <c r="A7" s="147"/>
      <c r="B7" s="42"/>
      <c r="C7" s="42"/>
      <c r="D7" s="42"/>
      <c r="E7" s="147"/>
      <c r="F7" s="147"/>
      <c r="G7" s="147"/>
      <c r="H7" s="147"/>
      <c r="I7" s="147"/>
      <c r="J7" s="147"/>
      <c r="K7" s="147"/>
      <c r="L7" s="147"/>
      <c r="M7" s="147"/>
      <c r="N7" s="147"/>
      <c r="O7" s="147"/>
      <c r="P7" s="147"/>
      <c r="Q7" s="147"/>
      <c r="R7" s="147"/>
      <c r="S7" s="147"/>
    </row>
    <row r="8" spans="1:19" ht="12.75">
      <c r="A8" s="149"/>
      <c r="B8" s="150" t="s">
        <v>65</v>
      </c>
      <c r="C8" s="151"/>
      <c r="D8" s="152"/>
      <c r="E8" s="151" t="s">
        <v>66</v>
      </c>
      <c r="F8" s="151"/>
      <c r="G8" s="151"/>
      <c r="H8" s="182" t="s">
        <v>67</v>
      </c>
      <c r="I8" s="183"/>
      <c r="J8" s="184"/>
      <c r="K8" s="188" t="s">
        <v>44</v>
      </c>
      <c r="L8" s="189"/>
      <c r="M8" s="190"/>
      <c r="N8" s="151" t="s">
        <v>4</v>
      </c>
      <c r="O8" s="151"/>
      <c r="P8" s="151"/>
      <c r="Q8" s="150" t="s">
        <v>68</v>
      </c>
      <c r="R8" s="151"/>
      <c r="S8" s="151"/>
    </row>
    <row r="9" spans="1:19" ht="12.75">
      <c r="A9" s="147"/>
      <c r="B9" s="153" t="s">
        <v>69</v>
      </c>
      <c r="C9" s="154"/>
      <c r="D9" s="155"/>
      <c r="E9" s="154" t="s">
        <v>69</v>
      </c>
      <c r="F9" s="154"/>
      <c r="G9" s="154"/>
      <c r="H9" s="185"/>
      <c r="I9" s="186"/>
      <c r="J9" s="187"/>
      <c r="K9" s="191"/>
      <c r="L9" s="192"/>
      <c r="M9" s="193"/>
      <c r="N9" s="147"/>
      <c r="O9" s="147"/>
      <c r="P9" s="147"/>
      <c r="Q9" s="153" t="s">
        <v>70</v>
      </c>
      <c r="R9" s="154"/>
      <c r="S9" s="154"/>
    </row>
    <row r="10" spans="1:19" ht="12.75">
      <c r="A10" s="147"/>
      <c r="B10" s="153"/>
      <c r="C10" s="154"/>
      <c r="D10" s="155"/>
      <c r="E10" s="154"/>
      <c r="F10" s="154"/>
      <c r="G10" s="154"/>
      <c r="H10" s="156"/>
      <c r="I10" s="157"/>
      <c r="J10" s="158"/>
      <c r="K10" s="154"/>
      <c r="L10" s="154"/>
      <c r="M10" s="155"/>
      <c r="N10" s="147"/>
      <c r="O10" s="147"/>
      <c r="P10" s="147"/>
      <c r="Q10" s="156" t="s">
        <v>71</v>
      </c>
      <c r="R10" s="157"/>
      <c r="S10" s="157"/>
    </row>
    <row r="11" spans="1:19" ht="12.75">
      <c r="A11" s="159"/>
      <c r="B11" s="160" t="s">
        <v>5</v>
      </c>
      <c r="C11" s="161" t="s">
        <v>6</v>
      </c>
      <c r="D11" s="162" t="s">
        <v>4</v>
      </c>
      <c r="E11" s="161" t="s">
        <v>5</v>
      </c>
      <c r="F11" s="161" t="s">
        <v>6</v>
      </c>
      <c r="G11" s="161" t="s">
        <v>4</v>
      </c>
      <c r="H11" s="160" t="s">
        <v>5</v>
      </c>
      <c r="I11" s="161" t="s">
        <v>6</v>
      </c>
      <c r="J11" s="162" t="s">
        <v>4</v>
      </c>
      <c r="K11" s="160" t="s">
        <v>5</v>
      </c>
      <c r="L11" s="161" t="s">
        <v>6</v>
      </c>
      <c r="M11" s="162" t="s">
        <v>4</v>
      </c>
      <c r="N11" s="161" t="s">
        <v>5</v>
      </c>
      <c r="O11" s="161" t="s">
        <v>6</v>
      </c>
      <c r="P11" s="161" t="s">
        <v>4</v>
      </c>
      <c r="Q11" s="160" t="s">
        <v>5</v>
      </c>
      <c r="R11" s="161" t="s">
        <v>6</v>
      </c>
      <c r="S11" s="161" t="s">
        <v>4</v>
      </c>
    </row>
    <row r="12" spans="1:19" ht="12.75">
      <c r="A12" s="163"/>
      <c r="B12" s="164"/>
      <c r="C12" s="165"/>
      <c r="D12" s="166"/>
      <c r="E12" s="165"/>
      <c r="F12" s="165"/>
      <c r="G12" s="165"/>
      <c r="H12" s="164"/>
      <c r="I12" s="165"/>
      <c r="J12" s="166"/>
      <c r="K12" s="165"/>
      <c r="L12" s="165"/>
      <c r="M12" s="166"/>
      <c r="N12" s="165"/>
      <c r="O12" s="165"/>
      <c r="P12" s="165"/>
      <c r="Q12" s="164"/>
      <c r="R12" s="165"/>
      <c r="S12" s="165"/>
    </row>
    <row r="13" spans="1:19" ht="12.75">
      <c r="A13" s="146" t="s">
        <v>72</v>
      </c>
      <c r="B13" s="41">
        <v>25</v>
      </c>
      <c r="C13" s="42">
        <v>27</v>
      </c>
      <c r="D13" s="167">
        <v>52</v>
      </c>
      <c r="E13" s="42">
        <v>556</v>
      </c>
      <c r="F13" s="42">
        <v>765</v>
      </c>
      <c r="G13" s="42">
        <v>1321</v>
      </c>
      <c r="H13" s="41">
        <v>104</v>
      </c>
      <c r="I13" s="42">
        <v>243</v>
      </c>
      <c r="J13" s="167">
        <v>347</v>
      </c>
      <c r="K13" s="42">
        <v>0</v>
      </c>
      <c r="L13" s="42">
        <v>0</v>
      </c>
      <c r="M13" s="167">
        <v>0</v>
      </c>
      <c r="N13" s="42">
        <f>SUM(B13,E13,H13,K13)</f>
        <v>685</v>
      </c>
      <c r="O13" s="42">
        <f>SUM(L13,I13,F13,C13)</f>
        <v>1035</v>
      </c>
      <c r="P13" s="42">
        <f aca="true" t="shared" si="0" ref="P13:P21">SUM(N13:O13)</f>
        <v>1720</v>
      </c>
      <c r="Q13" s="41">
        <v>0</v>
      </c>
      <c r="R13" s="42">
        <v>0</v>
      </c>
      <c r="S13" s="42">
        <v>0</v>
      </c>
    </row>
    <row r="14" spans="1:19" ht="12.75">
      <c r="A14" s="146" t="s">
        <v>16</v>
      </c>
      <c r="B14" s="41">
        <v>218</v>
      </c>
      <c r="C14" s="42">
        <v>143</v>
      </c>
      <c r="D14" s="167">
        <v>361</v>
      </c>
      <c r="E14" s="42">
        <v>392</v>
      </c>
      <c r="F14" s="42">
        <v>466</v>
      </c>
      <c r="G14" s="42">
        <v>858</v>
      </c>
      <c r="H14" s="41">
        <v>164</v>
      </c>
      <c r="I14" s="42">
        <v>408</v>
      </c>
      <c r="J14" s="167">
        <v>572</v>
      </c>
      <c r="K14" s="42">
        <v>3</v>
      </c>
      <c r="L14" s="42">
        <v>8</v>
      </c>
      <c r="M14" s="167">
        <v>11</v>
      </c>
      <c r="N14" s="42">
        <f aca="true" t="shared" si="1" ref="N14:N21">SUM(B14,E14,H14,K14)</f>
        <v>777</v>
      </c>
      <c r="O14" s="42">
        <f aca="true" t="shared" si="2" ref="O14:O21">SUM(L14,I14,F14,C14)</f>
        <v>1025</v>
      </c>
      <c r="P14" s="42">
        <f t="shared" si="0"/>
        <v>1802</v>
      </c>
      <c r="Q14" s="41">
        <v>0</v>
      </c>
      <c r="R14" s="42">
        <v>2</v>
      </c>
      <c r="S14" s="42">
        <v>2</v>
      </c>
    </row>
    <row r="15" spans="1:19" ht="12.75">
      <c r="A15" s="146" t="s">
        <v>17</v>
      </c>
      <c r="B15" s="41">
        <v>538</v>
      </c>
      <c r="C15" s="42">
        <v>317</v>
      </c>
      <c r="D15" s="167">
        <v>855</v>
      </c>
      <c r="E15" s="42">
        <v>233</v>
      </c>
      <c r="F15" s="42">
        <v>236</v>
      </c>
      <c r="G15" s="42">
        <v>469</v>
      </c>
      <c r="H15" s="41">
        <v>279</v>
      </c>
      <c r="I15" s="42">
        <v>545</v>
      </c>
      <c r="J15" s="167">
        <v>824</v>
      </c>
      <c r="K15" s="42">
        <v>16</v>
      </c>
      <c r="L15" s="42">
        <v>27</v>
      </c>
      <c r="M15" s="167">
        <v>43</v>
      </c>
      <c r="N15" s="42">
        <f t="shared" si="1"/>
        <v>1066</v>
      </c>
      <c r="O15" s="42">
        <f t="shared" si="2"/>
        <v>1125</v>
      </c>
      <c r="P15" s="42">
        <f t="shared" si="0"/>
        <v>2191</v>
      </c>
      <c r="Q15" s="41">
        <v>4</v>
      </c>
      <c r="R15" s="42">
        <v>3</v>
      </c>
      <c r="S15" s="42">
        <v>7</v>
      </c>
    </row>
    <row r="16" spans="1:19" ht="12.75">
      <c r="A16" s="146" t="s">
        <v>18</v>
      </c>
      <c r="B16" s="41">
        <v>789</v>
      </c>
      <c r="C16" s="42">
        <v>403</v>
      </c>
      <c r="D16" s="167">
        <v>1192</v>
      </c>
      <c r="E16" s="42">
        <v>155</v>
      </c>
      <c r="F16" s="42">
        <v>148</v>
      </c>
      <c r="G16" s="42">
        <v>303</v>
      </c>
      <c r="H16" s="41">
        <v>400</v>
      </c>
      <c r="I16" s="42">
        <v>666</v>
      </c>
      <c r="J16" s="167">
        <v>1066</v>
      </c>
      <c r="K16" s="42">
        <v>37</v>
      </c>
      <c r="L16" s="42">
        <v>37</v>
      </c>
      <c r="M16" s="167">
        <v>74</v>
      </c>
      <c r="N16" s="42">
        <f t="shared" si="1"/>
        <v>1381</v>
      </c>
      <c r="O16" s="42">
        <f t="shared" si="2"/>
        <v>1254</v>
      </c>
      <c r="P16" s="42">
        <f t="shared" si="0"/>
        <v>2635</v>
      </c>
      <c r="Q16" s="41">
        <v>22</v>
      </c>
      <c r="R16" s="42">
        <v>12</v>
      </c>
      <c r="S16" s="42">
        <v>34</v>
      </c>
    </row>
    <row r="17" spans="1:19" ht="12.75">
      <c r="A17" s="146" t="s">
        <v>19</v>
      </c>
      <c r="B17" s="41">
        <v>678</v>
      </c>
      <c r="C17" s="42">
        <v>351</v>
      </c>
      <c r="D17" s="167">
        <v>1029</v>
      </c>
      <c r="E17" s="42">
        <v>90</v>
      </c>
      <c r="F17" s="42">
        <v>118</v>
      </c>
      <c r="G17" s="42">
        <v>208</v>
      </c>
      <c r="H17" s="41">
        <v>396</v>
      </c>
      <c r="I17" s="42">
        <v>580</v>
      </c>
      <c r="J17" s="167">
        <v>976</v>
      </c>
      <c r="K17" s="42">
        <v>46</v>
      </c>
      <c r="L17" s="42">
        <v>42</v>
      </c>
      <c r="M17" s="167">
        <v>88</v>
      </c>
      <c r="N17" s="42">
        <f t="shared" si="1"/>
        <v>1210</v>
      </c>
      <c r="O17" s="42">
        <f t="shared" si="2"/>
        <v>1091</v>
      </c>
      <c r="P17" s="42">
        <f t="shared" si="0"/>
        <v>2301</v>
      </c>
      <c r="Q17" s="41">
        <v>27</v>
      </c>
      <c r="R17" s="42">
        <v>40</v>
      </c>
      <c r="S17" s="42">
        <v>67</v>
      </c>
    </row>
    <row r="18" spans="1:19" ht="12.75">
      <c r="A18" s="146" t="s">
        <v>20</v>
      </c>
      <c r="B18" s="41">
        <v>624</v>
      </c>
      <c r="C18" s="42">
        <v>278</v>
      </c>
      <c r="D18" s="167">
        <v>902</v>
      </c>
      <c r="E18" s="42">
        <v>61</v>
      </c>
      <c r="F18" s="42">
        <v>62</v>
      </c>
      <c r="G18" s="42">
        <v>123</v>
      </c>
      <c r="H18" s="41">
        <v>390</v>
      </c>
      <c r="I18" s="42">
        <v>568</v>
      </c>
      <c r="J18" s="167">
        <v>958</v>
      </c>
      <c r="K18" s="42">
        <v>65</v>
      </c>
      <c r="L18" s="42">
        <v>41</v>
      </c>
      <c r="M18" s="167">
        <v>106</v>
      </c>
      <c r="N18" s="42">
        <f t="shared" si="1"/>
        <v>1140</v>
      </c>
      <c r="O18" s="42">
        <f t="shared" si="2"/>
        <v>949</v>
      </c>
      <c r="P18" s="42">
        <f t="shared" si="0"/>
        <v>2089</v>
      </c>
      <c r="Q18" s="41">
        <v>40</v>
      </c>
      <c r="R18" s="42">
        <v>33</v>
      </c>
      <c r="S18" s="42">
        <v>73</v>
      </c>
    </row>
    <row r="19" spans="1:19" ht="12.75">
      <c r="A19" s="146" t="s">
        <v>21</v>
      </c>
      <c r="B19" s="41">
        <v>672</v>
      </c>
      <c r="C19" s="42">
        <v>222</v>
      </c>
      <c r="D19" s="167">
        <v>894</v>
      </c>
      <c r="E19" s="42">
        <v>44</v>
      </c>
      <c r="F19" s="42">
        <v>43</v>
      </c>
      <c r="G19" s="42">
        <v>87</v>
      </c>
      <c r="H19" s="41">
        <v>372</v>
      </c>
      <c r="I19" s="42">
        <v>513</v>
      </c>
      <c r="J19" s="167">
        <v>885</v>
      </c>
      <c r="K19" s="42">
        <v>108</v>
      </c>
      <c r="L19" s="42">
        <v>78</v>
      </c>
      <c r="M19" s="167">
        <v>186</v>
      </c>
      <c r="N19" s="42">
        <f t="shared" si="1"/>
        <v>1196</v>
      </c>
      <c r="O19" s="42">
        <f t="shared" si="2"/>
        <v>856</v>
      </c>
      <c r="P19" s="42">
        <f t="shared" si="0"/>
        <v>2052</v>
      </c>
      <c r="Q19" s="41">
        <v>46</v>
      </c>
      <c r="R19" s="42">
        <v>29</v>
      </c>
      <c r="S19" s="42">
        <v>75</v>
      </c>
    </row>
    <row r="20" spans="1:19" ht="12.75">
      <c r="A20" s="146" t="s">
        <v>73</v>
      </c>
      <c r="B20" s="41">
        <v>638</v>
      </c>
      <c r="C20" s="42">
        <v>137</v>
      </c>
      <c r="D20" s="167">
        <v>775</v>
      </c>
      <c r="E20" s="42">
        <v>42</v>
      </c>
      <c r="F20" s="42">
        <v>21</v>
      </c>
      <c r="G20" s="42">
        <v>63</v>
      </c>
      <c r="H20" s="41">
        <v>236</v>
      </c>
      <c r="I20" s="42">
        <v>273</v>
      </c>
      <c r="J20" s="167">
        <v>509</v>
      </c>
      <c r="K20" s="42">
        <v>136</v>
      </c>
      <c r="L20" s="42">
        <v>57</v>
      </c>
      <c r="M20" s="167">
        <v>193</v>
      </c>
      <c r="N20" s="42">
        <f t="shared" si="1"/>
        <v>1052</v>
      </c>
      <c r="O20" s="42">
        <f t="shared" si="2"/>
        <v>488</v>
      </c>
      <c r="P20" s="42">
        <f t="shared" si="0"/>
        <v>1540</v>
      </c>
      <c r="Q20" s="41">
        <v>30</v>
      </c>
      <c r="R20" s="42">
        <v>13</v>
      </c>
      <c r="S20" s="42">
        <v>43</v>
      </c>
    </row>
    <row r="21" spans="1:19" ht="12.75">
      <c r="A21" s="146" t="s">
        <v>74</v>
      </c>
      <c r="B21" s="41">
        <v>131</v>
      </c>
      <c r="C21" s="42">
        <v>16</v>
      </c>
      <c r="D21" s="167">
        <v>147</v>
      </c>
      <c r="E21" s="42">
        <v>5</v>
      </c>
      <c r="F21" s="42">
        <v>0</v>
      </c>
      <c r="G21" s="42">
        <v>5</v>
      </c>
      <c r="H21" s="41">
        <v>7</v>
      </c>
      <c r="I21" s="42">
        <v>3</v>
      </c>
      <c r="J21" s="167">
        <v>10</v>
      </c>
      <c r="K21" s="42">
        <v>1</v>
      </c>
      <c r="L21" s="42">
        <v>1</v>
      </c>
      <c r="M21" s="167">
        <v>2</v>
      </c>
      <c r="N21" s="42">
        <f t="shared" si="1"/>
        <v>144</v>
      </c>
      <c r="O21" s="42">
        <f t="shared" si="2"/>
        <v>20</v>
      </c>
      <c r="P21" s="42">
        <f t="shared" si="0"/>
        <v>164</v>
      </c>
      <c r="Q21" s="41">
        <v>3</v>
      </c>
      <c r="R21" s="42">
        <v>0</v>
      </c>
      <c r="S21" s="42">
        <v>3</v>
      </c>
    </row>
    <row r="22" spans="1:19" ht="15" customHeight="1">
      <c r="A22" s="73" t="s">
        <v>4</v>
      </c>
      <c r="B22" s="74">
        <f>SUM(B13:B21)</f>
        <v>4313</v>
      </c>
      <c r="C22" s="75">
        <f aca="true" t="shared" si="3" ref="C22:S22">SUM(C13:C21)</f>
        <v>1894</v>
      </c>
      <c r="D22" s="168">
        <f t="shared" si="3"/>
        <v>6207</v>
      </c>
      <c r="E22" s="75">
        <f t="shared" si="3"/>
        <v>1578</v>
      </c>
      <c r="F22" s="75">
        <f t="shared" si="3"/>
        <v>1859</v>
      </c>
      <c r="G22" s="168">
        <f t="shared" si="3"/>
        <v>3437</v>
      </c>
      <c r="H22" s="75">
        <f t="shared" si="3"/>
        <v>2348</v>
      </c>
      <c r="I22" s="75">
        <f t="shared" si="3"/>
        <v>3799</v>
      </c>
      <c r="J22" s="168">
        <f t="shared" si="3"/>
        <v>6147</v>
      </c>
      <c r="K22" s="75">
        <f t="shared" si="3"/>
        <v>412</v>
      </c>
      <c r="L22" s="75">
        <f t="shared" si="3"/>
        <v>291</v>
      </c>
      <c r="M22" s="168">
        <f t="shared" si="3"/>
        <v>703</v>
      </c>
      <c r="N22" s="75">
        <f t="shared" si="3"/>
        <v>8651</v>
      </c>
      <c r="O22" s="75">
        <f t="shared" si="3"/>
        <v>7843</v>
      </c>
      <c r="P22" s="168">
        <f t="shared" si="3"/>
        <v>16494</v>
      </c>
      <c r="Q22" s="75">
        <f t="shared" si="3"/>
        <v>172</v>
      </c>
      <c r="R22" s="75">
        <f t="shared" si="3"/>
        <v>132</v>
      </c>
      <c r="S22" s="75">
        <f t="shared" si="3"/>
        <v>304</v>
      </c>
    </row>
    <row r="23" spans="1:19" ht="12.75">
      <c r="A23" s="147"/>
      <c r="B23" s="147"/>
      <c r="C23" s="147"/>
      <c r="D23" s="147"/>
      <c r="E23" s="147"/>
      <c r="F23" s="147"/>
      <c r="G23" s="147"/>
      <c r="H23" s="147"/>
      <c r="I23" s="147"/>
      <c r="J23" s="147"/>
      <c r="K23" s="147"/>
      <c r="L23" s="147"/>
      <c r="M23" s="147"/>
      <c r="N23" s="147"/>
      <c r="O23" s="147"/>
      <c r="P23" s="147"/>
      <c r="Q23" s="147"/>
      <c r="R23" s="147"/>
      <c r="S23" s="147"/>
    </row>
    <row r="24" spans="1:19" ht="12.75">
      <c r="A24" s="147" t="s">
        <v>75</v>
      </c>
      <c r="B24" s="147"/>
      <c r="C24" s="147"/>
      <c r="D24" s="147"/>
      <c r="E24" s="147"/>
      <c r="F24" s="147"/>
      <c r="G24" s="147"/>
      <c r="H24" s="147"/>
      <c r="I24" s="147"/>
      <c r="J24" s="147"/>
      <c r="K24" s="147"/>
      <c r="L24" s="147"/>
      <c r="M24" s="147"/>
      <c r="N24" s="147"/>
      <c r="O24" s="147"/>
      <c r="P24" s="147"/>
      <c r="Q24" s="147"/>
      <c r="R24" s="147"/>
      <c r="S24" s="147"/>
    </row>
    <row r="25" spans="1:19" ht="12.75">
      <c r="A25" s="147" t="s">
        <v>59</v>
      </c>
      <c r="B25" s="147"/>
      <c r="C25" s="147"/>
      <c r="D25" s="147"/>
      <c r="E25" s="147"/>
      <c r="F25" s="147"/>
      <c r="G25" s="147"/>
      <c r="H25" s="147"/>
      <c r="I25" s="147"/>
      <c r="J25" s="147"/>
      <c r="K25" s="147"/>
      <c r="L25" s="147"/>
      <c r="M25" s="147"/>
      <c r="N25" s="147"/>
      <c r="O25" s="147"/>
      <c r="P25" s="147"/>
      <c r="Q25" s="147"/>
      <c r="R25" s="147"/>
      <c r="S25" s="147"/>
    </row>
    <row r="26" spans="1:19" ht="12.75">
      <c r="A26" s="147" t="s">
        <v>76</v>
      </c>
      <c r="B26" s="147"/>
      <c r="C26" s="147"/>
      <c r="D26" s="147"/>
      <c r="E26" s="147"/>
      <c r="F26" s="147"/>
      <c r="G26" s="147"/>
      <c r="H26" s="147"/>
      <c r="I26" s="147"/>
      <c r="J26" s="147"/>
      <c r="K26" s="147"/>
      <c r="L26" s="147"/>
      <c r="M26" s="147"/>
      <c r="N26" s="147"/>
      <c r="O26" s="147"/>
      <c r="P26" s="147"/>
      <c r="Q26" s="147"/>
      <c r="R26" s="147"/>
      <c r="S26" s="147"/>
    </row>
    <row r="27" spans="1:19" ht="12.75">
      <c r="A27" s="147" t="s">
        <v>77</v>
      </c>
      <c r="B27" s="147"/>
      <c r="C27" s="147"/>
      <c r="D27" s="147"/>
      <c r="E27" s="147"/>
      <c r="F27" s="147"/>
      <c r="G27" s="147"/>
      <c r="H27" s="147"/>
      <c r="I27" s="147"/>
      <c r="J27" s="147"/>
      <c r="K27" s="147"/>
      <c r="L27" s="147"/>
      <c r="M27" s="147"/>
      <c r="N27" s="147"/>
      <c r="O27" s="147"/>
      <c r="P27" s="147"/>
      <c r="Q27" s="147"/>
      <c r="R27" s="147"/>
      <c r="S27" s="147"/>
    </row>
    <row r="28" spans="1:19" ht="12.75">
      <c r="A28" s="147" t="s">
        <v>78</v>
      </c>
      <c r="B28" s="147"/>
      <c r="C28" s="147"/>
      <c r="D28" s="147"/>
      <c r="E28" s="147"/>
      <c r="F28" s="147"/>
      <c r="G28" s="147"/>
      <c r="H28" s="147"/>
      <c r="I28" s="147"/>
      <c r="J28" s="147"/>
      <c r="K28" s="147"/>
      <c r="L28" s="147"/>
      <c r="M28" s="147"/>
      <c r="N28" s="147"/>
      <c r="O28" s="147"/>
      <c r="P28" s="147"/>
      <c r="Q28" s="147"/>
      <c r="R28" s="147"/>
      <c r="S28" s="147"/>
    </row>
    <row r="29" spans="1:19" ht="12.75">
      <c r="A29" s="147"/>
      <c r="B29" s="147"/>
      <c r="C29" s="147"/>
      <c r="D29" s="147"/>
      <c r="E29" s="147"/>
      <c r="F29" s="147"/>
      <c r="G29" s="147"/>
      <c r="H29" s="147"/>
      <c r="I29" s="147"/>
      <c r="J29" s="147"/>
      <c r="K29" s="147"/>
      <c r="L29" s="147"/>
      <c r="M29" s="147"/>
      <c r="N29" s="147"/>
      <c r="O29" s="147"/>
      <c r="P29" s="147"/>
      <c r="Q29" s="147"/>
      <c r="R29" s="147"/>
      <c r="S29" s="147"/>
    </row>
    <row r="30" spans="1:19" ht="12.75">
      <c r="A30" s="144" t="s">
        <v>63</v>
      </c>
      <c r="B30" s="147"/>
      <c r="C30" s="147"/>
      <c r="D30" s="147"/>
      <c r="E30" s="147"/>
      <c r="F30" s="147"/>
      <c r="G30" s="147"/>
      <c r="H30" s="147"/>
      <c r="I30" s="147"/>
      <c r="J30" s="147"/>
      <c r="K30" s="147"/>
      <c r="L30" s="147"/>
      <c r="M30" s="147"/>
      <c r="N30" s="147"/>
      <c r="O30" s="147"/>
      <c r="P30" s="147"/>
      <c r="Q30" s="147"/>
      <c r="R30" s="147"/>
      <c r="S30" s="147"/>
    </row>
  </sheetData>
  <sheetProtection/>
  <mergeCells count="5">
    <mergeCell ref="A2:S2"/>
    <mergeCell ref="A4:S4"/>
    <mergeCell ref="A6:S6"/>
    <mergeCell ref="H8:J9"/>
    <mergeCell ref="K8:M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2021-09-23T07:45:44Z</cp:lastPrinted>
  <dcterms:created xsi:type="dcterms:W3CDTF">1999-11-09T10:41:36Z</dcterms:created>
  <dcterms:modified xsi:type="dcterms:W3CDTF">2021-12-17T15:42:58Z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