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56" tabRatio="639" activeTab="0"/>
  </bookViews>
  <sheets>
    <sheet name="INHOUD" sheetId="1" r:id="rId1"/>
    <sheet name="21dko_01" sheetId="2" r:id="rId2"/>
    <sheet name="21dko_02" sheetId="3" r:id="rId3"/>
    <sheet name="21dko_03" sheetId="4" r:id="rId4"/>
    <sheet name="21dko_04" sheetId="5" r:id="rId5"/>
    <sheet name="21dko_05 " sheetId="6" r:id="rId6"/>
  </sheets>
  <definedNames>
    <definedName name="_p412" localSheetId="1">#REF!</definedName>
    <definedName name="_p412" localSheetId="2">#REF!</definedName>
    <definedName name="_p412" localSheetId="4">#REF!</definedName>
    <definedName name="_p412" localSheetId="5">#REF!</definedName>
    <definedName name="_p412">#REF!</definedName>
    <definedName name="_p413" localSheetId="1">#REF!</definedName>
    <definedName name="_p413" localSheetId="2">#REF!</definedName>
    <definedName name="_p413" localSheetId="4">#REF!</definedName>
    <definedName name="_p413" localSheetId="5">#REF!</definedName>
    <definedName name="_p413">#REF!</definedName>
    <definedName name="eentabel" localSheetId="1">#REF!</definedName>
    <definedName name="eentabel" localSheetId="2">#REF!</definedName>
    <definedName name="eentabel" localSheetId="4">#REF!</definedName>
    <definedName name="eentabel" localSheetId="5">#REF!</definedName>
    <definedName name="eentabel">#REF!</definedName>
    <definedName name="jaarboek_per_land" localSheetId="1">#REF!</definedName>
    <definedName name="jaarboek_per_land" localSheetId="2">#REF!</definedName>
    <definedName name="jaarboek_per_land" localSheetId="4">#REF!</definedName>
    <definedName name="jaarboek_per_land" localSheetId="5">#REF!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<sst xmlns="http://schemas.openxmlformats.org/spreadsheetml/2006/main" count="282" uniqueCount="189">
  <si>
    <t>DEELTIJDS KUNSTONDERWIJS</t>
  </si>
  <si>
    <t>Gemeenschapsonderwijs</t>
  </si>
  <si>
    <t>Privaatrechtelijk</t>
  </si>
  <si>
    <t>Algemeen totaal</t>
  </si>
  <si>
    <t>M</t>
  </si>
  <si>
    <t>V</t>
  </si>
  <si>
    <t>T</t>
  </si>
  <si>
    <t xml:space="preserve">   Antwerpen</t>
  </si>
  <si>
    <t xml:space="preserve">   Vlaams-Brabant</t>
  </si>
  <si>
    <t xml:space="preserve">   Brussels Hoofdstedelijk Gewest</t>
  </si>
  <si>
    <t xml:space="preserve">   West-Vlaanderen</t>
  </si>
  <si>
    <t xml:space="preserve">   Oost-Vlaanderen</t>
  </si>
  <si>
    <t xml:space="preserve">   Limburg</t>
  </si>
  <si>
    <t>Totaal</t>
  </si>
  <si>
    <t xml:space="preserve">  Muziek</t>
  </si>
  <si>
    <t xml:space="preserve">  Dans</t>
  </si>
  <si>
    <t>Aantal financierbare leerlingen naar leeftijd en geslacht (1)</t>
  </si>
  <si>
    <t>12 - 17 jaar</t>
  </si>
  <si>
    <t>18 - 24 jaar</t>
  </si>
  <si>
    <t>25 - 44 jaar</t>
  </si>
  <si>
    <t>45 - 64 jaar</t>
  </si>
  <si>
    <t>vanaf 65 jaar</t>
  </si>
  <si>
    <t xml:space="preserve">   Muziek</t>
  </si>
  <si>
    <t xml:space="preserve">   Dans</t>
  </si>
  <si>
    <t>Percentage financierbare leerlingen naar leeftijd en geslacht</t>
  </si>
  <si>
    <t>Aantal financierbare</t>
  </si>
  <si>
    <t xml:space="preserve">Percentage </t>
  </si>
  <si>
    <t>Percentage</t>
  </si>
  <si>
    <t>leerlingen (1)</t>
  </si>
  <si>
    <t>volwass. 18 jaar en +</t>
  </si>
  <si>
    <t>mannen</t>
  </si>
  <si>
    <t>vrouwen</t>
  </si>
  <si>
    <t>Aantal inschrijvingen</t>
  </si>
  <si>
    <t>Procentueel aandeel</t>
  </si>
  <si>
    <t>SCHOOLBEVOLKING DEELTIJDS KUNSTONDERWIJS</t>
  </si>
  <si>
    <t>Aantal financierbare leerlingen naar leeftijd en geslacht</t>
  </si>
  <si>
    <t>Verdeling van de leerlingenpopulatie volgens soort instrument</t>
  </si>
  <si>
    <t>(2) In deze tabel komen sommige resultaten uit op een halfje. Dit heeft te maken met de specifieke mogelijkheid voor leerlingen om zich in te schrijven in twee academies. Omdat die ‘gedeelde’ leerlingen hun opleiding spreiden over twee academies (die in verschillende provincies gelegen kunnen zijn), tellen ze in beide academies mee voor een halve financierbare leerling.</t>
  </si>
  <si>
    <t>Gemeente / Intercommunale</t>
  </si>
  <si>
    <t>Beeldende en audiovisuele kunsten</t>
  </si>
  <si>
    <t>Muziek, Woordkunst-drama en Dans</t>
  </si>
  <si>
    <t>Domeinoverschrijdend</t>
  </si>
  <si>
    <t>1ste graad</t>
  </si>
  <si>
    <t>2de graad</t>
  </si>
  <si>
    <t>3de graad</t>
  </si>
  <si>
    <t>4de graad</t>
  </si>
  <si>
    <t>Graadloos</t>
  </si>
  <si>
    <t xml:space="preserve">  Woordkunst-drama</t>
  </si>
  <si>
    <t xml:space="preserve">   Woordkunst-drama</t>
  </si>
  <si>
    <t>(1) De telling is gebaseerd op het aantal financierbare leerlingen. Wie voor meer dan één domein inschreef, werd per domein éénmaal geteld.</t>
  </si>
  <si>
    <t>Beeldende en auidovisuele kunsten</t>
  </si>
  <si>
    <t>Verdeling van de financierbare leerlingen over de domeinen en graden (1)</t>
  </si>
  <si>
    <t>Instrument: jazz-pop-rock: elektrische en/of akoestische gitaar</t>
  </si>
  <si>
    <t>Instrument: jazz-pop-rock: piano</t>
  </si>
  <si>
    <t>Instrument: jazz-pop-rock: zang</t>
  </si>
  <si>
    <t>Instrument: jazz-pop-rock: ritmisch slagwerk</t>
  </si>
  <si>
    <t>Instrument: jazz-pop-rock: basgitaar</t>
  </si>
  <si>
    <t>Instrument: jazz-pop-rock: altsaxofoon</t>
  </si>
  <si>
    <t>Instrument: jazz-pop-rock: trompet</t>
  </si>
  <si>
    <t>Instrument: jazz-pop-rock: contrabas</t>
  </si>
  <si>
    <t>Instrument: jazz-pop-rock: tenorsaxofoon</t>
  </si>
  <si>
    <t>Instrument: jazz-pop-rock: keyboard</t>
  </si>
  <si>
    <t>Instrument: jazz-pop-rock: trombone</t>
  </si>
  <si>
    <t>Instrument: jazz-pop-rock: melodisch slagwerk</t>
  </si>
  <si>
    <t>Instrument: jazz-pop-rock: dwarsfluit</t>
  </si>
  <si>
    <t>Instrument: jazz-pop-rock: sopraansaxofoon</t>
  </si>
  <si>
    <t>Instrument: jazz-pop-rock: accordeon</t>
  </si>
  <si>
    <t>Instrument: jazz-pop-rock: klarinet</t>
  </si>
  <si>
    <t>Instrument: jazz-pop-rock: viool</t>
  </si>
  <si>
    <t>Instrument: jazz-pop-rock: mondharmonica</t>
  </si>
  <si>
    <t>Instrument: jazz-pop-rock: bugel</t>
  </si>
  <si>
    <t>Instrument: jazz-pop-rock: baritonsaxofoon</t>
  </si>
  <si>
    <t>Instrument: jazz-pop-rock: kornet</t>
  </si>
  <si>
    <t>Instrument: jazz-pop-rock: bastuba</t>
  </si>
  <si>
    <t>Instrument: oude muziek: gamba</t>
  </si>
  <si>
    <t>Instrument: oude muziek: traverso</t>
  </si>
  <si>
    <t>Instrument: oude muziek: blokfluit</t>
  </si>
  <si>
    <t>Instrument: oude muziek: renaissanceluit</t>
  </si>
  <si>
    <t>Instrument: oude muziek: zang</t>
  </si>
  <si>
    <t>Instrument: oude muziek: historisch toetsinstrument (klavecimbel)</t>
  </si>
  <si>
    <t>Instrument: oude muziek: cello</t>
  </si>
  <si>
    <t>Instrument: oude muziek: viool</t>
  </si>
  <si>
    <t>Instrument: oude muziek: barokluit</t>
  </si>
  <si>
    <t>Instrument: oude muziek: cornetto</t>
  </si>
  <si>
    <t>Instrument: oude muziek: sackbut</t>
  </si>
  <si>
    <t>Instrument: oude muziek: natuurhoorn</t>
  </si>
  <si>
    <t>Instrument: oude muziek: barokmusette</t>
  </si>
  <si>
    <t>Instrument: oude muziek: hobo d'amore</t>
  </si>
  <si>
    <t>Instrument: oude muziek: barokhobo</t>
  </si>
  <si>
    <t>Instrument: oude muziek: natuurtrompet</t>
  </si>
  <si>
    <t>Instrument: oude muziek: historisch toetsinstrument (orgel)</t>
  </si>
  <si>
    <t>Instrument: oude muziek: theorbe</t>
  </si>
  <si>
    <t>Instrument: oude muziek: fagot</t>
  </si>
  <si>
    <t>Instrument: oude muziek: renaissanceblokfluit</t>
  </si>
  <si>
    <t>Instrument: oude muziek: altviool</t>
  </si>
  <si>
    <t>Instrument: oude muziek: historische gitaar</t>
  </si>
  <si>
    <t>Verdeling van de financierbare leerlingen over de domeinen en graden</t>
  </si>
  <si>
    <t>Instrument: klassiek</t>
  </si>
  <si>
    <t>Instrument: jazz-pop-rock</t>
  </si>
  <si>
    <t>Instrument: folk- en wereldmuziek</t>
  </si>
  <si>
    <t>Instrument: oude muziek</t>
  </si>
  <si>
    <t>Verdeling van het aantal inschrijvingen per soort Instrument</t>
  </si>
  <si>
    <t>Aantal financierbare leerlingen naar provincie en soort schoolbestuur (1)(2)</t>
  </si>
  <si>
    <t>Aantal financierbare leerlingennaar provincie en soort schoolbestuur</t>
  </si>
  <si>
    <t>jongeren 6 -17 jaar</t>
  </si>
  <si>
    <t>6 - 11 jaar</t>
  </si>
  <si>
    <t>Schooljaar 2020-2021</t>
  </si>
  <si>
    <t>Instrument: jazz-pop-rock: hoorn</t>
  </si>
  <si>
    <t>Instrument: oude muziek: bassethoorn</t>
  </si>
  <si>
    <t>Instrument: oude muziek: historische harp</t>
  </si>
  <si>
    <t>Instrument: oude muziek: contrabas</t>
  </si>
  <si>
    <t>Instrument: oude muziek: historisch toetsinstrument (pianoforte)</t>
  </si>
  <si>
    <t>Instrument: oude muziek: mandoline</t>
  </si>
  <si>
    <t>Tellingsdatum 1 februari 2022</t>
  </si>
  <si>
    <t>Schooljaar 2021-2022</t>
  </si>
  <si>
    <t>instrument: folk- en wereldmuziek: diatonische accordeon</t>
  </si>
  <si>
    <t>instrument: folk- en wereldmuziek: folkviool</t>
  </si>
  <si>
    <t>instrument: folk- en wereldmuziek: zang</t>
  </si>
  <si>
    <t>instrument: folk- en wereldmuziek: doedelzak</t>
  </si>
  <si>
    <t>instrument: folk- en wereldmuziek: saz</t>
  </si>
  <si>
    <t>instrument: folk- en wereldmuziek: folkgitaar</t>
  </si>
  <si>
    <t>instrument: folk- en wereldmuziek: nyckelharpa</t>
  </si>
  <si>
    <t>instrument: folk- en wereldmuziek: keltische harp</t>
  </si>
  <si>
    <t>instrument: folk- en wereldmuziek: draailier</t>
  </si>
  <si>
    <t>instrument: folk- en wereldmuziek: blaasinstrumenten fwm</t>
  </si>
  <si>
    <t>instrument: folk- en wereldmuziek: historische en slaginstrumenten</t>
  </si>
  <si>
    <t>instrument: folk- en wereldmuziek: hommel</t>
  </si>
  <si>
    <t>instrument: folk- en wereldmuziek: ud</t>
  </si>
  <si>
    <t>instrument: folk- en wereldmuziek: bandoneon</t>
  </si>
  <si>
    <t>instrument: folk- en wereldmuziek: mandoline</t>
  </si>
  <si>
    <t>instrument: folk- en wereldmuziek: contrabas</t>
  </si>
  <si>
    <t>instrument: klassiek: accordeon</t>
  </si>
  <si>
    <t>instrument: klassiek: altfluit</t>
  </si>
  <si>
    <t>instrument: klassiek: althoorn</t>
  </si>
  <si>
    <t>instrument: klassiek: altklarinet</t>
  </si>
  <si>
    <t>instrument: klassiek: altsaxofoon</t>
  </si>
  <si>
    <t>instrument: klassiek: altviool</t>
  </si>
  <si>
    <t>instrument: klassiek: bandoneon</t>
  </si>
  <si>
    <t>instrument: klassiek: bariton</t>
  </si>
  <si>
    <t>instrument: klassiek: baritonsaxofoon</t>
  </si>
  <si>
    <t>instrument: klassiek: basblokfluit</t>
  </si>
  <si>
    <t>instrument: klassiek: basfluit</t>
  </si>
  <si>
    <t>instrument: klassiek: basklarinet</t>
  </si>
  <si>
    <t>instrument: klassiek: bassaxofoon</t>
  </si>
  <si>
    <t>instrument: klassiek: bastrombone</t>
  </si>
  <si>
    <t>instrument: klassiek: bastuba</t>
  </si>
  <si>
    <t>instrument: klassiek: beiaard</t>
  </si>
  <si>
    <t>instrument: klassiek: blokfluit</t>
  </si>
  <si>
    <t>instrument: klassiek: bugel</t>
  </si>
  <si>
    <t>instrument: klassiek: cello</t>
  </si>
  <si>
    <t>instrument: klassiek: contrabas</t>
  </si>
  <si>
    <t>instrument: klassiek: contrafagot</t>
  </si>
  <si>
    <t>instrument: klassiek: dwarsfluit</t>
  </si>
  <si>
    <t>instrument: klassiek: engelse hoorn</t>
  </si>
  <si>
    <t>instrument: klassiek: eufonium</t>
  </si>
  <si>
    <t>instrument: klassiek: fagot</t>
  </si>
  <si>
    <t>instrument: klassiek: gitaar</t>
  </si>
  <si>
    <t>instrument: klassiek: harp</t>
  </si>
  <si>
    <t>instrument: klassiek: hobo</t>
  </si>
  <si>
    <t>instrument: klassiek: hoorn</t>
  </si>
  <si>
    <t>instrument: klassiek: klarinet</t>
  </si>
  <si>
    <t>instrument: klassiek: klavecimbel</t>
  </si>
  <si>
    <t>instrument: klassiek: klavierklas</t>
  </si>
  <si>
    <t>instrument: klassiek: klavierklas (klavecimbel)</t>
  </si>
  <si>
    <t>instrument: klassiek: klavierklas (orgel)</t>
  </si>
  <si>
    <t>instrument: klassiek: klavierklas (piano)</t>
  </si>
  <si>
    <t>instrument: klassiek: kleine klarinet</t>
  </si>
  <si>
    <t>instrument: klassiek: kornet</t>
  </si>
  <si>
    <t>instrument: klassiek: mandoline</t>
  </si>
  <si>
    <t>instrument: klassiek: melodisch slagwerk</t>
  </si>
  <si>
    <t>instrument: klassiek: orgel</t>
  </si>
  <si>
    <t>instrument: klassiek: orkestslagwerk</t>
  </si>
  <si>
    <t>instrument: klassiek: piano</t>
  </si>
  <si>
    <t>instrument: klassiek: piccolo</t>
  </si>
  <si>
    <t>instrument: klassiek: piccolotrompet</t>
  </si>
  <si>
    <t>instrument: klassiek: ritmisch slagwerk</t>
  </si>
  <si>
    <t>instrument: klassiek: sopraansaxofoon</t>
  </si>
  <si>
    <t>instrument: klassiek: stemvorming voor minderjarigen</t>
  </si>
  <si>
    <t>instrument: klassiek: tenorsaxofoon</t>
  </si>
  <si>
    <t>instrument: klassiek: trombone</t>
  </si>
  <si>
    <t>instrument: klassiek: trompet</t>
  </si>
  <si>
    <t>instrument: klassiek: viool</t>
  </si>
  <si>
    <t>instrument: klassiek: zang</t>
  </si>
  <si>
    <t xml:space="preserve"> In de tweede, derde en vierde graad behoort het vak instrument tot het verplichte lessenrooster. Vanaf de derde graad kiest een leerling naargelang de gekozen optie voor “instrument: klassiek”, “instrument: oude muziek”, “instrument: jazz-pop-rock” of “instrument: folk- en wereldmuziek”. 
Een leerling die meer dan één van deze opties volgt, volgt ook meer dan één keer het vak Instrument en komt in deze statistiek bijgevolg meer dan één keer voor. In totaal werd 82.218 keer gekozen voor een bepaald Instrument: de tabel geeft de verdeling weer van deze keuzes.</t>
  </si>
  <si>
    <t>21dko_01</t>
  </si>
  <si>
    <t>21dko_02</t>
  </si>
  <si>
    <t>21dko_03</t>
  </si>
  <si>
    <t>21dko_04</t>
  </si>
  <si>
    <t>21dko_05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</si>
</sst>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quot;-&quot;"/>
    <numFmt numFmtId="181" formatCode="#,##0;0;&quot;-&quot;"/>
    <numFmt numFmtId="182" formatCode="0.0"/>
    <numFmt numFmtId="183" formatCode="0.0%"/>
    <numFmt numFmtId="184" formatCode="#,##0.0"/>
    <numFmt numFmtId="185" formatCode="0.000000"/>
    <numFmt numFmtId="186" formatCode="0.000%"/>
    <numFmt numFmtId="187" formatCode="0.0000%"/>
    <numFmt numFmtId="188" formatCode="#,##0.0;\-0.0;&quot;-&quot;"/>
    <numFmt numFmtId="189" formatCode="#,##0.0;0.0;&quot;-&quot;"/>
    <numFmt numFmtId="190" formatCode="#,##0.0.0.&quot;-&quot;"/>
    <numFmt numFmtId="191" formatCode="#,##0.0;0;&quot;-&quot;"/>
    <numFmt numFmtId="192" formatCode="&quot;Ja&quot;;&quot;Ja&quot;;&quot;Nee&quot;"/>
    <numFmt numFmtId="193" formatCode="&quot;Waar&quot;;&quot;Waar&quot;;&quot;Onwaar&quot;"/>
    <numFmt numFmtId="194" formatCode="&quot;Aan&quot;;&quot;Aan&quot;;&quot;Uit&quot;"/>
    <numFmt numFmtId="195" formatCode="[$€-2]\ #.##000_);[Red]\([$€-2]\ #.##000\)"/>
    <numFmt numFmtId="196" formatCode="#,##0.00;0.00;&quot;-&quot;"/>
    <numFmt numFmtId="197" formatCode="#,##0.########"/>
  </numFmts>
  <fonts count="55">
    <font>
      <sz val="10"/>
      <name val="MS Sans Serif"/>
      <family val="0"/>
    </font>
    <font>
      <sz val="11"/>
      <color indexed="8"/>
      <name val="Calibri"/>
      <family val="2"/>
    </font>
    <font>
      <sz val="10"/>
      <name val="Helv"/>
      <family val="0"/>
    </font>
    <font>
      <sz val="10"/>
      <name val="Optimum"/>
      <family val="0"/>
    </font>
    <font>
      <sz val="8"/>
      <name val="Arial"/>
      <family val="2"/>
    </font>
    <font>
      <b/>
      <sz val="8"/>
      <name val="Arial Narrow"/>
      <family val="2"/>
    </font>
    <font>
      <b/>
      <i/>
      <sz val="8"/>
      <name val="Arial"/>
      <family val="2"/>
    </font>
    <font>
      <sz val="10"/>
      <name val="Arial"/>
      <family val="2"/>
    </font>
    <font>
      <b/>
      <i/>
      <sz val="8"/>
      <color indexed="8"/>
      <name val="Arial Narrow"/>
      <family val="2"/>
    </font>
    <font>
      <b/>
      <sz val="12"/>
      <name val="Arial"/>
      <family val="2"/>
    </font>
    <font>
      <sz val="7"/>
      <color indexed="9"/>
      <name val="Arial"/>
      <family val="2"/>
    </font>
    <font>
      <sz val="10"/>
      <color indexed="8"/>
      <name val="MS Sans Serif"/>
      <family val="2"/>
    </font>
    <font>
      <b/>
      <sz val="11"/>
      <name val="Arial"/>
      <family val="2"/>
    </font>
    <font>
      <sz val="11"/>
      <name val="Arial"/>
      <family val="2"/>
    </font>
    <font>
      <sz val="8"/>
      <name val="MS Sans Serif"/>
      <family val="2"/>
    </font>
    <font>
      <b/>
      <sz val="9"/>
      <name val="Arial"/>
      <family val="2"/>
    </font>
    <font>
      <sz val="9"/>
      <name val="Arial"/>
      <family val="2"/>
    </font>
    <font>
      <sz val="9"/>
      <name val="MS Sans Serif"/>
      <family val="2"/>
    </font>
    <font>
      <sz val="20.75"/>
      <color indexed="8"/>
      <name val="Arial"/>
      <family val="0"/>
    </font>
    <font>
      <sz val="12"/>
      <color indexed="8"/>
      <name val="Arial"/>
      <family val="0"/>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b/>
      <sz val="9"/>
      <color indexed="8"/>
      <name val="Arial"/>
      <family val="2"/>
    </font>
    <font>
      <b/>
      <sz val="12"/>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medium"/>
      <bottom/>
    </border>
    <border>
      <left style="thin"/>
      <right style="thin"/>
      <top style="medium"/>
      <bottom/>
    </border>
    <border>
      <left style="thin"/>
      <right/>
      <top style="medium"/>
      <bottom/>
    </border>
    <border>
      <left/>
      <right/>
      <top/>
      <bottom style="thin"/>
    </border>
    <border>
      <left style="thin"/>
      <right style="thin"/>
      <top/>
      <bottom style="thin"/>
    </border>
    <border>
      <left style="thin"/>
      <right/>
      <top/>
      <bottom style="thin"/>
    </border>
    <border>
      <left style="thin"/>
      <right/>
      <top/>
      <bottom/>
    </border>
    <border>
      <left/>
      <right style="thin"/>
      <top/>
      <bottom/>
    </border>
    <border>
      <left/>
      <right/>
      <top style="medium"/>
      <bottom/>
    </border>
    <border>
      <left style="thin"/>
      <right/>
      <top style="thin"/>
      <bottom style="thin"/>
    </border>
    <border>
      <left/>
      <right/>
      <top style="thin"/>
      <bottom style="thin"/>
    </border>
    <border>
      <left/>
      <right/>
      <top style="thin"/>
      <bottom/>
    </border>
    <border>
      <left/>
      <right style="thin"/>
      <top style="thin"/>
      <bottom/>
    </border>
    <border>
      <left style="thin"/>
      <right/>
      <top style="medium"/>
      <bottom style="thin"/>
    </border>
    <border>
      <left style="thin"/>
      <right style="thin"/>
      <top/>
      <bottom/>
    </border>
    <border>
      <left/>
      <right/>
      <top style="medium"/>
      <bottom style="thin"/>
    </border>
    <border>
      <left style="thin"/>
      <right style="thin"/>
      <top style="medium"/>
      <bottom style="thin"/>
    </border>
    <border>
      <left style="thin"/>
      <right style="thin"/>
      <top style="thin"/>
      <bottom/>
    </border>
    <border>
      <left/>
      <right>
        <color indexed="63"/>
      </right>
      <top/>
      <bottom style="medium"/>
    </border>
    <border>
      <left style="thin"/>
      <right style="thin"/>
      <top style="thin"/>
      <bottom style="thin">
        <color rgb="FFDCDCDC"/>
      </bottom>
    </border>
    <border>
      <left/>
      <right/>
      <top style="thin"/>
      <bottom style="thin">
        <color rgb="FFDCDCDC"/>
      </bottom>
    </border>
    <border>
      <left/>
      <right/>
      <top style="thin">
        <color rgb="FFDCDCDC"/>
      </top>
      <bottom style="thin">
        <color rgb="FFDCDCDC"/>
      </bottom>
    </border>
    <border>
      <left style="thin"/>
      <right style="thin"/>
      <top style="thin"/>
      <bottom style="thin"/>
    </border>
    <border>
      <left style="thin"/>
      <right style="thin"/>
      <top>
        <color indexed="63"/>
      </top>
      <bottom style="thin">
        <color rgb="FFDCDCDC"/>
      </bottom>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2" fillId="0" borderId="0" applyFont="0" applyFill="0" applyBorder="0" applyAlignment="0" applyProtection="0"/>
    <xf numFmtId="182" fontId="3" fillId="0" borderId="0" applyFont="0" applyFill="0" applyBorder="0" applyAlignment="0" applyProtection="0"/>
    <xf numFmtId="185" fontId="3"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0" fillId="0" borderId="0" applyFont="0" applyFill="0" applyBorder="0" applyAlignment="0" applyProtection="0"/>
    <xf numFmtId="4" fontId="2" fillId="0" borderId="0" applyFont="0" applyFill="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3" fontId="4" fillId="1" borderId="4" applyBorder="0">
      <alignment/>
      <protection/>
    </xf>
    <xf numFmtId="0" fontId="44" fillId="0" borderId="0" applyNumberFormat="0" applyFill="0" applyBorder="0" applyAlignment="0" applyProtection="0"/>
    <xf numFmtId="0" fontId="45"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2"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5" fillId="1" borderId="8">
      <alignment horizontal="center" vertical="top" textRotation="90"/>
      <protection/>
    </xf>
    <xf numFmtId="0" fontId="49" fillId="30" borderId="0" applyNumberFormat="0" applyBorder="0" applyAlignment="0" applyProtection="0"/>
    <xf numFmtId="4" fontId="2" fillId="0" borderId="0" applyFont="0" applyFill="0" applyBorder="0" applyAlignment="0" applyProtection="0"/>
    <xf numFmtId="0" fontId="6" fillId="0" borderId="9">
      <alignment/>
      <protection/>
    </xf>
    <xf numFmtId="0" fontId="11" fillId="0" borderId="0">
      <alignment/>
      <protection/>
    </xf>
    <xf numFmtId="0" fontId="0" fillId="31" borderId="10" applyNumberFormat="0" applyFont="0" applyAlignment="0" applyProtection="0"/>
    <xf numFmtId="0" fontId="50" fillId="32" borderId="0" applyNumberFormat="0" applyBorder="0" applyAlignment="0" applyProtection="0"/>
    <xf numFmtId="183" fontId="0" fillId="0" borderId="0" applyFont="0" applyFill="0" applyBorder="0" applyAlignment="0" applyProtection="0"/>
    <xf numFmtId="10" fontId="0" fillId="0" borderId="0">
      <alignment/>
      <protection/>
    </xf>
    <xf numFmtId="186" fontId="0" fillId="0" borderId="0" applyFont="0" applyFill="0" applyBorder="0" applyAlignment="0" applyProtection="0"/>
    <xf numFmtId="187" fontId="3" fillId="0" borderId="0" applyFont="0" applyFill="0" applyBorder="0" applyAlignment="0" applyProtection="0"/>
    <xf numFmtId="9" fontId="0" fillId="0" borderId="0" applyFont="0" applyFill="0" applyBorder="0" applyAlignment="0" applyProtection="0"/>
    <xf numFmtId="0" fontId="3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8" fillId="0" borderId="9" applyBorder="0" applyAlignment="0">
      <protection/>
    </xf>
    <xf numFmtId="0" fontId="9" fillId="0" borderId="0">
      <alignment/>
      <protection/>
    </xf>
    <xf numFmtId="0" fontId="10" fillId="33" borderId="9" applyBorder="0">
      <alignment/>
      <protection/>
    </xf>
    <xf numFmtId="0" fontId="51" fillId="26" borderId="1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46">
    <xf numFmtId="0" fontId="0" fillId="0" borderId="0" xfId="0" applyAlignment="1">
      <alignment/>
    </xf>
    <xf numFmtId="0" fontId="12" fillId="0" borderId="0" xfId="73" applyFont="1">
      <alignment/>
      <protection/>
    </xf>
    <xf numFmtId="0" fontId="13" fillId="0" borderId="0" xfId="73" applyFont="1">
      <alignment/>
      <protection/>
    </xf>
    <xf numFmtId="0" fontId="7" fillId="0" borderId="0" xfId="73" applyFont="1">
      <alignment/>
      <protection/>
    </xf>
    <xf numFmtId="0" fontId="16" fillId="0" borderId="0" xfId="76" applyFont="1" applyBorder="1">
      <alignment/>
      <protection/>
    </xf>
    <xf numFmtId="3" fontId="15" fillId="0" borderId="0" xfId="75" applyNumberFormat="1" applyFont="1">
      <alignment/>
      <protection/>
    </xf>
    <xf numFmtId="0" fontId="16" fillId="0" borderId="0" xfId="76" applyFont="1">
      <alignment/>
      <protection/>
    </xf>
    <xf numFmtId="0" fontId="15" fillId="0" borderId="0" xfId="76" applyFont="1" applyBorder="1">
      <alignment/>
      <protection/>
    </xf>
    <xf numFmtId="0" fontId="16" fillId="0" borderId="0" xfId="76" applyFont="1" applyAlignment="1">
      <alignment horizontal="center" vertical="center"/>
      <protection/>
    </xf>
    <xf numFmtId="0" fontId="15" fillId="0" borderId="0" xfId="76" applyFont="1" applyAlignment="1">
      <alignment horizontal="centerContinuous"/>
      <protection/>
    </xf>
    <xf numFmtId="0" fontId="16" fillId="0" borderId="0" xfId="76" applyFont="1" applyAlignment="1">
      <alignment horizontal="centerContinuous"/>
      <protection/>
    </xf>
    <xf numFmtId="3" fontId="15" fillId="0" borderId="0" xfId="75" applyNumberFormat="1" applyFont="1" applyAlignment="1">
      <alignment horizontal="centerContinuous"/>
      <protection/>
    </xf>
    <xf numFmtId="0" fontId="16" fillId="0" borderId="12" xfId="76" applyFont="1" applyBorder="1">
      <alignment/>
      <protection/>
    </xf>
    <xf numFmtId="0" fontId="16" fillId="0" borderId="13" xfId="76" applyFont="1" applyBorder="1" applyAlignment="1">
      <alignment horizontal="centerContinuous"/>
      <protection/>
    </xf>
    <xf numFmtId="0" fontId="16" fillId="0" borderId="14" xfId="76" applyFont="1" applyBorder="1" applyAlignment="1">
      <alignment horizontal="centerContinuous"/>
      <protection/>
    </xf>
    <xf numFmtId="0" fontId="16" fillId="0" borderId="15" xfId="76" applyFont="1" applyBorder="1">
      <alignment/>
      <protection/>
    </xf>
    <xf numFmtId="0" fontId="16" fillId="0" borderId="16" xfId="76" applyFont="1" applyBorder="1" applyAlignment="1">
      <alignment horizontal="centerContinuous"/>
      <protection/>
    </xf>
    <xf numFmtId="0" fontId="16" fillId="0" borderId="17" xfId="76" applyFont="1" applyBorder="1" applyAlignment="1">
      <alignment horizontal="center"/>
      <protection/>
    </xf>
    <xf numFmtId="0" fontId="16" fillId="0" borderId="17" xfId="76" applyFont="1" applyBorder="1" applyAlignment="1">
      <alignment horizontal="centerContinuous"/>
      <protection/>
    </xf>
    <xf numFmtId="0" fontId="16" fillId="0" borderId="18" xfId="76" applyFont="1" applyBorder="1">
      <alignment/>
      <protection/>
    </xf>
    <xf numFmtId="0" fontId="15" fillId="0" borderId="0" xfId="76" applyFont="1">
      <alignment/>
      <protection/>
    </xf>
    <xf numFmtId="0" fontId="15" fillId="0" borderId="19" xfId="76" applyFont="1" applyBorder="1" applyAlignment="1">
      <alignment horizontal="right"/>
      <protection/>
    </xf>
    <xf numFmtId="3" fontId="16" fillId="0" borderId="0" xfId="75" applyNumberFormat="1" applyFont="1">
      <alignment/>
      <protection/>
    </xf>
    <xf numFmtId="3" fontId="16" fillId="0" borderId="0" xfId="74" applyNumberFormat="1" applyFont="1">
      <alignment/>
      <protection/>
    </xf>
    <xf numFmtId="3" fontId="16" fillId="0" borderId="0" xfId="74" applyNumberFormat="1" applyFont="1" applyBorder="1">
      <alignment/>
      <protection/>
    </xf>
    <xf numFmtId="0" fontId="17" fillId="0" borderId="0" xfId="0" applyFont="1" applyAlignment="1">
      <alignment/>
    </xf>
    <xf numFmtId="3" fontId="15" fillId="0" borderId="0" xfId="74" applyNumberFormat="1" applyFont="1" applyAlignment="1">
      <alignment horizontal="centerContinuous"/>
      <protection/>
    </xf>
    <xf numFmtId="3" fontId="15" fillId="0" borderId="0" xfId="74" applyNumberFormat="1" applyFont="1" applyBorder="1" applyAlignment="1">
      <alignment horizontal="centerContinuous"/>
      <protection/>
    </xf>
    <xf numFmtId="3" fontId="16" fillId="0" borderId="0" xfId="74" applyNumberFormat="1" applyFont="1" applyAlignment="1">
      <alignment horizontal="right"/>
      <protection/>
    </xf>
    <xf numFmtId="0" fontId="16" fillId="0" borderId="0" xfId="74" applyFont="1" applyAlignment="1">
      <alignment horizontal="right"/>
      <protection/>
    </xf>
    <xf numFmtId="3" fontId="16" fillId="0" borderId="0" xfId="74" applyNumberFormat="1" applyFont="1" applyBorder="1" applyAlignment="1">
      <alignment horizontal="right"/>
      <protection/>
    </xf>
    <xf numFmtId="3" fontId="16" fillId="0" borderId="20" xfId="74" applyNumberFormat="1" applyFont="1" applyBorder="1">
      <alignment/>
      <protection/>
    </xf>
    <xf numFmtId="3" fontId="16" fillId="0" borderId="14" xfId="74" applyNumberFormat="1" applyFont="1" applyBorder="1" applyAlignment="1">
      <alignment horizontal="centerContinuous"/>
      <protection/>
    </xf>
    <xf numFmtId="3" fontId="16" fillId="0" borderId="20" xfId="74" applyNumberFormat="1" applyFont="1" applyBorder="1" applyAlignment="1">
      <alignment horizontal="centerContinuous"/>
      <protection/>
    </xf>
    <xf numFmtId="3" fontId="16" fillId="0" borderId="15" xfId="74" applyNumberFormat="1" applyFont="1" applyBorder="1">
      <alignment/>
      <protection/>
    </xf>
    <xf numFmtId="3" fontId="16" fillId="0" borderId="21" xfId="74" applyNumberFormat="1" applyFont="1" applyBorder="1" applyAlignment="1">
      <alignment horizontal="right"/>
      <protection/>
    </xf>
    <xf numFmtId="3" fontId="16" fillId="0" borderId="22" xfId="74" applyNumberFormat="1" applyFont="1" applyBorder="1" applyAlignment="1">
      <alignment horizontal="right"/>
      <protection/>
    </xf>
    <xf numFmtId="180" fontId="16" fillId="0" borderId="18" xfId="74" applyNumberFormat="1" applyFont="1" applyBorder="1">
      <alignment/>
      <protection/>
    </xf>
    <xf numFmtId="3" fontId="15" fillId="0" borderId="0" xfId="74" applyNumberFormat="1" applyFont="1">
      <alignment/>
      <protection/>
    </xf>
    <xf numFmtId="3" fontId="15" fillId="0" borderId="0" xfId="74" applyNumberFormat="1" applyFont="1" applyAlignment="1">
      <alignment horizontal="right"/>
      <protection/>
    </xf>
    <xf numFmtId="3" fontId="16" fillId="0" borderId="0" xfId="74" applyNumberFormat="1" applyFont="1" applyAlignment="1">
      <alignment horizontal="left"/>
      <protection/>
    </xf>
    <xf numFmtId="3" fontId="15" fillId="0" borderId="0" xfId="74" applyNumberFormat="1" applyFont="1" applyAlignment="1">
      <alignment horizontal="right" wrapText="1"/>
      <protection/>
    </xf>
    <xf numFmtId="3" fontId="15" fillId="0" borderId="0" xfId="75" applyNumberFormat="1" applyFont="1" applyBorder="1">
      <alignment/>
      <protection/>
    </xf>
    <xf numFmtId="3" fontId="16" fillId="0" borderId="0" xfId="75" applyNumberFormat="1" applyFont="1" applyBorder="1">
      <alignment/>
      <protection/>
    </xf>
    <xf numFmtId="0" fontId="16" fillId="0" borderId="20" xfId="76" applyFont="1" applyBorder="1" applyAlignment="1">
      <alignment vertical="center"/>
      <protection/>
    </xf>
    <xf numFmtId="0" fontId="16" fillId="0" borderId="14" xfId="76" applyFont="1" applyBorder="1" applyAlignment="1">
      <alignment horizontal="center" vertical="center"/>
      <protection/>
    </xf>
    <xf numFmtId="0" fontId="16" fillId="0" borderId="0" xfId="76" applyFont="1" applyBorder="1" applyAlignment="1">
      <alignment vertical="center"/>
      <protection/>
    </xf>
    <xf numFmtId="0" fontId="16" fillId="0" borderId="23" xfId="76" applyFont="1" applyBorder="1">
      <alignment/>
      <protection/>
    </xf>
    <xf numFmtId="0" fontId="16" fillId="0" borderId="4" xfId="76" applyFont="1" applyBorder="1" applyAlignment="1">
      <alignment horizontal="center"/>
      <protection/>
    </xf>
    <xf numFmtId="0" fontId="15" fillId="0" borderId="0" xfId="76" applyFont="1" applyAlignment="1">
      <alignment horizontal="right"/>
      <protection/>
    </xf>
    <xf numFmtId="0" fontId="16" fillId="0" borderId="0" xfId="76" applyFont="1" applyAlignment="1">
      <alignment horizontal="right"/>
      <protection/>
    </xf>
    <xf numFmtId="3" fontId="15" fillId="0" borderId="0" xfId="75" applyNumberFormat="1" applyFont="1" applyAlignment="1">
      <alignment horizontal="right"/>
      <protection/>
    </xf>
    <xf numFmtId="3" fontId="16" fillId="0" borderId="0" xfId="75" applyNumberFormat="1" applyFont="1" applyAlignment="1">
      <alignment horizontal="centerContinuous"/>
      <protection/>
    </xf>
    <xf numFmtId="3" fontId="16" fillId="0" borderId="0" xfId="75" applyNumberFormat="1" applyFont="1" applyBorder="1" applyAlignment="1">
      <alignment horizontal="centerContinuous"/>
      <protection/>
    </xf>
    <xf numFmtId="3" fontId="16" fillId="0" borderId="20" xfId="75" applyNumberFormat="1" applyFont="1" applyBorder="1">
      <alignment/>
      <protection/>
    </xf>
    <xf numFmtId="3" fontId="16" fillId="0" borderId="14" xfId="75" applyNumberFormat="1" applyFont="1" applyBorder="1" applyAlignment="1">
      <alignment horizontal="centerContinuous"/>
      <protection/>
    </xf>
    <xf numFmtId="3" fontId="16" fillId="0" borderId="20" xfId="75" applyNumberFormat="1" applyFont="1" applyBorder="1" applyAlignment="1">
      <alignment horizontal="centerContinuous"/>
      <protection/>
    </xf>
    <xf numFmtId="3" fontId="16" fillId="0" borderId="15" xfId="75" applyNumberFormat="1" applyFont="1" applyBorder="1">
      <alignment/>
      <protection/>
    </xf>
    <xf numFmtId="3" fontId="16" fillId="0" borderId="21" xfId="75" applyNumberFormat="1" applyFont="1" applyBorder="1" applyAlignment="1">
      <alignment horizontal="right"/>
      <protection/>
    </xf>
    <xf numFmtId="3" fontId="16" fillId="0" borderId="22" xfId="75" applyNumberFormat="1" applyFont="1" applyBorder="1" applyAlignment="1">
      <alignment horizontal="right"/>
      <protection/>
    </xf>
    <xf numFmtId="3" fontId="16" fillId="0" borderId="4" xfId="75" applyNumberFormat="1" applyFont="1" applyBorder="1">
      <alignment/>
      <protection/>
    </xf>
    <xf numFmtId="3" fontId="16" fillId="0" borderId="23" xfId="75" applyNumberFormat="1" applyFont="1" applyBorder="1">
      <alignment/>
      <protection/>
    </xf>
    <xf numFmtId="3" fontId="16" fillId="0" borderId="24" xfId="75" applyNumberFormat="1" applyFont="1" applyBorder="1">
      <alignment/>
      <protection/>
    </xf>
    <xf numFmtId="3" fontId="15" fillId="0" borderId="18" xfId="75" applyNumberFormat="1" applyFont="1" applyBorder="1">
      <alignment/>
      <protection/>
    </xf>
    <xf numFmtId="3" fontId="16" fillId="0" borderId="19" xfId="75" applyNumberFormat="1" applyFont="1" applyBorder="1">
      <alignment/>
      <protection/>
    </xf>
    <xf numFmtId="0" fontId="7" fillId="0" borderId="0" xfId="73" applyFont="1">
      <alignment/>
      <protection/>
    </xf>
    <xf numFmtId="0" fontId="15" fillId="0" borderId="25" xfId="76" applyFont="1" applyBorder="1" applyAlignment="1">
      <alignment horizontal="center" vertical="center" wrapText="1"/>
      <protection/>
    </xf>
    <xf numFmtId="3" fontId="16" fillId="0" borderId="26" xfId="76" applyNumberFormat="1" applyFont="1" applyBorder="1">
      <alignment/>
      <protection/>
    </xf>
    <xf numFmtId="183" fontId="16" fillId="0" borderId="18" xfId="71" applyNumberFormat="1" applyFont="1" applyBorder="1" applyAlignment="1">
      <alignment/>
    </xf>
    <xf numFmtId="183" fontId="15" fillId="0" borderId="18" xfId="71" applyNumberFormat="1" applyFont="1" applyBorder="1" applyAlignment="1">
      <alignment/>
    </xf>
    <xf numFmtId="182" fontId="16" fillId="0" borderId="18" xfId="76" applyNumberFormat="1" applyFont="1" applyBorder="1">
      <alignment/>
      <protection/>
    </xf>
    <xf numFmtId="183" fontId="15" fillId="0" borderId="4" xfId="71" applyNumberFormat="1" applyFont="1" applyBorder="1" applyAlignment="1">
      <alignment/>
    </xf>
    <xf numFmtId="183" fontId="15" fillId="0" borderId="26" xfId="71" applyNumberFormat="1" applyFont="1" applyBorder="1" applyAlignment="1">
      <alignment/>
    </xf>
    <xf numFmtId="189" fontId="16" fillId="0" borderId="18" xfId="75" applyNumberFormat="1" applyFont="1" applyBorder="1">
      <alignment/>
      <protection/>
    </xf>
    <xf numFmtId="189" fontId="16" fillId="0" borderId="0" xfId="75" applyNumberFormat="1" applyFont="1">
      <alignment/>
      <protection/>
    </xf>
    <xf numFmtId="189" fontId="16" fillId="0" borderId="19" xfId="75" applyNumberFormat="1" applyFont="1" applyBorder="1">
      <alignment/>
      <protection/>
    </xf>
    <xf numFmtId="189" fontId="16" fillId="0" borderId="17" xfId="75" applyNumberFormat="1" applyFont="1" applyBorder="1">
      <alignment/>
      <protection/>
    </xf>
    <xf numFmtId="189" fontId="16" fillId="0" borderId="15" xfId="75" applyNumberFormat="1" applyFont="1" applyBorder="1">
      <alignment/>
      <protection/>
    </xf>
    <xf numFmtId="189" fontId="15" fillId="0" borderId="4" xfId="75" applyNumberFormat="1" applyFont="1" applyBorder="1" applyAlignment="1">
      <alignment horizontal="right"/>
      <protection/>
    </xf>
    <xf numFmtId="189" fontId="15" fillId="0" borderId="23" xfId="75" applyNumberFormat="1" applyFont="1" applyBorder="1" applyAlignment="1">
      <alignment horizontal="right"/>
      <protection/>
    </xf>
    <xf numFmtId="189" fontId="15" fillId="0" borderId="24" xfId="75" applyNumberFormat="1" applyFont="1" applyBorder="1" applyAlignment="1">
      <alignment horizontal="right"/>
      <protection/>
    </xf>
    <xf numFmtId="189" fontId="15" fillId="0" borderId="0" xfId="75" applyNumberFormat="1" applyFont="1" applyAlignment="1">
      <alignment horizontal="right"/>
      <protection/>
    </xf>
    <xf numFmtId="189" fontId="15" fillId="0" borderId="18" xfId="75" applyNumberFormat="1" applyFont="1" applyBorder="1">
      <alignment/>
      <protection/>
    </xf>
    <xf numFmtId="189" fontId="15" fillId="0" borderId="0" xfId="75" applyNumberFormat="1" applyFont="1">
      <alignment/>
      <protection/>
    </xf>
    <xf numFmtId="189" fontId="15" fillId="0" borderId="4" xfId="75" applyNumberFormat="1" applyFont="1" applyBorder="1">
      <alignment/>
      <protection/>
    </xf>
    <xf numFmtId="189" fontId="15" fillId="0" borderId="23" xfId="75" applyNumberFormat="1" applyFont="1" applyBorder="1">
      <alignment/>
      <protection/>
    </xf>
    <xf numFmtId="189" fontId="15" fillId="0" borderId="24" xfId="75" applyNumberFormat="1" applyFont="1" applyBorder="1">
      <alignment/>
      <protection/>
    </xf>
    <xf numFmtId="189" fontId="15" fillId="0" borderId="18" xfId="75" applyNumberFormat="1" applyFont="1" applyBorder="1" applyAlignment="1">
      <alignment horizontal="right"/>
      <protection/>
    </xf>
    <xf numFmtId="189" fontId="15" fillId="0" borderId="19" xfId="75" applyNumberFormat="1" applyFont="1" applyBorder="1" applyAlignment="1">
      <alignment horizontal="right"/>
      <protection/>
    </xf>
    <xf numFmtId="188" fontId="16" fillId="0" borderId="18" xfId="76" applyNumberFormat="1" applyFont="1" applyBorder="1">
      <alignment/>
      <protection/>
    </xf>
    <xf numFmtId="188" fontId="15" fillId="0" borderId="4" xfId="76" applyNumberFormat="1" applyFont="1" applyBorder="1">
      <alignment/>
      <protection/>
    </xf>
    <xf numFmtId="188" fontId="15" fillId="0" borderId="18" xfId="76" applyNumberFormat="1" applyFont="1" applyBorder="1">
      <alignment/>
      <protection/>
    </xf>
    <xf numFmtId="3" fontId="15" fillId="0" borderId="0" xfId="75" applyNumberFormat="1" applyFont="1" applyAlignment="1">
      <alignment horizontal="left"/>
      <protection/>
    </xf>
    <xf numFmtId="183" fontId="15" fillId="0" borderId="0" xfId="71" applyNumberFormat="1" applyFont="1" applyAlignment="1">
      <alignment/>
    </xf>
    <xf numFmtId="3" fontId="15" fillId="0" borderId="0" xfId="76" applyNumberFormat="1" applyFont="1">
      <alignment/>
      <protection/>
    </xf>
    <xf numFmtId="9" fontId="15" fillId="0" borderId="0" xfId="76" applyNumberFormat="1" applyFont="1">
      <alignment/>
      <protection/>
    </xf>
    <xf numFmtId="180" fontId="16" fillId="0" borderId="0" xfId="74" applyNumberFormat="1" applyFont="1">
      <alignment/>
      <protection/>
    </xf>
    <xf numFmtId="3" fontId="15" fillId="0" borderId="0" xfId="74" applyNumberFormat="1" applyFont="1" applyAlignment="1">
      <alignment horizontal="left" wrapText="1"/>
      <protection/>
    </xf>
    <xf numFmtId="0" fontId="15" fillId="0" borderId="27" xfId="76" applyFont="1" applyBorder="1" applyAlignment="1">
      <alignment horizontal="center" vertical="center" wrapText="1"/>
      <protection/>
    </xf>
    <xf numFmtId="3" fontId="15" fillId="0" borderId="28" xfId="76" applyNumberFormat="1" applyFont="1" applyBorder="1" applyAlignment="1">
      <alignment horizontal="center" vertical="center" wrapText="1"/>
      <protection/>
    </xf>
    <xf numFmtId="183" fontId="16" fillId="0" borderId="0" xfId="76" applyNumberFormat="1" applyFont="1">
      <alignment/>
      <protection/>
    </xf>
    <xf numFmtId="0" fontId="15" fillId="0" borderId="23" xfId="76" applyFont="1" applyBorder="1" applyAlignment="1">
      <alignment horizontal="right"/>
      <protection/>
    </xf>
    <xf numFmtId="3" fontId="15" fillId="0" borderId="29" xfId="76" applyNumberFormat="1" applyFont="1" applyBorder="1" applyAlignment="1">
      <alignment horizontal="right"/>
      <protection/>
    </xf>
    <xf numFmtId="183" fontId="15" fillId="0" borderId="4" xfId="76" applyNumberFormat="1" applyFont="1" applyBorder="1" applyAlignment="1">
      <alignment horizontal="right"/>
      <protection/>
    </xf>
    <xf numFmtId="0" fontId="15" fillId="0" borderId="30" xfId="76" applyFont="1" applyBorder="1" applyAlignment="1">
      <alignment horizontal="right"/>
      <protection/>
    </xf>
    <xf numFmtId="3" fontId="15" fillId="0" borderId="30" xfId="76" applyNumberFormat="1" applyFont="1" applyBorder="1" applyAlignment="1">
      <alignment horizontal="right"/>
      <protection/>
    </xf>
    <xf numFmtId="3" fontId="54" fillId="0" borderId="31" xfId="0" applyNumberFormat="1" applyFont="1" applyBorder="1" applyAlignment="1">
      <alignment horizontal="right" vertical="center"/>
    </xf>
    <xf numFmtId="0" fontId="54" fillId="0" borderId="32" xfId="0" applyFont="1" applyBorder="1" applyAlignment="1">
      <alignment horizontal="right" vertical="center"/>
    </xf>
    <xf numFmtId="3" fontId="16" fillId="0" borderId="0" xfId="76" applyNumberFormat="1" applyFont="1">
      <alignment/>
      <protection/>
    </xf>
    <xf numFmtId="183" fontId="15" fillId="0" borderId="23" xfId="76" applyNumberFormat="1" applyFont="1" applyBorder="1" applyAlignment="1">
      <alignment horizontal="right" vertical="center" wrapText="1"/>
      <protection/>
    </xf>
    <xf numFmtId="0" fontId="15" fillId="0" borderId="0" xfId="76" applyFont="1" applyAlignment="1">
      <alignment horizontal="right" vertical="center" wrapText="1"/>
      <protection/>
    </xf>
    <xf numFmtId="3" fontId="15" fillId="0" borderId="0" xfId="76" applyNumberFormat="1" applyFont="1" applyAlignment="1">
      <alignment horizontal="right" vertical="center" wrapText="1"/>
      <protection/>
    </xf>
    <xf numFmtId="2" fontId="15" fillId="0" borderId="0" xfId="76" applyNumberFormat="1" applyFont="1" applyAlignment="1">
      <alignment horizontal="right" vertical="center" wrapText="1"/>
      <protection/>
    </xf>
    <xf numFmtId="0" fontId="54" fillId="0" borderId="33" xfId="0" applyFont="1" applyBorder="1" applyAlignment="1">
      <alignment horizontal="right" vertical="center"/>
    </xf>
    <xf numFmtId="3" fontId="54" fillId="0" borderId="34" xfId="0" applyNumberFormat="1" applyFont="1" applyBorder="1" applyAlignment="1">
      <alignment horizontal="right" vertical="center"/>
    </xf>
    <xf numFmtId="183" fontId="15" fillId="0" borderId="22" xfId="71" applyNumberFormat="1" applyFont="1" applyBorder="1" applyAlignment="1">
      <alignment/>
    </xf>
    <xf numFmtId="3" fontId="54" fillId="0" borderId="35" xfId="0" applyNumberFormat="1" applyFont="1" applyBorder="1" applyAlignment="1">
      <alignment horizontal="right" vertical="center"/>
    </xf>
    <xf numFmtId="2" fontId="15" fillId="0" borderId="0" xfId="71" applyNumberFormat="1" applyFont="1" applyAlignment="1">
      <alignment/>
    </xf>
    <xf numFmtId="0" fontId="54" fillId="0" borderId="0" xfId="0" applyFont="1" applyAlignment="1">
      <alignment horizontal="right" vertical="center"/>
    </xf>
    <xf numFmtId="3" fontId="54" fillId="0" borderId="0" xfId="0" applyNumberFormat="1" applyFont="1" applyAlignment="1">
      <alignment horizontal="right" vertical="center"/>
    </xf>
    <xf numFmtId="183" fontId="15" fillId="0" borderId="23" xfId="76" applyNumberFormat="1" applyFont="1" applyBorder="1">
      <alignment/>
      <protection/>
    </xf>
    <xf numFmtId="0" fontId="44" fillId="0" borderId="0" xfId="50" applyFill="1" applyAlignment="1">
      <alignment/>
    </xf>
    <xf numFmtId="3" fontId="16" fillId="0" borderId="0" xfId="74" applyNumberFormat="1" applyFont="1" applyFill="1">
      <alignment/>
      <protection/>
    </xf>
    <xf numFmtId="183" fontId="16" fillId="0" borderId="0" xfId="76" applyNumberFormat="1" applyFont="1" applyAlignment="1">
      <alignment horizontal="right" vertical="center" wrapText="1"/>
      <protection/>
    </xf>
    <xf numFmtId="189" fontId="15" fillId="0" borderId="26" xfId="76" applyNumberFormat="1" applyFont="1" applyBorder="1">
      <alignment/>
      <protection/>
    </xf>
    <xf numFmtId="189" fontId="15" fillId="0" borderId="18" xfId="76" applyNumberFormat="1" applyFont="1" applyBorder="1">
      <alignment/>
      <protection/>
    </xf>
    <xf numFmtId="189" fontId="16" fillId="0" borderId="26" xfId="76" applyNumberFormat="1" applyFont="1" applyBorder="1">
      <alignment/>
      <protection/>
    </xf>
    <xf numFmtId="189" fontId="15" fillId="0" borderId="29" xfId="76" applyNumberFormat="1" applyFont="1" applyBorder="1">
      <alignment/>
      <protection/>
    </xf>
    <xf numFmtId="189" fontId="16" fillId="0" borderId="18" xfId="76" applyNumberFormat="1" applyFont="1" applyBorder="1">
      <alignment/>
      <protection/>
    </xf>
    <xf numFmtId="189" fontId="16" fillId="0" borderId="18" xfId="74" applyNumberFormat="1" applyFont="1" applyBorder="1">
      <alignment/>
      <protection/>
    </xf>
    <xf numFmtId="189" fontId="16" fillId="0" borderId="0" xfId="74" applyNumberFormat="1" applyFont="1">
      <alignment/>
      <protection/>
    </xf>
    <xf numFmtId="189" fontId="16" fillId="0" borderId="18" xfId="74" applyNumberFormat="1" applyFont="1" applyBorder="1" applyAlignment="1">
      <alignment horizontal="right"/>
      <protection/>
    </xf>
    <xf numFmtId="189" fontId="16" fillId="0" borderId="0" xfId="74" applyNumberFormat="1" applyFont="1" applyAlignment="1">
      <alignment horizontal="right"/>
      <protection/>
    </xf>
    <xf numFmtId="189" fontId="16" fillId="0" borderId="19" xfId="74" applyNumberFormat="1" applyFont="1" applyBorder="1">
      <alignment/>
      <protection/>
    </xf>
    <xf numFmtId="189" fontId="15" fillId="0" borderId="4" xfId="74" applyNumberFormat="1" applyFont="1" applyBorder="1" applyAlignment="1">
      <alignment horizontal="right"/>
      <protection/>
    </xf>
    <xf numFmtId="189" fontId="15" fillId="0" borderId="23" xfId="74" applyNumberFormat="1" applyFont="1" applyBorder="1" applyAlignment="1">
      <alignment horizontal="right"/>
      <protection/>
    </xf>
    <xf numFmtId="189" fontId="15" fillId="0" borderId="18" xfId="74" applyNumberFormat="1" applyFont="1" applyBorder="1" applyAlignment="1">
      <alignment horizontal="right"/>
      <protection/>
    </xf>
    <xf numFmtId="189" fontId="15" fillId="0" borderId="0" xfId="74" applyNumberFormat="1" applyFont="1" applyAlignment="1">
      <alignment horizontal="right"/>
      <protection/>
    </xf>
    <xf numFmtId="183" fontId="16" fillId="0" borderId="0" xfId="71" applyNumberFormat="1" applyFont="1" applyBorder="1" applyAlignment="1">
      <alignment/>
    </xf>
    <xf numFmtId="3" fontId="16" fillId="0" borderId="0" xfId="75" applyNumberFormat="1" applyFont="1" applyAlignment="1">
      <alignment horizontal="left" wrapText="1"/>
      <protection/>
    </xf>
    <xf numFmtId="3" fontId="15" fillId="0" borderId="0" xfId="74" applyNumberFormat="1" applyFont="1" applyBorder="1" applyAlignment="1">
      <alignment horizontal="center"/>
      <protection/>
    </xf>
    <xf numFmtId="3" fontId="15" fillId="0" borderId="0" xfId="74" applyNumberFormat="1" applyFont="1" applyAlignment="1">
      <alignment horizontal="center"/>
      <protection/>
    </xf>
    <xf numFmtId="0" fontId="15" fillId="0" borderId="0" xfId="76" applyFont="1" applyBorder="1" applyAlignment="1">
      <alignment horizontal="center"/>
      <protection/>
    </xf>
    <xf numFmtId="0" fontId="7" fillId="0" borderId="21" xfId="76" applyFont="1" applyFill="1" applyBorder="1" applyAlignment="1">
      <alignment horizontal="left" vertical="center" wrapText="1"/>
      <protection/>
    </xf>
    <xf numFmtId="0" fontId="7" fillId="0" borderId="22" xfId="76" applyFont="1" applyFill="1" applyBorder="1" applyAlignment="1">
      <alignment horizontal="left" vertical="center"/>
      <protection/>
    </xf>
    <xf numFmtId="0" fontId="7" fillId="0" borderId="36" xfId="76" applyFont="1" applyFill="1" applyBorder="1" applyAlignment="1">
      <alignment horizontal="left" vertical="center"/>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rmal_data" xfId="64"/>
    <cellStyle name="Notitie" xfId="65"/>
    <cellStyle name="Ongeldig" xfId="66"/>
    <cellStyle name="perc1nul" xfId="67"/>
    <cellStyle name="perc2nul" xfId="68"/>
    <cellStyle name="perc3nul" xfId="69"/>
    <cellStyle name="perc4" xfId="70"/>
    <cellStyle name="Percent" xfId="71"/>
    <cellStyle name="Standaard 2" xfId="72"/>
    <cellStyle name="Standaard__inhoudsopgave_NIET PUBLICEREN" xfId="73"/>
    <cellStyle name="Standaard_09dkole" xfId="74"/>
    <cellStyle name="Standaard_09finpernet" xfId="75"/>
    <cellStyle name="Standaard_dko9900"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Verdeling van de leerlingenpopulatie volgens soort instrument
</a:t>
            </a:r>
          </a:p>
        </c:rich>
      </c:tx>
      <c:layout/>
      <c:spPr>
        <a:noFill/>
        <a:ln w="3175">
          <a:noFill/>
        </a:ln>
      </c:spPr>
    </c:title>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FF"/>
              </a:solidFill>
              <a:ln w="12700">
                <a:solidFill>
                  <a:srgbClr val="000000"/>
                </a:solidFill>
              </a:ln>
            </c:spPr>
          </c:dPt>
          <c:dPt>
            <c:idx val="1"/>
            <c:spPr>
              <a:solidFill>
                <a:srgbClr val="CCFFCC"/>
              </a:solidFill>
              <a:ln w="12700">
                <a:solidFill>
                  <a:srgbClr val="000000"/>
                </a:solidFill>
              </a:ln>
            </c:spPr>
          </c:dPt>
          <c:dPt>
            <c:idx val="2"/>
            <c:spPr>
              <a:solidFill>
                <a:srgbClr val="FFFF99"/>
              </a:solidFill>
              <a:ln w="12700">
                <a:solidFill>
                  <a:srgbClr val="000000"/>
                </a:solidFill>
              </a:ln>
            </c:spPr>
          </c:dPt>
          <c:dPt>
            <c:idx val="3"/>
            <c:spPr>
              <a:solidFill>
                <a:srgbClr val="FF8080"/>
              </a:solidFill>
              <a:ln w="12700">
                <a:solidFill>
                  <a:srgbClr val="000000"/>
                </a:solidFill>
              </a:ln>
            </c:spPr>
          </c:dPt>
          <c:dPt>
            <c:idx val="4"/>
            <c:spPr>
              <a:solidFill>
                <a:srgbClr val="800000"/>
              </a:solidFill>
              <a:ln w="12700">
                <a:solidFill>
                  <a:srgbClr val="000000"/>
                </a:solidFill>
              </a:ln>
            </c:spPr>
          </c:dPt>
          <c:dPt>
            <c:idx val="5"/>
            <c:spPr>
              <a:solidFill>
                <a:srgbClr val="C0C0C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rPr>
                      <a:t>Instrument Piano
31%</a:t>
                    </a:r>
                  </a:p>
                </c:rich>
              </c:tx>
              <c:numFmt formatCode="General" sourceLinked="1"/>
              <c:spPr>
                <a:noFill/>
                <a:ln w="3175">
                  <a:noFill/>
                </a:ln>
              </c:spPr>
              <c:dLblPos val="bestFit"/>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2"/>
              <c:tx>
                <c:rich>
                  <a:bodyPr vert="horz" rot="0" anchor="ctr"/>
                  <a:lstStyle/>
                  <a:p>
                    <a:pPr algn="ctr">
                      <a:defRPr/>
                    </a:pPr>
                    <a:r>
                      <a:rPr lang="en-US" cap="none" sz="1200" b="0" i="0" u="none" baseline="0">
                        <a:solidFill>
                          <a:srgbClr val="000000"/>
                        </a:solidFill>
                      </a:rPr>
                      <a:t>Instrument Dwarsfluit
12%</a:t>
                    </a:r>
                  </a:p>
                </c:rich>
              </c:tx>
              <c:numFmt formatCode="General" sourceLinked="1"/>
              <c:spPr>
                <a:noFill/>
                <a:ln w="3175">
                  <a:noFill/>
                </a:ln>
              </c:spPr>
              <c:dLblPos val="bestFit"/>
              <c:showLegendKey val="0"/>
              <c:showVal val="0"/>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200" b="0" i="0" u="none" baseline="0">
                    <a:solidFill>
                      <a:srgbClr val="000000"/>
                    </a:solidFill>
                  </a:defRPr>
                </a:pPr>
              </a:p>
            </c:txPr>
            <c:dLblPos val="outEnd"/>
            <c:showLegendKey val="0"/>
            <c:showVal val="0"/>
            <c:showBubbleSize val="0"/>
            <c:showCatName val="1"/>
            <c:showSerName val="0"/>
            <c:showLeaderLines val="0"/>
            <c:showPercent val="1"/>
          </c:dLbls>
          <c:cat>
            <c:strLit>
              <c:ptCount val="6"/>
              <c:pt idx="0">
                <c:v>Instrument Piano</c:v>
              </c:pt>
              <c:pt idx="1">
                <c:v>Instrument Gitaar</c:v>
              </c:pt>
              <c:pt idx="2">
                <c:v>Instrument Dwarsfluit</c:v>
              </c:pt>
              <c:pt idx="3">
                <c:v>Instrument Viool</c:v>
              </c:pt>
              <c:pt idx="4">
                <c:v>Instrument Saxofoon</c:v>
              </c:pt>
              <c:pt idx="5">
                <c:v>25 andere instrumenten</c:v>
              </c:pt>
            </c:strLit>
          </c:cat>
          <c:val>
            <c:numLit>
              <c:ptCount val="6"/>
              <c:pt idx="0">
                <c:v>17577</c:v>
              </c:pt>
              <c:pt idx="1">
                <c:v>8449</c:v>
              </c:pt>
              <c:pt idx="2">
                <c:v>7310</c:v>
              </c:pt>
              <c:pt idx="3">
                <c:v>4207</c:v>
              </c:pt>
              <c:pt idx="4">
                <c:v>4064</c:v>
              </c:pt>
              <c:pt idx="5">
                <c:v>16300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2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2</xdr:col>
      <xdr:colOff>1752600</xdr:colOff>
      <xdr:row>87</xdr:row>
      <xdr:rowOff>0</xdr:rowOff>
    </xdr:to>
    <xdr:graphicFrame>
      <xdr:nvGraphicFramePr>
        <xdr:cNvPr id="1" name="Grafiek 1"/>
        <xdr:cNvGraphicFramePr/>
      </xdr:nvGraphicFramePr>
      <xdr:xfrm>
        <a:off x="0" y="15278100"/>
        <a:ext cx="70294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A38" sqref="A38"/>
    </sheetView>
  </sheetViews>
  <sheetFormatPr defaultColWidth="9.140625" defaultRowHeight="12.75"/>
  <cols>
    <col min="1" max="1" width="11.8515625" style="0" customWidth="1"/>
  </cols>
  <sheetData>
    <row r="1" spans="1:2" ht="13.5">
      <c r="A1" s="1" t="s">
        <v>34</v>
      </c>
      <c r="B1" s="2"/>
    </row>
    <row r="2" spans="1:2" ht="13.5">
      <c r="A2" s="1" t="s">
        <v>106</v>
      </c>
      <c r="B2" s="2"/>
    </row>
    <row r="3" spans="1:2" ht="13.5">
      <c r="A3" s="2"/>
      <c r="B3" s="2"/>
    </row>
    <row r="4" spans="1:2" ht="12.75">
      <c r="A4" s="121" t="s">
        <v>184</v>
      </c>
      <c r="B4" s="65" t="s">
        <v>103</v>
      </c>
    </row>
    <row r="5" spans="1:2" ht="12.75">
      <c r="A5" s="121" t="s">
        <v>185</v>
      </c>
      <c r="B5" s="65" t="s">
        <v>96</v>
      </c>
    </row>
    <row r="6" spans="1:2" ht="12.75">
      <c r="A6" s="121" t="s">
        <v>186</v>
      </c>
      <c r="B6" s="3" t="s">
        <v>35</v>
      </c>
    </row>
    <row r="7" spans="1:2" ht="12.75">
      <c r="A7" s="121" t="s">
        <v>187</v>
      </c>
      <c r="B7" s="3" t="s">
        <v>24</v>
      </c>
    </row>
    <row r="8" spans="1:2" ht="12.75">
      <c r="A8" s="121" t="s">
        <v>188</v>
      </c>
      <c r="B8" s="3" t="s">
        <v>36</v>
      </c>
    </row>
  </sheetData>
  <sheetProtection/>
  <hyperlinks>
    <hyperlink ref="A4" location="'21dko_01'!A1" display="20dko_01"/>
    <hyperlink ref="A5" location="'21dko_02'!A1" display="20dko_02"/>
    <hyperlink ref="A6" location="'21dko_03'!A1" display="20dko_03"/>
    <hyperlink ref="A7" location="'21dko_04'!A1" display="20dko_04"/>
    <hyperlink ref="A8" location="'21dko_05 '!A1" display="20dko_05"/>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44" sqref="A44"/>
    </sheetView>
  </sheetViews>
  <sheetFormatPr defaultColWidth="9.140625" defaultRowHeight="12" customHeight="1"/>
  <cols>
    <col min="1" max="1" width="32.00390625" style="22" customWidth="1"/>
    <col min="2" max="2" width="8.7109375" style="22" customWidth="1"/>
    <col min="3" max="4" width="8.7109375" style="43" customWidth="1"/>
    <col min="5" max="5" width="8.7109375" style="22" customWidth="1"/>
    <col min="6" max="7" width="8.7109375" style="43" customWidth="1"/>
    <col min="8" max="8" width="8.7109375" style="22" customWidth="1"/>
    <col min="9" max="10" width="8.7109375" style="43" customWidth="1"/>
    <col min="11" max="11" width="8.7109375" style="22" customWidth="1"/>
    <col min="12" max="13" width="8.7109375" style="43" customWidth="1"/>
    <col min="14" max="14" width="6.421875" style="22" customWidth="1"/>
    <col min="15" max="16384" width="9.140625" style="22" customWidth="1"/>
  </cols>
  <sheetData>
    <row r="1" spans="1:12" ht="12" customHeight="1">
      <c r="A1" s="5" t="s">
        <v>114</v>
      </c>
      <c r="B1" s="5"/>
      <c r="C1" s="42"/>
      <c r="E1" s="5"/>
      <c r="F1" s="42"/>
      <c r="H1" s="5"/>
      <c r="I1" s="42"/>
      <c r="K1" s="5"/>
      <c r="L1" s="42"/>
    </row>
    <row r="2" spans="1:13" ht="12" customHeight="1">
      <c r="A2" s="11" t="s">
        <v>0</v>
      </c>
      <c r="B2" s="52"/>
      <c r="C2" s="53"/>
      <c r="D2" s="53"/>
      <c r="E2" s="52"/>
      <c r="F2" s="53"/>
      <c r="G2" s="53"/>
      <c r="H2" s="52"/>
      <c r="I2" s="53"/>
      <c r="J2" s="53"/>
      <c r="K2" s="52"/>
      <c r="L2" s="53"/>
      <c r="M2" s="53"/>
    </row>
    <row r="3" spans="1:13" ht="12" customHeight="1">
      <c r="A3" s="52"/>
      <c r="B3" s="52"/>
      <c r="C3" s="53"/>
      <c r="D3" s="53"/>
      <c r="E3" s="52"/>
      <c r="F3" s="53"/>
      <c r="G3" s="53"/>
      <c r="H3" s="52"/>
      <c r="I3" s="53"/>
      <c r="J3" s="53"/>
      <c r="K3" s="52"/>
      <c r="L3" s="53"/>
      <c r="M3" s="53"/>
    </row>
    <row r="4" spans="1:13" ht="12" customHeight="1">
      <c r="A4" s="11" t="s">
        <v>102</v>
      </c>
      <c r="B4" s="52"/>
      <c r="C4" s="53"/>
      <c r="D4" s="53"/>
      <c r="E4" s="52"/>
      <c r="F4" s="53"/>
      <c r="G4" s="53"/>
      <c r="H4" s="52"/>
      <c r="I4" s="53"/>
      <c r="J4" s="53"/>
      <c r="K4" s="52"/>
      <c r="L4" s="53"/>
      <c r="M4" s="53"/>
    </row>
    <row r="5" spans="1:13" ht="12" customHeight="1">
      <c r="A5" s="11" t="s">
        <v>113</v>
      </c>
      <c r="B5" s="52"/>
      <c r="C5" s="53"/>
      <c r="D5" s="53"/>
      <c r="E5" s="52"/>
      <c r="F5" s="53"/>
      <c r="G5" s="53"/>
      <c r="H5" s="52"/>
      <c r="I5" s="53"/>
      <c r="J5" s="53"/>
      <c r="K5" s="52"/>
      <c r="L5" s="53"/>
      <c r="M5" s="53"/>
    </row>
    <row r="6" ht="12" customHeight="1" thickBot="1"/>
    <row r="7" spans="1:13" s="43" customFormat="1" ht="12" customHeight="1">
      <c r="A7" s="54"/>
      <c r="B7" s="55" t="s">
        <v>1</v>
      </c>
      <c r="C7" s="56"/>
      <c r="D7" s="56"/>
      <c r="E7" s="55" t="s">
        <v>2</v>
      </c>
      <c r="F7" s="56"/>
      <c r="G7" s="56"/>
      <c r="H7" s="55" t="s">
        <v>38</v>
      </c>
      <c r="I7" s="56"/>
      <c r="J7" s="56"/>
      <c r="K7" s="55" t="s">
        <v>3</v>
      </c>
      <c r="L7" s="56"/>
      <c r="M7" s="56"/>
    </row>
    <row r="8" spans="1:13" ht="12" customHeight="1">
      <c r="A8" s="57"/>
      <c r="B8" s="58" t="s">
        <v>4</v>
      </c>
      <c r="C8" s="59" t="s">
        <v>5</v>
      </c>
      <c r="D8" s="59" t="s">
        <v>6</v>
      </c>
      <c r="E8" s="58" t="s">
        <v>4</v>
      </c>
      <c r="F8" s="59" t="s">
        <v>5</v>
      </c>
      <c r="G8" s="59" t="s">
        <v>6</v>
      </c>
      <c r="H8" s="58" t="s">
        <v>4</v>
      </c>
      <c r="I8" s="59" t="s">
        <v>5</v>
      </c>
      <c r="J8" s="59" t="s">
        <v>6</v>
      </c>
      <c r="K8" s="58" t="s">
        <v>4</v>
      </c>
      <c r="L8" s="59" t="s">
        <v>5</v>
      </c>
      <c r="M8" s="59" t="s">
        <v>6</v>
      </c>
    </row>
    <row r="9" spans="2:13" ht="12" customHeight="1">
      <c r="B9" s="60"/>
      <c r="C9" s="61"/>
      <c r="D9" s="62"/>
      <c r="E9" s="61"/>
      <c r="F9" s="22"/>
      <c r="G9" s="22"/>
      <c r="H9" s="60"/>
      <c r="I9" s="61"/>
      <c r="J9" s="62"/>
      <c r="L9" s="22"/>
      <c r="M9" s="22"/>
    </row>
    <row r="10" spans="1:13" ht="12" customHeight="1">
      <c r="A10" s="5" t="s">
        <v>39</v>
      </c>
      <c r="B10" s="63"/>
      <c r="C10" s="5"/>
      <c r="D10" s="64"/>
      <c r="E10" s="5"/>
      <c r="F10" s="5"/>
      <c r="G10" s="22"/>
      <c r="H10" s="63"/>
      <c r="I10" s="5"/>
      <c r="J10" s="64"/>
      <c r="K10" s="5"/>
      <c r="L10" s="5"/>
      <c r="M10" s="22"/>
    </row>
    <row r="11" spans="1:13" ht="12" customHeight="1">
      <c r="A11" s="22" t="s">
        <v>7</v>
      </c>
      <c r="B11" s="73">
        <v>497</v>
      </c>
      <c r="C11" s="74">
        <v>944</v>
      </c>
      <c r="D11" s="75">
        <v>1441</v>
      </c>
      <c r="E11" s="74">
        <v>161</v>
      </c>
      <c r="F11" s="74">
        <v>545</v>
      </c>
      <c r="G11" s="74">
        <v>706</v>
      </c>
      <c r="H11" s="73">
        <v>5280</v>
      </c>
      <c r="I11" s="74">
        <v>13864</v>
      </c>
      <c r="J11" s="75">
        <v>19144</v>
      </c>
      <c r="K11" s="74">
        <f aca="true" t="shared" si="0" ref="K11:L16">SUM(H11,E11,B11)</f>
        <v>5938</v>
      </c>
      <c r="L11" s="74">
        <f t="shared" si="0"/>
        <v>15353</v>
      </c>
      <c r="M11" s="74">
        <f aca="true" t="shared" si="1" ref="M11:M16">SUM(K11:L11)</f>
        <v>21291</v>
      </c>
    </row>
    <row r="12" spans="1:13" ht="12" customHeight="1">
      <c r="A12" s="22" t="s">
        <v>8</v>
      </c>
      <c r="B12" s="73">
        <v>0</v>
      </c>
      <c r="C12" s="74">
        <v>0</v>
      </c>
      <c r="D12" s="75">
        <v>0</v>
      </c>
      <c r="E12" s="74">
        <v>0</v>
      </c>
      <c r="F12" s="74">
        <v>0</v>
      </c>
      <c r="G12" s="74">
        <v>0</v>
      </c>
      <c r="H12" s="73">
        <v>2686</v>
      </c>
      <c r="I12" s="74">
        <v>7163</v>
      </c>
      <c r="J12" s="75">
        <v>9849</v>
      </c>
      <c r="K12" s="74">
        <f t="shared" si="0"/>
        <v>2686</v>
      </c>
      <c r="L12" s="74">
        <f t="shared" si="0"/>
        <v>7163</v>
      </c>
      <c r="M12" s="74">
        <f t="shared" si="1"/>
        <v>9849</v>
      </c>
    </row>
    <row r="13" spans="1:13" ht="12" customHeight="1">
      <c r="A13" s="22" t="s">
        <v>9</v>
      </c>
      <c r="B13" s="73">
        <v>522</v>
      </c>
      <c r="C13" s="74">
        <v>1026</v>
      </c>
      <c r="D13" s="75">
        <v>1548</v>
      </c>
      <c r="E13" s="74">
        <v>113</v>
      </c>
      <c r="F13" s="74">
        <v>201</v>
      </c>
      <c r="G13" s="74">
        <v>314</v>
      </c>
      <c r="H13" s="73">
        <v>14</v>
      </c>
      <c r="I13" s="74">
        <v>13</v>
      </c>
      <c r="J13" s="75">
        <v>27</v>
      </c>
      <c r="K13" s="74">
        <f t="shared" si="0"/>
        <v>649</v>
      </c>
      <c r="L13" s="74">
        <f t="shared" si="0"/>
        <v>1240</v>
      </c>
      <c r="M13" s="74">
        <f t="shared" si="1"/>
        <v>1889</v>
      </c>
    </row>
    <row r="14" spans="1:13" ht="12" customHeight="1">
      <c r="A14" s="22" t="s">
        <v>10</v>
      </c>
      <c r="B14" s="73">
        <v>56</v>
      </c>
      <c r="C14" s="74">
        <v>157</v>
      </c>
      <c r="D14" s="75">
        <v>213</v>
      </c>
      <c r="E14" s="74">
        <v>185</v>
      </c>
      <c r="F14" s="74">
        <v>441</v>
      </c>
      <c r="G14" s="74">
        <v>626</v>
      </c>
      <c r="H14" s="73">
        <v>4606</v>
      </c>
      <c r="I14" s="74">
        <v>10194</v>
      </c>
      <c r="J14" s="75">
        <v>14800</v>
      </c>
      <c r="K14" s="74">
        <f t="shared" si="0"/>
        <v>4847</v>
      </c>
      <c r="L14" s="74">
        <f t="shared" si="0"/>
        <v>10792</v>
      </c>
      <c r="M14" s="74">
        <f t="shared" si="1"/>
        <v>15639</v>
      </c>
    </row>
    <row r="15" spans="1:13" ht="12" customHeight="1">
      <c r="A15" s="22" t="s">
        <v>11</v>
      </c>
      <c r="B15" s="73">
        <v>0</v>
      </c>
      <c r="C15" s="74">
        <v>0</v>
      </c>
      <c r="D15" s="75">
        <v>0</v>
      </c>
      <c r="E15" s="74">
        <v>0</v>
      </c>
      <c r="F15" s="74">
        <v>0</v>
      </c>
      <c r="G15" s="74">
        <v>0</v>
      </c>
      <c r="H15" s="73">
        <v>3944</v>
      </c>
      <c r="I15" s="74">
        <v>8958</v>
      </c>
      <c r="J15" s="75">
        <v>12902</v>
      </c>
      <c r="K15" s="74">
        <f t="shared" si="0"/>
        <v>3944</v>
      </c>
      <c r="L15" s="74">
        <f t="shared" si="0"/>
        <v>8958</v>
      </c>
      <c r="M15" s="74">
        <f t="shared" si="1"/>
        <v>12902</v>
      </c>
    </row>
    <row r="16" spans="1:13" ht="12" customHeight="1">
      <c r="A16" s="22" t="s">
        <v>12</v>
      </c>
      <c r="B16" s="76">
        <v>231</v>
      </c>
      <c r="C16" s="74">
        <v>559</v>
      </c>
      <c r="D16" s="75">
        <v>790</v>
      </c>
      <c r="E16" s="74">
        <v>334</v>
      </c>
      <c r="F16" s="74">
        <v>897</v>
      </c>
      <c r="G16" s="74">
        <v>1231</v>
      </c>
      <c r="H16" s="76">
        <v>2475</v>
      </c>
      <c r="I16" s="74">
        <v>6414</v>
      </c>
      <c r="J16" s="75">
        <v>8889</v>
      </c>
      <c r="K16" s="74">
        <f t="shared" si="0"/>
        <v>3040</v>
      </c>
      <c r="L16" s="77">
        <f t="shared" si="0"/>
        <v>7870</v>
      </c>
      <c r="M16" s="74">
        <f t="shared" si="1"/>
        <v>10910</v>
      </c>
    </row>
    <row r="17" spans="1:13" ht="12" customHeight="1">
      <c r="A17" s="51" t="s">
        <v>13</v>
      </c>
      <c r="B17" s="78">
        <v>1306</v>
      </c>
      <c r="C17" s="79">
        <v>2686</v>
      </c>
      <c r="D17" s="80">
        <v>3992</v>
      </c>
      <c r="E17" s="79">
        <v>793</v>
      </c>
      <c r="F17" s="79">
        <v>2084</v>
      </c>
      <c r="G17" s="79">
        <v>2877</v>
      </c>
      <c r="H17" s="78">
        <v>19005</v>
      </c>
      <c r="I17" s="79">
        <v>46606</v>
      </c>
      <c r="J17" s="80">
        <v>65611</v>
      </c>
      <c r="K17" s="79">
        <f>SUM(K11:K16)</f>
        <v>21104</v>
      </c>
      <c r="L17" s="81">
        <f>SUM(L11:L16)</f>
        <v>51376</v>
      </c>
      <c r="M17" s="79">
        <f>SUM(M11:M16)</f>
        <v>72480</v>
      </c>
    </row>
    <row r="18" spans="2:13" ht="12" customHeight="1">
      <c r="B18" s="73"/>
      <c r="C18" s="74"/>
      <c r="D18" s="75"/>
      <c r="E18" s="74"/>
      <c r="F18" s="74"/>
      <c r="G18" s="74"/>
      <c r="H18" s="73"/>
      <c r="I18" s="74"/>
      <c r="J18" s="75"/>
      <c r="K18" s="74"/>
      <c r="L18" s="74"/>
      <c r="M18" s="74"/>
    </row>
    <row r="19" spans="1:13" ht="12" customHeight="1">
      <c r="A19" s="5" t="s">
        <v>40</v>
      </c>
      <c r="B19" s="82"/>
      <c r="C19" s="83"/>
      <c r="D19" s="75"/>
      <c r="E19" s="83"/>
      <c r="F19" s="83"/>
      <c r="G19" s="74"/>
      <c r="H19" s="82"/>
      <c r="I19" s="83"/>
      <c r="J19" s="75"/>
      <c r="K19" s="83"/>
      <c r="L19" s="83"/>
      <c r="M19" s="74"/>
    </row>
    <row r="20" spans="1:13" ht="12" customHeight="1">
      <c r="A20" s="22" t="s">
        <v>7</v>
      </c>
      <c r="B20" s="73">
        <v>893</v>
      </c>
      <c r="C20" s="74">
        <v>1869</v>
      </c>
      <c r="D20" s="75">
        <v>2762</v>
      </c>
      <c r="E20" s="74">
        <v>0</v>
      </c>
      <c r="F20" s="74">
        <v>0</v>
      </c>
      <c r="G20" s="74">
        <v>0</v>
      </c>
      <c r="H20" s="73">
        <v>10675</v>
      </c>
      <c r="I20" s="74">
        <v>18588.5</v>
      </c>
      <c r="J20" s="75">
        <v>29263.5</v>
      </c>
      <c r="K20" s="74">
        <f aca="true" t="shared" si="2" ref="K20:L25">SUM(H20,E20,B20)</f>
        <v>11568</v>
      </c>
      <c r="L20" s="74">
        <f t="shared" si="2"/>
        <v>20457.5</v>
      </c>
      <c r="M20" s="74">
        <f aca="true" t="shared" si="3" ref="M20:M25">SUM(K20:L20)</f>
        <v>32025.5</v>
      </c>
    </row>
    <row r="21" spans="1:13" ht="12" customHeight="1">
      <c r="A21" s="22" t="s">
        <v>8</v>
      </c>
      <c r="B21" s="73">
        <v>625.5</v>
      </c>
      <c r="C21" s="74">
        <v>1004</v>
      </c>
      <c r="D21" s="75">
        <v>1629.5</v>
      </c>
      <c r="E21" s="74">
        <v>0</v>
      </c>
      <c r="F21" s="74">
        <v>0</v>
      </c>
      <c r="G21" s="74">
        <v>0</v>
      </c>
      <c r="H21" s="73">
        <v>5831.5</v>
      </c>
      <c r="I21" s="74">
        <v>10594.5</v>
      </c>
      <c r="J21" s="75">
        <v>16426</v>
      </c>
      <c r="K21" s="74">
        <f t="shared" si="2"/>
        <v>6457</v>
      </c>
      <c r="L21" s="74">
        <f t="shared" si="2"/>
        <v>11598.5</v>
      </c>
      <c r="M21" s="74">
        <f t="shared" si="3"/>
        <v>18055.5</v>
      </c>
    </row>
    <row r="22" spans="1:13" ht="12" customHeight="1">
      <c r="A22" s="22" t="s">
        <v>9</v>
      </c>
      <c r="B22" s="73">
        <v>877</v>
      </c>
      <c r="C22" s="74">
        <v>1326</v>
      </c>
      <c r="D22" s="75">
        <v>2203</v>
      </c>
      <c r="E22" s="74">
        <v>0</v>
      </c>
      <c r="F22" s="74">
        <v>0</v>
      </c>
      <c r="G22" s="74">
        <v>0</v>
      </c>
      <c r="H22" s="73">
        <v>1244</v>
      </c>
      <c r="I22" s="74">
        <v>2244.5</v>
      </c>
      <c r="J22" s="75">
        <v>3488.5</v>
      </c>
      <c r="K22" s="74">
        <f t="shared" si="2"/>
        <v>2121</v>
      </c>
      <c r="L22" s="74">
        <f t="shared" si="2"/>
        <v>3570.5</v>
      </c>
      <c r="M22" s="74">
        <f t="shared" si="3"/>
        <v>5691.5</v>
      </c>
    </row>
    <row r="23" spans="1:13" ht="12" customHeight="1">
      <c r="A23" s="22" t="s">
        <v>10</v>
      </c>
      <c r="B23" s="73">
        <v>1133.5</v>
      </c>
      <c r="C23" s="74">
        <v>1599.5</v>
      </c>
      <c r="D23" s="75">
        <v>2733</v>
      </c>
      <c r="E23" s="74">
        <v>0</v>
      </c>
      <c r="F23" s="74">
        <v>0</v>
      </c>
      <c r="G23" s="74">
        <v>0</v>
      </c>
      <c r="H23" s="73">
        <v>8580.5</v>
      </c>
      <c r="I23" s="74">
        <v>16352.5</v>
      </c>
      <c r="J23" s="75">
        <v>24933</v>
      </c>
      <c r="K23" s="74">
        <f t="shared" si="2"/>
        <v>9714</v>
      </c>
      <c r="L23" s="74">
        <f t="shared" si="2"/>
        <v>17952</v>
      </c>
      <c r="M23" s="74">
        <f t="shared" si="3"/>
        <v>27666</v>
      </c>
    </row>
    <row r="24" spans="1:13" ht="12" customHeight="1">
      <c r="A24" s="22" t="s">
        <v>11</v>
      </c>
      <c r="B24" s="73">
        <v>0</v>
      </c>
      <c r="C24" s="74">
        <v>0</v>
      </c>
      <c r="D24" s="75">
        <v>0</v>
      </c>
      <c r="E24" s="74">
        <v>0</v>
      </c>
      <c r="F24" s="74">
        <v>0</v>
      </c>
      <c r="G24" s="74">
        <v>0</v>
      </c>
      <c r="H24" s="73">
        <v>8434</v>
      </c>
      <c r="I24" s="74">
        <v>14877.5</v>
      </c>
      <c r="J24" s="75">
        <v>23311.5</v>
      </c>
      <c r="K24" s="74">
        <f t="shared" si="2"/>
        <v>8434</v>
      </c>
      <c r="L24" s="74">
        <f t="shared" si="2"/>
        <v>14877.5</v>
      </c>
      <c r="M24" s="74">
        <f t="shared" si="3"/>
        <v>23311.5</v>
      </c>
    </row>
    <row r="25" spans="1:13" ht="12" customHeight="1">
      <c r="A25" s="22" t="s">
        <v>12</v>
      </c>
      <c r="B25" s="76">
        <v>451</v>
      </c>
      <c r="C25" s="74">
        <v>631</v>
      </c>
      <c r="D25" s="75">
        <v>1082</v>
      </c>
      <c r="E25" s="74">
        <v>588.5</v>
      </c>
      <c r="F25" s="74">
        <v>1452</v>
      </c>
      <c r="G25" s="74">
        <v>2040.5</v>
      </c>
      <c r="H25" s="73">
        <v>3685</v>
      </c>
      <c r="I25" s="74">
        <v>6288</v>
      </c>
      <c r="J25" s="75">
        <v>9973</v>
      </c>
      <c r="K25" s="74">
        <f t="shared" si="2"/>
        <v>4724.5</v>
      </c>
      <c r="L25" s="77">
        <f t="shared" si="2"/>
        <v>8371</v>
      </c>
      <c r="M25" s="74">
        <f t="shared" si="3"/>
        <v>13095.5</v>
      </c>
    </row>
    <row r="26" spans="1:13" ht="12" customHeight="1">
      <c r="A26" s="51" t="s">
        <v>13</v>
      </c>
      <c r="B26" s="78">
        <v>3980</v>
      </c>
      <c r="C26" s="79">
        <v>6429.5</v>
      </c>
      <c r="D26" s="80">
        <v>10409.5</v>
      </c>
      <c r="E26" s="79">
        <v>588.5</v>
      </c>
      <c r="F26" s="79">
        <v>1452</v>
      </c>
      <c r="G26" s="79">
        <v>2040.5</v>
      </c>
      <c r="H26" s="78">
        <v>38450</v>
      </c>
      <c r="I26" s="79">
        <v>68945.5</v>
      </c>
      <c r="J26" s="80">
        <v>107395.5</v>
      </c>
      <c r="K26" s="79">
        <f>SUM(K20:K25)</f>
        <v>43018.5</v>
      </c>
      <c r="L26" s="81">
        <f>SUM(L20:L25)</f>
        <v>76827</v>
      </c>
      <c r="M26" s="79">
        <f>SUM(M20:M25)</f>
        <v>119845.5</v>
      </c>
    </row>
    <row r="27" spans="2:13" ht="12" customHeight="1">
      <c r="B27" s="73"/>
      <c r="C27" s="74"/>
      <c r="D27" s="75"/>
      <c r="E27" s="74"/>
      <c r="F27" s="74"/>
      <c r="G27" s="74"/>
      <c r="H27" s="73"/>
      <c r="I27" s="74"/>
      <c r="J27" s="75"/>
      <c r="K27" s="74"/>
      <c r="L27" s="74"/>
      <c r="M27" s="74"/>
    </row>
    <row r="28" spans="1:13" ht="12" customHeight="1">
      <c r="A28" s="5" t="s">
        <v>41</v>
      </c>
      <c r="B28" s="73"/>
      <c r="C28" s="74"/>
      <c r="D28" s="75"/>
      <c r="E28" s="74"/>
      <c r="F28" s="74"/>
      <c r="G28" s="74"/>
      <c r="H28" s="73"/>
      <c r="I28" s="74"/>
      <c r="J28" s="75"/>
      <c r="K28" s="74"/>
      <c r="L28" s="74"/>
      <c r="M28" s="74"/>
    </row>
    <row r="29" spans="1:13" ht="12" customHeight="1">
      <c r="A29" s="22" t="s">
        <v>7</v>
      </c>
      <c r="B29" s="73">
        <v>19</v>
      </c>
      <c r="C29" s="74">
        <v>21</v>
      </c>
      <c r="D29" s="75">
        <v>40</v>
      </c>
      <c r="E29" s="74">
        <v>0</v>
      </c>
      <c r="F29" s="74">
        <v>0</v>
      </c>
      <c r="G29" s="74">
        <v>0</v>
      </c>
      <c r="H29" s="73">
        <v>422</v>
      </c>
      <c r="I29" s="74">
        <v>723</v>
      </c>
      <c r="J29" s="75">
        <v>1145</v>
      </c>
      <c r="K29" s="74">
        <f aca="true" t="shared" si="4" ref="K29:L34">SUM(H29,E29,B29)</f>
        <v>441</v>
      </c>
      <c r="L29" s="74">
        <f t="shared" si="4"/>
        <v>744</v>
      </c>
      <c r="M29" s="74">
        <f aca="true" t="shared" si="5" ref="M29:M34">SUM(K29:L29)</f>
        <v>1185</v>
      </c>
    </row>
    <row r="30" spans="1:13" ht="12" customHeight="1">
      <c r="A30" s="22" t="s">
        <v>8</v>
      </c>
      <c r="B30" s="73">
        <v>11</v>
      </c>
      <c r="C30" s="74">
        <v>10</v>
      </c>
      <c r="D30" s="75">
        <v>21</v>
      </c>
      <c r="E30" s="74">
        <v>0</v>
      </c>
      <c r="F30" s="74">
        <v>0</v>
      </c>
      <c r="G30" s="74">
        <v>0</v>
      </c>
      <c r="H30" s="73">
        <v>179</v>
      </c>
      <c r="I30" s="74">
        <v>286</v>
      </c>
      <c r="J30" s="75">
        <v>465</v>
      </c>
      <c r="K30" s="74">
        <f t="shared" si="4"/>
        <v>190</v>
      </c>
      <c r="L30" s="74">
        <f t="shared" si="4"/>
        <v>296</v>
      </c>
      <c r="M30" s="74">
        <f t="shared" si="5"/>
        <v>486</v>
      </c>
    </row>
    <row r="31" spans="1:13" ht="11.25">
      <c r="A31" s="22" t="s">
        <v>9</v>
      </c>
      <c r="B31" s="73">
        <v>0</v>
      </c>
      <c r="C31" s="74">
        <v>0</v>
      </c>
      <c r="D31" s="75">
        <v>0</v>
      </c>
      <c r="E31" s="74">
        <v>0</v>
      </c>
      <c r="F31" s="74">
        <v>0</v>
      </c>
      <c r="G31" s="74">
        <v>0</v>
      </c>
      <c r="H31" s="73">
        <v>77</v>
      </c>
      <c r="I31" s="74">
        <v>137</v>
      </c>
      <c r="J31" s="75">
        <v>214</v>
      </c>
      <c r="K31" s="74">
        <f t="shared" si="4"/>
        <v>77</v>
      </c>
      <c r="L31" s="74">
        <f t="shared" si="4"/>
        <v>137</v>
      </c>
      <c r="M31" s="74">
        <f t="shared" si="5"/>
        <v>214</v>
      </c>
    </row>
    <row r="32" spans="1:13" ht="12" customHeight="1">
      <c r="A32" s="22" t="s">
        <v>10</v>
      </c>
      <c r="B32" s="73">
        <v>84</v>
      </c>
      <c r="C32" s="74">
        <v>125</v>
      </c>
      <c r="D32" s="75">
        <v>209</v>
      </c>
      <c r="E32" s="74">
        <v>0</v>
      </c>
      <c r="F32" s="74">
        <v>0</v>
      </c>
      <c r="G32" s="74">
        <v>0</v>
      </c>
      <c r="H32" s="73">
        <v>373</v>
      </c>
      <c r="I32" s="74">
        <v>564</v>
      </c>
      <c r="J32" s="75">
        <v>937</v>
      </c>
      <c r="K32" s="74">
        <f t="shared" si="4"/>
        <v>457</v>
      </c>
      <c r="L32" s="74">
        <f t="shared" si="4"/>
        <v>689</v>
      </c>
      <c r="M32" s="74">
        <f t="shared" si="5"/>
        <v>1146</v>
      </c>
    </row>
    <row r="33" spans="1:13" ht="12" customHeight="1">
      <c r="A33" s="22" t="s">
        <v>11</v>
      </c>
      <c r="B33" s="73">
        <v>0</v>
      </c>
      <c r="C33" s="74">
        <v>0</v>
      </c>
      <c r="D33" s="75">
        <v>0</v>
      </c>
      <c r="E33" s="74">
        <v>0</v>
      </c>
      <c r="F33" s="74">
        <v>0</v>
      </c>
      <c r="G33" s="74">
        <v>0</v>
      </c>
      <c r="H33" s="73">
        <v>483</v>
      </c>
      <c r="I33" s="74">
        <v>733</v>
      </c>
      <c r="J33" s="75">
        <v>1216</v>
      </c>
      <c r="K33" s="74">
        <f t="shared" si="4"/>
        <v>483</v>
      </c>
      <c r="L33" s="74">
        <f t="shared" si="4"/>
        <v>733</v>
      </c>
      <c r="M33" s="74">
        <f t="shared" si="5"/>
        <v>1216</v>
      </c>
    </row>
    <row r="34" spans="1:13" ht="12" customHeight="1">
      <c r="A34" s="22" t="s">
        <v>12</v>
      </c>
      <c r="B34" s="73">
        <v>0</v>
      </c>
      <c r="C34" s="74">
        <v>0</v>
      </c>
      <c r="D34" s="75">
        <v>0</v>
      </c>
      <c r="E34" s="74">
        <v>29</v>
      </c>
      <c r="F34" s="74">
        <v>68</v>
      </c>
      <c r="G34" s="74">
        <v>97</v>
      </c>
      <c r="H34" s="73">
        <v>234</v>
      </c>
      <c r="I34" s="74">
        <v>340</v>
      </c>
      <c r="J34" s="75">
        <v>574</v>
      </c>
      <c r="K34" s="74">
        <f t="shared" si="4"/>
        <v>263</v>
      </c>
      <c r="L34" s="77">
        <f t="shared" si="4"/>
        <v>408</v>
      </c>
      <c r="M34" s="74">
        <f t="shared" si="5"/>
        <v>671</v>
      </c>
    </row>
    <row r="35" spans="1:13" ht="12" customHeight="1">
      <c r="A35" s="51" t="s">
        <v>13</v>
      </c>
      <c r="B35" s="84">
        <v>114</v>
      </c>
      <c r="C35" s="85">
        <v>156</v>
      </c>
      <c r="D35" s="86">
        <v>270</v>
      </c>
      <c r="E35" s="85">
        <v>29</v>
      </c>
      <c r="F35" s="85">
        <v>68</v>
      </c>
      <c r="G35" s="85">
        <v>97</v>
      </c>
      <c r="H35" s="84">
        <v>1768</v>
      </c>
      <c r="I35" s="85">
        <v>2783</v>
      </c>
      <c r="J35" s="86">
        <v>4551</v>
      </c>
      <c r="K35" s="79">
        <f>SUM(K29:K34)</f>
        <v>1911</v>
      </c>
      <c r="L35" s="81">
        <f>SUM(L29:L34)</f>
        <v>3007</v>
      </c>
      <c r="M35" s="79">
        <f>SUM(M29:M34)</f>
        <v>4918</v>
      </c>
    </row>
    <row r="36" spans="1:13" ht="12" customHeight="1">
      <c r="A36" s="51" t="s">
        <v>3</v>
      </c>
      <c r="B36" s="87">
        <f>SUM(B26,B17,B35)</f>
        <v>5400</v>
      </c>
      <c r="C36" s="81">
        <f aca="true" t="shared" si="6" ref="C36:M36">SUM(C26,C17,C35)</f>
        <v>9271.5</v>
      </c>
      <c r="D36" s="88">
        <f t="shared" si="6"/>
        <v>14671.5</v>
      </c>
      <c r="E36" s="81">
        <f t="shared" si="6"/>
        <v>1410.5</v>
      </c>
      <c r="F36" s="81">
        <f t="shared" si="6"/>
        <v>3604</v>
      </c>
      <c r="G36" s="81">
        <f t="shared" si="6"/>
        <v>5014.5</v>
      </c>
      <c r="H36" s="87">
        <f t="shared" si="6"/>
        <v>59223</v>
      </c>
      <c r="I36" s="81">
        <f t="shared" si="6"/>
        <v>118334.5</v>
      </c>
      <c r="J36" s="88">
        <f t="shared" si="6"/>
        <v>177557.5</v>
      </c>
      <c r="K36" s="81">
        <f t="shared" si="6"/>
        <v>66033.5</v>
      </c>
      <c r="L36" s="81">
        <f t="shared" si="6"/>
        <v>131210</v>
      </c>
      <c r="M36" s="81">
        <f t="shared" si="6"/>
        <v>197243.5</v>
      </c>
    </row>
    <row r="37" spans="3:13" ht="12" customHeight="1">
      <c r="C37" s="22"/>
      <c r="D37" s="22"/>
      <c r="F37" s="22"/>
      <c r="G37" s="22"/>
      <c r="I37" s="22"/>
      <c r="J37" s="22"/>
      <c r="L37" s="22"/>
      <c r="M37" s="22"/>
    </row>
    <row r="38" spans="1:13" ht="12" customHeight="1">
      <c r="A38" s="22" t="s">
        <v>49</v>
      </c>
      <c r="C38" s="22"/>
      <c r="D38" s="22"/>
      <c r="F38" s="22"/>
      <c r="G38" s="22"/>
      <c r="I38" s="22"/>
      <c r="J38" s="22"/>
      <c r="L38" s="22"/>
      <c r="M38" s="22"/>
    </row>
    <row r="39" spans="1:13" ht="36.75" customHeight="1">
      <c r="A39" s="139" t="s">
        <v>37</v>
      </c>
      <c r="B39" s="139"/>
      <c r="C39" s="139"/>
      <c r="D39" s="139"/>
      <c r="E39" s="139"/>
      <c r="F39" s="139"/>
      <c r="G39" s="139"/>
      <c r="H39" s="139"/>
      <c r="I39" s="139"/>
      <c r="J39" s="139"/>
      <c r="K39" s="139"/>
      <c r="L39" s="139"/>
      <c r="M39" s="139"/>
    </row>
    <row r="40" spans="3:13" ht="12" customHeight="1">
      <c r="C40" s="22"/>
      <c r="D40" s="22"/>
      <c r="F40" s="22"/>
      <c r="G40" s="22"/>
      <c r="I40" s="22"/>
      <c r="J40" s="22"/>
      <c r="L40" s="22"/>
      <c r="M40" s="22"/>
    </row>
    <row r="41" spans="3:13" ht="12" customHeight="1">
      <c r="C41" s="22"/>
      <c r="D41" s="22"/>
      <c r="F41" s="22"/>
      <c r="G41" s="22"/>
      <c r="I41" s="22"/>
      <c r="J41" s="22"/>
      <c r="L41" s="22"/>
      <c r="M41" s="22"/>
    </row>
    <row r="42" spans="3:13" ht="12" customHeight="1">
      <c r="C42" s="22"/>
      <c r="D42" s="22"/>
      <c r="F42" s="22"/>
      <c r="G42" s="22"/>
      <c r="I42" s="22"/>
      <c r="J42" s="22"/>
      <c r="L42" s="22"/>
      <c r="M42" s="22"/>
    </row>
    <row r="43" spans="3:13" ht="12" customHeight="1">
      <c r="C43" s="22"/>
      <c r="D43" s="22"/>
      <c r="F43" s="22"/>
      <c r="G43" s="22"/>
      <c r="I43" s="22"/>
      <c r="J43" s="22"/>
      <c r="L43" s="22"/>
      <c r="M43" s="22"/>
    </row>
  </sheetData>
  <sheetProtection/>
  <mergeCells count="1">
    <mergeCell ref="A39:M39"/>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A31" sqref="A31"/>
    </sheetView>
  </sheetViews>
  <sheetFormatPr defaultColWidth="9.140625" defaultRowHeight="13.5" customHeight="1"/>
  <cols>
    <col min="1" max="1" width="32.8515625" style="6" customWidth="1"/>
    <col min="2" max="7" width="15.00390625" style="6" customWidth="1"/>
    <col min="8" max="16384" width="9.140625" style="6" customWidth="1"/>
  </cols>
  <sheetData>
    <row r="1" spans="1:14" s="22" customFormat="1" ht="12" customHeight="1">
      <c r="A1" s="5" t="s">
        <v>114</v>
      </c>
      <c r="B1" s="5"/>
      <c r="C1" s="42"/>
      <c r="D1" s="43"/>
      <c r="E1" s="5"/>
      <c r="F1" s="5"/>
      <c r="G1" s="42"/>
      <c r="H1" s="43"/>
      <c r="I1" s="5"/>
      <c r="J1" s="42"/>
      <c r="K1" s="43"/>
      <c r="L1" s="5"/>
      <c r="M1" s="42"/>
      <c r="N1" s="43"/>
    </row>
    <row r="2" spans="1:7" s="20" customFormat="1" ht="13.5" customHeight="1">
      <c r="A2" s="9" t="s">
        <v>0</v>
      </c>
      <c r="B2" s="9"/>
      <c r="C2" s="9"/>
      <c r="D2" s="9"/>
      <c r="E2" s="9"/>
      <c r="F2" s="9"/>
      <c r="G2" s="9"/>
    </row>
    <row r="3" spans="1:7" s="20" customFormat="1" ht="13.5" customHeight="1">
      <c r="A3" s="9"/>
      <c r="B3" s="9"/>
      <c r="C3" s="9"/>
      <c r="D3" s="9"/>
      <c r="E3" s="9"/>
      <c r="F3" s="9"/>
      <c r="G3" s="9"/>
    </row>
    <row r="4" spans="1:7" s="20" customFormat="1" ht="13.5" customHeight="1">
      <c r="A4" s="9" t="s">
        <v>51</v>
      </c>
      <c r="B4" s="9"/>
      <c r="C4" s="9"/>
      <c r="D4" s="9"/>
      <c r="E4" s="9"/>
      <c r="F4" s="9"/>
      <c r="G4" s="9"/>
    </row>
    <row r="5" spans="1:7" s="20" customFormat="1" ht="13.5" customHeight="1">
      <c r="A5" s="11" t="s">
        <v>113</v>
      </c>
      <c r="B5" s="9"/>
      <c r="C5" s="9"/>
      <c r="D5" s="9"/>
      <c r="E5" s="9"/>
      <c r="F5" s="9"/>
      <c r="G5" s="9"/>
    </row>
    <row r="6" ht="13.5" customHeight="1" thickBot="1"/>
    <row r="7" spans="1:7" s="46" customFormat="1" ht="13.5" customHeight="1">
      <c r="A7" s="44"/>
      <c r="B7" s="45" t="s">
        <v>42</v>
      </c>
      <c r="C7" s="45" t="s">
        <v>43</v>
      </c>
      <c r="D7" s="45" t="s">
        <v>44</v>
      </c>
      <c r="E7" s="45" t="s">
        <v>45</v>
      </c>
      <c r="F7" s="45" t="s">
        <v>46</v>
      </c>
      <c r="G7" s="45" t="s">
        <v>13</v>
      </c>
    </row>
    <row r="8" spans="1:7" ht="13.5" customHeight="1">
      <c r="A8" s="47"/>
      <c r="B8" s="48"/>
      <c r="C8" s="48"/>
      <c r="D8" s="48"/>
      <c r="E8" s="48"/>
      <c r="F8" s="48"/>
      <c r="G8" s="48"/>
    </row>
    <row r="9" spans="1:7" s="20" customFormat="1" ht="13.5" customHeight="1">
      <c r="A9" s="7" t="s">
        <v>39</v>
      </c>
      <c r="B9" s="91">
        <v>13368</v>
      </c>
      <c r="C9" s="91">
        <v>26540</v>
      </c>
      <c r="D9" s="91">
        <v>12614</v>
      </c>
      <c r="E9" s="91">
        <v>17469</v>
      </c>
      <c r="F9" s="91">
        <v>2489</v>
      </c>
      <c r="G9" s="91">
        <f>SUM(B9:F9)</f>
        <v>72480</v>
      </c>
    </row>
    <row r="10" spans="1:7" ht="13.5" customHeight="1">
      <c r="A10" s="50"/>
      <c r="B10" s="89"/>
      <c r="C10" s="89"/>
      <c r="D10" s="89"/>
      <c r="E10" s="89"/>
      <c r="F10" s="89"/>
      <c r="G10" s="89"/>
    </row>
    <row r="11" spans="1:7" ht="13.5" customHeight="1">
      <c r="A11" s="5" t="s">
        <v>40</v>
      </c>
      <c r="B11" s="89"/>
      <c r="C11" s="89"/>
      <c r="D11" s="89"/>
      <c r="E11" s="89"/>
      <c r="F11" s="89"/>
      <c r="G11" s="89"/>
    </row>
    <row r="12" spans="1:7" ht="13.5" customHeight="1">
      <c r="A12" s="6" t="s">
        <v>14</v>
      </c>
      <c r="B12" s="89">
        <v>5841</v>
      </c>
      <c r="C12" s="89">
        <v>43612</v>
      </c>
      <c r="D12" s="89">
        <v>18388.5</v>
      </c>
      <c r="E12" s="89">
        <v>16611</v>
      </c>
      <c r="F12" s="89">
        <v>2131</v>
      </c>
      <c r="G12" s="89">
        <f>SUM(B12:F12)</f>
        <v>86583.5</v>
      </c>
    </row>
    <row r="13" spans="1:7" ht="13.5" customHeight="1">
      <c r="A13" s="6" t="s">
        <v>47</v>
      </c>
      <c r="B13" s="89">
        <v>831</v>
      </c>
      <c r="C13" s="89">
        <v>10697</v>
      </c>
      <c r="D13" s="89">
        <v>5793</v>
      </c>
      <c r="E13" s="89">
        <v>3556</v>
      </c>
      <c r="F13" s="89">
        <v>898</v>
      </c>
      <c r="G13" s="89">
        <f>SUM(B13:F13)</f>
        <v>21775</v>
      </c>
    </row>
    <row r="14" spans="1:7" s="20" customFormat="1" ht="13.5" customHeight="1">
      <c r="A14" s="6" t="s">
        <v>15</v>
      </c>
      <c r="B14" s="89">
        <v>3117</v>
      </c>
      <c r="C14" s="89">
        <v>4442</v>
      </c>
      <c r="D14" s="89">
        <v>2160</v>
      </c>
      <c r="E14" s="89">
        <v>1642</v>
      </c>
      <c r="F14" s="89">
        <v>126</v>
      </c>
      <c r="G14" s="89">
        <f>SUM(B14:F14)</f>
        <v>11487</v>
      </c>
    </row>
    <row r="15" spans="1:7" s="20" customFormat="1" ht="13.5" customHeight="1">
      <c r="A15" s="51" t="s">
        <v>13</v>
      </c>
      <c r="B15" s="90">
        <f>SUM(B12:B14)</f>
        <v>9789</v>
      </c>
      <c r="C15" s="90">
        <f>SUM(C12:C14)</f>
        <v>58751</v>
      </c>
      <c r="D15" s="90">
        <f>SUM(D12:D14)</f>
        <v>26341.5</v>
      </c>
      <c r="E15" s="90">
        <f>SUM(E12:E14)</f>
        <v>21809</v>
      </c>
      <c r="F15" s="90">
        <f>SUM(F12:F14)</f>
        <v>3155</v>
      </c>
      <c r="G15" s="90">
        <f>SUM(B15:F15)</f>
        <v>119845.5</v>
      </c>
    </row>
    <row r="16" spans="1:7" s="20" customFormat="1" ht="13.5" customHeight="1">
      <c r="A16" s="51"/>
      <c r="B16" s="91"/>
      <c r="C16" s="91"/>
      <c r="D16" s="91"/>
      <c r="E16" s="91"/>
      <c r="F16" s="91"/>
      <c r="G16" s="89"/>
    </row>
    <row r="17" spans="1:7" s="20" customFormat="1" ht="13.5" customHeight="1">
      <c r="A17" s="92" t="s">
        <v>41</v>
      </c>
      <c r="B17" s="91">
        <v>4918</v>
      </c>
      <c r="C17" s="91"/>
      <c r="D17" s="91"/>
      <c r="E17" s="91"/>
      <c r="F17" s="91"/>
      <c r="G17" s="91">
        <f>SUM(B17:F17)</f>
        <v>4918</v>
      </c>
    </row>
    <row r="18" spans="1:7" ht="13.5" customHeight="1">
      <c r="A18" s="49"/>
      <c r="B18" s="91"/>
      <c r="C18" s="91"/>
      <c r="D18" s="91"/>
      <c r="E18" s="91"/>
      <c r="F18" s="91"/>
      <c r="G18" s="91"/>
    </row>
    <row r="19" spans="1:7" ht="13.5" customHeight="1">
      <c r="A19" s="49" t="s">
        <v>3</v>
      </c>
      <c r="B19" s="91">
        <f aca="true" t="shared" si="0" ref="B19:G19">SUM(B15,B9,B17)</f>
        <v>28075</v>
      </c>
      <c r="C19" s="91">
        <f t="shared" si="0"/>
        <v>85291</v>
      </c>
      <c r="D19" s="91">
        <f t="shared" si="0"/>
        <v>38955.5</v>
      </c>
      <c r="E19" s="91">
        <f t="shared" si="0"/>
        <v>39278</v>
      </c>
      <c r="F19" s="91">
        <f t="shared" si="0"/>
        <v>5644</v>
      </c>
      <c r="G19" s="91">
        <f t="shared" si="0"/>
        <v>197243.5</v>
      </c>
    </row>
    <row r="21" ht="13.5" customHeight="1">
      <c r="A21" s="22" t="s">
        <v>49</v>
      </c>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A48" sqref="A48"/>
    </sheetView>
  </sheetViews>
  <sheetFormatPr defaultColWidth="9.140625" defaultRowHeight="12.75"/>
  <cols>
    <col min="1" max="1" width="32.140625" style="23" customWidth="1"/>
    <col min="2" max="2" width="7.8515625" style="23" customWidth="1"/>
    <col min="3" max="3" width="7.8515625" style="24" customWidth="1"/>
    <col min="4" max="4" width="8.57421875" style="24" customWidth="1"/>
    <col min="5" max="5" width="7.8515625" style="23" customWidth="1"/>
    <col min="6" max="7" width="7.8515625" style="24" customWidth="1"/>
    <col min="8" max="8" width="7.8515625" style="23" customWidth="1"/>
    <col min="9" max="10" width="7.8515625" style="24" customWidth="1"/>
    <col min="11" max="11" width="7.8515625" style="23" customWidth="1"/>
    <col min="12" max="13" width="7.8515625" style="24" customWidth="1"/>
    <col min="14" max="14" width="7.8515625" style="23" customWidth="1"/>
    <col min="15" max="16" width="7.8515625" style="24" customWidth="1"/>
    <col min="17" max="17" width="7.421875" style="23" customWidth="1"/>
    <col min="18" max="19" width="7.421875" style="24" customWidth="1"/>
    <col min="20" max="20" width="8.57421875" style="23" customWidth="1"/>
    <col min="21" max="22" width="8.57421875" style="24" customWidth="1"/>
    <col min="23" max="16384" width="9.140625" style="25" customWidth="1"/>
  </cols>
  <sheetData>
    <row r="1" spans="1:13" s="22" customFormat="1" ht="12" customHeight="1">
      <c r="A1" s="5" t="s">
        <v>114</v>
      </c>
      <c r="B1" s="5"/>
      <c r="C1" s="42"/>
      <c r="D1" s="43"/>
      <c r="E1" s="5"/>
      <c r="F1" s="42"/>
      <c r="G1" s="43"/>
      <c r="H1" s="5"/>
      <c r="I1" s="42"/>
      <c r="J1" s="43"/>
      <c r="K1" s="5"/>
      <c r="L1" s="42"/>
      <c r="M1" s="43"/>
    </row>
    <row r="2" spans="1:22" ht="12">
      <c r="A2" s="26" t="s">
        <v>0</v>
      </c>
      <c r="B2" s="26"/>
      <c r="C2" s="27"/>
      <c r="D2" s="27"/>
      <c r="E2" s="26"/>
      <c r="F2" s="27"/>
      <c r="G2" s="27"/>
      <c r="H2" s="26"/>
      <c r="I2" s="27"/>
      <c r="J2" s="27"/>
      <c r="K2" s="26"/>
      <c r="L2" s="27"/>
      <c r="M2" s="27"/>
      <c r="N2" s="26"/>
      <c r="O2" s="27"/>
      <c r="P2" s="27"/>
      <c r="Q2" s="26"/>
      <c r="R2" s="27"/>
      <c r="S2" s="27"/>
      <c r="T2" s="26"/>
      <c r="U2" s="27"/>
      <c r="V2" s="27"/>
    </row>
    <row r="3" spans="1:22" ht="6.75" customHeight="1">
      <c r="A3" s="28"/>
      <c r="B3" s="29"/>
      <c r="C3" s="30"/>
      <c r="D3" s="30"/>
      <c r="E3" s="28"/>
      <c r="F3" s="30"/>
      <c r="G3" s="30"/>
      <c r="H3" s="28"/>
      <c r="I3" s="30"/>
      <c r="J3" s="30"/>
      <c r="K3" s="28"/>
      <c r="L3" s="30"/>
      <c r="M3" s="30"/>
      <c r="N3" s="28"/>
      <c r="O3" s="30"/>
      <c r="P3" s="30"/>
      <c r="Q3" s="28"/>
      <c r="R3" s="30"/>
      <c r="S3" s="30"/>
      <c r="T3" s="28"/>
      <c r="U3" s="30"/>
      <c r="V3" s="30"/>
    </row>
    <row r="4" spans="1:22" ht="12">
      <c r="A4" s="26" t="s">
        <v>16</v>
      </c>
      <c r="B4" s="26"/>
      <c r="C4" s="27"/>
      <c r="D4" s="27"/>
      <c r="E4" s="26"/>
      <c r="F4" s="27"/>
      <c r="G4" s="27"/>
      <c r="H4" s="26"/>
      <c r="I4" s="27"/>
      <c r="J4" s="27"/>
      <c r="K4" s="26"/>
      <c r="L4" s="27"/>
      <c r="M4" s="27"/>
      <c r="N4" s="26"/>
      <c r="O4" s="27"/>
      <c r="P4" s="27"/>
      <c r="Q4" s="26"/>
      <c r="R4" s="27"/>
      <c r="S4" s="27"/>
      <c r="T4" s="26"/>
      <c r="U4" s="27"/>
      <c r="V4" s="27"/>
    </row>
    <row r="5" spans="1:22" ht="12">
      <c r="A5" s="11" t="s">
        <v>113</v>
      </c>
      <c r="B5" s="27"/>
      <c r="C5" s="27"/>
      <c r="D5" s="27"/>
      <c r="E5" s="27"/>
      <c r="F5" s="27"/>
      <c r="G5" s="27"/>
      <c r="H5" s="27"/>
      <c r="I5" s="27"/>
      <c r="J5" s="27"/>
      <c r="K5" s="27"/>
      <c r="L5" s="27"/>
      <c r="M5" s="27"/>
      <c r="N5" s="27"/>
      <c r="O5" s="27"/>
      <c r="P5" s="27"/>
      <c r="Q5" s="27"/>
      <c r="R5" s="27"/>
      <c r="S5" s="27"/>
      <c r="T5" s="27"/>
      <c r="U5" s="27"/>
      <c r="V5" s="27"/>
    </row>
    <row r="6" spans="1:22" ht="9.75" customHeight="1" thickBot="1">
      <c r="A6" s="27"/>
      <c r="B6" s="27"/>
      <c r="C6" s="27"/>
      <c r="D6" s="27"/>
      <c r="E6" s="27"/>
      <c r="F6" s="27"/>
      <c r="G6" s="27"/>
      <c r="H6" s="27"/>
      <c r="I6" s="27"/>
      <c r="J6" s="27"/>
      <c r="K6" s="27"/>
      <c r="L6" s="27"/>
      <c r="M6" s="27"/>
      <c r="N6" s="27"/>
      <c r="O6" s="27"/>
      <c r="P6" s="27"/>
      <c r="Q6" s="27"/>
      <c r="R6" s="27"/>
      <c r="S6" s="27"/>
      <c r="T6" s="27"/>
      <c r="U6" s="27"/>
      <c r="V6" s="27"/>
    </row>
    <row r="7" spans="1:22" ht="11.25">
      <c r="A7" s="31"/>
      <c r="B7" s="32" t="s">
        <v>105</v>
      </c>
      <c r="C7" s="33"/>
      <c r="D7" s="33"/>
      <c r="E7" s="32" t="s">
        <v>17</v>
      </c>
      <c r="F7" s="33"/>
      <c r="G7" s="33"/>
      <c r="H7" s="32" t="s">
        <v>18</v>
      </c>
      <c r="I7" s="33"/>
      <c r="J7" s="33"/>
      <c r="K7" s="32" t="s">
        <v>19</v>
      </c>
      <c r="L7" s="33"/>
      <c r="M7" s="33"/>
      <c r="N7" s="32" t="s">
        <v>20</v>
      </c>
      <c r="O7" s="33"/>
      <c r="P7" s="33"/>
      <c r="Q7" s="32" t="s">
        <v>21</v>
      </c>
      <c r="R7" s="33"/>
      <c r="S7" s="33"/>
      <c r="T7" s="32" t="s">
        <v>3</v>
      </c>
      <c r="U7" s="33"/>
      <c r="V7" s="33"/>
    </row>
    <row r="8" spans="1:22" ht="11.25">
      <c r="A8" s="34"/>
      <c r="B8" s="35" t="s">
        <v>4</v>
      </c>
      <c r="C8" s="36" t="s">
        <v>5</v>
      </c>
      <c r="D8" s="36" t="s">
        <v>6</v>
      </c>
      <c r="E8" s="35" t="s">
        <v>4</v>
      </c>
      <c r="F8" s="36" t="s">
        <v>5</v>
      </c>
      <c r="G8" s="36" t="s">
        <v>6</v>
      </c>
      <c r="H8" s="35" t="s">
        <v>4</v>
      </c>
      <c r="I8" s="36" t="s">
        <v>5</v>
      </c>
      <c r="J8" s="36" t="s">
        <v>6</v>
      </c>
      <c r="K8" s="35" t="s">
        <v>4</v>
      </c>
      <c r="L8" s="36" t="s">
        <v>5</v>
      </c>
      <c r="M8" s="36" t="s">
        <v>6</v>
      </c>
      <c r="N8" s="35" t="s">
        <v>4</v>
      </c>
      <c r="O8" s="36" t="s">
        <v>5</v>
      </c>
      <c r="P8" s="36" t="s">
        <v>6</v>
      </c>
      <c r="Q8" s="35" t="s">
        <v>4</v>
      </c>
      <c r="R8" s="36" t="s">
        <v>5</v>
      </c>
      <c r="S8" s="36" t="s">
        <v>6</v>
      </c>
      <c r="T8" s="35" t="s">
        <v>4</v>
      </c>
      <c r="U8" s="36" t="s">
        <v>5</v>
      </c>
      <c r="V8" s="36" t="s">
        <v>6</v>
      </c>
    </row>
    <row r="9" spans="2:22" ht="11.25">
      <c r="B9" s="37"/>
      <c r="C9" s="96"/>
      <c r="D9" s="96"/>
      <c r="E9" s="37"/>
      <c r="F9" s="96"/>
      <c r="G9" s="96"/>
      <c r="H9" s="37"/>
      <c r="I9" s="96"/>
      <c r="J9" s="96"/>
      <c r="K9" s="37"/>
      <c r="L9" s="96"/>
      <c r="M9" s="96"/>
      <c r="N9" s="37"/>
      <c r="O9" s="96"/>
      <c r="P9" s="96"/>
      <c r="Q9" s="37"/>
      <c r="R9" s="96"/>
      <c r="S9" s="96"/>
      <c r="T9" s="37"/>
      <c r="U9" s="96"/>
      <c r="V9" s="96"/>
    </row>
    <row r="10" spans="1:22" ht="12">
      <c r="A10" s="38" t="s">
        <v>50</v>
      </c>
      <c r="B10" s="129">
        <v>12372</v>
      </c>
      <c r="C10" s="130">
        <v>27387</v>
      </c>
      <c r="D10" s="130">
        <v>39759</v>
      </c>
      <c r="E10" s="129">
        <v>3235</v>
      </c>
      <c r="F10" s="130">
        <v>7789</v>
      </c>
      <c r="G10" s="130">
        <v>11024</v>
      </c>
      <c r="H10" s="129">
        <v>313</v>
      </c>
      <c r="I10" s="130">
        <v>905</v>
      </c>
      <c r="J10" s="130">
        <v>1218</v>
      </c>
      <c r="K10" s="129">
        <v>1246</v>
      </c>
      <c r="L10" s="130">
        <v>3991</v>
      </c>
      <c r="M10" s="130">
        <v>5237</v>
      </c>
      <c r="N10" s="129">
        <v>2170</v>
      </c>
      <c r="O10" s="130">
        <v>7551</v>
      </c>
      <c r="P10" s="130">
        <v>9721</v>
      </c>
      <c r="Q10" s="129">
        <v>1768</v>
      </c>
      <c r="R10" s="130">
        <v>3753</v>
      </c>
      <c r="S10" s="130">
        <v>5521</v>
      </c>
      <c r="T10" s="129">
        <f>SUM(B10,E10,H10,K10,N10,Q10)</f>
        <v>21104</v>
      </c>
      <c r="U10" s="130">
        <f>SUM(C10,F10,I10,L10,O10,R10)</f>
        <v>51376</v>
      </c>
      <c r="V10" s="130">
        <f>SUM(T10:U10)</f>
        <v>72480</v>
      </c>
    </row>
    <row r="11" spans="2:22" s="23" customFormat="1" ht="11.25">
      <c r="B11" s="131"/>
      <c r="C11" s="130"/>
      <c r="D11" s="130"/>
      <c r="E11" s="129"/>
      <c r="F11" s="130"/>
      <c r="G11" s="130"/>
      <c r="H11" s="129"/>
      <c r="I11" s="130"/>
      <c r="J11" s="130"/>
      <c r="K11" s="129"/>
      <c r="L11" s="130"/>
      <c r="M11" s="130"/>
      <c r="N11" s="129"/>
      <c r="O11" s="130"/>
      <c r="P11" s="130"/>
      <c r="Q11" s="129"/>
      <c r="R11" s="130"/>
      <c r="S11" s="130"/>
      <c r="T11" s="129"/>
      <c r="U11" s="130"/>
      <c r="V11" s="130"/>
    </row>
    <row r="12" spans="1:22" s="23" customFormat="1" ht="12">
      <c r="A12" s="38" t="s">
        <v>40</v>
      </c>
      <c r="B12" s="131"/>
      <c r="C12" s="130"/>
      <c r="D12" s="130"/>
      <c r="E12" s="129"/>
      <c r="F12" s="130"/>
      <c r="G12" s="130"/>
      <c r="H12" s="129"/>
      <c r="I12" s="130"/>
      <c r="J12" s="130"/>
      <c r="K12" s="129"/>
      <c r="L12" s="130"/>
      <c r="M12" s="130"/>
      <c r="N12" s="129"/>
      <c r="O12" s="130"/>
      <c r="P12" s="130"/>
      <c r="Q12" s="129"/>
      <c r="R12" s="130"/>
      <c r="S12" s="130"/>
      <c r="T12" s="129"/>
      <c r="U12" s="130"/>
      <c r="V12" s="130"/>
    </row>
    <row r="13" spans="1:22" s="23" customFormat="1" ht="11.25">
      <c r="A13" s="23" t="s">
        <v>22</v>
      </c>
      <c r="B13" s="131">
        <v>15738</v>
      </c>
      <c r="C13" s="132">
        <v>21688.5</v>
      </c>
      <c r="D13" s="130">
        <v>37426.5</v>
      </c>
      <c r="E13" s="129">
        <v>10407</v>
      </c>
      <c r="F13" s="130">
        <v>14546.5</v>
      </c>
      <c r="G13" s="130">
        <v>24953.5</v>
      </c>
      <c r="H13" s="129">
        <v>2191</v>
      </c>
      <c r="I13" s="130">
        <v>3068</v>
      </c>
      <c r="J13" s="130">
        <v>5259</v>
      </c>
      <c r="K13" s="129">
        <v>3416</v>
      </c>
      <c r="L13" s="130">
        <v>5115</v>
      </c>
      <c r="M13" s="130">
        <v>8531</v>
      </c>
      <c r="N13" s="129">
        <v>3366</v>
      </c>
      <c r="O13" s="130">
        <v>4593</v>
      </c>
      <c r="P13" s="133">
        <v>7959</v>
      </c>
      <c r="Q13" s="130">
        <v>1270.5</v>
      </c>
      <c r="R13" s="130">
        <v>1184</v>
      </c>
      <c r="S13" s="130">
        <v>2454.5</v>
      </c>
      <c r="T13" s="129">
        <f aca="true" t="shared" si="0" ref="T13:U15">SUM(Q13,N13,K13,H13,E13,B13)</f>
        <v>36388.5</v>
      </c>
      <c r="U13" s="130">
        <f t="shared" si="0"/>
        <v>50195</v>
      </c>
      <c r="V13" s="130">
        <f>SUM(T13:U13)</f>
        <v>86583.5</v>
      </c>
    </row>
    <row r="14" spans="1:22" s="23" customFormat="1" ht="11.25">
      <c r="A14" s="23" t="s">
        <v>48</v>
      </c>
      <c r="B14" s="131">
        <v>3418</v>
      </c>
      <c r="C14" s="132">
        <v>7930</v>
      </c>
      <c r="D14" s="130">
        <v>11348</v>
      </c>
      <c r="E14" s="129">
        <v>2075</v>
      </c>
      <c r="F14" s="130">
        <v>5703</v>
      </c>
      <c r="G14" s="130">
        <v>7778</v>
      </c>
      <c r="H14" s="129">
        <v>269</v>
      </c>
      <c r="I14" s="130">
        <v>527</v>
      </c>
      <c r="J14" s="130">
        <v>796</v>
      </c>
      <c r="K14" s="129">
        <v>279</v>
      </c>
      <c r="L14" s="130">
        <v>671</v>
      </c>
      <c r="M14" s="130">
        <v>950</v>
      </c>
      <c r="N14" s="129">
        <v>194</v>
      </c>
      <c r="O14" s="130">
        <v>538</v>
      </c>
      <c r="P14" s="130">
        <v>732</v>
      </c>
      <c r="Q14" s="129">
        <v>63</v>
      </c>
      <c r="R14" s="130">
        <v>108</v>
      </c>
      <c r="S14" s="130">
        <v>171</v>
      </c>
      <c r="T14" s="129">
        <f t="shared" si="0"/>
        <v>6298</v>
      </c>
      <c r="U14" s="130">
        <f t="shared" si="0"/>
        <v>15477</v>
      </c>
      <c r="V14" s="130">
        <f>SUM(T14:U14)</f>
        <v>21775</v>
      </c>
    </row>
    <row r="15" spans="1:22" s="23" customFormat="1" ht="11.25">
      <c r="A15" s="40" t="s">
        <v>23</v>
      </c>
      <c r="B15" s="131">
        <v>251</v>
      </c>
      <c r="C15" s="130">
        <v>6975</v>
      </c>
      <c r="D15" s="130">
        <v>7226</v>
      </c>
      <c r="E15" s="129">
        <v>47</v>
      </c>
      <c r="F15" s="130">
        <v>3078</v>
      </c>
      <c r="G15" s="130">
        <v>3125</v>
      </c>
      <c r="H15" s="129">
        <v>12</v>
      </c>
      <c r="I15" s="130">
        <v>434</v>
      </c>
      <c r="J15" s="130">
        <v>446</v>
      </c>
      <c r="K15" s="129">
        <v>12</v>
      </c>
      <c r="L15" s="130">
        <v>481</v>
      </c>
      <c r="M15" s="130">
        <v>493</v>
      </c>
      <c r="N15" s="129">
        <v>9</v>
      </c>
      <c r="O15" s="130">
        <v>176</v>
      </c>
      <c r="P15" s="130">
        <v>185</v>
      </c>
      <c r="Q15" s="129">
        <v>1</v>
      </c>
      <c r="R15" s="130">
        <v>11</v>
      </c>
      <c r="S15" s="130">
        <v>12</v>
      </c>
      <c r="T15" s="129">
        <f t="shared" si="0"/>
        <v>332</v>
      </c>
      <c r="U15" s="130">
        <f t="shared" si="0"/>
        <v>11155</v>
      </c>
      <c r="V15" s="130">
        <f>SUM(T15:U15)</f>
        <v>11487</v>
      </c>
    </row>
    <row r="16" spans="1:22" s="39" customFormat="1" ht="12">
      <c r="A16" s="41" t="s">
        <v>13</v>
      </c>
      <c r="B16" s="134">
        <f>SUM(B15,B14,B13)</f>
        <v>19407</v>
      </c>
      <c r="C16" s="135">
        <f aca="true" t="shared" si="1" ref="C16:V16">SUM(C15,C14,C13)</f>
        <v>36593.5</v>
      </c>
      <c r="D16" s="135">
        <f>SUM(B16:C16)</f>
        <v>56000.5</v>
      </c>
      <c r="E16" s="134">
        <f t="shared" si="1"/>
        <v>12529</v>
      </c>
      <c r="F16" s="135">
        <f t="shared" si="1"/>
        <v>23327.5</v>
      </c>
      <c r="G16" s="135">
        <f>SUM(E16:F16)</f>
        <v>35856.5</v>
      </c>
      <c r="H16" s="134">
        <f t="shared" si="1"/>
        <v>2472</v>
      </c>
      <c r="I16" s="135">
        <f t="shared" si="1"/>
        <v>4029</v>
      </c>
      <c r="J16" s="135">
        <f t="shared" si="1"/>
        <v>6501</v>
      </c>
      <c r="K16" s="134">
        <f t="shared" si="1"/>
        <v>3707</v>
      </c>
      <c r="L16" s="135">
        <f t="shared" si="1"/>
        <v>6267</v>
      </c>
      <c r="M16" s="135">
        <f t="shared" si="1"/>
        <v>9974</v>
      </c>
      <c r="N16" s="134">
        <f t="shared" si="1"/>
        <v>3569</v>
      </c>
      <c r="O16" s="135">
        <f t="shared" si="1"/>
        <v>5307</v>
      </c>
      <c r="P16" s="135">
        <f t="shared" si="1"/>
        <v>8876</v>
      </c>
      <c r="Q16" s="134">
        <f t="shared" si="1"/>
        <v>1334.5</v>
      </c>
      <c r="R16" s="135">
        <f t="shared" si="1"/>
        <v>1303</v>
      </c>
      <c r="S16" s="135">
        <f t="shared" si="1"/>
        <v>2637.5</v>
      </c>
      <c r="T16" s="134">
        <f t="shared" si="1"/>
        <v>43018.5</v>
      </c>
      <c r="U16" s="135">
        <f t="shared" si="1"/>
        <v>76827</v>
      </c>
      <c r="V16" s="135">
        <f t="shared" si="1"/>
        <v>119845.5</v>
      </c>
    </row>
    <row r="17" spans="1:22" s="39" customFormat="1" ht="12">
      <c r="A17" s="41"/>
      <c r="B17" s="136"/>
      <c r="C17" s="137"/>
      <c r="D17" s="137"/>
      <c r="E17" s="136"/>
      <c r="F17" s="137"/>
      <c r="G17" s="137"/>
      <c r="H17" s="136"/>
      <c r="I17" s="137"/>
      <c r="J17" s="137"/>
      <c r="K17" s="136"/>
      <c r="L17" s="137"/>
      <c r="M17" s="137"/>
      <c r="N17" s="136"/>
      <c r="O17" s="137"/>
      <c r="P17" s="137"/>
      <c r="Q17" s="136"/>
      <c r="R17" s="137"/>
      <c r="S17" s="137"/>
      <c r="T17" s="136"/>
      <c r="U17" s="137"/>
      <c r="V17" s="137"/>
    </row>
    <row r="18" spans="1:22" s="39" customFormat="1" ht="12">
      <c r="A18" s="97" t="s">
        <v>41</v>
      </c>
      <c r="B18" s="131">
        <v>1911</v>
      </c>
      <c r="C18" s="132">
        <v>3006</v>
      </c>
      <c r="D18" s="132">
        <v>4917</v>
      </c>
      <c r="E18" s="131">
        <v>0</v>
      </c>
      <c r="F18" s="132">
        <v>1</v>
      </c>
      <c r="G18" s="132">
        <v>1</v>
      </c>
      <c r="H18" s="131">
        <v>0</v>
      </c>
      <c r="I18" s="132">
        <v>0</v>
      </c>
      <c r="J18" s="132">
        <v>0</v>
      </c>
      <c r="K18" s="131">
        <v>0</v>
      </c>
      <c r="L18" s="132">
        <v>0</v>
      </c>
      <c r="M18" s="132">
        <v>0</v>
      </c>
      <c r="N18" s="131">
        <v>0</v>
      </c>
      <c r="O18" s="132">
        <v>0</v>
      </c>
      <c r="P18" s="132">
        <v>0</v>
      </c>
      <c r="Q18" s="131">
        <v>0</v>
      </c>
      <c r="R18" s="132">
        <v>0</v>
      </c>
      <c r="S18" s="132">
        <v>0</v>
      </c>
      <c r="T18" s="136">
        <f>SUM(B18,E18,H18,K18,N18,Q18)</f>
        <v>1911</v>
      </c>
      <c r="U18" s="137">
        <f>SUM(C18,F18,I18,L18,O18,R18)</f>
        <v>3007</v>
      </c>
      <c r="V18" s="137">
        <f>SUM(T18:U18)</f>
        <v>4918</v>
      </c>
    </row>
    <row r="19" spans="2:22" s="23" customFormat="1" ht="11.25">
      <c r="B19" s="131"/>
      <c r="C19" s="132"/>
      <c r="D19" s="130"/>
      <c r="E19" s="129"/>
      <c r="F19" s="130"/>
      <c r="G19" s="130"/>
      <c r="H19" s="129"/>
      <c r="I19" s="130"/>
      <c r="J19" s="130"/>
      <c r="K19" s="129"/>
      <c r="L19" s="130"/>
      <c r="M19" s="130"/>
      <c r="N19" s="129"/>
      <c r="O19" s="130"/>
      <c r="P19" s="130"/>
      <c r="Q19" s="129"/>
      <c r="R19" s="130"/>
      <c r="S19" s="130"/>
      <c r="T19" s="129"/>
      <c r="U19" s="130"/>
      <c r="V19" s="130"/>
    </row>
    <row r="20" spans="1:22" s="39" customFormat="1" ht="12">
      <c r="A20" s="39" t="s">
        <v>3</v>
      </c>
      <c r="B20" s="136">
        <f>SUM(B16,B10,B18)</f>
        <v>33690</v>
      </c>
      <c r="C20" s="137">
        <f>SUM(C16,C10,C18)</f>
        <v>66986.5</v>
      </c>
      <c r="D20" s="137">
        <f>SUM(D16,D10,D18)</f>
        <v>100676.5</v>
      </c>
      <c r="E20" s="136">
        <f aca="true" t="shared" si="2" ref="E20:V20">SUM(E16,E10,E18)</f>
        <v>15764</v>
      </c>
      <c r="F20" s="137">
        <f t="shared" si="2"/>
        <v>31117.5</v>
      </c>
      <c r="G20" s="137">
        <f>SUM(E20:F20)</f>
        <v>46881.5</v>
      </c>
      <c r="H20" s="136">
        <f t="shared" si="2"/>
        <v>2785</v>
      </c>
      <c r="I20" s="137">
        <f t="shared" si="2"/>
        <v>4934</v>
      </c>
      <c r="J20" s="137">
        <f t="shared" si="2"/>
        <v>7719</v>
      </c>
      <c r="K20" s="136">
        <f t="shared" si="2"/>
        <v>4953</v>
      </c>
      <c r="L20" s="137">
        <f t="shared" si="2"/>
        <v>10258</v>
      </c>
      <c r="M20" s="137">
        <f t="shared" si="2"/>
        <v>15211</v>
      </c>
      <c r="N20" s="136">
        <f t="shared" si="2"/>
        <v>5739</v>
      </c>
      <c r="O20" s="137">
        <f t="shared" si="2"/>
        <v>12858</v>
      </c>
      <c r="P20" s="137">
        <f t="shared" si="2"/>
        <v>18597</v>
      </c>
      <c r="Q20" s="136">
        <f t="shared" si="2"/>
        <v>3102.5</v>
      </c>
      <c r="R20" s="137">
        <f t="shared" si="2"/>
        <v>5056</v>
      </c>
      <c r="S20" s="137">
        <f t="shared" si="2"/>
        <v>8158.5</v>
      </c>
      <c r="T20" s="136">
        <f>SUM(T16,T10,T18)</f>
        <v>66033.5</v>
      </c>
      <c r="U20" s="137">
        <f t="shared" si="2"/>
        <v>131210</v>
      </c>
      <c r="V20" s="137">
        <f t="shared" si="2"/>
        <v>197243.5</v>
      </c>
    </row>
    <row r="21" spans="1:22" ht="11.25">
      <c r="A21" s="28"/>
      <c r="B21" s="28"/>
      <c r="C21" s="28"/>
      <c r="D21" s="28"/>
      <c r="E21" s="28"/>
      <c r="F21" s="28"/>
      <c r="G21" s="28"/>
      <c r="H21" s="28"/>
      <c r="I21" s="28"/>
      <c r="J21" s="28"/>
      <c r="K21" s="28"/>
      <c r="L21" s="28"/>
      <c r="M21" s="28"/>
      <c r="N21" s="28"/>
      <c r="O21" s="28"/>
      <c r="P21" s="28"/>
      <c r="Q21" s="28"/>
      <c r="R21" s="28"/>
      <c r="S21" s="28"/>
      <c r="T21" s="28"/>
      <c r="U21" s="28"/>
      <c r="V21" s="28"/>
    </row>
    <row r="22" spans="1:22" ht="11.25">
      <c r="A22" s="22" t="s">
        <v>49</v>
      </c>
      <c r="C22" s="23"/>
      <c r="D22" s="23"/>
      <c r="F22" s="23"/>
      <c r="G22" s="23"/>
      <c r="I22" s="23"/>
      <c r="J22" s="23"/>
      <c r="L22" s="23"/>
      <c r="M22" s="23"/>
      <c r="O22" s="23"/>
      <c r="P22" s="23"/>
      <c r="R22" s="23"/>
      <c r="S22" s="23"/>
      <c r="U22" s="23"/>
      <c r="V22" s="23"/>
    </row>
    <row r="23" spans="1:22" ht="11.25">
      <c r="A23" s="122"/>
      <c r="C23" s="23"/>
      <c r="D23" s="23"/>
      <c r="F23" s="23"/>
      <c r="G23" s="23"/>
      <c r="I23" s="23"/>
      <c r="J23" s="23"/>
      <c r="L23" s="23"/>
      <c r="M23" s="23"/>
      <c r="O23" s="23"/>
      <c r="P23" s="23"/>
      <c r="R23" s="23"/>
      <c r="S23" s="23"/>
      <c r="U23" s="23"/>
      <c r="V23" s="23"/>
    </row>
    <row r="26" ht="11.25">
      <c r="J26" s="138"/>
    </row>
  </sheetData>
  <sheetProtection/>
  <printOptions/>
  <pageMargins left="0.1968503937007874" right="0.1968503937007874" top="0.984251968503937" bottom="0.984251968503937" header="0.5118110236220472" footer="0.511811023622047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zoomScale="115" zoomScaleNormal="115" zoomScalePageLayoutView="0" workbookViewId="0" topLeftCell="A1">
      <selection activeCell="A40" sqref="A40"/>
    </sheetView>
  </sheetViews>
  <sheetFormatPr defaultColWidth="9.140625" defaultRowHeight="12.75"/>
  <cols>
    <col min="1" max="1" width="33.421875" style="6" customWidth="1"/>
    <col min="2" max="2" width="18.7109375" style="6" customWidth="1"/>
    <col min="3" max="3" width="21.140625" style="6" customWidth="1"/>
    <col min="4" max="6" width="18.7109375" style="6" customWidth="1"/>
    <col min="7" max="16384" width="9.140625" style="6" customWidth="1"/>
  </cols>
  <sheetData>
    <row r="1" spans="1:13" s="22" customFormat="1" ht="12" customHeight="1">
      <c r="A1" s="5" t="s">
        <v>114</v>
      </c>
      <c r="B1" s="5"/>
      <c r="C1" s="42"/>
      <c r="D1" s="43"/>
      <c r="E1" s="5"/>
      <c r="F1" s="42"/>
      <c r="G1" s="43"/>
      <c r="H1" s="5"/>
      <c r="I1" s="42"/>
      <c r="J1" s="43"/>
      <c r="K1" s="5"/>
      <c r="L1" s="42"/>
      <c r="M1" s="43"/>
    </row>
    <row r="2" spans="1:6" ht="12">
      <c r="A2" s="9" t="s">
        <v>0</v>
      </c>
      <c r="B2" s="9"/>
      <c r="C2" s="9"/>
      <c r="D2" s="9"/>
      <c r="E2" s="10"/>
      <c r="F2" s="9"/>
    </row>
    <row r="3" spans="1:6" ht="12">
      <c r="A3" s="9"/>
      <c r="B3" s="9"/>
      <c r="C3" s="9"/>
      <c r="D3" s="9"/>
      <c r="E3" s="10"/>
      <c r="F3" s="9"/>
    </row>
    <row r="4" spans="1:6" ht="12">
      <c r="A4" s="9" t="s">
        <v>24</v>
      </c>
      <c r="B4" s="9"/>
      <c r="C4" s="9"/>
      <c r="D4" s="9"/>
      <c r="E4" s="10"/>
      <c r="F4" s="9"/>
    </row>
    <row r="5" spans="1:6" ht="12">
      <c r="A5" s="140" t="s">
        <v>113</v>
      </c>
      <c r="B5" s="140"/>
      <c r="C5" s="140"/>
      <c r="D5" s="140"/>
      <c r="E5" s="140"/>
      <c r="F5" s="140"/>
    </row>
    <row r="6" ht="12" thickBot="1"/>
    <row r="7" spans="1:6" ht="11.25">
      <c r="A7" s="12"/>
      <c r="B7" s="13" t="s">
        <v>25</v>
      </c>
      <c r="C7" s="14" t="s">
        <v>26</v>
      </c>
      <c r="D7" s="14" t="s">
        <v>26</v>
      </c>
      <c r="E7" s="14" t="s">
        <v>27</v>
      </c>
      <c r="F7" s="14" t="s">
        <v>27</v>
      </c>
    </row>
    <row r="8" spans="1:6" ht="11.25">
      <c r="A8" s="15"/>
      <c r="B8" s="16" t="s">
        <v>28</v>
      </c>
      <c r="C8" s="17" t="s">
        <v>104</v>
      </c>
      <c r="D8" s="18" t="s">
        <v>29</v>
      </c>
      <c r="E8" s="18" t="s">
        <v>30</v>
      </c>
      <c r="F8" s="18" t="s">
        <v>31</v>
      </c>
    </row>
    <row r="9" spans="2:6" ht="11.25">
      <c r="B9" s="19"/>
      <c r="C9" s="19"/>
      <c r="D9" s="19"/>
      <c r="E9" s="19"/>
      <c r="F9" s="19"/>
    </row>
    <row r="10" spans="1:6" s="20" customFormat="1" ht="12">
      <c r="A10" s="20" t="s">
        <v>39</v>
      </c>
      <c r="B10" s="124">
        <v>72480</v>
      </c>
      <c r="C10" s="69">
        <v>0.7006484547461369</v>
      </c>
      <c r="D10" s="69">
        <v>0.29935154525386315</v>
      </c>
      <c r="E10" s="69">
        <v>0.2911699779249448</v>
      </c>
      <c r="F10" s="69">
        <v>0.7088300220750552</v>
      </c>
    </row>
    <row r="11" spans="2:6" s="20" customFormat="1" ht="12">
      <c r="B11" s="125"/>
      <c r="C11" s="69"/>
      <c r="D11" s="69"/>
      <c r="E11" s="72"/>
      <c r="F11" s="93"/>
    </row>
    <row r="12" spans="1:6" s="20" customFormat="1" ht="12">
      <c r="A12" s="20" t="s">
        <v>40</v>
      </c>
      <c r="B12" s="125"/>
      <c r="C12" s="69"/>
      <c r="D12" s="69"/>
      <c r="E12" s="72"/>
      <c r="F12" s="93"/>
    </row>
    <row r="13" spans="1:6" ht="11.25">
      <c r="A13" s="6" t="s">
        <v>22</v>
      </c>
      <c r="B13" s="126">
        <v>86583.5</v>
      </c>
      <c r="C13" s="68">
        <v>0.720460595841009</v>
      </c>
      <c r="D13" s="68">
        <v>0.27953940415899103</v>
      </c>
      <c r="E13" s="68">
        <v>0.4202706058313651</v>
      </c>
      <c r="F13" s="68">
        <v>0.5797293941686349</v>
      </c>
    </row>
    <row r="14" spans="1:6" ht="11.25">
      <c r="A14" s="6" t="s">
        <v>48</v>
      </c>
      <c r="B14" s="126">
        <v>21775</v>
      </c>
      <c r="C14" s="68">
        <v>0.8783467278989667</v>
      </c>
      <c r="D14" s="68">
        <v>0.1216532721010333</v>
      </c>
      <c r="E14" s="68">
        <v>0.28923076923076924</v>
      </c>
      <c r="F14" s="68">
        <v>0.7107692307692308</v>
      </c>
    </row>
    <row r="15" spans="1:6" ht="11.25">
      <c r="A15" s="6" t="s">
        <v>23</v>
      </c>
      <c r="B15" s="126">
        <v>11487</v>
      </c>
      <c r="C15" s="68">
        <v>0.9011055976321058</v>
      </c>
      <c r="D15" s="68">
        <v>0.09889440236789414</v>
      </c>
      <c r="E15" s="68">
        <v>0.02890223731174371</v>
      </c>
      <c r="F15" s="68">
        <v>0.9710977626882563</v>
      </c>
    </row>
    <row r="16" spans="1:6" s="20" customFormat="1" ht="12">
      <c r="A16" s="49" t="s">
        <v>13</v>
      </c>
      <c r="B16" s="127">
        <v>119845.5</v>
      </c>
      <c r="C16" s="71">
        <v>0.7664618195927256</v>
      </c>
      <c r="D16" s="71">
        <v>0.23353818040727437</v>
      </c>
      <c r="E16" s="71">
        <v>0.3589496476713769</v>
      </c>
      <c r="F16" s="71">
        <v>0.6410503523286231</v>
      </c>
    </row>
    <row r="17" spans="2:6" ht="9" customHeight="1">
      <c r="B17" s="128"/>
      <c r="C17" s="70"/>
      <c r="D17" s="70"/>
      <c r="E17" s="70"/>
      <c r="F17" s="70"/>
    </row>
    <row r="18" spans="1:6" s="20" customFormat="1" ht="12">
      <c r="A18" s="20" t="s">
        <v>41</v>
      </c>
      <c r="B18" s="125">
        <v>4918</v>
      </c>
      <c r="C18" s="69">
        <v>1</v>
      </c>
      <c r="D18" s="69">
        <v>0</v>
      </c>
      <c r="E18" s="69">
        <v>0.38857259048393655</v>
      </c>
      <c r="F18" s="69">
        <v>0.6114274095160634</v>
      </c>
    </row>
    <row r="19" spans="2:6" ht="9" customHeight="1">
      <c r="B19" s="128"/>
      <c r="C19" s="70"/>
      <c r="D19" s="70"/>
      <c r="E19" s="70"/>
      <c r="F19" s="70"/>
    </row>
    <row r="20" spans="1:6" ht="12">
      <c r="A20" s="21" t="s">
        <v>3</v>
      </c>
      <c r="B20" s="127">
        <f>SUM(B18,B16,B10)</f>
        <v>197243.5</v>
      </c>
      <c r="C20" s="71">
        <v>0.7481006978683709</v>
      </c>
      <c r="D20" s="71">
        <v>0.2518993021316292</v>
      </c>
      <c r="E20" s="71">
        <v>0.334781627784946</v>
      </c>
      <c r="F20" s="71">
        <v>0.665218372215054</v>
      </c>
    </row>
    <row r="21" spans="1:6" ht="9.75" customHeight="1">
      <c r="A21" s="49"/>
      <c r="B21" s="94"/>
      <c r="C21" s="95"/>
      <c r="D21" s="95"/>
      <c r="E21" s="95"/>
      <c r="F21" s="95"/>
    </row>
    <row r="22" spans="1:6" ht="12">
      <c r="A22" s="22" t="s">
        <v>49</v>
      </c>
      <c r="B22" s="94"/>
      <c r="C22" s="95"/>
      <c r="D22" s="95"/>
      <c r="E22" s="95"/>
      <c r="F22" s="95"/>
    </row>
  </sheetData>
  <sheetProtection/>
  <mergeCells count="1">
    <mergeCell ref="A5:F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38"/>
  <sheetViews>
    <sheetView zoomScalePageLayoutView="0" workbookViewId="0" topLeftCell="A1">
      <selection activeCell="A158" sqref="A158"/>
    </sheetView>
  </sheetViews>
  <sheetFormatPr defaultColWidth="30.00390625" defaultRowHeight="15" customHeight="1"/>
  <cols>
    <col min="1" max="1" width="50.00390625" style="4" bestFit="1" customWidth="1"/>
    <col min="2" max="2" width="29.140625" style="6" customWidth="1"/>
    <col min="3" max="3" width="29.140625" style="4" customWidth="1"/>
    <col min="4" max="16384" width="30.00390625" style="6" customWidth="1"/>
  </cols>
  <sheetData>
    <row r="1" spans="1:3" s="22" customFormat="1" ht="12" customHeight="1">
      <c r="A1" s="5" t="s">
        <v>114</v>
      </c>
      <c r="B1" s="5"/>
      <c r="C1" s="42"/>
    </row>
    <row r="2" spans="1:3" ht="15" customHeight="1">
      <c r="A2" s="141" t="s">
        <v>0</v>
      </c>
      <c r="B2" s="141"/>
      <c r="C2" s="141"/>
    </row>
    <row r="3" ht="9.75" customHeight="1">
      <c r="B3" s="7"/>
    </row>
    <row r="4" spans="1:3" ht="12" customHeight="1">
      <c r="A4" s="142" t="s">
        <v>101</v>
      </c>
      <c r="B4" s="142"/>
      <c r="C4" s="142"/>
    </row>
    <row r="5" spans="1:3" ht="12" customHeight="1">
      <c r="A5" s="140" t="s">
        <v>113</v>
      </c>
      <c r="B5" s="140"/>
      <c r="C5" s="140"/>
    </row>
    <row r="6" ht="12" customHeight="1" thickBot="1"/>
    <row r="7" spans="1:3" s="8" customFormat="1" ht="22.5" customHeight="1">
      <c r="A7" s="98" t="s">
        <v>97</v>
      </c>
      <c r="B7" s="99" t="s">
        <v>32</v>
      </c>
      <c r="C7" s="66" t="s">
        <v>33</v>
      </c>
    </row>
    <row r="8" spans="1:3" ht="13.5" customHeight="1">
      <c r="A8" s="6" t="s">
        <v>172</v>
      </c>
      <c r="B8" s="67">
        <v>24173</v>
      </c>
      <c r="C8" s="100">
        <f aca="true" t="shared" si="0" ref="C8:C59">B8/$B$60</f>
        <v>0.34104600798544</v>
      </c>
    </row>
    <row r="9" spans="1:3" ht="13.5" customHeight="1">
      <c r="A9" s="6" t="s">
        <v>156</v>
      </c>
      <c r="B9" s="67">
        <v>11834</v>
      </c>
      <c r="C9" s="100">
        <f t="shared" si="0"/>
        <v>0.1669605948165183</v>
      </c>
    </row>
    <row r="10" spans="1:3" ht="13.5" customHeight="1">
      <c r="A10" s="6" t="s">
        <v>181</v>
      </c>
      <c r="B10" s="67">
        <v>5346</v>
      </c>
      <c r="C10" s="100">
        <f t="shared" si="0"/>
        <v>0.0754243146771258</v>
      </c>
    </row>
    <row r="11" spans="1:3" ht="13.5" customHeight="1">
      <c r="A11" s="6" t="s">
        <v>135</v>
      </c>
      <c r="B11" s="67">
        <v>3313</v>
      </c>
      <c r="C11" s="100">
        <f t="shared" si="0"/>
        <v>0.04674163010200483</v>
      </c>
    </row>
    <row r="12" spans="1:3" ht="13.5" customHeight="1">
      <c r="A12" s="6" t="s">
        <v>152</v>
      </c>
      <c r="B12" s="67">
        <v>3173</v>
      </c>
      <c r="C12" s="100">
        <f t="shared" si="0"/>
        <v>0.044766432935001904</v>
      </c>
    </row>
    <row r="13" spans="1:3" ht="13.5" customHeight="1">
      <c r="A13" s="6" t="s">
        <v>182</v>
      </c>
      <c r="B13" s="67">
        <v>3095</v>
      </c>
      <c r="C13" s="100">
        <f t="shared" si="0"/>
        <v>0.04366596594195742</v>
      </c>
    </row>
    <row r="14" spans="1:3" ht="13.5" customHeight="1">
      <c r="A14" s="6" t="s">
        <v>149</v>
      </c>
      <c r="B14" s="67">
        <v>2369</v>
      </c>
      <c r="C14" s="100">
        <f t="shared" si="0"/>
        <v>0.03342315777592799</v>
      </c>
    </row>
    <row r="15" spans="1:3" ht="13.5" customHeight="1">
      <c r="A15" s="6" t="s">
        <v>175</v>
      </c>
      <c r="B15" s="67">
        <v>2294</v>
      </c>
      <c r="C15" s="100">
        <f t="shared" si="0"/>
        <v>0.03236501643646214</v>
      </c>
    </row>
    <row r="16" spans="1:3" ht="13.5" customHeight="1">
      <c r="A16" s="6" t="s">
        <v>160</v>
      </c>
      <c r="B16" s="67">
        <v>2005</v>
      </c>
      <c r="C16" s="100">
        <f t="shared" si="0"/>
        <v>0.028287645141720396</v>
      </c>
    </row>
    <row r="17" spans="1:3" ht="13.5" customHeight="1">
      <c r="A17" s="6" t="s">
        <v>180</v>
      </c>
      <c r="B17" s="67">
        <v>1759</v>
      </c>
      <c r="C17" s="100">
        <f t="shared" si="0"/>
        <v>0.02481694154827241</v>
      </c>
    </row>
    <row r="18" spans="1:3" ht="13.5" customHeight="1">
      <c r="A18" s="6" t="s">
        <v>171</v>
      </c>
      <c r="B18" s="67">
        <v>1706</v>
      </c>
      <c r="C18" s="100">
        <f t="shared" si="0"/>
        <v>0.024069188335049875</v>
      </c>
    </row>
    <row r="19" spans="1:3" ht="13.5" customHeight="1">
      <c r="A19" s="6" t="s">
        <v>131</v>
      </c>
      <c r="B19" s="67">
        <v>1293</v>
      </c>
      <c r="C19" s="100">
        <f t="shared" si="0"/>
        <v>0.018242356692391257</v>
      </c>
    </row>
    <row r="20" spans="1:3" ht="13.5" customHeight="1">
      <c r="A20" s="6" t="s">
        <v>157</v>
      </c>
      <c r="B20" s="67">
        <v>864</v>
      </c>
      <c r="C20" s="100">
        <f t="shared" si="0"/>
        <v>0.012189788230646596</v>
      </c>
    </row>
    <row r="21" spans="1:3" ht="13.5" customHeight="1">
      <c r="A21" s="6" t="s">
        <v>158</v>
      </c>
      <c r="B21" s="67">
        <v>729</v>
      </c>
      <c r="C21" s="100">
        <f t="shared" si="0"/>
        <v>0.010285133819608064</v>
      </c>
    </row>
    <row r="22" spans="1:3" ht="13.5" customHeight="1">
      <c r="A22" s="6" t="s">
        <v>147</v>
      </c>
      <c r="B22" s="67">
        <v>677</v>
      </c>
      <c r="C22" s="100">
        <f t="shared" si="0"/>
        <v>0.009551489157578408</v>
      </c>
    </row>
    <row r="23" spans="1:3" ht="13.5" customHeight="1">
      <c r="A23" s="6" t="s">
        <v>179</v>
      </c>
      <c r="B23" s="67">
        <v>675</v>
      </c>
      <c r="C23" s="100">
        <f t="shared" si="0"/>
        <v>0.009523272055192652</v>
      </c>
    </row>
    <row r="24" spans="1:3" ht="13.5" customHeight="1">
      <c r="A24" s="6" t="s">
        <v>159</v>
      </c>
      <c r="B24" s="67">
        <v>632</v>
      </c>
      <c r="C24" s="100">
        <f t="shared" si="0"/>
        <v>0.008916604353898898</v>
      </c>
    </row>
    <row r="25" spans="1:3" ht="13.5" customHeight="1">
      <c r="A25" s="6" t="s">
        <v>170</v>
      </c>
      <c r="B25" s="67">
        <v>593</v>
      </c>
      <c r="C25" s="100">
        <f t="shared" si="0"/>
        <v>0.008366370857376655</v>
      </c>
    </row>
    <row r="26" spans="1:3" ht="13.5" customHeight="1">
      <c r="A26" s="6" t="s">
        <v>136</v>
      </c>
      <c r="B26" s="67">
        <v>468</v>
      </c>
      <c r="C26" s="100">
        <f t="shared" si="0"/>
        <v>0.006602801958266905</v>
      </c>
    </row>
    <row r="27" spans="1:3" ht="13.5" customHeight="1">
      <c r="A27" s="6" t="s">
        <v>177</v>
      </c>
      <c r="B27" s="67">
        <v>456</v>
      </c>
      <c r="C27" s="100">
        <f t="shared" si="0"/>
        <v>0.00643349934395237</v>
      </c>
    </row>
    <row r="28" spans="1:3" ht="13.5" customHeight="1">
      <c r="A28" s="6" t="s">
        <v>150</v>
      </c>
      <c r="B28" s="67">
        <v>387</v>
      </c>
      <c r="C28" s="100">
        <f t="shared" si="0"/>
        <v>0.005460009311643787</v>
      </c>
    </row>
    <row r="29" spans="1:3" ht="13.5" customHeight="1">
      <c r="A29" s="6" t="s">
        <v>155</v>
      </c>
      <c r="B29" s="67">
        <v>359</v>
      </c>
      <c r="C29" s="100">
        <f t="shared" si="0"/>
        <v>0.005064969878243203</v>
      </c>
    </row>
    <row r="30" spans="1:3" ht="13.5" customHeight="1">
      <c r="A30" s="6" t="s">
        <v>167</v>
      </c>
      <c r="B30" s="67">
        <v>314</v>
      </c>
      <c r="C30" s="100">
        <f t="shared" si="0"/>
        <v>0.004430085074563693</v>
      </c>
    </row>
    <row r="31" spans="1:3" ht="13.5" customHeight="1">
      <c r="A31" s="6" t="s">
        <v>169</v>
      </c>
      <c r="B31" s="67">
        <v>281</v>
      </c>
      <c r="C31" s="100">
        <f t="shared" si="0"/>
        <v>0.003964502885198719</v>
      </c>
    </row>
    <row r="32" spans="1:3" ht="13.5" customHeight="1">
      <c r="A32" s="6" t="s">
        <v>154</v>
      </c>
      <c r="B32" s="67">
        <v>254</v>
      </c>
      <c r="C32" s="100">
        <f t="shared" si="0"/>
        <v>0.003583572002991013</v>
      </c>
    </row>
    <row r="33" spans="1:3" ht="13.5" customHeight="1">
      <c r="A33" s="6" t="s">
        <v>162</v>
      </c>
      <c r="B33" s="67">
        <v>253</v>
      </c>
      <c r="C33" s="100">
        <f t="shared" si="0"/>
        <v>0.0035694634517981346</v>
      </c>
    </row>
    <row r="34" spans="1:3" ht="13.5" customHeight="1">
      <c r="A34" s="6" t="s">
        <v>148</v>
      </c>
      <c r="B34" s="67">
        <v>244</v>
      </c>
      <c r="C34" s="100">
        <f t="shared" si="0"/>
        <v>0.003442486491062233</v>
      </c>
    </row>
    <row r="35" spans="1:3" ht="13.5" customHeight="1">
      <c r="A35" s="6" t="s">
        <v>178</v>
      </c>
      <c r="B35" s="67">
        <v>209</v>
      </c>
      <c r="C35" s="100">
        <f t="shared" si="0"/>
        <v>0.002948687199311503</v>
      </c>
    </row>
    <row r="36" spans="1:3" ht="13.5" customHeight="1">
      <c r="A36" s="6" t="s">
        <v>176</v>
      </c>
      <c r="B36" s="67">
        <v>167</v>
      </c>
      <c r="C36" s="100">
        <f t="shared" si="0"/>
        <v>0.0023561280492106268</v>
      </c>
    </row>
    <row r="37" spans="1:3" ht="13.5" customHeight="1">
      <c r="A37" s="6" t="s">
        <v>161</v>
      </c>
      <c r="B37" s="67">
        <v>120</v>
      </c>
      <c r="C37" s="100">
        <f t="shared" si="0"/>
        <v>0.0016930261431453604</v>
      </c>
    </row>
    <row r="38" spans="1:3" ht="13.5" customHeight="1">
      <c r="A38" s="6" t="s">
        <v>138</v>
      </c>
      <c r="B38" s="67">
        <v>102</v>
      </c>
      <c r="C38" s="100">
        <f t="shared" si="0"/>
        <v>0.0014390722216735563</v>
      </c>
    </row>
    <row r="39" spans="1:3" ht="13.5" customHeight="1">
      <c r="A39" s="6" t="s">
        <v>173</v>
      </c>
      <c r="B39" s="67">
        <v>90</v>
      </c>
      <c r="C39" s="100">
        <f t="shared" si="0"/>
        <v>0.0012697696073590203</v>
      </c>
    </row>
    <row r="40" spans="1:3" ht="13.5" customHeight="1">
      <c r="A40" s="6" t="s">
        <v>142</v>
      </c>
      <c r="B40" s="67">
        <v>86</v>
      </c>
      <c r="C40" s="100">
        <f t="shared" si="0"/>
        <v>0.0012133354025875083</v>
      </c>
    </row>
    <row r="41" spans="1:3" ht="13.5" customHeight="1">
      <c r="A41" s="6" t="s">
        <v>145</v>
      </c>
      <c r="B41" s="67">
        <v>76</v>
      </c>
      <c r="C41" s="100">
        <f t="shared" si="0"/>
        <v>0.0010722498906587284</v>
      </c>
    </row>
    <row r="42" spans="1:3" ht="13.5" customHeight="1">
      <c r="A42" s="6" t="s">
        <v>153</v>
      </c>
      <c r="B42" s="67">
        <v>75</v>
      </c>
      <c r="C42" s="100">
        <f t="shared" si="0"/>
        <v>0.0010581413394658503</v>
      </c>
    </row>
    <row r="43" spans="1:3" ht="13.5" customHeight="1">
      <c r="A43" s="6" t="s">
        <v>132</v>
      </c>
      <c r="B43" s="67">
        <v>67</v>
      </c>
      <c r="C43" s="100">
        <f t="shared" si="0"/>
        <v>0.0009452729299228262</v>
      </c>
    </row>
    <row r="44" spans="1:3" ht="13.5" customHeight="1">
      <c r="A44" s="6" t="s">
        <v>133</v>
      </c>
      <c r="B44" s="67">
        <v>59</v>
      </c>
      <c r="C44" s="100">
        <f t="shared" si="0"/>
        <v>0.0008324045203798022</v>
      </c>
    </row>
    <row r="45" spans="1:3" ht="13.5" customHeight="1">
      <c r="A45" s="6" t="s">
        <v>166</v>
      </c>
      <c r="B45" s="67">
        <v>41</v>
      </c>
      <c r="C45" s="100">
        <f t="shared" si="0"/>
        <v>0.0005784505989079982</v>
      </c>
    </row>
    <row r="46" spans="1:3" ht="13.5" customHeight="1">
      <c r="A46" s="6" t="s">
        <v>139</v>
      </c>
      <c r="B46" s="67">
        <v>40</v>
      </c>
      <c r="C46" s="100">
        <f t="shared" si="0"/>
        <v>0.0005643420477151202</v>
      </c>
    </row>
    <row r="47" spans="1:3" ht="13.5" customHeight="1">
      <c r="A47" s="6" t="s">
        <v>168</v>
      </c>
      <c r="B47" s="67">
        <v>36</v>
      </c>
      <c r="C47" s="100">
        <f t="shared" si="0"/>
        <v>0.0005079078429436081</v>
      </c>
    </row>
    <row r="48" spans="1:3" ht="13.5" customHeight="1">
      <c r="A48" s="6" t="s">
        <v>144</v>
      </c>
      <c r="B48" s="67">
        <v>27</v>
      </c>
      <c r="C48" s="100">
        <f t="shared" si="0"/>
        <v>0.0003809308822077061</v>
      </c>
    </row>
    <row r="49" spans="1:3" ht="13.5" customHeight="1">
      <c r="A49" s="6" t="s">
        <v>140</v>
      </c>
      <c r="B49" s="67">
        <v>25</v>
      </c>
      <c r="C49" s="100">
        <f t="shared" si="0"/>
        <v>0.00035271377982195007</v>
      </c>
    </row>
    <row r="50" spans="1:3" ht="13.5" customHeight="1">
      <c r="A50" s="6" t="s">
        <v>146</v>
      </c>
      <c r="B50" s="67">
        <v>25</v>
      </c>
      <c r="C50" s="100">
        <f t="shared" si="0"/>
        <v>0.00035271377982195007</v>
      </c>
    </row>
    <row r="51" spans="1:3" ht="13.5" customHeight="1">
      <c r="A51" s="6" t="s">
        <v>165</v>
      </c>
      <c r="B51" s="67">
        <v>24</v>
      </c>
      <c r="C51" s="100">
        <f t="shared" si="0"/>
        <v>0.00033860522862907207</v>
      </c>
    </row>
    <row r="52" spans="1:3" ht="13.5" customHeight="1">
      <c r="A52" s="6" t="s">
        <v>134</v>
      </c>
      <c r="B52" s="67">
        <v>16</v>
      </c>
      <c r="C52" s="100">
        <f t="shared" si="0"/>
        <v>0.00022573681908604805</v>
      </c>
    </row>
    <row r="53" spans="1:3" ht="13.5" customHeight="1">
      <c r="A53" s="6" t="s">
        <v>164</v>
      </c>
      <c r="B53" s="67">
        <v>15</v>
      </c>
      <c r="C53" s="100">
        <f t="shared" si="0"/>
        <v>0.00021162826789317005</v>
      </c>
    </row>
    <row r="54" spans="1:3" ht="13.5" customHeight="1">
      <c r="A54" s="6" t="s">
        <v>137</v>
      </c>
      <c r="B54" s="67">
        <v>12</v>
      </c>
      <c r="C54" s="100">
        <f t="shared" si="0"/>
        <v>0.00016930261431453603</v>
      </c>
    </row>
    <row r="55" spans="1:3" ht="13.5" customHeight="1">
      <c r="A55" s="6" t="s">
        <v>163</v>
      </c>
      <c r="B55" s="67">
        <v>10</v>
      </c>
      <c r="C55" s="100">
        <f t="shared" si="0"/>
        <v>0.00014108551192878004</v>
      </c>
    </row>
    <row r="56" spans="1:3" ht="13.5" customHeight="1">
      <c r="A56" s="6" t="s">
        <v>151</v>
      </c>
      <c r="B56" s="67">
        <v>6</v>
      </c>
      <c r="C56" s="100">
        <f t="shared" si="0"/>
        <v>8.465130715726802E-05</v>
      </c>
    </row>
    <row r="57" spans="1:3" ht="13.5" customHeight="1">
      <c r="A57" s="6" t="s">
        <v>141</v>
      </c>
      <c r="B57" s="67">
        <v>3</v>
      </c>
      <c r="C57" s="100">
        <f t="shared" si="0"/>
        <v>4.232565357863401E-05</v>
      </c>
    </row>
    <row r="58" spans="1:3" ht="13.5" customHeight="1">
      <c r="A58" s="6" t="s">
        <v>143</v>
      </c>
      <c r="B58" s="67">
        <v>1</v>
      </c>
      <c r="C58" s="100">
        <f t="shared" si="0"/>
        <v>1.4108551192878003E-05</v>
      </c>
    </row>
    <row r="59" spans="1:3" ht="13.5" customHeight="1">
      <c r="A59" s="6" t="s">
        <v>174</v>
      </c>
      <c r="B59" s="67">
        <v>1</v>
      </c>
      <c r="C59" s="100">
        <f t="shared" si="0"/>
        <v>1.4108551192878003E-05</v>
      </c>
    </row>
    <row r="60" spans="1:3" ht="13.5" customHeight="1">
      <c r="A60" s="101" t="s">
        <v>13</v>
      </c>
      <c r="B60" s="102">
        <f>SUM(B8:B59)</f>
        <v>70879</v>
      </c>
      <c r="C60" s="103">
        <f>SUM(C8:C59)</f>
        <v>1</v>
      </c>
    </row>
    <row r="61" spans="1:3" ht="13.5" customHeight="1" thickBot="1">
      <c r="A61" s="104"/>
      <c r="B61" s="105"/>
      <c r="C61" s="104"/>
    </row>
    <row r="62" spans="1:3" ht="22.5" customHeight="1">
      <c r="A62" s="98" t="s">
        <v>98</v>
      </c>
      <c r="B62" s="99" t="s">
        <v>32</v>
      </c>
      <c r="C62" s="66" t="s">
        <v>33</v>
      </c>
    </row>
    <row r="63" spans="1:3" ht="13.5" customHeight="1">
      <c r="A63" s="6" t="s">
        <v>52</v>
      </c>
      <c r="B63" s="67">
        <v>2424</v>
      </c>
      <c r="C63" s="100">
        <f aca="true" t="shared" si="1" ref="C63:C85">B63/$B$86</f>
        <v>0.2424969987995198</v>
      </c>
    </row>
    <row r="64" spans="1:3" ht="14.25" customHeight="1">
      <c r="A64" s="6" t="s">
        <v>53</v>
      </c>
      <c r="B64" s="67">
        <v>2354</v>
      </c>
      <c r="C64" s="100">
        <f t="shared" si="1"/>
        <v>0.23549419767907162</v>
      </c>
    </row>
    <row r="65" spans="1:3" ht="14.25" customHeight="1">
      <c r="A65" s="6" t="s">
        <v>54</v>
      </c>
      <c r="B65" s="67">
        <v>1955</v>
      </c>
      <c r="C65" s="100">
        <f t="shared" si="1"/>
        <v>0.195578231292517</v>
      </c>
    </row>
    <row r="66" spans="1:3" ht="14.25" customHeight="1">
      <c r="A66" s="6" t="s">
        <v>55</v>
      </c>
      <c r="B66" s="67">
        <v>1124</v>
      </c>
      <c r="C66" s="100">
        <f t="shared" si="1"/>
        <v>0.11244497799119647</v>
      </c>
    </row>
    <row r="67" spans="1:3" ht="14.25" customHeight="1">
      <c r="A67" s="6" t="s">
        <v>56</v>
      </c>
      <c r="B67" s="67">
        <v>625</v>
      </c>
      <c r="C67" s="100">
        <f t="shared" si="1"/>
        <v>0.0625250100040016</v>
      </c>
    </row>
    <row r="68" spans="1:3" ht="14.25" customHeight="1">
      <c r="A68" s="6" t="s">
        <v>57</v>
      </c>
      <c r="B68" s="67">
        <v>574</v>
      </c>
      <c r="C68" s="100">
        <f t="shared" si="1"/>
        <v>0.05742296918767507</v>
      </c>
    </row>
    <row r="69" spans="1:3" ht="14.25" customHeight="1">
      <c r="A69" s="6" t="s">
        <v>58</v>
      </c>
      <c r="B69" s="67">
        <v>196</v>
      </c>
      <c r="C69" s="100">
        <f t="shared" si="1"/>
        <v>0.0196078431372549</v>
      </c>
    </row>
    <row r="70" spans="1:3" ht="14.25" customHeight="1">
      <c r="A70" s="6" t="s">
        <v>60</v>
      </c>
      <c r="B70" s="67">
        <v>152</v>
      </c>
      <c r="C70" s="100">
        <f t="shared" si="1"/>
        <v>0.01520608243297319</v>
      </c>
    </row>
    <row r="71" spans="1:3" ht="14.25" customHeight="1">
      <c r="A71" s="6" t="s">
        <v>59</v>
      </c>
      <c r="B71" s="67">
        <v>149</v>
      </c>
      <c r="C71" s="100">
        <f t="shared" si="1"/>
        <v>0.014905962384953982</v>
      </c>
    </row>
    <row r="72" spans="1:3" s="8" customFormat="1" ht="14.25" customHeight="1">
      <c r="A72" s="6" t="s">
        <v>61</v>
      </c>
      <c r="B72" s="67">
        <v>97</v>
      </c>
      <c r="C72" s="100">
        <f t="shared" si="1"/>
        <v>0.009703881552621049</v>
      </c>
    </row>
    <row r="73" spans="1:3" ht="14.25" customHeight="1">
      <c r="A73" s="6" t="s">
        <v>62</v>
      </c>
      <c r="B73" s="67">
        <v>78</v>
      </c>
      <c r="C73" s="100">
        <f t="shared" si="1"/>
        <v>0.0078031212484993995</v>
      </c>
    </row>
    <row r="74" spans="1:3" ht="14.25" customHeight="1">
      <c r="A74" s="6" t="s">
        <v>69</v>
      </c>
      <c r="B74" s="67">
        <v>44</v>
      </c>
      <c r="C74" s="100">
        <f t="shared" si="1"/>
        <v>0.004401760704281713</v>
      </c>
    </row>
    <row r="75" spans="1:3" ht="14.25" customHeight="1">
      <c r="A75" s="6" t="s">
        <v>68</v>
      </c>
      <c r="B75" s="67">
        <v>35</v>
      </c>
      <c r="C75" s="100">
        <f t="shared" si="1"/>
        <v>0.0035014005602240898</v>
      </c>
    </row>
    <row r="76" spans="1:3" ht="14.25" customHeight="1">
      <c r="A76" s="6" t="s">
        <v>64</v>
      </c>
      <c r="B76" s="67">
        <v>34</v>
      </c>
      <c r="C76" s="100">
        <f t="shared" si="1"/>
        <v>0.003401360544217687</v>
      </c>
    </row>
    <row r="77" spans="1:3" ht="14.25" customHeight="1">
      <c r="A77" s="6" t="s">
        <v>63</v>
      </c>
      <c r="B77" s="67">
        <v>30</v>
      </c>
      <c r="C77" s="100">
        <f t="shared" si="1"/>
        <v>0.003001200480192077</v>
      </c>
    </row>
    <row r="78" spans="1:3" ht="14.25" customHeight="1">
      <c r="A78" s="6" t="s">
        <v>67</v>
      </c>
      <c r="B78" s="67">
        <v>28</v>
      </c>
      <c r="C78" s="100">
        <f t="shared" si="1"/>
        <v>0.0028011204481792717</v>
      </c>
    </row>
    <row r="79" spans="1:3" ht="14.25" customHeight="1">
      <c r="A79" s="6" t="s">
        <v>66</v>
      </c>
      <c r="B79" s="67">
        <v>25</v>
      </c>
      <c r="C79" s="100">
        <f t="shared" si="1"/>
        <v>0.002501000400160064</v>
      </c>
    </row>
    <row r="80" spans="1:3" ht="14.25" customHeight="1">
      <c r="A80" s="6" t="s">
        <v>65</v>
      </c>
      <c r="B80" s="67">
        <v>23</v>
      </c>
      <c r="C80" s="100">
        <f t="shared" si="1"/>
        <v>0.002300920368147259</v>
      </c>
    </row>
    <row r="81" spans="1:3" ht="14.25" customHeight="1">
      <c r="A81" s="6" t="s">
        <v>71</v>
      </c>
      <c r="B81" s="67">
        <v>18</v>
      </c>
      <c r="C81" s="100">
        <f t="shared" si="1"/>
        <v>0.001800720288115246</v>
      </c>
    </row>
    <row r="82" spans="1:3" ht="14.25" customHeight="1">
      <c r="A82" s="6" t="s">
        <v>70</v>
      </c>
      <c r="B82" s="67">
        <v>12</v>
      </c>
      <c r="C82" s="100">
        <f t="shared" si="1"/>
        <v>0.0012004801920768306</v>
      </c>
    </row>
    <row r="83" spans="1:3" ht="15" customHeight="1">
      <c r="A83" s="6" t="s">
        <v>72</v>
      </c>
      <c r="B83" s="67">
        <v>12</v>
      </c>
      <c r="C83" s="100">
        <f t="shared" si="1"/>
        <v>0.0012004801920768306</v>
      </c>
    </row>
    <row r="84" spans="1:3" ht="14.25" customHeight="1">
      <c r="A84" s="6" t="s">
        <v>73</v>
      </c>
      <c r="B84" s="67">
        <v>6</v>
      </c>
      <c r="C84" s="100">
        <f t="shared" si="1"/>
        <v>0.0006002400960384153</v>
      </c>
    </row>
    <row r="85" spans="1:3" ht="14.25" customHeight="1">
      <c r="A85" s="6" t="s">
        <v>107</v>
      </c>
      <c r="B85" s="67">
        <v>1</v>
      </c>
      <c r="C85" s="100">
        <f t="shared" si="1"/>
        <v>0.00010004001600640257</v>
      </c>
    </row>
    <row r="86" spans="1:3" ht="14.25" customHeight="1">
      <c r="A86" s="107" t="s">
        <v>13</v>
      </c>
      <c r="B86" s="106">
        <f>SUM(B63:B85)</f>
        <v>9996</v>
      </c>
      <c r="C86" s="120">
        <f>SUM(C63:C85)</f>
        <v>0.9999999999999999</v>
      </c>
    </row>
    <row r="87" spans="1:3" ht="14.25" customHeight="1" thickBot="1">
      <c r="A87" s="6"/>
      <c r="B87" s="108"/>
      <c r="C87" s="6"/>
    </row>
    <row r="88" spans="1:3" ht="22.5" customHeight="1">
      <c r="A88" s="98" t="s">
        <v>99</v>
      </c>
      <c r="B88" s="99" t="s">
        <v>32</v>
      </c>
      <c r="C88" s="66" t="s">
        <v>33</v>
      </c>
    </row>
    <row r="89" spans="1:3" ht="14.25" customHeight="1">
      <c r="A89" s="6" t="s">
        <v>115</v>
      </c>
      <c r="B89" s="67">
        <v>162</v>
      </c>
      <c r="C89" s="100">
        <f aca="true" t="shared" si="2" ref="C89:C104">B89/$B$105</f>
        <v>0.2403560830860534</v>
      </c>
    </row>
    <row r="90" spans="1:3" ht="14.25" customHeight="1">
      <c r="A90" s="6" t="s">
        <v>116</v>
      </c>
      <c r="B90" s="67">
        <v>112</v>
      </c>
      <c r="C90" s="100">
        <f t="shared" si="2"/>
        <v>0.1661721068249258</v>
      </c>
    </row>
    <row r="91" spans="1:3" ht="14.25" customHeight="1">
      <c r="A91" s="6" t="s">
        <v>117</v>
      </c>
      <c r="B91" s="67">
        <v>83</v>
      </c>
      <c r="C91" s="100">
        <f t="shared" si="2"/>
        <v>0.12314540059347182</v>
      </c>
    </row>
    <row r="92" spans="1:3" ht="13.5" customHeight="1">
      <c r="A92" s="6" t="s">
        <v>118</v>
      </c>
      <c r="B92" s="67">
        <v>75</v>
      </c>
      <c r="C92" s="100">
        <f t="shared" si="2"/>
        <v>0.11127596439169139</v>
      </c>
    </row>
    <row r="93" spans="1:3" ht="13.5" customHeight="1">
      <c r="A93" s="6" t="s">
        <v>119</v>
      </c>
      <c r="B93" s="67">
        <v>54</v>
      </c>
      <c r="C93" s="100">
        <f t="shared" si="2"/>
        <v>0.08011869436201781</v>
      </c>
    </row>
    <row r="94" spans="1:3" ht="13.5" customHeight="1">
      <c r="A94" s="6" t="s">
        <v>120</v>
      </c>
      <c r="B94" s="67">
        <v>47</v>
      </c>
      <c r="C94" s="100">
        <f t="shared" si="2"/>
        <v>0.06973293768545995</v>
      </c>
    </row>
    <row r="95" spans="1:3" ht="13.5" customHeight="1">
      <c r="A95" s="6" t="s">
        <v>121</v>
      </c>
      <c r="B95" s="67">
        <v>33</v>
      </c>
      <c r="C95" s="100">
        <f t="shared" si="2"/>
        <v>0.04896142433234421</v>
      </c>
    </row>
    <row r="96" spans="1:3" ht="13.5" customHeight="1">
      <c r="A96" s="6" t="s">
        <v>122</v>
      </c>
      <c r="B96" s="67">
        <v>29</v>
      </c>
      <c r="C96" s="100">
        <f t="shared" si="2"/>
        <v>0.04302670623145401</v>
      </c>
    </row>
    <row r="97" spans="1:3" ht="15" customHeight="1">
      <c r="A97" s="6" t="s">
        <v>123</v>
      </c>
      <c r="B97" s="67">
        <v>25</v>
      </c>
      <c r="C97" s="100">
        <f t="shared" si="2"/>
        <v>0.037091988130563795</v>
      </c>
    </row>
    <row r="98" spans="1:3" ht="15" customHeight="1">
      <c r="A98" s="6" t="s">
        <v>124</v>
      </c>
      <c r="B98" s="67">
        <v>18</v>
      </c>
      <c r="C98" s="100">
        <f t="shared" si="2"/>
        <v>0.026706231454005934</v>
      </c>
    </row>
    <row r="99" spans="1:3" ht="15" customHeight="1">
      <c r="A99" s="6" t="s">
        <v>125</v>
      </c>
      <c r="B99" s="67">
        <v>15</v>
      </c>
      <c r="C99" s="100">
        <f t="shared" si="2"/>
        <v>0.02225519287833828</v>
      </c>
    </row>
    <row r="100" spans="1:3" ht="15" customHeight="1">
      <c r="A100" s="6" t="s">
        <v>126</v>
      </c>
      <c r="B100" s="67">
        <v>8</v>
      </c>
      <c r="C100" s="100">
        <f t="shared" si="2"/>
        <v>0.011869436201780416</v>
      </c>
    </row>
    <row r="101" spans="1:3" ht="15" customHeight="1">
      <c r="A101" s="6" t="s">
        <v>127</v>
      </c>
      <c r="B101" s="67">
        <v>8</v>
      </c>
      <c r="C101" s="100">
        <f t="shared" si="2"/>
        <v>0.011869436201780416</v>
      </c>
    </row>
    <row r="102" spans="1:3" ht="15" customHeight="1">
      <c r="A102" s="6" t="s">
        <v>128</v>
      </c>
      <c r="B102" s="67">
        <v>2</v>
      </c>
      <c r="C102" s="100">
        <f t="shared" si="2"/>
        <v>0.002967359050445104</v>
      </c>
    </row>
    <row r="103" spans="1:3" ht="15" customHeight="1">
      <c r="A103" s="6" t="s">
        <v>129</v>
      </c>
      <c r="B103" s="67">
        <v>2</v>
      </c>
      <c r="C103" s="100">
        <f t="shared" si="2"/>
        <v>0.002967359050445104</v>
      </c>
    </row>
    <row r="104" spans="1:3" ht="15" customHeight="1">
      <c r="A104" s="6" t="s">
        <v>130</v>
      </c>
      <c r="B104" s="67">
        <v>1</v>
      </c>
      <c r="C104" s="100">
        <f t="shared" si="2"/>
        <v>0.001483679525222552</v>
      </c>
    </row>
    <row r="105" spans="1:3" ht="15" customHeight="1">
      <c r="A105" s="107" t="s">
        <v>13</v>
      </c>
      <c r="B105" s="106">
        <f>SUM(B89:B104)</f>
        <v>674</v>
      </c>
      <c r="C105" s="109">
        <f>SUM(C89:C104)</f>
        <v>1</v>
      </c>
    </row>
    <row r="106" spans="1:3" ht="15" customHeight="1" thickBot="1">
      <c r="A106" s="110"/>
      <c r="B106" s="111"/>
      <c r="C106" s="112"/>
    </row>
    <row r="107" spans="1:3" ht="22.5" customHeight="1">
      <c r="A107" s="98" t="s">
        <v>100</v>
      </c>
      <c r="B107" s="99" t="s">
        <v>32</v>
      </c>
      <c r="C107" s="66" t="s">
        <v>33</v>
      </c>
    </row>
    <row r="108" spans="1:3" ht="15" customHeight="1">
      <c r="A108" s="6" t="s">
        <v>74</v>
      </c>
      <c r="B108" s="67">
        <v>158</v>
      </c>
      <c r="C108" s="123">
        <f aca="true" t="shared" si="3" ref="C108:C134">B108/$B$135</f>
        <v>0.23617339312406577</v>
      </c>
    </row>
    <row r="109" spans="1:3" ht="15" customHeight="1">
      <c r="A109" s="6" t="s">
        <v>76</v>
      </c>
      <c r="B109" s="67">
        <v>104</v>
      </c>
      <c r="C109" s="123">
        <f t="shared" si="3"/>
        <v>0.1554559043348281</v>
      </c>
    </row>
    <row r="110" spans="1:3" ht="15" customHeight="1">
      <c r="A110" s="6" t="s">
        <v>78</v>
      </c>
      <c r="B110" s="67">
        <v>75</v>
      </c>
      <c r="C110" s="123">
        <f t="shared" si="3"/>
        <v>0.11210762331838565</v>
      </c>
    </row>
    <row r="111" spans="1:3" ht="15" customHeight="1">
      <c r="A111" s="6" t="s">
        <v>75</v>
      </c>
      <c r="B111" s="67">
        <v>69</v>
      </c>
      <c r="C111" s="123">
        <f t="shared" si="3"/>
        <v>0.1031390134529148</v>
      </c>
    </row>
    <row r="112" spans="1:3" ht="15" customHeight="1">
      <c r="A112" s="6" t="s">
        <v>77</v>
      </c>
      <c r="B112" s="67">
        <v>53</v>
      </c>
      <c r="C112" s="123">
        <f t="shared" si="3"/>
        <v>0.07922272047832586</v>
      </c>
    </row>
    <row r="113" spans="1:3" ht="15" customHeight="1">
      <c r="A113" s="6" t="s">
        <v>81</v>
      </c>
      <c r="B113" s="67">
        <v>47</v>
      </c>
      <c r="C113" s="123">
        <f t="shared" si="3"/>
        <v>0.07025411061285501</v>
      </c>
    </row>
    <row r="114" spans="1:3" ht="15" customHeight="1">
      <c r="A114" s="6" t="s">
        <v>80</v>
      </c>
      <c r="B114" s="67">
        <v>24</v>
      </c>
      <c r="C114" s="123">
        <f t="shared" si="3"/>
        <v>0.03587443946188341</v>
      </c>
    </row>
    <row r="115" spans="1:3" ht="15" customHeight="1">
      <c r="A115" s="6" t="s">
        <v>79</v>
      </c>
      <c r="B115" s="67">
        <v>21</v>
      </c>
      <c r="C115" s="123">
        <f t="shared" si="3"/>
        <v>0.03139013452914798</v>
      </c>
    </row>
    <row r="116" spans="1:3" ht="15" customHeight="1">
      <c r="A116" s="6" t="s">
        <v>82</v>
      </c>
      <c r="B116" s="67">
        <v>17</v>
      </c>
      <c r="C116" s="123">
        <f t="shared" si="3"/>
        <v>0.025411061285500747</v>
      </c>
    </row>
    <row r="117" spans="1:3" ht="15" customHeight="1">
      <c r="A117" s="6" t="s">
        <v>90</v>
      </c>
      <c r="B117" s="67">
        <v>16</v>
      </c>
      <c r="C117" s="123">
        <f t="shared" si="3"/>
        <v>0.02391629297458894</v>
      </c>
    </row>
    <row r="118" spans="1:3" ht="15" customHeight="1">
      <c r="A118" s="6" t="s">
        <v>88</v>
      </c>
      <c r="B118" s="67">
        <v>15</v>
      </c>
      <c r="C118" s="123">
        <f t="shared" si="3"/>
        <v>0.02242152466367713</v>
      </c>
    </row>
    <row r="119" spans="1:3" ht="15" customHeight="1">
      <c r="A119" s="6" t="s">
        <v>83</v>
      </c>
      <c r="B119" s="67">
        <v>11</v>
      </c>
      <c r="C119" s="123">
        <f t="shared" si="3"/>
        <v>0.016442451420029897</v>
      </c>
    </row>
    <row r="120" spans="1:3" ht="15" customHeight="1">
      <c r="A120" s="6" t="s">
        <v>86</v>
      </c>
      <c r="B120" s="67">
        <v>9</v>
      </c>
      <c r="C120" s="123">
        <f t="shared" si="3"/>
        <v>0.013452914798206279</v>
      </c>
    </row>
    <row r="121" spans="1:3" ht="15" customHeight="1">
      <c r="A121" s="6" t="s">
        <v>84</v>
      </c>
      <c r="B121" s="67">
        <v>9</v>
      </c>
      <c r="C121" s="123">
        <f t="shared" si="3"/>
        <v>0.013452914798206279</v>
      </c>
    </row>
    <row r="122" spans="1:3" ht="15" customHeight="1">
      <c r="A122" s="6" t="s">
        <v>93</v>
      </c>
      <c r="B122" s="67">
        <v>7</v>
      </c>
      <c r="C122" s="123">
        <f t="shared" si="3"/>
        <v>0.01046337817638266</v>
      </c>
    </row>
    <row r="123" spans="1:3" ht="15" customHeight="1">
      <c r="A123" s="6" t="s">
        <v>89</v>
      </c>
      <c r="B123" s="67">
        <v>6</v>
      </c>
      <c r="C123" s="123">
        <f t="shared" si="3"/>
        <v>0.008968609865470852</v>
      </c>
    </row>
    <row r="124" spans="1:3" ht="15" customHeight="1">
      <c r="A124" s="6" t="s">
        <v>85</v>
      </c>
      <c r="B124" s="67">
        <v>5</v>
      </c>
      <c r="C124" s="123">
        <f t="shared" si="3"/>
        <v>0.007473841554559043</v>
      </c>
    </row>
    <row r="125" spans="1:3" ht="15" customHeight="1">
      <c r="A125" s="6" t="s">
        <v>94</v>
      </c>
      <c r="B125" s="67">
        <v>3</v>
      </c>
      <c r="C125" s="123">
        <f t="shared" si="3"/>
        <v>0.004484304932735426</v>
      </c>
    </row>
    <row r="126" spans="1:3" ht="15" customHeight="1">
      <c r="A126" s="6" t="s">
        <v>92</v>
      </c>
      <c r="B126" s="67">
        <v>3</v>
      </c>
      <c r="C126" s="123">
        <f t="shared" si="3"/>
        <v>0.004484304932735426</v>
      </c>
    </row>
    <row r="127" spans="1:3" ht="15" customHeight="1">
      <c r="A127" s="6" t="s">
        <v>111</v>
      </c>
      <c r="B127" s="67">
        <v>3</v>
      </c>
      <c r="C127" s="123">
        <f t="shared" si="3"/>
        <v>0.004484304932735426</v>
      </c>
    </row>
    <row r="128" spans="1:3" ht="15" customHeight="1">
      <c r="A128" s="6" t="s">
        <v>95</v>
      </c>
      <c r="B128" s="67">
        <v>3</v>
      </c>
      <c r="C128" s="123">
        <f t="shared" si="3"/>
        <v>0.004484304932735426</v>
      </c>
    </row>
    <row r="129" spans="1:3" ht="15" customHeight="1">
      <c r="A129" s="6" t="s">
        <v>87</v>
      </c>
      <c r="B129" s="67">
        <v>3</v>
      </c>
      <c r="C129" s="123">
        <f t="shared" si="3"/>
        <v>0.004484304932735426</v>
      </c>
    </row>
    <row r="130" spans="1:3" ht="15" customHeight="1">
      <c r="A130" s="6" t="s">
        <v>91</v>
      </c>
      <c r="B130" s="67">
        <v>3</v>
      </c>
      <c r="C130" s="123">
        <f t="shared" si="3"/>
        <v>0.004484304932735426</v>
      </c>
    </row>
    <row r="131" spans="1:3" ht="15" customHeight="1">
      <c r="A131" s="6" t="s">
        <v>109</v>
      </c>
      <c r="B131" s="67">
        <v>2</v>
      </c>
      <c r="C131" s="123">
        <f t="shared" si="3"/>
        <v>0.0029895366218236174</v>
      </c>
    </row>
    <row r="132" spans="1:3" ht="15" customHeight="1">
      <c r="A132" s="6" t="s">
        <v>108</v>
      </c>
      <c r="B132" s="67">
        <v>1</v>
      </c>
      <c r="C132" s="123">
        <f t="shared" si="3"/>
        <v>0.0014947683109118087</v>
      </c>
    </row>
    <row r="133" spans="1:3" ht="15" customHeight="1">
      <c r="A133" s="6" t="s">
        <v>110</v>
      </c>
      <c r="B133" s="67">
        <v>1</v>
      </c>
      <c r="C133" s="123">
        <f t="shared" si="3"/>
        <v>0.0014947683109118087</v>
      </c>
    </row>
    <row r="134" spans="1:3" ht="15" customHeight="1">
      <c r="A134" s="6" t="s">
        <v>112</v>
      </c>
      <c r="B134" s="67">
        <v>1</v>
      </c>
      <c r="C134" s="123">
        <f t="shared" si="3"/>
        <v>0.0014947683109118087</v>
      </c>
    </row>
    <row r="135" spans="1:3" ht="15" customHeight="1">
      <c r="A135" s="113" t="s">
        <v>13</v>
      </c>
      <c r="B135" s="114">
        <f>SUM(B108:B134)</f>
        <v>669</v>
      </c>
      <c r="C135" s="115">
        <f>SUM(C108:C134)</f>
        <v>1</v>
      </c>
    </row>
    <row r="136" spans="1:3" ht="16.5" customHeight="1">
      <c r="A136" s="113" t="s">
        <v>3</v>
      </c>
      <c r="B136" s="116">
        <f>SUM(B135,B105,B86,B60)</f>
        <v>82218</v>
      </c>
      <c r="C136" s="71">
        <v>1</v>
      </c>
    </row>
    <row r="137" spans="1:3" ht="15" customHeight="1">
      <c r="A137" s="118"/>
      <c r="B137" s="119"/>
      <c r="C137" s="117"/>
    </row>
    <row r="138" spans="1:3" ht="78" customHeight="1">
      <c r="A138" s="143" t="s">
        <v>183</v>
      </c>
      <c r="B138" s="144"/>
      <c r="C138" s="145"/>
    </row>
  </sheetData>
  <sheetProtection/>
  <mergeCells count="4">
    <mergeCell ref="A2:C2"/>
    <mergeCell ref="A4:C4"/>
    <mergeCell ref="A5:C5"/>
    <mergeCell ref="A138:C138"/>
  </mergeCells>
  <printOptions horizontalCentered="1"/>
  <pageMargins left="0.4330708661417323" right="0.2755905511811024" top="0.1968503937007874" bottom="0.1968503937007874" header="0.2755905511811024" footer="0.5118110236220472"/>
  <pageSetup fitToHeight="2" fitToWidth="1" horizontalDpi="600" verticalDpi="600" orientation="portrait" paperSize="9" scale="79"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Floriaan Vossen</dc:creator>
  <cp:keywords/>
  <dc:description/>
  <cp:lastModifiedBy>Vermeulen Geert</cp:lastModifiedBy>
  <cp:lastPrinted>2022-07-29T07:43:04Z</cp:lastPrinted>
  <dcterms:created xsi:type="dcterms:W3CDTF">2005-06-20T09:23:07Z</dcterms:created>
  <dcterms:modified xsi:type="dcterms:W3CDTF">2022-11-28T08:17:07Z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0x010100FE22D54FD2392A4BACD5A7AA4A8BF190</vt:lpwstr>
  </property>
</Properties>
</file>