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animpha\Desktop\"/>
    </mc:Choice>
  </mc:AlternateContent>
  <xr:revisionPtr revIDLastSave="0" documentId="13_ncr:1_{AD75188D-8F70-43D6-BF65-553A0AD8C6AD}" xr6:coauthVersionLast="47" xr6:coauthVersionMax="47" xr10:uidLastSave="{00000000-0000-0000-0000-000000000000}"/>
  <bookViews>
    <workbookView xWindow="60" yWindow="432" windowWidth="22896" windowHeight="11796" tabRatio="865" xr2:uid="{00000000-000D-0000-FFFF-FFFF00000000}"/>
  </bookViews>
  <sheets>
    <sheet name="INHOUD" sheetId="66" r:id="rId1"/>
    <sheet name="21talen01" sheetId="63" r:id="rId2"/>
    <sheet name="21talen02" sheetId="46" r:id="rId3"/>
    <sheet name="21talen03" sheetId="47" r:id="rId4"/>
    <sheet name="21talen04" sheetId="48" r:id="rId5"/>
    <sheet name="21talen05" sheetId="49" r:id="rId6"/>
    <sheet name="21talen06" sheetId="50" r:id="rId7"/>
    <sheet name="21talen07" sheetId="51" r:id="rId8"/>
    <sheet name="21talen08" sheetId="53" r:id="rId9"/>
    <sheet name="21talen09" sheetId="54" r:id="rId10"/>
    <sheet name="21talen10" sheetId="55" r:id="rId11"/>
    <sheet name="21talen11" sheetId="56" r:id="rId12"/>
    <sheet name="21talen12" sheetId="57" r:id="rId13"/>
    <sheet name="21talen13" sheetId="58" r:id="rId14"/>
    <sheet name="21talen14" sheetId="59" r:id="rId15"/>
    <sheet name="21talen15" sheetId="60" r:id="rId16"/>
    <sheet name="21talen16" sheetId="67" r:id="rId17"/>
    <sheet name="21talen17" sheetId="68" r:id="rId18"/>
  </sheets>
  <definedNames>
    <definedName name="_p412">#REF!</definedName>
    <definedName name="_p413">#REF!</definedName>
    <definedName name="_xlnm.Print_Area" localSheetId="15">'21talen15'!#REF!</definedName>
    <definedName name="_xlnm.Database">#REF!</definedName>
    <definedName name="eentabel">#REF!</definedName>
    <definedName name="jaarboek_per_land">#REF!</definedName>
    <definedName name="nationaliteiten">#REF!</definedName>
    <definedName name="nationaliteiten0102bi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67" l="1"/>
  <c r="B21" i="67"/>
  <c r="D20" i="67"/>
  <c r="D19" i="67"/>
  <c r="C20" i="67"/>
  <c r="B20" i="67"/>
  <c r="C19" i="67"/>
  <c r="B19" i="67"/>
  <c r="H11" i="56"/>
  <c r="H10" i="56"/>
  <c r="H9" i="56"/>
  <c r="H8" i="56"/>
  <c r="D9" i="55"/>
  <c r="D6" i="55"/>
  <c r="D24" i="50"/>
  <c r="D6" i="50"/>
  <c r="K8" i="49"/>
  <c r="L8" i="49"/>
  <c r="K9" i="49"/>
  <c r="L9" i="49"/>
  <c r="K10" i="49"/>
  <c r="L10" i="49"/>
  <c r="K11" i="49"/>
  <c r="L11" i="49"/>
  <c r="D21" i="67" l="1"/>
  <c r="D24" i="46" l="1"/>
  <c r="C13" i="55"/>
  <c r="L15" i="49"/>
  <c r="L21" i="49"/>
  <c r="B24" i="63"/>
  <c r="D7" i="50"/>
  <c r="J29" i="56"/>
  <c r="I29" i="56"/>
  <c r="H29" i="56"/>
  <c r="J28" i="56"/>
  <c r="I28" i="56"/>
  <c r="H28" i="56"/>
  <c r="J27" i="56"/>
  <c r="J30" i="56" s="1"/>
  <c r="I27" i="56"/>
  <c r="I30" i="56"/>
  <c r="H27" i="56"/>
  <c r="J26" i="56"/>
  <c r="I26" i="56"/>
  <c r="H26" i="56"/>
  <c r="H30" i="56" s="1"/>
  <c r="J23" i="56"/>
  <c r="I23" i="56"/>
  <c r="I24" i="56"/>
  <c r="H23" i="56"/>
  <c r="H24" i="56"/>
  <c r="J22" i="56"/>
  <c r="I22" i="56"/>
  <c r="H22" i="56"/>
  <c r="J21" i="56"/>
  <c r="I21" i="56"/>
  <c r="H21" i="56"/>
  <c r="J20" i="56"/>
  <c r="J24" i="56"/>
  <c r="I20" i="56"/>
  <c r="H20" i="56"/>
  <c r="J17" i="56"/>
  <c r="I17" i="56"/>
  <c r="H17" i="56"/>
  <c r="J16" i="56"/>
  <c r="I16" i="56"/>
  <c r="H16" i="56"/>
  <c r="J15" i="56"/>
  <c r="I15" i="56"/>
  <c r="H15" i="56"/>
  <c r="J14" i="56"/>
  <c r="J18" i="56"/>
  <c r="I14" i="56"/>
  <c r="I18" i="56"/>
  <c r="H14" i="56"/>
  <c r="H18" i="56" s="1"/>
  <c r="I9" i="56"/>
  <c r="J9" i="56"/>
  <c r="I10" i="56"/>
  <c r="J10" i="56"/>
  <c r="I11" i="56"/>
  <c r="J11" i="56"/>
  <c r="I8" i="56"/>
  <c r="J8" i="56"/>
  <c r="G24" i="56"/>
  <c r="F24" i="56"/>
  <c r="E24" i="56"/>
  <c r="D24" i="56"/>
  <c r="C24" i="56"/>
  <c r="B24" i="56"/>
  <c r="G18" i="56"/>
  <c r="F18" i="56"/>
  <c r="E18" i="56"/>
  <c r="D18" i="56"/>
  <c r="C18" i="56"/>
  <c r="B18" i="56"/>
  <c r="G12" i="56"/>
  <c r="F12" i="56"/>
  <c r="E12" i="56"/>
  <c r="D12" i="56"/>
  <c r="C12" i="56"/>
  <c r="I12" i="56" s="1"/>
  <c r="B12" i="56"/>
  <c r="H12" i="56" s="1"/>
  <c r="G33" i="68"/>
  <c r="C24" i="63"/>
  <c r="D24" i="63" s="1"/>
  <c r="C6" i="63"/>
  <c r="C7" i="63" s="1"/>
  <c r="H17" i="53"/>
  <c r="H16" i="53"/>
  <c r="J16" i="53" s="1"/>
  <c r="H15" i="53"/>
  <c r="J15" i="53" s="1"/>
  <c r="H14" i="53"/>
  <c r="J14" i="53" s="1"/>
  <c r="G30" i="53"/>
  <c r="F30" i="53"/>
  <c r="I30" i="53" s="1"/>
  <c r="E30" i="53"/>
  <c r="H30" i="53"/>
  <c r="J30" i="53" s="1"/>
  <c r="D30" i="53"/>
  <c r="C30" i="53"/>
  <c r="B30" i="53"/>
  <c r="C7" i="50"/>
  <c r="B7" i="50"/>
  <c r="B18" i="60"/>
  <c r="J12" i="60"/>
  <c r="I12" i="60"/>
  <c r="H12" i="60"/>
  <c r="G12" i="60"/>
  <c r="F12" i="60"/>
  <c r="E12" i="60"/>
  <c r="D12" i="60"/>
  <c r="C12" i="60"/>
  <c r="B12" i="60"/>
  <c r="D11" i="47"/>
  <c r="D17" i="47"/>
  <c r="D23" i="47"/>
  <c r="D11" i="46" s="1"/>
  <c r="J12" i="49"/>
  <c r="I12" i="49"/>
  <c r="H12" i="49"/>
  <c r="G12" i="49"/>
  <c r="F12" i="49"/>
  <c r="E12" i="49"/>
  <c r="D12" i="49"/>
  <c r="C12" i="49"/>
  <c r="B12" i="49"/>
  <c r="K8" i="60"/>
  <c r="M8" i="60" s="1"/>
  <c r="K17" i="60"/>
  <c r="D23" i="51"/>
  <c r="D11" i="50" s="1"/>
  <c r="D33" i="51"/>
  <c r="D31" i="51"/>
  <c r="D11" i="51"/>
  <c r="D9" i="50" s="1"/>
  <c r="B11" i="47"/>
  <c r="B9" i="46" s="1"/>
  <c r="C11" i="47"/>
  <c r="C9" i="46"/>
  <c r="B17" i="47"/>
  <c r="B10" i="46" s="1"/>
  <c r="C17" i="47"/>
  <c r="C10" i="46" s="1"/>
  <c r="B23" i="47"/>
  <c r="B11" i="46" s="1"/>
  <c r="C23" i="47"/>
  <c r="C11" i="46"/>
  <c r="B29" i="47"/>
  <c r="D29" i="47" s="1"/>
  <c r="D12" i="46" s="1"/>
  <c r="C29" i="47"/>
  <c r="C12" i="46" s="1"/>
  <c r="D17" i="67"/>
  <c r="I35" i="68"/>
  <c r="H35" i="68"/>
  <c r="F35" i="68"/>
  <c r="E35" i="68"/>
  <c r="C35" i="68"/>
  <c r="L35" i="68" s="1"/>
  <c r="B35" i="68"/>
  <c r="I34" i="68"/>
  <c r="L34" i="68" s="1"/>
  <c r="H34" i="68"/>
  <c r="F34" i="68"/>
  <c r="E34" i="68"/>
  <c r="C34" i="68"/>
  <c r="B34" i="68"/>
  <c r="I33" i="68"/>
  <c r="L33" i="68" s="1"/>
  <c r="H33" i="68"/>
  <c r="F33" i="68"/>
  <c r="E33" i="68"/>
  <c r="C33" i="68"/>
  <c r="B33" i="68"/>
  <c r="J32" i="68"/>
  <c r="I32" i="68"/>
  <c r="H32" i="68"/>
  <c r="G32" i="68"/>
  <c r="F32" i="68"/>
  <c r="E32" i="68"/>
  <c r="C32" i="68"/>
  <c r="B32" i="68"/>
  <c r="I30" i="68"/>
  <c r="H30" i="68"/>
  <c r="F30" i="68"/>
  <c r="E30" i="68"/>
  <c r="C30" i="68"/>
  <c r="B30" i="68"/>
  <c r="L29" i="68"/>
  <c r="K29" i="68"/>
  <c r="J35" i="68"/>
  <c r="D35" i="68"/>
  <c r="L28" i="68"/>
  <c r="K28" i="68"/>
  <c r="M28" i="68" s="1"/>
  <c r="J34" i="68"/>
  <c r="G34" i="68"/>
  <c r="D34" i="68"/>
  <c r="L27" i="68"/>
  <c r="K27" i="68"/>
  <c r="J30" i="68"/>
  <c r="J33" i="68"/>
  <c r="D33" i="68"/>
  <c r="L26" i="68"/>
  <c r="L30" i="68" s="1"/>
  <c r="K26" i="68"/>
  <c r="D30" i="68"/>
  <c r="J24" i="68"/>
  <c r="I24" i="68"/>
  <c r="L24" i="68"/>
  <c r="M24" i="68"/>
  <c r="H24" i="68"/>
  <c r="G24" i="68"/>
  <c r="F24" i="68"/>
  <c r="E24" i="68"/>
  <c r="K24" i="68"/>
  <c r="D24" i="68"/>
  <c r="C24" i="68"/>
  <c r="B24" i="68"/>
  <c r="L23" i="68"/>
  <c r="K23" i="68"/>
  <c r="M23" i="68"/>
  <c r="L22" i="68"/>
  <c r="K22" i="68"/>
  <c r="M22" i="68"/>
  <c r="L21" i="68"/>
  <c r="K21" i="68"/>
  <c r="M21" i="68"/>
  <c r="L20" i="68"/>
  <c r="K20" i="68"/>
  <c r="M20" i="68"/>
  <c r="J18" i="68"/>
  <c r="I18" i="68"/>
  <c r="H18" i="68"/>
  <c r="G18" i="68"/>
  <c r="F18" i="68"/>
  <c r="E18" i="68"/>
  <c r="D18" i="68"/>
  <c r="C18" i="68"/>
  <c r="B18" i="68"/>
  <c r="L17" i="68"/>
  <c r="K17" i="68"/>
  <c r="M17" i="68" s="1"/>
  <c r="L16" i="68"/>
  <c r="K16" i="68"/>
  <c r="L15" i="68"/>
  <c r="K15" i="68"/>
  <c r="L14" i="68"/>
  <c r="L18" i="68" s="1"/>
  <c r="K14" i="68"/>
  <c r="M14" i="68" s="1"/>
  <c r="F12" i="68"/>
  <c r="L12" i="68"/>
  <c r="M12" i="68" s="1"/>
  <c r="E12" i="68"/>
  <c r="D12" i="68"/>
  <c r="C12" i="68"/>
  <c r="B12" i="68"/>
  <c r="L11" i="68"/>
  <c r="K11" i="68"/>
  <c r="M11" i="68" s="1"/>
  <c r="L10" i="68"/>
  <c r="M10" i="68" s="1"/>
  <c r="K10" i="68"/>
  <c r="L9" i="68"/>
  <c r="M9" i="68" s="1"/>
  <c r="K9" i="68"/>
  <c r="L8" i="68"/>
  <c r="K8" i="68"/>
  <c r="M8" i="68"/>
  <c r="D24" i="67"/>
  <c r="C17" i="67"/>
  <c r="B17" i="67"/>
  <c r="C13" i="67"/>
  <c r="B13" i="67"/>
  <c r="D13" i="67" s="1"/>
  <c r="C7" i="67"/>
  <c r="B7" i="67"/>
  <c r="D7" i="67"/>
  <c r="D6" i="67"/>
  <c r="D17" i="51"/>
  <c r="D10" i="50" s="1"/>
  <c r="D32" i="51"/>
  <c r="B24" i="48"/>
  <c r="C24" i="48"/>
  <c r="D24" i="48"/>
  <c r="E24" i="48"/>
  <c r="F24" i="48"/>
  <c r="I24" i="48" s="1"/>
  <c r="G24" i="48"/>
  <c r="J24" i="48"/>
  <c r="G30" i="56"/>
  <c r="F30" i="56"/>
  <c r="E30" i="56"/>
  <c r="D30" i="56"/>
  <c r="C30" i="56"/>
  <c r="B30" i="56"/>
  <c r="G30" i="48"/>
  <c r="F30" i="48"/>
  <c r="E30" i="48"/>
  <c r="H30" i="48"/>
  <c r="D30" i="48"/>
  <c r="J30" i="48"/>
  <c r="C30" i="48"/>
  <c r="I30" i="48" s="1"/>
  <c r="B30" i="48"/>
  <c r="G18" i="48"/>
  <c r="J18" i="48"/>
  <c r="F18" i="48"/>
  <c r="E18" i="48"/>
  <c r="D18" i="48"/>
  <c r="C18" i="48"/>
  <c r="I18" i="48" s="1"/>
  <c r="B18" i="48"/>
  <c r="H18" i="48"/>
  <c r="G12" i="48"/>
  <c r="F12" i="48"/>
  <c r="E12" i="48"/>
  <c r="D12" i="48"/>
  <c r="C12" i="48"/>
  <c r="I12" i="48" s="1"/>
  <c r="B12" i="48"/>
  <c r="H12" i="48" s="1"/>
  <c r="J30" i="49"/>
  <c r="I30" i="49"/>
  <c r="H30" i="49"/>
  <c r="K30" i="49"/>
  <c r="G30" i="49"/>
  <c r="F30" i="49"/>
  <c r="E30" i="49"/>
  <c r="D30" i="49"/>
  <c r="C30" i="49"/>
  <c r="L30" i="49" s="1"/>
  <c r="M30" i="49" s="1"/>
  <c r="B30" i="49"/>
  <c r="J24" i="49"/>
  <c r="I24" i="49"/>
  <c r="H24" i="49"/>
  <c r="K24" i="49" s="1"/>
  <c r="G24" i="49"/>
  <c r="F24" i="49"/>
  <c r="L24" i="49" s="1"/>
  <c r="E24" i="49"/>
  <c r="D24" i="49"/>
  <c r="C24" i="49"/>
  <c r="B24" i="49"/>
  <c r="J18" i="49"/>
  <c r="I18" i="49"/>
  <c r="L18" i="49" s="1"/>
  <c r="H18" i="49"/>
  <c r="G18" i="49"/>
  <c r="F18" i="49"/>
  <c r="E18" i="49"/>
  <c r="D18" i="49"/>
  <c r="C18" i="49"/>
  <c r="B18" i="49"/>
  <c r="K18" i="49" s="1"/>
  <c r="J30" i="54"/>
  <c r="I30" i="54"/>
  <c r="L30" i="54"/>
  <c r="H30" i="54"/>
  <c r="K30" i="54" s="1"/>
  <c r="M30" i="54" s="1"/>
  <c r="G30" i="54"/>
  <c r="F30" i="54"/>
  <c r="E30" i="54"/>
  <c r="D30" i="54"/>
  <c r="C30" i="54"/>
  <c r="B30" i="54"/>
  <c r="J24" i="54"/>
  <c r="I24" i="54"/>
  <c r="L24" i="54" s="1"/>
  <c r="H24" i="54"/>
  <c r="G24" i="54"/>
  <c r="F24" i="54"/>
  <c r="E24" i="54"/>
  <c r="D24" i="54"/>
  <c r="C24" i="54"/>
  <c r="B24" i="54"/>
  <c r="J18" i="54"/>
  <c r="I18" i="54"/>
  <c r="H18" i="54"/>
  <c r="G18" i="54"/>
  <c r="F18" i="54"/>
  <c r="E18" i="54"/>
  <c r="K18" i="54" s="1"/>
  <c r="D18" i="54"/>
  <c r="C18" i="54"/>
  <c r="L18" i="54" s="1"/>
  <c r="B18" i="54"/>
  <c r="J12" i="54"/>
  <c r="I12" i="54"/>
  <c r="H12" i="54"/>
  <c r="G12" i="54"/>
  <c r="F12" i="54"/>
  <c r="L12" i="54" s="1"/>
  <c r="E12" i="54"/>
  <c r="D12" i="54"/>
  <c r="C12" i="54"/>
  <c r="B12" i="54"/>
  <c r="K12" i="54"/>
  <c r="M12" i="54" s="1"/>
  <c r="G24" i="53"/>
  <c r="F24" i="53"/>
  <c r="I24" i="53" s="1"/>
  <c r="E24" i="53"/>
  <c r="H24" i="53" s="1"/>
  <c r="D24" i="53"/>
  <c r="C24" i="53"/>
  <c r="B24" i="53"/>
  <c r="G18" i="53"/>
  <c r="F18" i="53"/>
  <c r="I18" i="53" s="1"/>
  <c r="E18" i="53"/>
  <c r="H18" i="53" s="1"/>
  <c r="J18" i="53" s="1"/>
  <c r="D18" i="53"/>
  <c r="C18" i="53"/>
  <c r="B18" i="53"/>
  <c r="G12" i="53"/>
  <c r="F12" i="53"/>
  <c r="I12" i="53"/>
  <c r="E12" i="53"/>
  <c r="H12" i="53" s="1"/>
  <c r="J12" i="53" s="1"/>
  <c r="D12" i="53"/>
  <c r="C12" i="53"/>
  <c r="B12" i="53"/>
  <c r="J30" i="57"/>
  <c r="I30" i="57"/>
  <c r="L30" i="57" s="1"/>
  <c r="H30" i="57"/>
  <c r="G30" i="57"/>
  <c r="F30" i="57"/>
  <c r="E30" i="57"/>
  <c r="K30" i="57" s="1"/>
  <c r="D30" i="57"/>
  <c r="C30" i="57"/>
  <c r="B30" i="57"/>
  <c r="J24" i="57"/>
  <c r="I24" i="57"/>
  <c r="H24" i="57"/>
  <c r="G24" i="57"/>
  <c r="F24" i="57"/>
  <c r="L24" i="57" s="1"/>
  <c r="E24" i="57"/>
  <c r="K24" i="57" s="1"/>
  <c r="M24" i="57" s="1"/>
  <c r="D24" i="57"/>
  <c r="C24" i="57"/>
  <c r="B24" i="57"/>
  <c r="J18" i="57"/>
  <c r="I18" i="57"/>
  <c r="H18" i="57"/>
  <c r="G18" i="57"/>
  <c r="F18" i="57"/>
  <c r="E18" i="57"/>
  <c r="D18" i="57"/>
  <c r="C18" i="57"/>
  <c r="B18" i="57"/>
  <c r="K18" i="57" s="1"/>
  <c r="J12" i="57"/>
  <c r="I12" i="57"/>
  <c r="H12" i="57"/>
  <c r="G12" i="57"/>
  <c r="F12" i="57"/>
  <c r="L12" i="57" s="1"/>
  <c r="E12" i="57"/>
  <c r="K12" i="57" s="1"/>
  <c r="D12" i="57"/>
  <c r="C12" i="57"/>
  <c r="B12" i="57"/>
  <c r="D24" i="55"/>
  <c r="C13" i="58"/>
  <c r="B13" i="58"/>
  <c r="B6" i="63"/>
  <c r="B7" i="63" s="1"/>
  <c r="C32" i="51"/>
  <c r="B32" i="51"/>
  <c r="J18" i="60"/>
  <c r="I18" i="60"/>
  <c r="H18" i="60"/>
  <c r="G18" i="60"/>
  <c r="F18" i="60"/>
  <c r="E18" i="60"/>
  <c r="D18" i="60"/>
  <c r="C18" i="60"/>
  <c r="C31" i="51"/>
  <c r="B31" i="51"/>
  <c r="B35" i="51" s="1"/>
  <c r="C7" i="58"/>
  <c r="D7" i="58"/>
  <c r="B7" i="58"/>
  <c r="D29" i="51"/>
  <c r="D12" i="50"/>
  <c r="C29" i="51"/>
  <c r="C12" i="50" s="1"/>
  <c r="B29" i="51"/>
  <c r="B12" i="50" s="1"/>
  <c r="B12" i="63" s="1"/>
  <c r="C23" i="51"/>
  <c r="C11" i="50" s="1"/>
  <c r="B23" i="51"/>
  <c r="B11" i="50"/>
  <c r="J20" i="48"/>
  <c r="J17" i="48"/>
  <c r="J11" i="48"/>
  <c r="D35" i="48"/>
  <c r="J16" i="48"/>
  <c r="C17" i="51"/>
  <c r="C10" i="50" s="1"/>
  <c r="B17" i="51"/>
  <c r="B10" i="50" s="1"/>
  <c r="C11" i="51"/>
  <c r="C9" i="50" s="1"/>
  <c r="B11" i="51"/>
  <c r="B9" i="50"/>
  <c r="H30" i="59"/>
  <c r="J30" i="59"/>
  <c r="I30" i="59"/>
  <c r="H29" i="59"/>
  <c r="I29" i="59"/>
  <c r="H28" i="59"/>
  <c r="I28" i="59"/>
  <c r="J28" i="59"/>
  <c r="H27" i="59"/>
  <c r="J27" i="59"/>
  <c r="I27" i="59"/>
  <c r="H26" i="59"/>
  <c r="J26" i="59"/>
  <c r="I26" i="59"/>
  <c r="H24" i="59"/>
  <c r="J24" i="59"/>
  <c r="I24" i="59"/>
  <c r="H23" i="59"/>
  <c r="I23" i="59"/>
  <c r="J23" i="59"/>
  <c r="H22" i="59"/>
  <c r="J22" i="59"/>
  <c r="I22" i="59"/>
  <c r="H21" i="59"/>
  <c r="J21" i="59"/>
  <c r="I21" i="59"/>
  <c r="H20" i="59"/>
  <c r="J20" i="59"/>
  <c r="I20" i="59"/>
  <c r="H17" i="59"/>
  <c r="J17" i="59" s="1"/>
  <c r="I17" i="59"/>
  <c r="H16" i="59"/>
  <c r="J16" i="59" s="1"/>
  <c r="I16" i="59"/>
  <c r="H15" i="59"/>
  <c r="I15" i="59"/>
  <c r="H14" i="59"/>
  <c r="I14" i="59"/>
  <c r="J14" i="59" s="1"/>
  <c r="H11" i="59"/>
  <c r="I11" i="59"/>
  <c r="J11" i="59" s="1"/>
  <c r="H10" i="59"/>
  <c r="J10" i="59" s="1"/>
  <c r="I10" i="59"/>
  <c r="H9" i="59"/>
  <c r="J9" i="59" s="1"/>
  <c r="I9" i="59"/>
  <c r="I8" i="59"/>
  <c r="H8" i="59"/>
  <c r="J8" i="59" s="1"/>
  <c r="H29" i="53"/>
  <c r="J29" i="53" s="1"/>
  <c r="I29" i="53"/>
  <c r="H28" i="53"/>
  <c r="J28" i="53" s="1"/>
  <c r="I28" i="53"/>
  <c r="H27" i="53"/>
  <c r="J27" i="53" s="1"/>
  <c r="I27" i="53"/>
  <c r="H26" i="53"/>
  <c r="J26" i="53"/>
  <c r="I26" i="53"/>
  <c r="H23" i="53"/>
  <c r="J23" i="53" s="1"/>
  <c r="I23" i="53"/>
  <c r="H22" i="53"/>
  <c r="J22" i="53"/>
  <c r="I22" i="53"/>
  <c r="H21" i="53"/>
  <c r="J21" i="53"/>
  <c r="I21" i="53"/>
  <c r="H20" i="53"/>
  <c r="I20" i="53"/>
  <c r="J20" i="53" s="1"/>
  <c r="I17" i="53"/>
  <c r="J17" i="53" s="1"/>
  <c r="I16" i="53"/>
  <c r="I15" i="53"/>
  <c r="I14" i="53"/>
  <c r="H11" i="53"/>
  <c r="J11" i="53" s="1"/>
  <c r="I11" i="53"/>
  <c r="H10" i="53"/>
  <c r="J10" i="53" s="1"/>
  <c r="I10" i="53"/>
  <c r="H9" i="53"/>
  <c r="J9" i="53" s="1"/>
  <c r="I9" i="53"/>
  <c r="I8" i="53"/>
  <c r="H8" i="53"/>
  <c r="J8" i="53" s="1"/>
  <c r="I29" i="48"/>
  <c r="H29" i="48"/>
  <c r="I28" i="48"/>
  <c r="H28" i="48"/>
  <c r="I27" i="48"/>
  <c r="H27" i="48"/>
  <c r="I26" i="48"/>
  <c r="H26" i="48"/>
  <c r="I23" i="48"/>
  <c r="H23" i="48"/>
  <c r="I22" i="48"/>
  <c r="H22" i="48"/>
  <c r="J21" i="48"/>
  <c r="I21" i="48"/>
  <c r="H21" i="48"/>
  <c r="I20" i="48"/>
  <c r="H20" i="48"/>
  <c r="I17" i="48"/>
  <c r="H17" i="48"/>
  <c r="I16" i="48"/>
  <c r="H16" i="48"/>
  <c r="I15" i="48"/>
  <c r="H15" i="48"/>
  <c r="I14" i="48"/>
  <c r="H14" i="48"/>
  <c r="I11" i="48"/>
  <c r="H11" i="48"/>
  <c r="I10" i="48"/>
  <c r="H10" i="48"/>
  <c r="I9" i="48"/>
  <c r="H9" i="48"/>
  <c r="I8" i="48"/>
  <c r="H8" i="48"/>
  <c r="B7" i="46"/>
  <c r="D7" i="46"/>
  <c r="C7" i="46"/>
  <c r="D24" i="58"/>
  <c r="F32" i="48"/>
  <c r="F33" i="48"/>
  <c r="F34" i="48"/>
  <c r="F35" i="48"/>
  <c r="F32" i="53"/>
  <c r="F33" i="53"/>
  <c r="I33" i="53" s="1"/>
  <c r="F34" i="53"/>
  <c r="F35" i="53"/>
  <c r="F32" i="56"/>
  <c r="F33" i="56"/>
  <c r="F34" i="56"/>
  <c r="F35" i="56"/>
  <c r="F32" i="59"/>
  <c r="F33" i="59"/>
  <c r="F34" i="59"/>
  <c r="I34" i="59" s="1"/>
  <c r="F35" i="59"/>
  <c r="E32" i="48"/>
  <c r="E33" i="48"/>
  <c r="E34" i="48"/>
  <c r="E35" i="48"/>
  <c r="E32" i="53"/>
  <c r="H32" i="53" s="1"/>
  <c r="E33" i="53"/>
  <c r="E34" i="53"/>
  <c r="E35" i="53"/>
  <c r="E32" i="56"/>
  <c r="E33" i="56"/>
  <c r="E34" i="56"/>
  <c r="E35" i="56"/>
  <c r="E32" i="59"/>
  <c r="E33" i="59"/>
  <c r="E34" i="59"/>
  <c r="E36" i="59" s="1"/>
  <c r="B16" i="58" s="1"/>
  <c r="E35" i="59"/>
  <c r="C32" i="48"/>
  <c r="C33" i="48"/>
  <c r="C34" i="48"/>
  <c r="C35" i="48"/>
  <c r="C32" i="53"/>
  <c r="C33" i="53"/>
  <c r="C34" i="53"/>
  <c r="C36" i="53" s="1"/>
  <c r="C15" i="50" s="1"/>
  <c r="C35" i="53"/>
  <c r="C32" i="56"/>
  <c r="I32" i="56" s="1"/>
  <c r="C33" i="56"/>
  <c r="C34" i="56"/>
  <c r="C35" i="56"/>
  <c r="C32" i="59"/>
  <c r="C33" i="59"/>
  <c r="I33" i="59" s="1"/>
  <c r="C34" i="59"/>
  <c r="C35" i="59"/>
  <c r="B32" i="48"/>
  <c r="B33" i="48"/>
  <c r="H33" i="48" s="1"/>
  <c r="B34" i="48"/>
  <c r="B35" i="48"/>
  <c r="H35" i="48" s="1"/>
  <c r="B32" i="53"/>
  <c r="B33" i="53"/>
  <c r="B34" i="53"/>
  <c r="B35" i="53"/>
  <c r="B36" i="53" s="1"/>
  <c r="B15" i="50" s="1"/>
  <c r="B32" i="56"/>
  <c r="B33" i="56"/>
  <c r="B34" i="56"/>
  <c r="B35" i="56"/>
  <c r="B32" i="59"/>
  <c r="B33" i="59"/>
  <c r="B34" i="59"/>
  <c r="B35" i="59"/>
  <c r="B32" i="49"/>
  <c r="B33" i="49"/>
  <c r="B34" i="49"/>
  <c r="B35" i="49"/>
  <c r="B32" i="54"/>
  <c r="B33" i="54"/>
  <c r="B34" i="54"/>
  <c r="B35" i="54"/>
  <c r="B32" i="57"/>
  <c r="B33" i="57"/>
  <c r="B34" i="57"/>
  <c r="B35" i="57"/>
  <c r="B32" i="60"/>
  <c r="B33" i="60"/>
  <c r="B34" i="60"/>
  <c r="B35" i="60"/>
  <c r="C32" i="49"/>
  <c r="C33" i="49"/>
  <c r="C34" i="49"/>
  <c r="C35" i="49"/>
  <c r="C32" i="54"/>
  <c r="C33" i="54"/>
  <c r="C34" i="54"/>
  <c r="C35" i="54"/>
  <c r="C32" i="57"/>
  <c r="C33" i="57"/>
  <c r="C34" i="57"/>
  <c r="C35" i="57"/>
  <c r="C32" i="60"/>
  <c r="C33" i="60"/>
  <c r="C36" i="60" s="1"/>
  <c r="C19" i="58" s="1"/>
  <c r="C34" i="60"/>
  <c r="C35" i="60"/>
  <c r="E32" i="49"/>
  <c r="E33" i="49"/>
  <c r="E34" i="49"/>
  <c r="E35" i="49"/>
  <c r="E32" i="54"/>
  <c r="E33" i="54"/>
  <c r="E34" i="54"/>
  <c r="E36" i="54" s="1"/>
  <c r="B20" i="50" s="1"/>
  <c r="E35" i="54"/>
  <c r="E32" i="57"/>
  <c r="E33" i="57"/>
  <c r="E34" i="57"/>
  <c r="E35" i="57"/>
  <c r="E32" i="60"/>
  <c r="E33" i="60"/>
  <c r="E34" i="60"/>
  <c r="E35" i="60"/>
  <c r="H32" i="49"/>
  <c r="H33" i="49"/>
  <c r="H34" i="49"/>
  <c r="H35" i="49"/>
  <c r="K35" i="49" s="1"/>
  <c r="H32" i="54"/>
  <c r="H33" i="54"/>
  <c r="H34" i="54"/>
  <c r="K34" i="54" s="1"/>
  <c r="H35" i="54"/>
  <c r="H32" i="57"/>
  <c r="H33" i="57"/>
  <c r="H34" i="57"/>
  <c r="H35" i="57"/>
  <c r="H32" i="60"/>
  <c r="H33" i="60"/>
  <c r="H34" i="60"/>
  <c r="K34" i="60" s="1"/>
  <c r="H35" i="60"/>
  <c r="K35" i="60" s="1"/>
  <c r="I32" i="49"/>
  <c r="I33" i="49"/>
  <c r="I34" i="49"/>
  <c r="I35" i="49"/>
  <c r="I32" i="54"/>
  <c r="I33" i="54"/>
  <c r="I34" i="54"/>
  <c r="L34" i="54" s="1"/>
  <c r="I35" i="54"/>
  <c r="I32" i="57"/>
  <c r="I33" i="57"/>
  <c r="L33" i="57" s="1"/>
  <c r="I34" i="57"/>
  <c r="I35" i="57"/>
  <c r="I32" i="60"/>
  <c r="I33" i="60"/>
  <c r="I34" i="60"/>
  <c r="I35" i="60"/>
  <c r="F32" i="49"/>
  <c r="F33" i="49"/>
  <c r="L33" i="49" s="1"/>
  <c r="F34" i="49"/>
  <c r="F35" i="49"/>
  <c r="F32" i="54"/>
  <c r="F33" i="54"/>
  <c r="F34" i="54"/>
  <c r="F35" i="54"/>
  <c r="F32" i="57"/>
  <c r="F33" i="57"/>
  <c r="F34" i="57"/>
  <c r="F35" i="57"/>
  <c r="L35" i="57" s="1"/>
  <c r="F32" i="60"/>
  <c r="F33" i="60"/>
  <c r="F34" i="60"/>
  <c r="F35" i="60"/>
  <c r="B13" i="55"/>
  <c r="D10" i="58"/>
  <c r="D9" i="58"/>
  <c r="B31" i="47"/>
  <c r="C31" i="47"/>
  <c r="C32" i="47"/>
  <c r="C33" i="47"/>
  <c r="C34" i="47"/>
  <c r="B32" i="47"/>
  <c r="B33" i="47"/>
  <c r="B34" i="47"/>
  <c r="D34" i="47" s="1"/>
  <c r="D34" i="48"/>
  <c r="J32" i="49"/>
  <c r="J33" i="49"/>
  <c r="J34" i="49"/>
  <c r="J35" i="49"/>
  <c r="G32" i="49"/>
  <c r="G33" i="49"/>
  <c r="G34" i="49"/>
  <c r="G35" i="49"/>
  <c r="D32" i="49"/>
  <c r="D33" i="49"/>
  <c r="D34" i="49"/>
  <c r="D35" i="49"/>
  <c r="K29" i="49"/>
  <c r="L29" i="49"/>
  <c r="M29" i="49" s="1"/>
  <c r="K28" i="49"/>
  <c r="M28" i="49" s="1"/>
  <c r="L28" i="49"/>
  <c r="K27" i="49"/>
  <c r="M27" i="49" s="1"/>
  <c r="L27" i="49"/>
  <c r="K26" i="49"/>
  <c r="L26" i="49"/>
  <c r="M26" i="49"/>
  <c r="K23" i="49"/>
  <c r="L23" i="49"/>
  <c r="K22" i="49"/>
  <c r="L22" i="49"/>
  <c r="K21" i="49"/>
  <c r="M21" i="49" s="1"/>
  <c r="K20" i="49"/>
  <c r="M20" i="49" s="1"/>
  <c r="L20" i="49"/>
  <c r="K17" i="49"/>
  <c r="M17" i="49" s="1"/>
  <c r="L17" i="49"/>
  <c r="K16" i="49"/>
  <c r="L16" i="49"/>
  <c r="K15" i="49"/>
  <c r="M15" i="49" s="1"/>
  <c r="K14" i="49"/>
  <c r="M14" i="49" s="1"/>
  <c r="L14" i="49"/>
  <c r="M11" i="49"/>
  <c r="M9" i="49"/>
  <c r="L12" i="49"/>
  <c r="M8" i="49"/>
  <c r="C33" i="51"/>
  <c r="C34" i="51"/>
  <c r="B33" i="51"/>
  <c r="B34" i="51"/>
  <c r="G32" i="53"/>
  <c r="G33" i="53"/>
  <c r="G34" i="53"/>
  <c r="G35" i="53"/>
  <c r="D32" i="53"/>
  <c r="D33" i="53"/>
  <c r="D34" i="53"/>
  <c r="D35" i="53"/>
  <c r="K29" i="54"/>
  <c r="M29" i="54" s="1"/>
  <c r="L29" i="54"/>
  <c r="K28" i="54"/>
  <c r="M28" i="54" s="1"/>
  <c r="L28" i="54"/>
  <c r="K27" i="54"/>
  <c r="M27" i="54" s="1"/>
  <c r="L27" i="54"/>
  <c r="K26" i="54"/>
  <c r="L26" i="54"/>
  <c r="M26" i="54"/>
  <c r="K23" i="54"/>
  <c r="M23" i="54" s="1"/>
  <c r="L23" i="54"/>
  <c r="K22" i="54"/>
  <c r="M22" i="54" s="1"/>
  <c r="L22" i="54"/>
  <c r="K21" i="54"/>
  <c r="L21" i="54"/>
  <c r="K20" i="54"/>
  <c r="M20" i="54" s="1"/>
  <c r="L20" i="54"/>
  <c r="K17" i="54"/>
  <c r="M17" i="54" s="1"/>
  <c r="L17" i="54"/>
  <c r="K16" i="54"/>
  <c r="L16" i="54"/>
  <c r="K15" i="54"/>
  <c r="M15" i="54" s="1"/>
  <c r="L15" i="54"/>
  <c r="K14" i="54"/>
  <c r="L14" i="54"/>
  <c r="K11" i="54"/>
  <c r="M11" i="54"/>
  <c r="L11" i="54"/>
  <c r="K10" i="54"/>
  <c r="M10" i="54" s="1"/>
  <c r="L10" i="54"/>
  <c r="K9" i="54"/>
  <c r="M9" i="54" s="1"/>
  <c r="L9" i="54"/>
  <c r="K8" i="54"/>
  <c r="M8" i="54" s="1"/>
  <c r="L8" i="54"/>
  <c r="J32" i="54"/>
  <c r="J33" i="54"/>
  <c r="J34" i="54"/>
  <c r="J35" i="54"/>
  <c r="G32" i="54"/>
  <c r="G33" i="54"/>
  <c r="G34" i="54"/>
  <c r="G35" i="54"/>
  <c r="D32" i="54"/>
  <c r="D33" i="54"/>
  <c r="D34" i="54"/>
  <c r="D35" i="54"/>
  <c r="D7" i="55"/>
  <c r="G32" i="56"/>
  <c r="G33" i="56"/>
  <c r="G34" i="56"/>
  <c r="G35" i="56"/>
  <c r="D32" i="56"/>
  <c r="D33" i="56"/>
  <c r="D34" i="56"/>
  <c r="D35" i="56"/>
  <c r="J32" i="57"/>
  <c r="J33" i="57"/>
  <c r="J34" i="57"/>
  <c r="J35" i="57"/>
  <c r="G32" i="57"/>
  <c r="G33" i="57"/>
  <c r="G34" i="57"/>
  <c r="G35" i="57"/>
  <c r="D32" i="57"/>
  <c r="D33" i="57"/>
  <c r="D34" i="57"/>
  <c r="D35" i="57"/>
  <c r="K29" i="57"/>
  <c r="L29" i="57"/>
  <c r="M29" i="57" s="1"/>
  <c r="K28" i="57"/>
  <c r="M28" i="57"/>
  <c r="L28" i="57"/>
  <c r="K27" i="57"/>
  <c r="M27" i="57"/>
  <c r="L27" i="57"/>
  <c r="K26" i="57"/>
  <c r="M26" i="57" s="1"/>
  <c r="L26" i="57"/>
  <c r="K23" i="57"/>
  <c r="M23" i="57" s="1"/>
  <c r="L23" i="57"/>
  <c r="K22" i="57"/>
  <c r="L22" i="57"/>
  <c r="M22" i="57"/>
  <c r="K21" i="57"/>
  <c r="M21" i="57"/>
  <c r="L21" i="57"/>
  <c r="K20" i="57"/>
  <c r="L20" i="57"/>
  <c r="M20" i="57" s="1"/>
  <c r="K17" i="57"/>
  <c r="M17" i="57" s="1"/>
  <c r="L17" i="57"/>
  <c r="K16" i="57"/>
  <c r="M16" i="57" s="1"/>
  <c r="L16" i="57"/>
  <c r="K15" i="57"/>
  <c r="M15" i="57"/>
  <c r="L15" i="57"/>
  <c r="K14" i="57"/>
  <c r="M14" i="57" s="1"/>
  <c r="L14" i="57"/>
  <c r="K11" i="57"/>
  <c r="M11" i="57" s="1"/>
  <c r="L11" i="57"/>
  <c r="K10" i="57"/>
  <c r="M10" i="57" s="1"/>
  <c r="L10" i="57"/>
  <c r="K9" i="57"/>
  <c r="L9" i="57"/>
  <c r="K8" i="57"/>
  <c r="M8" i="57" s="1"/>
  <c r="L8" i="57"/>
  <c r="D6" i="58"/>
  <c r="G12" i="59"/>
  <c r="F12" i="59"/>
  <c r="E12" i="59"/>
  <c r="H12" i="59" s="1"/>
  <c r="D12" i="59"/>
  <c r="C12" i="59"/>
  <c r="I12" i="59" s="1"/>
  <c r="B12" i="59"/>
  <c r="G18" i="59"/>
  <c r="F18" i="59"/>
  <c r="I18" i="59" s="1"/>
  <c r="E18" i="59"/>
  <c r="D18" i="59"/>
  <c r="C18" i="59"/>
  <c r="B18" i="59"/>
  <c r="H18" i="59" s="1"/>
  <c r="J18" i="59" s="1"/>
  <c r="G32" i="59"/>
  <c r="G36" i="59" s="1"/>
  <c r="G33" i="59"/>
  <c r="G34" i="59"/>
  <c r="G35" i="59"/>
  <c r="D32" i="59"/>
  <c r="D33" i="59"/>
  <c r="D34" i="59"/>
  <c r="D35" i="59"/>
  <c r="J24" i="60"/>
  <c r="I24" i="60"/>
  <c r="L24" i="60" s="1"/>
  <c r="H24" i="60"/>
  <c r="K24" i="60" s="1"/>
  <c r="G24" i="60"/>
  <c r="F24" i="60"/>
  <c r="E24" i="60"/>
  <c r="D24" i="60"/>
  <c r="C24" i="60"/>
  <c r="B24" i="60"/>
  <c r="D32" i="60"/>
  <c r="L17" i="60"/>
  <c r="K16" i="60"/>
  <c r="L16" i="60"/>
  <c r="K15" i="60"/>
  <c r="L15" i="60"/>
  <c r="M15" i="60" s="1"/>
  <c r="K14" i="60"/>
  <c r="L14" i="60"/>
  <c r="K11" i="60"/>
  <c r="K12" i="60"/>
  <c r="L11" i="60"/>
  <c r="K10" i="60"/>
  <c r="M10" i="60" s="1"/>
  <c r="L10" i="60"/>
  <c r="K9" i="60"/>
  <c r="L9" i="60"/>
  <c r="L8" i="60"/>
  <c r="L12" i="60" s="1"/>
  <c r="D34" i="60"/>
  <c r="G34" i="60"/>
  <c r="J34" i="60"/>
  <c r="D35" i="60"/>
  <c r="G35" i="60"/>
  <c r="J35" i="60"/>
  <c r="L26" i="60"/>
  <c r="K26" i="60"/>
  <c r="K27" i="60"/>
  <c r="M27" i="60" s="1"/>
  <c r="L27" i="60"/>
  <c r="L30" i="60" s="1"/>
  <c r="K28" i="60"/>
  <c r="M28" i="60" s="1"/>
  <c r="L28" i="60"/>
  <c r="K29" i="60"/>
  <c r="L29" i="60"/>
  <c r="M29" i="60" s="1"/>
  <c r="J30" i="60"/>
  <c r="I30" i="60"/>
  <c r="H30" i="60"/>
  <c r="G33" i="60"/>
  <c r="F30" i="60"/>
  <c r="E30" i="60"/>
  <c r="D33" i="60"/>
  <c r="D30" i="60"/>
  <c r="C30" i="60"/>
  <c r="B30" i="60"/>
  <c r="J32" i="60"/>
  <c r="G32" i="60"/>
  <c r="G36" i="60" s="1"/>
  <c r="K23" i="60"/>
  <c r="M23" i="60" s="1"/>
  <c r="L23" i="60"/>
  <c r="K22" i="60"/>
  <c r="M22" i="60" s="1"/>
  <c r="L22" i="60"/>
  <c r="K21" i="60"/>
  <c r="M21" i="60" s="1"/>
  <c r="L21" i="60"/>
  <c r="K20" i="60"/>
  <c r="M20" i="60" s="1"/>
  <c r="L20" i="60"/>
  <c r="J15" i="59"/>
  <c r="J29" i="48"/>
  <c r="G32" i="48"/>
  <c r="D33" i="48"/>
  <c r="J8" i="48"/>
  <c r="G34" i="48"/>
  <c r="G33" i="48"/>
  <c r="G35" i="48"/>
  <c r="J35" i="48" s="1"/>
  <c r="J26" i="48"/>
  <c r="J9" i="48"/>
  <c r="J14" i="48"/>
  <c r="J22" i="48"/>
  <c r="J27" i="48"/>
  <c r="J10" i="48"/>
  <c r="J23" i="48"/>
  <c r="J28" i="48"/>
  <c r="J15" i="48"/>
  <c r="D32" i="48"/>
  <c r="D34" i="51"/>
  <c r="D32" i="68"/>
  <c r="M29" i="68"/>
  <c r="J29" i="59"/>
  <c r="G35" i="68"/>
  <c r="G30" i="68"/>
  <c r="G12" i="68"/>
  <c r="M15" i="68"/>
  <c r="J33" i="60"/>
  <c r="M9" i="57"/>
  <c r="G30" i="60"/>
  <c r="M16" i="68"/>
  <c r="B12" i="46"/>
  <c r="B22" i="67"/>
  <c r="C22" i="67"/>
  <c r="C26" i="67" s="1"/>
  <c r="D22" i="67"/>
  <c r="K12" i="68"/>
  <c r="M27" i="68"/>
  <c r="K24" i="54"/>
  <c r="M22" i="49"/>
  <c r="M23" i="49"/>
  <c r="M10" i="49"/>
  <c r="H24" i="48"/>
  <c r="J12" i="48"/>
  <c r="K34" i="68"/>
  <c r="M26" i="68"/>
  <c r="E36" i="68"/>
  <c r="M9" i="60"/>
  <c r="M11" i="60"/>
  <c r="K32" i="57"/>
  <c r="K33" i="57"/>
  <c r="G36" i="57"/>
  <c r="D20" i="55" s="1"/>
  <c r="K32" i="54"/>
  <c r="H34" i="53"/>
  <c r="K12" i="49"/>
  <c r="H34" i="48"/>
  <c r="H32" i="48"/>
  <c r="I32" i="48"/>
  <c r="E36" i="48"/>
  <c r="B16" i="46"/>
  <c r="G36" i="48"/>
  <c r="D13" i="55"/>
  <c r="M21" i="54" l="1"/>
  <c r="M24" i="54"/>
  <c r="M30" i="68"/>
  <c r="M34" i="68"/>
  <c r="H36" i="68"/>
  <c r="K35" i="68"/>
  <c r="M35" i="68" s="1"/>
  <c r="K30" i="68"/>
  <c r="L32" i="68"/>
  <c r="K33" i="68"/>
  <c r="M33" i="68" s="1"/>
  <c r="F36" i="68"/>
  <c r="M18" i="68"/>
  <c r="K32" i="68"/>
  <c r="J36" i="68"/>
  <c r="G36" i="68"/>
  <c r="C36" i="68"/>
  <c r="K18" i="68"/>
  <c r="D36" i="68"/>
  <c r="I36" i="68"/>
  <c r="B36" i="68"/>
  <c r="K36" i="68" s="1"/>
  <c r="B26" i="67"/>
  <c r="D26" i="67" s="1"/>
  <c r="H33" i="59"/>
  <c r="J33" i="59" s="1"/>
  <c r="D36" i="59"/>
  <c r="B36" i="59"/>
  <c r="H32" i="59"/>
  <c r="J32" i="59" s="1"/>
  <c r="I32" i="59"/>
  <c r="F36" i="59"/>
  <c r="C16" i="58" s="1"/>
  <c r="D16" i="58" s="1"/>
  <c r="H34" i="59"/>
  <c r="J34" i="59" s="1"/>
  <c r="C36" i="59"/>
  <c r="H35" i="59"/>
  <c r="B15" i="58"/>
  <c r="H36" i="59"/>
  <c r="J12" i="59"/>
  <c r="C15" i="58"/>
  <c r="C17" i="58" s="1"/>
  <c r="I35" i="59"/>
  <c r="J35" i="59" s="1"/>
  <c r="K30" i="60"/>
  <c r="M24" i="60"/>
  <c r="L34" i="60"/>
  <c r="M34" i="60" s="1"/>
  <c r="D36" i="60"/>
  <c r="M26" i="60"/>
  <c r="M30" i="60" s="1"/>
  <c r="H36" i="60"/>
  <c r="J36" i="60"/>
  <c r="L33" i="60"/>
  <c r="K18" i="60"/>
  <c r="K33" i="60"/>
  <c r="M17" i="60"/>
  <c r="M14" i="60"/>
  <c r="L18" i="60"/>
  <c r="F36" i="60"/>
  <c r="C20" i="58" s="1"/>
  <c r="L32" i="60"/>
  <c r="E36" i="60"/>
  <c r="B20" i="58" s="1"/>
  <c r="D20" i="58" s="1"/>
  <c r="B36" i="60"/>
  <c r="B19" i="58" s="1"/>
  <c r="M16" i="60"/>
  <c r="L35" i="60"/>
  <c r="M35" i="60" s="1"/>
  <c r="D19" i="58"/>
  <c r="M12" i="60"/>
  <c r="K32" i="60"/>
  <c r="I36" i="60"/>
  <c r="D13" i="58"/>
  <c r="M30" i="57"/>
  <c r="L34" i="57"/>
  <c r="J36" i="57"/>
  <c r="D21" i="55" s="1"/>
  <c r="H36" i="57"/>
  <c r="K36" i="57" s="1"/>
  <c r="L18" i="57"/>
  <c r="M18" i="57" s="1"/>
  <c r="K35" i="57"/>
  <c r="M35" i="57" s="1"/>
  <c r="K34" i="57"/>
  <c r="D36" i="57"/>
  <c r="D19" i="55" s="1"/>
  <c r="D22" i="55" s="1"/>
  <c r="F36" i="57"/>
  <c r="C20" i="55" s="1"/>
  <c r="L32" i="57"/>
  <c r="M32" i="57" s="1"/>
  <c r="E36" i="57"/>
  <c r="B20" i="55" s="1"/>
  <c r="C36" i="57"/>
  <c r="C19" i="55" s="1"/>
  <c r="B36" i="57"/>
  <c r="B19" i="55" s="1"/>
  <c r="M33" i="57"/>
  <c r="M12" i="57"/>
  <c r="B21" i="55"/>
  <c r="I36" i="57"/>
  <c r="H33" i="56"/>
  <c r="I33" i="56"/>
  <c r="J33" i="56" s="1"/>
  <c r="B36" i="56"/>
  <c r="B15" i="55" s="1"/>
  <c r="E36" i="56"/>
  <c r="D36" i="56"/>
  <c r="H35" i="56"/>
  <c r="G36" i="56"/>
  <c r="C36" i="56"/>
  <c r="C15" i="55" s="1"/>
  <c r="D15" i="55" s="1"/>
  <c r="H34" i="56"/>
  <c r="J12" i="56"/>
  <c r="I34" i="56"/>
  <c r="I35" i="56"/>
  <c r="B16" i="55"/>
  <c r="H32" i="56"/>
  <c r="J32" i="56" s="1"/>
  <c r="F36" i="56"/>
  <c r="I35" i="53"/>
  <c r="G36" i="53"/>
  <c r="E36" i="53"/>
  <c r="J24" i="53"/>
  <c r="D36" i="53"/>
  <c r="I34" i="53"/>
  <c r="H33" i="53"/>
  <c r="J33" i="53" s="1"/>
  <c r="J34" i="53"/>
  <c r="I32" i="53"/>
  <c r="J32" i="53" s="1"/>
  <c r="B16" i="50"/>
  <c r="H36" i="53"/>
  <c r="D15" i="50"/>
  <c r="F36" i="53"/>
  <c r="H35" i="53"/>
  <c r="J35" i="53" s="1"/>
  <c r="F36" i="54"/>
  <c r="C20" i="50" s="1"/>
  <c r="D20" i="50" s="1"/>
  <c r="I36" i="54"/>
  <c r="J36" i="54"/>
  <c r="L35" i="54"/>
  <c r="K35" i="54"/>
  <c r="M35" i="54" s="1"/>
  <c r="L32" i="54"/>
  <c r="M32" i="54" s="1"/>
  <c r="H36" i="54"/>
  <c r="B21" i="50" s="1"/>
  <c r="K33" i="54"/>
  <c r="M33" i="54" s="1"/>
  <c r="M18" i="54"/>
  <c r="M16" i="54"/>
  <c r="M14" i="54"/>
  <c r="L33" i="54"/>
  <c r="C36" i="54"/>
  <c r="C19" i="50" s="1"/>
  <c r="B36" i="54"/>
  <c r="B19" i="50" s="1"/>
  <c r="D19" i="50" s="1"/>
  <c r="M34" i="54"/>
  <c r="G36" i="54"/>
  <c r="D36" i="54"/>
  <c r="C21" i="50"/>
  <c r="C35" i="51"/>
  <c r="D12" i="63"/>
  <c r="C12" i="63"/>
  <c r="C11" i="63"/>
  <c r="D11" i="63"/>
  <c r="B11" i="63"/>
  <c r="D13" i="50"/>
  <c r="D35" i="51"/>
  <c r="C10" i="63"/>
  <c r="B13" i="50"/>
  <c r="C13" i="50"/>
  <c r="C9" i="63"/>
  <c r="M24" i="49"/>
  <c r="D36" i="49"/>
  <c r="B36" i="49"/>
  <c r="B19" i="46" s="1"/>
  <c r="D19" i="46" s="1"/>
  <c r="G36" i="49"/>
  <c r="J36" i="49"/>
  <c r="L34" i="49"/>
  <c r="M16" i="49"/>
  <c r="I36" i="49"/>
  <c r="C21" i="46" s="1"/>
  <c r="M18" i="49"/>
  <c r="K32" i="49"/>
  <c r="L35" i="49"/>
  <c r="M35" i="49" s="1"/>
  <c r="M12" i="49"/>
  <c r="C36" i="49"/>
  <c r="C19" i="46" s="1"/>
  <c r="K34" i="49"/>
  <c r="M34" i="49" s="1"/>
  <c r="H36" i="49"/>
  <c r="B21" i="46" s="1"/>
  <c r="E36" i="49"/>
  <c r="B20" i="46" s="1"/>
  <c r="K33" i="49"/>
  <c r="M33" i="49" s="1"/>
  <c r="F36" i="49"/>
  <c r="C20" i="46" s="1"/>
  <c r="L32" i="49"/>
  <c r="B36" i="48"/>
  <c r="I35" i="48"/>
  <c r="B15" i="46"/>
  <c r="H36" i="48"/>
  <c r="J34" i="48"/>
  <c r="F36" i="48"/>
  <c r="C16" i="46" s="1"/>
  <c r="D36" i="48"/>
  <c r="J36" i="48" s="1"/>
  <c r="C36" i="48"/>
  <c r="C15" i="46" s="1"/>
  <c r="C15" i="63" s="1"/>
  <c r="J33" i="48"/>
  <c r="J32" i="48"/>
  <c r="I34" i="48"/>
  <c r="I33" i="48"/>
  <c r="D32" i="47"/>
  <c r="D31" i="47"/>
  <c r="B35" i="47"/>
  <c r="B10" i="63"/>
  <c r="D10" i="46"/>
  <c r="D10" i="63" s="1"/>
  <c r="D33" i="47"/>
  <c r="C35" i="47"/>
  <c r="D35" i="47" s="1"/>
  <c r="D9" i="46"/>
  <c r="B13" i="46"/>
  <c r="B9" i="63"/>
  <c r="C13" i="46"/>
  <c r="D7" i="63"/>
  <c r="D6" i="63"/>
  <c r="M32" i="68" l="1"/>
  <c r="L36" i="68"/>
  <c r="M36" i="68" s="1"/>
  <c r="I36" i="59"/>
  <c r="B17" i="58"/>
  <c r="D15" i="58"/>
  <c r="D17" i="58" s="1"/>
  <c r="J36" i="59"/>
  <c r="K36" i="60"/>
  <c r="M33" i="60"/>
  <c r="B21" i="58"/>
  <c r="B22" i="58" s="1"/>
  <c r="B26" i="58" s="1"/>
  <c r="M32" i="60"/>
  <c r="M18" i="60"/>
  <c r="L36" i="60"/>
  <c r="M36" i="60" s="1"/>
  <c r="C21" i="58"/>
  <c r="C22" i="58" s="1"/>
  <c r="C26" i="58" s="1"/>
  <c r="M34" i="57"/>
  <c r="B22" i="55"/>
  <c r="L36" i="57"/>
  <c r="M36" i="57" s="1"/>
  <c r="C21" i="55"/>
  <c r="C22" i="55" s="1"/>
  <c r="B16" i="63"/>
  <c r="H36" i="56"/>
  <c r="J35" i="56"/>
  <c r="J34" i="56"/>
  <c r="I36" i="56"/>
  <c r="J36" i="56" s="1"/>
  <c r="C16" i="55"/>
  <c r="C17" i="55" s="1"/>
  <c r="B17" i="55"/>
  <c r="B26" i="55" s="1"/>
  <c r="B17" i="50"/>
  <c r="I36" i="53"/>
  <c r="J36" i="53" s="1"/>
  <c r="C16" i="50"/>
  <c r="C17" i="50" s="1"/>
  <c r="D16" i="50"/>
  <c r="D17" i="50" s="1"/>
  <c r="C22" i="50"/>
  <c r="C26" i="50" s="1"/>
  <c r="C20" i="63"/>
  <c r="C19" i="63"/>
  <c r="L36" i="54"/>
  <c r="B19" i="63"/>
  <c r="D21" i="50"/>
  <c r="D22" i="50" s="1"/>
  <c r="B22" i="50"/>
  <c r="B26" i="50" s="1"/>
  <c r="K36" i="54"/>
  <c r="B22" i="46"/>
  <c r="B20" i="63"/>
  <c r="K36" i="49"/>
  <c r="M32" i="49"/>
  <c r="C22" i="46"/>
  <c r="B21" i="63"/>
  <c r="D21" i="46"/>
  <c r="D19" i="63"/>
  <c r="D20" i="46"/>
  <c r="D20" i="63" s="1"/>
  <c r="L36" i="49"/>
  <c r="I36" i="48"/>
  <c r="D15" i="46"/>
  <c r="D17" i="46" s="1"/>
  <c r="B17" i="46"/>
  <c r="B15" i="63"/>
  <c r="D16" i="46"/>
  <c r="C17" i="46"/>
  <c r="C13" i="63"/>
  <c r="B13" i="63"/>
  <c r="B26" i="46"/>
  <c r="D9" i="63"/>
  <c r="D13" i="46"/>
  <c r="D26" i="58" l="1"/>
  <c r="D21" i="58"/>
  <c r="D22" i="58" s="1"/>
  <c r="C21" i="63"/>
  <c r="C22" i="63"/>
  <c r="C26" i="55"/>
  <c r="D26" i="55" s="1"/>
  <c r="C16" i="63"/>
  <c r="B17" i="63"/>
  <c r="C17" i="63"/>
  <c r="D16" i="55"/>
  <c r="D17" i="55" s="1"/>
  <c r="D17" i="63" s="1"/>
  <c r="D26" i="50"/>
  <c r="M36" i="54"/>
  <c r="B22" i="63"/>
  <c r="C26" i="46"/>
  <c r="M36" i="49"/>
  <c r="D22" i="46"/>
  <c r="D15" i="63"/>
  <c r="D13" i="63"/>
  <c r="C26" i="63" l="1"/>
  <c r="D21" i="63"/>
  <c r="D22" i="63"/>
  <c r="D26" i="63" s="1"/>
  <c r="B26" i="63"/>
  <c r="D16" i="63"/>
  <c r="D26" i="46"/>
</calcChain>
</file>

<file path=xl/sharedStrings.xml><?xml version="1.0" encoding="utf-8"?>
<sst xmlns="http://schemas.openxmlformats.org/spreadsheetml/2006/main" count="687" uniqueCount="95">
  <si>
    <t>TAALONDERWIJS</t>
  </si>
  <si>
    <t>Schooljaar 2021-2022</t>
  </si>
  <si>
    <t>21talen01</t>
  </si>
  <si>
    <t>Totaal aantal leerlingen in het voltijds gewoon secundair onderwijs die taalonderwijs volgen</t>
  </si>
  <si>
    <t>Aantal leerlingen in het gewoon voltijds secundair onderwijs</t>
  </si>
  <si>
    <t>21talen02</t>
  </si>
  <si>
    <t>die Frans volgen</t>
  </si>
  <si>
    <t>21talen03</t>
  </si>
  <si>
    <t>die Frans volgen in de 1ste graad</t>
  </si>
  <si>
    <t>21talen04</t>
  </si>
  <si>
    <t>die Frans volgen in de 2de graad</t>
  </si>
  <si>
    <t>21talen05</t>
  </si>
  <si>
    <t>die Frans volgen in de 3de graad</t>
  </si>
  <si>
    <t>21talen06</t>
  </si>
  <si>
    <t>die Engels volgen</t>
  </si>
  <si>
    <t>21talen07</t>
  </si>
  <si>
    <t>die Engels volgen in de 1ste graad</t>
  </si>
  <si>
    <t>21talen08</t>
  </si>
  <si>
    <t>die Engels volgen in de 2de graad</t>
  </si>
  <si>
    <t>21talen09</t>
  </si>
  <si>
    <t>die Engels volgen in de 3de graad</t>
  </si>
  <si>
    <t>21talen10</t>
  </si>
  <si>
    <t>die Duits volgen</t>
  </si>
  <si>
    <t>21talen11</t>
  </si>
  <si>
    <t>die Duits volgen in de 2de graad</t>
  </si>
  <si>
    <t>21talen12</t>
  </si>
  <si>
    <t>die Duits volgen in de 3de graad</t>
  </si>
  <si>
    <t>21talen13</t>
  </si>
  <si>
    <t>die Spaans volgen</t>
  </si>
  <si>
    <t>21talen14</t>
  </si>
  <si>
    <t>die Spaans volgen in de 2de graad</t>
  </si>
  <si>
    <t>21talen15</t>
  </si>
  <si>
    <t>die Spaans volgen in de 3de graad</t>
  </si>
  <si>
    <t>21talen16</t>
  </si>
  <si>
    <t>die Italiaans volgen</t>
  </si>
  <si>
    <t>21talen17</t>
  </si>
  <si>
    <t>die Italiaans volgen in de 3de graad</t>
  </si>
  <si>
    <t xml:space="preserve">De cijfers voor voltijds gewoon secundair onderwijs zijn deze zonder de leerlingen duaal leren aangeboden in CDO en Syntra-campussen. </t>
  </si>
  <si>
    <t>TOTAAL AANTAL LEERLINGEN DIE TAALONDERWIJS</t>
  </si>
  <si>
    <r>
      <t>VOLGEN IN HET SECUNDAIR ONDERWIJS (1)</t>
    </r>
    <r>
      <rPr>
        <b/>
        <sz val="10"/>
        <color rgb="FFFF0000"/>
        <rFont val="Arial"/>
        <family val="2"/>
      </rPr>
      <t>(2)</t>
    </r>
  </si>
  <si>
    <t>Jongens</t>
  </si>
  <si>
    <t>Meisjes</t>
  </si>
  <si>
    <t>Totaal</t>
  </si>
  <si>
    <t>Onthaalonderwijs voor anderstalige nieuwkomers</t>
  </si>
  <si>
    <t>Totaal onthaalonderwijs</t>
  </si>
  <si>
    <t>1ste graad</t>
  </si>
  <si>
    <t xml:space="preserve">   1ste leerjaar A</t>
  </si>
  <si>
    <t xml:space="preserve">   1ste leerjaar B</t>
  </si>
  <si>
    <t xml:space="preserve">   2de leerjaar A</t>
  </si>
  <si>
    <t xml:space="preserve">   2de leerjaar B</t>
  </si>
  <si>
    <t>Totaal 1ste graad</t>
  </si>
  <si>
    <t>2de graad</t>
  </si>
  <si>
    <t xml:space="preserve">   1ste leerjaar</t>
  </si>
  <si>
    <t xml:space="preserve">   2de leerjaar</t>
  </si>
  <si>
    <t>Totaal 2de graad</t>
  </si>
  <si>
    <t>3de graad</t>
  </si>
  <si>
    <t xml:space="preserve">   3de leerjaar/Se-n-Se</t>
  </si>
  <si>
    <t>Totaal 3de graad</t>
  </si>
  <si>
    <t>Modulair onderwijs</t>
  </si>
  <si>
    <t>Algemeen totaal</t>
  </si>
  <si>
    <t>(1) De leerlingen die meer dan één taal volgen, worden in deze tabel zoveel keer geteld als het aantal talen dat zij volgen.</t>
  </si>
  <si>
    <t xml:space="preserve">(2) De cijfers voor voltijds gewoon secundair onderwijs zijn deze zonder de leerlingen duaal leren aangeboden in CDO en Syntra-campussen. </t>
  </si>
  <si>
    <t>AANTAL LEERLINGEN IN HET SECUNDAIR ONDERWIJS</t>
  </si>
  <si>
    <t>DIE FRANS VOLGEN</t>
  </si>
  <si>
    <t>DIE FRANS VOLGEN IN DE EERSTE GRAAD</t>
  </si>
  <si>
    <t>1ste leerjaar A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</si>
  <si>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</si>
  <si>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</si>
  <si>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</si>
  <si>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</si>
  <si>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1ste leerjaar B</t>
  </si>
  <si>
    <t>2de leerjaar A</t>
  </si>
  <si>
    <t>2de leerjaar B</t>
  </si>
  <si>
    <t>DIE FRANS VOLGEN IN DE TWEEDE GRAAD</t>
  </si>
  <si>
    <t>1ste leerjaar</t>
  </si>
  <si>
    <t>2de leerjaar</t>
  </si>
  <si>
    <t>ASO</t>
  </si>
  <si>
    <t>TSO</t>
  </si>
  <si>
    <t>KSO</t>
  </si>
  <si>
    <t>BSO</t>
  </si>
  <si>
    <t>DIE FRANS VOLGEN IN DE DERDE GRAAD</t>
  </si>
  <si>
    <t>3de leerjaar/Se-n-Se</t>
  </si>
  <si>
    <t>DIE ENGELS VOLGEN</t>
  </si>
  <si>
    <t>DIE ENGELS VOLGEN IN DE EERSTE GRAAD</t>
  </si>
  <si>
    <t>2de keerhaar B</t>
  </si>
  <si>
    <t>DIE ENGELS VOLGEN IN DE TWEEDE GRAAD</t>
  </si>
  <si>
    <t>DIE ENGELS VOLGEN IN DE DERDE GRAAD</t>
  </si>
  <si>
    <t>DIE DUITS VOLGEN</t>
  </si>
  <si>
    <t>DIE DUITS VOLGEN IN DE TWEEDE GRAAD</t>
  </si>
  <si>
    <t>DIE DUITS VOLGEN IN DE DERDE GRAAD</t>
  </si>
  <si>
    <t>DIE SPAANS VOLGEN</t>
  </si>
  <si>
    <t>DIE SPAANS VOLGEN IN DE TWEEDE GRAAD</t>
  </si>
  <si>
    <t>DIE SPAANS VOLGEN IN DE DERDE GRAAD</t>
  </si>
  <si>
    <t>DIE ITALIAANS VOLGEN</t>
  </si>
  <si>
    <t>DIE ITALIAANS VOLGEN IN DE DERDE GRAAD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</si>
</sst>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0;&quot;-&quot;"/>
    <numFmt numFmtId="165" formatCode="0.0"/>
    <numFmt numFmtId="166" formatCode="0.0%"/>
    <numFmt numFmtId="167" formatCode="#,##0.0"/>
    <numFmt numFmtId="168" formatCode="0.000000"/>
    <numFmt numFmtId="169" formatCode="0.000%"/>
    <numFmt numFmtId="170" formatCode="0.0000%"/>
  </numFmts>
  <fonts count="24">
    <font>
      <sz val="10"/>
      <name val="Arial"/>
    </font>
    <font>
      <sz val="10"/>
      <name val="Helv"/>
    </font>
    <font>
      <sz val="10"/>
      <name val="Optimum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0">
    <xf numFmtId="0" fontId="0" fillId="0" borderId="0"/>
    <xf numFmtId="1" fontId="1" fillId="0" borderId="0" applyFont="0" applyFill="0" applyBorder="0" applyAlignment="0" applyProtection="0"/>
    <xf numFmtId="165" fontId="2" fillId="0" borderId="0" applyFont="0" applyFill="0" applyBorder="0" applyAlignment="0" applyProtection="0">
      <protection locked="0"/>
    </xf>
    <xf numFmtId="168" fontId="2" fillId="0" borderId="0" applyFont="0" applyFill="0" applyBorder="0" applyAlignment="0" applyProtection="0">
      <protection locked="0"/>
    </xf>
    <xf numFmtId="3" fontId="3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4" fillId="1" borderId="1" applyBorder="0"/>
    <xf numFmtId="0" fontId="5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>
      <protection locked="0"/>
    </xf>
    <xf numFmtId="0" fontId="6" fillId="1" borderId="2">
      <alignment horizontal="center" vertical="top" textRotation="90"/>
    </xf>
    <xf numFmtId="4" fontId="1" fillId="0" borderId="0" applyFont="0" applyFill="0" applyBorder="0" applyAlignment="0" applyProtection="0"/>
    <xf numFmtId="0" fontId="7" fillId="0" borderId="3"/>
    <xf numFmtId="166" fontId="3" fillId="0" borderId="0" applyFont="0" applyFill="0" applyBorder="0" applyAlignment="0" applyProtection="0"/>
    <xf numFmtId="10" fontId="3" fillId="0" borderId="0"/>
    <xf numFmtId="169" fontId="3" fillId="0" borderId="0" applyFont="0" applyFill="0" applyBorder="0" applyAlignment="0" applyProtection="0"/>
    <xf numFmtId="170" fontId="2" fillId="0" borderId="0" applyFont="0" applyFill="0" applyBorder="0" applyAlignment="0" applyProtection="0">
      <protection locked="0"/>
    </xf>
    <xf numFmtId="0" fontId="8" fillId="0" borderId="3" applyBorder="0" applyAlignment="0"/>
    <xf numFmtId="0" fontId="9" fillId="0" borderId="0"/>
    <xf numFmtId="0" fontId="10" fillId="2" borderId="3" applyBorder="0"/>
  </cellStyleXfs>
  <cellXfs count="82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4" xfId="0" applyFont="1" applyBorder="1"/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4" fillId="0" borderId="0" xfId="0" applyFont="1"/>
    <xf numFmtId="0" fontId="11" fillId="0" borderId="0" xfId="0" applyFont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13" fillId="0" borderId="0" xfId="0" applyFont="1"/>
    <xf numFmtId="164" fontId="13" fillId="0" borderId="9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centerContinuous"/>
    </xf>
    <xf numFmtId="0" fontId="18" fillId="0" borderId="0" xfId="0" applyFont="1"/>
    <xf numFmtId="164" fontId="12" fillId="0" borderId="0" xfId="0" applyNumberFormat="1" applyFont="1"/>
    <xf numFmtId="164" fontId="13" fillId="0" borderId="10" xfId="0" applyNumberFormat="1" applyFont="1" applyBorder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164" fontId="13" fillId="0" borderId="0" xfId="0" applyNumberFormat="1" applyFont="1"/>
    <xf numFmtId="164" fontId="11" fillId="0" borderId="1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0" fontId="19" fillId="0" borderId="0" xfId="0" applyFont="1"/>
    <xf numFmtId="164" fontId="13" fillId="0" borderId="7" xfId="0" applyNumberFormat="1" applyFont="1" applyBorder="1" applyAlignment="1">
      <alignment horizontal="right"/>
    </xf>
    <xf numFmtId="164" fontId="13" fillId="0" borderId="8" xfId="0" applyNumberFormat="1" applyFont="1" applyBorder="1" applyAlignment="1">
      <alignment horizontal="right"/>
    </xf>
    <xf numFmtId="164" fontId="13" fillId="0" borderId="13" xfId="0" applyNumberFormat="1" applyFont="1" applyBorder="1" applyAlignment="1">
      <alignment horizontal="right"/>
    </xf>
    <xf numFmtId="0" fontId="21" fillId="0" borderId="0" xfId="0" applyFont="1"/>
    <xf numFmtId="0" fontId="13" fillId="0" borderId="14" xfId="0" applyFont="1" applyBorder="1"/>
    <xf numFmtId="0" fontId="13" fillId="0" borderId="15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0" fontId="13" fillId="0" borderId="17" xfId="0" applyFont="1" applyBorder="1"/>
    <xf numFmtId="0" fontId="13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1" fillId="0" borderId="8" xfId="0" applyFont="1" applyBorder="1"/>
    <xf numFmtId="0" fontId="13" fillId="0" borderId="7" xfId="0" applyFont="1" applyBorder="1"/>
    <xf numFmtId="0" fontId="13" fillId="0" borderId="8" xfId="0" applyFont="1" applyBorder="1"/>
    <xf numFmtId="164" fontId="13" fillId="0" borderId="9" xfId="0" applyNumberFormat="1" applyFont="1" applyBorder="1"/>
    <xf numFmtId="164" fontId="11" fillId="0" borderId="7" xfId="0" applyNumberFormat="1" applyFont="1" applyBorder="1"/>
    <xf numFmtId="164" fontId="11" fillId="0" borderId="8" xfId="0" applyNumberFormat="1" applyFont="1" applyBorder="1"/>
    <xf numFmtId="164" fontId="13" fillId="0" borderId="7" xfId="0" applyNumberFormat="1" applyFont="1" applyBorder="1"/>
    <xf numFmtId="164" fontId="13" fillId="0" borderId="8" xfId="0" applyNumberFormat="1" applyFont="1" applyBorder="1"/>
    <xf numFmtId="3" fontId="13" fillId="0" borderId="0" xfId="0" applyNumberFormat="1" applyFont="1"/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22" fillId="0" borderId="0" xfId="0" applyFont="1"/>
    <xf numFmtId="0" fontId="11" fillId="0" borderId="12" xfId="0" applyFont="1" applyBorder="1"/>
    <xf numFmtId="164" fontId="13" fillId="0" borderId="19" xfId="0" applyNumberFormat="1" applyFont="1" applyBorder="1"/>
    <xf numFmtId="0" fontId="13" fillId="0" borderId="20" xfId="0" applyFont="1" applyBorder="1"/>
    <xf numFmtId="0" fontId="13" fillId="0" borderId="5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13" fillId="0" borderId="21" xfId="0" applyFont="1" applyBorder="1"/>
    <xf numFmtId="164" fontId="13" fillId="0" borderId="22" xfId="0" applyNumberFormat="1" applyFont="1" applyBorder="1" applyAlignment="1">
      <alignment horizontal="right"/>
    </xf>
    <xf numFmtId="164" fontId="13" fillId="0" borderId="12" xfId="0" applyNumberFormat="1" applyFont="1" applyBorder="1" applyAlignment="1">
      <alignment horizontal="right"/>
    </xf>
    <xf numFmtId="164" fontId="13" fillId="0" borderId="22" xfId="0" applyNumberFormat="1" applyFont="1" applyBorder="1"/>
    <xf numFmtId="164" fontId="13" fillId="0" borderId="12" xfId="0" applyNumberFormat="1" applyFont="1" applyBorder="1"/>
    <xf numFmtId="0" fontId="11" fillId="0" borderId="2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9" xfId="0" applyFont="1" applyBorder="1"/>
    <xf numFmtId="0" fontId="11" fillId="0" borderId="23" xfId="0" applyFont="1" applyBorder="1"/>
    <xf numFmtId="0" fontId="11" fillId="0" borderId="7" xfId="0" applyFont="1" applyBorder="1"/>
    <xf numFmtId="164" fontId="11" fillId="0" borderId="9" xfId="0" applyNumberFormat="1" applyFont="1" applyBorder="1"/>
    <xf numFmtId="164" fontId="11" fillId="0" borderId="0" xfId="0" applyNumberFormat="1" applyFont="1"/>
    <xf numFmtId="0" fontId="15" fillId="0" borderId="0" xfId="0" applyFont="1"/>
    <xf numFmtId="0" fontId="13" fillId="0" borderId="19" xfId="0" applyFont="1" applyBorder="1"/>
    <xf numFmtId="164" fontId="11" fillId="0" borderId="24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164" fontId="11" fillId="0" borderId="2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7" applyFill="1" applyAlignment="1" applyProtection="1"/>
    <xf numFmtId="164" fontId="21" fillId="0" borderId="0" xfId="0" applyNumberFormat="1" applyFont="1"/>
    <xf numFmtId="0" fontId="20" fillId="0" borderId="0" xfId="0" applyFont="1"/>
    <xf numFmtId="164" fontId="13" fillId="0" borderId="19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0" fontId="13" fillId="0" borderId="0" xfId="0" quotePrefix="1" applyFont="1"/>
  </cellXfs>
  <cellStyles count="20">
    <cellStyle name="0" xfId="1" xr:uid="{00000000-0005-0000-0000-000000000000}"/>
    <cellStyle name="0.0" xfId="2" xr:uid="{00000000-0005-0000-0000-000001000000}"/>
    <cellStyle name="0.0000" xfId="3" xr:uid="{00000000-0005-0000-0000-000002000000}"/>
    <cellStyle name="decimalen" xfId="4" xr:uid="{00000000-0005-0000-0000-000003000000}"/>
    <cellStyle name="decimalenpunt2" xfId="5" xr:uid="{00000000-0005-0000-0000-000004000000}"/>
    <cellStyle name="Header" xfId="6" xr:uid="{00000000-0005-0000-0000-000005000000}"/>
    <cellStyle name="Hyperlink" xfId="7" builtinId="8"/>
    <cellStyle name="komma1nul" xfId="8" xr:uid="{00000000-0005-0000-0000-000007000000}"/>
    <cellStyle name="komma2nul" xfId="9" xr:uid="{00000000-0005-0000-0000-000008000000}"/>
    <cellStyle name="Netten_1" xfId="10" xr:uid="{00000000-0005-0000-0000-000009000000}"/>
    <cellStyle name="nieuw" xfId="11" xr:uid="{00000000-0005-0000-0000-00000A000000}"/>
    <cellStyle name="Niveau" xfId="12" xr:uid="{00000000-0005-0000-0000-00000B000000}"/>
    <cellStyle name="perc1nul" xfId="13" xr:uid="{00000000-0005-0000-0000-00000C000000}"/>
    <cellStyle name="perc2nul" xfId="14" xr:uid="{00000000-0005-0000-0000-00000D000000}"/>
    <cellStyle name="perc3nul" xfId="15" xr:uid="{00000000-0005-0000-0000-00000E000000}"/>
    <cellStyle name="perc4" xfId="16" xr:uid="{00000000-0005-0000-0000-00000F000000}"/>
    <cellStyle name="Standaard" xfId="0" builtinId="0"/>
    <cellStyle name="Subtotaal" xfId="17" xr:uid="{00000000-0005-0000-0000-000011000000}"/>
    <cellStyle name="Titel" xfId="18" builtinId="15" customBuiltin="1"/>
    <cellStyle name="Tota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9206" name="Rectangle 1">
          <a:extLst>
            <a:ext uri="{FF2B5EF4-FFF2-40B4-BE49-F238E27FC236}">
              <a16:creationId xmlns:a16="http://schemas.microsoft.com/office/drawing/2014/main" id="{31C4FB30-5247-4AE9-A638-BB1F72939AB5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1014" name="Rectangle 1">
          <a:extLst>
            <a:ext uri="{FF2B5EF4-FFF2-40B4-BE49-F238E27FC236}">
              <a16:creationId xmlns:a16="http://schemas.microsoft.com/office/drawing/2014/main" id="{E4A7D2BE-E680-432F-9672-AD050BC7E106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0" cy="152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2331" name="Rectangle 1">
          <a:extLst>
            <a:ext uri="{FF2B5EF4-FFF2-40B4-BE49-F238E27FC236}">
              <a16:creationId xmlns:a16="http://schemas.microsoft.com/office/drawing/2014/main" id="{17242A91-20C0-4774-ACF2-D202485CCD54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2332" name="Rectangle 2">
          <a:extLst>
            <a:ext uri="{FF2B5EF4-FFF2-40B4-BE49-F238E27FC236}">
              <a16:creationId xmlns:a16="http://schemas.microsoft.com/office/drawing/2014/main" id="{552E32C5-B06F-4379-96FC-A11D4A76CB07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3355" name="Rectangle 1">
          <a:extLst>
            <a:ext uri="{FF2B5EF4-FFF2-40B4-BE49-F238E27FC236}">
              <a16:creationId xmlns:a16="http://schemas.microsoft.com/office/drawing/2014/main" id="{E44CF4FC-6A55-450A-8A40-0D4756CEAD38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189738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3356" name="Rectangle 2">
          <a:extLst>
            <a:ext uri="{FF2B5EF4-FFF2-40B4-BE49-F238E27FC236}">
              <a16:creationId xmlns:a16="http://schemas.microsoft.com/office/drawing/2014/main" id="{D931C91D-965F-4082-A03C-DCB09363BC88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189738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4379" name="Rectangle 1">
          <a:extLst>
            <a:ext uri="{FF2B5EF4-FFF2-40B4-BE49-F238E27FC236}">
              <a16:creationId xmlns:a16="http://schemas.microsoft.com/office/drawing/2014/main" id="{DBEF7037-1C2C-45E0-969B-9A1B32567D7E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4380" name="Rectangle 2">
          <a:extLst>
            <a:ext uri="{FF2B5EF4-FFF2-40B4-BE49-F238E27FC236}">
              <a16:creationId xmlns:a16="http://schemas.microsoft.com/office/drawing/2014/main" id="{435E72BE-BF2E-4B1E-93A9-BE48157038F2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6134" name="Rectangle 1">
          <a:extLst>
            <a:ext uri="{FF2B5EF4-FFF2-40B4-BE49-F238E27FC236}">
              <a16:creationId xmlns:a16="http://schemas.microsoft.com/office/drawing/2014/main" id="{2B52738A-0DD7-42B0-A5A3-7A20B4D29F35}"/>
            </a:ext>
          </a:extLst>
        </xdr:cNvPr>
        <xdr:cNvSpPr>
          <a:spLocks noChangeArrowheads="1"/>
        </xdr:cNvSpPr>
      </xdr:nvSpPr>
      <xdr:spPr bwMode="auto">
        <a:xfrm>
          <a:off x="3337560" y="609600"/>
          <a:ext cx="77724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7452" name="Rectangle 1">
          <a:extLst>
            <a:ext uri="{FF2B5EF4-FFF2-40B4-BE49-F238E27FC236}">
              <a16:creationId xmlns:a16="http://schemas.microsoft.com/office/drawing/2014/main" id="{D1DDF14C-C606-4F70-9EF7-8ECADADBEC61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189738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7453" name="Rectangle 2">
          <a:extLst>
            <a:ext uri="{FF2B5EF4-FFF2-40B4-BE49-F238E27FC236}">
              <a16:creationId xmlns:a16="http://schemas.microsoft.com/office/drawing/2014/main" id="{9E4102BF-EE92-40A6-99FF-D326A9394525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189738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8475" name="Rectangle 1">
          <a:extLst>
            <a:ext uri="{FF2B5EF4-FFF2-40B4-BE49-F238E27FC236}">
              <a16:creationId xmlns:a16="http://schemas.microsoft.com/office/drawing/2014/main" id="{94AA8441-E20D-4F81-8CA8-EF127D2162B0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189738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8476" name="Rectangle 2">
          <a:extLst>
            <a:ext uri="{FF2B5EF4-FFF2-40B4-BE49-F238E27FC236}">
              <a16:creationId xmlns:a16="http://schemas.microsoft.com/office/drawing/2014/main" id="{CB9C3B3F-F3C4-46F7-8D5F-A75501504D23}"/>
            </a:ext>
          </a:extLst>
        </xdr:cNvPr>
        <xdr:cNvSpPr>
          <a:spLocks noChangeArrowheads="1"/>
        </xdr:cNvSpPr>
      </xdr:nvSpPr>
      <xdr:spPr bwMode="auto">
        <a:xfrm>
          <a:off x="0" y="609600"/>
          <a:ext cx="189738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0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B24"/>
  <sheetViews>
    <sheetView tabSelected="1" workbookViewId="0"/>
  </sheetViews>
  <sheetFormatPr defaultRowHeight="13.2"/>
  <cols>
    <col min="1" max="1" width="12.6640625" customWidth="1"/>
    <col min="2" max="2" width="41" bestFit="1" customWidth="1"/>
  </cols>
  <sheetData>
    <row r="1" spans="1:2" ht="13.8">
      <c r="A1" s="26" t="s">
        <v>0</v>
      </c>
    </row>
    <row r="2" spans="1:2" ht="13.8">
      <c r="A2" s="26" t="s">
        <v>1</v>
      </c>
    </row>
    <row r="4" spans="1:2">
      <c r="A4" s="76" t="s">
        <v>2</v>
      </c>
      <c r="B4" t="s">
        <v>3</v>
      </c>
    </row>
    <row r="5" spans="1:2" ht="6" customHeight="1"/>
    <row r="6" spans="1:2">
      <c r="B6" t="s">
        <v>4</v>
      </c>
    </row>
    <row r="7" spans="1:2">
      <c r="A7" s="76" t="s">
        <v>5</v>
      </c>
      <c r="B7" s="16" t="s">
        <v>6</v>
      </c>
    </row>
    <row r="8" spans="1:2">
      <c r="A8" s="76" t="s">
        <v>7</v>
      </c>
      <c r="B8" s="16" t="s">
        <v>8</v>
      </c>
    </row>
    <row r="9" spans="1:2">
      <c r="A9" s="76" t="s">
        <v>9</v>
      </c>
      <c r="B9" s="16" t="s">
        <v>10</v>
      </c>
    </row>
    <row r="10" spans="1:2">
      <c r="A10" s="76" t="s">
        <v>11</v>
      </c>
      <c r="B10" s="16" t="s">
        <v>12</v>
      </c>
    </row>
    <row r="11" spans="1:2">
      <c r="A11" s="76" t="s">
        <v>13</v>
      </c>
      <c r="B11" s="16" t="s">
        <v>14</v>
      </c>
    </row>
    <row r="12" spans="1:2">
      <c r="A12" s="76" t="s">
        <v>15</v>
      </c>
      <c r="B12" s="16" t="s">
        <v>16</v>
      </c>
    </row>
    <row r="13" spans="1:2">
      <c r="A13" s="76" t="s">
        <v>17</v>
      </c>
      <c r="B13" s="16" t="s">
        <v>18</v>
      </c>
    </row>
    <row r="14" spans="1:2">
      <c r="A14" s="76" t="s">
        <v>19</v>
      </c>
      <c r="B14" s="16" t="s">
        <v>20</v>
      </c>
    </row>
    <row r="15" spans="1:2">
      <c r="A15" s="76" t="s">
        <v>21</v>
      </c>
      <c r="B15" s="16" t="s">
        <v>22</v>
      </c>
    </row>
    <row r="16" spans="1:2">
      <c r="A16" s="76" t="s">
        <v>23</v>
      </c>
      <c r="B16" s="16" t="s">
        <v>24</v>
      </c>
    </row>
    <row r="17" spans="1:2">
      <c r="A17" s="76" t="s">
        <v>25</v>
      </c>
      <c r="B17" s="16" t="s">
        <v>26</v>
      </c>
    </row>
    <row r="18" spans="1:2">
      <c r="A18" s="76" t="s">
        <v>27</v>
      </c>
      <c r="B18" s="16" t="s">
        <v>28</v>
      </c>
    </row>
    <row r="19" spans="1:2">
      <c r="A19" s="76" t="s">
        <v>29</v>
      </c>
      <c r="B19" s="16" t="s">
        <v>30</v>
      </c>
    </row>
    <row r="20" spans="1:2">
      <c r="A20" s="76" t="s">
        <v>31</v>
      </c>
      <c r="B20" s="16" t="s">
        <v>32</v>
      </c>
    </row>
    <row r="21" spans="1:2">
      <c r="A21" s="76" t="s">
        <v>33</v>
      </c>
      <c r="B21" s="16" t="s">
        <v>34</v>
      </c>
    </row>
    <row r="22" spans="1:2">
      <c r="A22" s="76" t="s">
        <v>35</v>
      </c>
      <c r="B22" s="16" t="s">
        <v>36</v>
      </c>
    </row>
    <row r="24" spans="1:2">
      <c r="A24" s="13" t="s">
        <v>37</v>
      </c>
    </row>
  </sheetData>
  <phoneticPr fontId="4" type="noConversion"/>
  <hyperlinks>
    <hyperlink ref="A4" location="'21talen01'!A1" display="21talen01" xr:uid="{00000000-0004-0000-0000-000000000000}"/>
    <hyperlink ref="A7" location="'21talen02'!A1" display="21talen02" xr:uid="{00000000-0004-0000-0000-000001000000}"/>
    <hyperlink ref="A8" location="'21talen03'!A1" display="21talen03" xr:uid="{00000000-0004-0000-0000-000002000000}"/>
    <hyperlink ref="A9" location="'21talen04'!A1" display="21talen04" xr:uid="{00000000-0004-0000-0000-000003000000}"/>
    <hyperlink ref="A10" location="'21talen05'!A1" display="21talen05" xr:uid="{00000000-0004-0000-0000-000004000000}"/>
    <hyperlink ref="A11" location="'21talen06'!A1" display="21talen06" xr:uid="{00000000-0004-0000-0000-000005000000}"/>
    <hyperlink ref="A12" location="'21talen07'!A1" display="21talen07" xr:uid="{00000000-0004-0000-0000-000006000000}"/>
    <hyperlink ref="A13" location="'21talen08'!A1" display="21talen08" xr:uid="{00000000-0004-0000-0000-000007000000}"/>
    <hyperlink ref="A14" location="'21talen09'!A1" display="21talen09" xr:uid="{00000000-0004-0000-0000-000008000000}"/>
    <hyperlink ref="A15" location="'21talen10'!A1" display="21talen10" xr:uid="{00000000-0004-0000-0000-000009000000}"/>
    <hyperlink ref="A16" location="'21talen11'!A1" display="21talen11" xr:uid="{00000000-0004-0000-0000-00000A000000}"/>
    <hyperlink ref="A17" location="'21talen12'!A1" display="21talen12" xr:uid="{00000000-0004-0000-0000-00000B000000}"/>
    <hyperlink ref="A18" location="'21talen13'!A1" display="21talen13" xr:uid="{00000000-0004-0000-0000-00000C000000}"/>
    <hyperlink ref="A19" location="'21talen14'!A1" display="21talen14" xr:uid="{00000000-0004-0000-0000-00000D000000}"/>
    <hyperlink ref="A20" location="'21talen15'!A1" display="21talen15" xr:uid="{00000000-0004-0000-0000-00000E000000}"/>
    <hyperlink ref="A21" location="'21talen16'!A1" display="21talen16" xr:uid="{00000000-0004-0000-0000-00000F000000}"/>
    <hyperlink ref="A22" location="'21talen17'!A1" display="21talen17" xr:uid="{00000000-0004-0000-0000-000010000000}"/>
  </hyperlinks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6"/>
  <sheetViews>
    <sheetView workbookViewId="0"/>
  </sheetViews>
  <sheetFormatPr defaultColWidth="9.33203125" defaultRowHeight="11.4"/>
  <cols>
    <col min="1" max="1" width="27.6640625" style="13" customWidth="1"/>
    <col min="2" max="13" width="7.6640625" style="13" customWidth="1"/>
    <col min="14" max="16384" width="9.33203125" style="13"/>
  </cols>
  <sheetData>
    <row r="1" spans="1:15" ht="12" customHeight="1">
      <c r="A1" s="1" t="s">
        <v>1</v>
      </c>
    </row>
    <row r="2" spans="1:15" s="16" customFormat="1" ht="12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s="16" customFormat="1" ht="12" customHeight="1">
      <c r="A3" s="18" t="s">
        <v>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12" customHeight="1" thickBot="1"/>
    <row r="5" spans="1:15" ht="12" customHeight="1">
      <c r="A5" s="53"/>
      <c r="B5" s="54" t="s">
        <v>74</v>
      </c>
      <c r="C5" s="55"/>
      <c r="D5" s="56"/>
      <c r="E5" s="54" t="s">
        <v>75</v>
      </c>
      <c r="F5" s="55"/>
      <c r="G5" s="56"/>
      <c r="H5" s="54" t="s">
        <v>81</v>
      </c>
      <c r="I5" s="55"/>
      <c r="J5" s="56"/>
      <c r="K5" s="54" t="s">
        <v>59</v>
      </c>
      <c r="L5" s="55"/>
      <c r="M5" s="55"/>
    </row>
    <row r="6" spans="1:15" ht="12" customHeight="1">
      <c r="A6" s="57"/>
      <c r="B6" s="36" t="s">
        <v>40</v>
      </c>
      <c r="C6" s="37" t="s">
        <v>41</v>
      </c>
      <c r="D6" s="37" t="s">
        <v>42</v>
      </c>
      <c r="E6" s="36" t="s">
        <v>40</v>
      </c>
      <c r="F6" s="37" t="s">
        <v>41</v>
      </c>
      <c r="G6" s="37" t="s">
        <v>42</v>
      </c>
      <c r="H6" s="36" t="s">
        <v>40</v>
      </c>
      <c r="I6" s="37" t="s">
        <v>41</v>
      </c>
      <c r="J6" s="37" t="s">
        <v>42</v>
      </c>
      <c r="K6" s="36" t="s">
        <v>40</v>
      </c>
      <c r="L6" s="37" t="s">
        <v>41</v>
      </c>
      <c r="M6" s="37" t="s">
        <v>42</v>
      </c>
    </row>
    <row r="7" spans="1:15" ht="12" customHeight="1">
      <c r="A7" s="66" t="s">
        <v>76</v>
      </c>
      <c r="B7" s="67"/>
      <c r="C7" s="39"/>
      <c r="D7" s="39"/>
      <c r="E7" s="67"/>
      <c r="F7" s="39"/>
      <c r="G7" s="39"/>
      <c r="H7" s="67"/>
      <c r="I7" s="39"/>
      <c r="J7" s="39"/>
      <c r="K7" s="67"/>
      <c r="L7" s="39"/>
      <c r="M7" s="39"/>
    </row>
    <row r="8" spans="1:15" ht="12" customHeight="1">
      <c r="A8" s="13" t="s">
        <v>66</v>
      </c>
      <c r="B8" s="14">
        <v>2697</v>
      </c>
      <c r="C8" s="15">
        <v>3446</v>
      </c>
      <c r="D8" s="15">
        <v>6143</v>
      </c>
      <c r="E8" s="14">
        <v>2244</v>
      </c>
      <c r="F8" s="15">
        <v>3082</v>
      </c>
      <c r="G8" s="15">
        <v>5326</v>
      </c>
      <c r="H8" s="14">
        <v>4</v>
      </c>
      <c r="I8" s="15">
        <v>6</v>
      </c>
      <c r="J8" s="15">
        <v>10</v>
      </c>
      <c r="K8" s="42">
        <f>SUM(H8,E8,B8)</f>
        <v>4945</v>
      </c>
      <c r="L8" s="23">
        <f>SUM(I8,F8,C8)</f>
        <v>6534</v>
      </c>
      <c r="M8" s="23">
        <f>SUM(K8:L8)</f>
        <v>11479</v>
      </c>
      <c r="O8" s="23"/>
    </row>
    <row r="9" spans="1:15" ht="12" customHeight="1">
      <c r="A9" s="13" t="s">
        <v>67</v>
      </c>
      <c r="B9" s="14">
        <v>9182</v>
      </c>
      <c r="C9" s="15">
        <v>12245</v>
      </c>
      <c r="D9" s="15">
        <v>21427</v>
      </c>
      <c r="E9" s="14">
        <v>8421</v>
      </c>
      <c r="F9" s="15">
        <v>11696</v>
      </c>
      <c r="G9" s="15">
        <v>20117</v>
      </c>
      <c r="H9" s="14">
        <v>0</v>
      </c>
      <c r="I9" s="15">
        <v>0</v>
      </c>
      <c r="J9" s="15">
        <v>0</v>
      </c>
      <c r="K9" s="42">
        <f t="shared" ref="K9:L12" si="0">SUM(H9,E9,B9)</f>
        <v>17603</v>
      </c>
      <c r="L9" s="23">
        <f t="shared" si="0"/>
        <v>23941</v>
      </c>
      <c r="M9" s="23">
        <f>SUM(K9:L9)</f>
        <v>41544</v>
      </c>
      <c r="O9" s="23"/>
    </row>
    <row r="10" spans="1:15" ht="12" customHeight="1">
      <c r="A10" s="13" t="s">
        <v>68</v>
      </c>
      <c r="B10" s="14">
        <v>60</v>
      </c>
      <c r="C10" s="15">
        <v>85</v>
      </c>
      <c r="D10" s="15">
        <v>145</v>
      </c>
      <c r="E10" s="14">
        <v>48</v>
      </c>
      <c r="F10" s="15">
        <v>84</v>
      </c>
      <c r="G10" s="15">
        <v>132</v>
      </c>
      <c r="H10" s="14">
        <v>0</v>
      </c>
      <c r="I10" s="15">
        <v>0</v>
      </c>
      <c r="J10" s="15">
        <v>0</v>
      </c>
      <c r="K10" s="42">
        <f t="shared" si="0"/>
        <v>108</v>
      </c>
      <c r="L10" s="23">
        <f t="shared" si="0"/>
        <v>169</v>
      </c>
      <c r="M10" s="23">
        <f>SUM(K10:L10)</f>
        <v>277</v>
      </c>
      <c r="O10" s="23"/>
    </row>
    <row r="11" spans="1:15" ht="12" customHeight="1">
      <c r="A11" s="13" t="s">
        <v>69</v>
      </c>
      <c r="B11" s="14">
        <v>288</v>
      </c>
      <c r="C11" s="15">
        <v>363</v>
      </c>
      <c r="D11" s="15">
        <v>651</v>
      </c>
      <c r="E11" s="14">
        <v>224</v>
      </c>
      <c r="F11" s="15">
        <v>356</v>
      </c>
      <c r="G11" s="15">
        <v>580</v>
      </c>
      <c r="H11" s="14">
        <v>0</v>
      </c>
      <c r="I11" s="15">
        <v>0</v>
      </c>
      <c r="J11" s="15">
        <v>0</v>
      </c>
      <c r="K11" s="42">
        <f t="shared" si="0"/>
        <v>512</v>
      </c>
      <c r="L11" s="23">
        <f t="shared" si="0"/>
        <v>719</v>
      </c>
      <c r="M11" s="23">
        <f>SUM(K11:L11)</f>
        <v>1231</v>
      </c>
      <c r="O11" s="23"/>
    </row>
    <row r="12" spans="1:15" ht="12" customHeight="1">
      <c r="A12" s="7" t="s">
        <v>42</v>
      </c>
      <c r="B12" s="8">
        <f>SUM(B8:B11)</f>
        <v>12227</v>
      </c>
      <c r="C12" s="9">
        <f t="shared" ref="C12:J12" si="1">SUM(C8:C11)</f>
        <v>16139</v>
      </c>
      <c r="D12" s="9">
        <f t="shared" si="1"/>
        <v>28366</v>
      </c>
      <c r="E12" s="8">
        <f t="shared" si="1"/>
        <v>10937</v>
      </c>
      <c r="F12" s="9">
        <f t="shared" si="1"/>
        <v>15218</v>
      </c>
      <c r="G12" s="9">
        <f t="shared" si="1"/>
        <v>26155</v>
      </c>
      <c r="H12" s="8">
        <f t="shared" si="1"/>
        <v>4</v>
      </c>
      <c r="I12" s="9">
        <f t="shared" si="1"/>
        <v>6</v>
      </c>
      <c r="J12" s="9">
        <f t="shared" si="1"/>
        <v>10</v>
      </c>
      <c r="K12" s="8">
        <f t="shared" si="0"/>
        <v>23168</v>
      </c>
      <c r="L12" s="9">
        <f t="shared" si="0"/>
        <v>31363</v>
      </c>
      <c r="M12" s="9">
        <f>SUM(K12:L12)</f>
        <v>54531</v>
      </c>
      <c r="O12" s="23"/>
    </row>
    <row r="13" spans="1:15" ht="12" customHeight="1">
      <c r="A13" s="1" t="s">
        <v>77</v>
      </c>
      <c r="B13" s="11"/>
      <c r="C13" s="12"/>
      <c r="D13" s="12"/>
      <c r="E13" s="11"/>
      <c r="F13" s="12"/>
      <c r="G13" s="12"/>
      <c r="H13" s="11"/>
      <c r="I13" s="12"/>
      <c r="J13" s="12"/>
      <c r="K13" s="68"/>
      <c r="L13" s="69"/>
      <c r="M13" s="69"/>
      <c r="O13" s="23"/>
    </row>
    <row r="14" spans="1:15" ht="12" customHeight="1">
      <c r="A14" s="13" t="s">
        <v>66</v>
      </c>
      <c r="B14" s="14">
        <v>2704</v>
      </c>
      <c r="C14" s="15">
        <v>1916</v>
      </c>
      <c r="D14" s="15">
        <v>4620</v>
      </c>
      <c r="E14" s="14">
        <v>2034</v>
      </c>
      <c r="F14" s="15">
        <v>1428</v>
      </c>
      <c r="G14" s="15">
        <v>3462</v>
      </c>
      <c r="H14" s="14">
        <v>191</v>
      </c>
      <c r="I14" s="15">
        <v>60</v>
      </c>
      <c r="J14" s="15">
        <v>251</v>
      </c>
      <c r="K14" s="42">
        <f t="shared" ref="K14:L18" si="2">SUM(H14,E14,B14)</f>
        <v>4929</v>
      </c>
      <c r="L14" s="23">
        <f t="shared" si="2"/>
        <v>3404</v>
      </c>
      <c r="M14" s="23">
        <f>SUM(K14:L14)</f>
        <v>8333</v>
      </c>
      <c r="O14" s="23"/>
    </row>
    <row r="15" spans="1:15" ht="12" customHeight="1">
      <c r="A15" s="13" t="s">
        <v>67</v>
      </c>
      <c r="B15" s="14">
        <v>10148</v>
      </c>
      <c r="C15" s="15">
        <v>8107</v>
      </c>
      <c r="D15" s="15">
        <v>18255</v>
      </c>
      <c r="E15" s="14">
        <v>7869</v>
      </c>
      <c r="F15" s="15">
        <v>6828</v>
      </c>
      <c r="G15" s="15">
        <v>14697</v>
      </c>
      <c r="H15" s="14">
        <v>405</v>
      </c>
      <c r="I15" s="15">
        <v>186</v>
      </c>
      <c r="J15" s="15">
        <v>591</v>
      </c>
      <c r="K15" s="42">
        <f t="shared" si="2"/>
        <v>18422</v>
      </c>
      <c r="L15" s="23">
        <f t="shared" si="2"/>
        <v>15121</v>
      </c>
      <c r="M15" s="23">
        <f>SUM(K15:L15)</f>
        <v>33543</v>
      </c>
      <c r="O15" s="23"/>
    </row>
    <row r="16" spans="1:15" ht="12" customHeight="1">
      <c r="A16" s="13" t="s">
        <v>68</v>
      </c>
      <c r="B16" s="14">
        <v>749</v>
      </c>
      <c r="C16" s="15">
        <v>364</v>
      </c>
      <c r="D16" s="15">
        <v>1113</v>
      </c>
      <c r="E16" s="14">
        <v>619</v>
      </c>
      <c r="F16" s="15">
        <v>276</v>
      </c>
      <c r="G16" s="15">
        <v>895</v>
      </c>
      <c r="H16" s="14">
        <v>49</v>
      </c>
      <c r="I16" s="15">
        <v>24</v>
      </c>
      <c r="J16" s="15">
        <v>73</v>
      </c>
      <c r="K16" s="42">
        <f t="shared" si="2"/>
        <v>1417</v>
      </c>
      <c r="L16" s="23">
        <f t="shared" si="2"/>
        <v>664</v>
      </c>
      <c r="M16" s="23">
        <f>SUM(K16:L16)</f>
        <v>2081</v>
      </c>
      <c r="O16" s="23"/>
    </row>
    <row r="17" spans="1:15" ht="12" customHeight="1">
      <c r="A17" s="13" t="s">
        <v>69</v>
      </c>
      <c r="B17" s="14">
        <v>770</v>
      </c>
      <c r="C17" s="15">
        <v>293</v>
      </c>
      <c r="D17" s="15">
        <v>1063</v>
      </c>
      <c r="E17" s="14">
        <v>618</v>
      </c>
      <c r="F17" s="15">
        <v>184</v>
      </c>
      <c r="G17" s="15">
        <v>802</v>
      </c>
      <c r="H17" s="14">
        <v>43</v>
      </c>
      <c r="I17" s="15">
        <v>9</v>
      </c>
      <c r="J17" s="15">
        <v>52</v>
      </c>
      <c r="K17" s="42">
        <f t="shared" si="2"/>
        <v>1431</v>
      </c>
      <c r="L17" s="23">
        <f t="shared" si="2"/>
        <v>486</v>
      </c>
      <c r="M17" s="23">
        <f>SUM(K17:L17)</f>
        <v>1917</v>
      </c>
      <c r="O17" s="23"/>
    </row>
    <row r="18" spans="1:15" ht="12" customHeight="1">
      <c r="A18" s="7" t="s">
        <v>42</v>
      </c>
      <c r="B18" s="8">
        <f t="shared" ref="B18:J18" si="3">SUM(B14:B17)</f>
        <v>14371</v>
      </c>
      <c r="C18" s="9">
        <f t="shared" si="3"/>
        <v>10680</v>
      </c>
      <c r="D18" s="9">
        <f t="shared" si="3"/>
        <v>25051</v>
      </c>
      <c r="E18" s="8">
        <f t="shared" si="3"/>
        <v>11140</v>
      </c>
      <c r="F18" s="9">
        <f t="shared" si="3"/>
        <v>8716</v>
      </c>
      <c r="G18" s="9">
        <f t="shared" si="3"/>
        <v>19856</v>
      </c>
      <c r="H18" s="8">
        <f t="shared" si="3"/>
        <v>688</v>
      </c>
      <c r="I18" s="9">
        <f t="shared" si="3"/>
        <v>279</v>
      </c>
      <c r="J18" s="9">
        <f t="shared" si="3"/>
        <v>967</v>
      </c>
      <c r="K18" s="8">
        <f t="shared" si="2"/>
        <v>26199</v>
      </c>
      <c r="L18" s="9">
        <f t="shared" si="2"/>
        <v>19675</v>
      </c>
      <c r="M18" s="9">
        <f>SUM(K18:L18)</f>
        <v>45874</v>
      </c>
      <c r="O18" s="23"/>
    </row>
    <row r="19" spans="1:15" ht="12" customHeight="1">
      <c r="A19" s="1" t="s">
        <v>78</v>
      </c>
      <c r="B19" s="11"/>
      <c r="C19" s="12"/>
      <c r="D19" s="12"/>
      <c r="E19" s="11"/>
      <c r="F19" s="12"/>
      <c r="G19" s="12"/>
      <c r="H19" s="11"/>
      <c r="I19" s="12"/>
      <c r="J19" s="12"/>
      <c r="K19" s="68"/>
      <c r="L19" s="69"/>
      <c r="M19" s="69"/>
      <c r="O19" s="23"/>
    </row>
    <row r="20" spans="1:15" ht="12" customHeight="1">
      <c r="A20" s="13" t="s">
        <v>66</v>
      </c>
      <c r="B20" s="14">
        <v>134</v>
      </c>
      <c r="C20" s="15">
        <v>270</v>
      </c>
      <c r="D20" s="15">
        <v>404</v>
      </c>
      <c r="E20" s="14">
        <v>111</v>
      </c>
      <c r="F20" s="15">
        <v>240</v>
      </c>
      <c r="G20" s="15">
        <v>351</v>
      </c>
      <c r="H20" s="14">
        <v>0</v>
      </c>
      <c r="I20" s="15">
        <v>0</v>
      </c>
      <c r="J20" s="15">
        <v>0</v>
      </c>
      <c r="K20" s="42">
        <f t="shared" ref="K20:L24" si="4">SUM(H20,E20,B20)</f>
        <v>245</v>
      </c>
      <c r="L20" s="23">
        <f t="shared" si="4"/>
        <v>510</v>
      </c>
      <c r="M20" s="23">
        <f>SUM(K20:L20)</f>
        <v>755</v>
      </c>
      <c r="O20" s="23"/>
    </row>
    <row r="21" spans="1:15" ht="12" customHeight="1">
      <c r="A21" s="13" t="s">
        <v>67</v>
      </c>
      <c r="B21" s="14">
        <v>302</v>
      </c>
      <c r="C21" s="15">
        <v>803</v>
      </c>
      <c r="D21" s="15">
        <v>1105</v>
      </c>
      <c r="E21" s="14">
        <v>200</v>
      </c>
      <c r="F21" s="15">
        <v>525</v>
      </c>
      <c r="G21" s="15">
        <v>725</v>
      </c>
      <c r="H21" s="14">
        <v>8</v>
      </c>
      <c r="I21" s="15">
        <v>7</v>
      </c>
      <c r="J21" s="15">
        <v>15</v>
      </c>
      <c r="K21" s="42">
        <f t="shared" si="4"/>
        <v>510</v>
      </c>
      <c r="L21" s="23">
        <f t="shared" si="4"/>
        <v>1335</v>
      </c>
      <c r="M21" s="23">
        <f>SUM(K21:L21)</f>
        <v>1845</v>
      </c>
      <c r="O21" s="23"/>
    </row>
    <row r="22" spans="1:15" ht="12" customHeight="1">
      <c r="A22" s="13" t="s">
        <v>68</v>
      </c>
      <c r="B22" s="14">
        <v>82</v>
      </c>
      <c r="C22" s="15">
        <v>200</v>
      </c>
      <c r="D22" s="15">
        <v>282</v>
      </c>
      <c r="E22" s="14">
        <v>64</v>
      </c>
      <c r="F22" s="15">
        <v>151</v>
      </c>
      <c r="G22" s="15">
        <v>215</v>
      </c>
      <c r="H22" s="14">
        <v>0</v>
      </c>
      <c r="I22" s="15">
        <v>0</v>
      </c>
      <c r="J22" s="15">
        <v>0</v>
      </c>
      <c r="K22" s="42">
        <f t="shared" si="4"/>
        <v>146</v>
      </c>
      <c r="L22" s="23">
        <f t="shared" si="4"/>
        <v>351</v>
      </c>
      <c r="M22" s="23">
        <f>SUM(K22:L22)</f>
        <v>497</v>
      </c>
      <c r="O22" s="23"/>
    </row>
    <row r="23" spans="1:15" ht="12" customHeight="1">
      <c r="A23" s="13" t="s">
        <v>69</v>
      </c>
      <c r="B23" s="14">
        <v>106</v>
      </c>
      <c r="C23" s="15">
        <v>227</v>
      </c>
      <c r="D23" s="15">
        <v>333</v>
      </c>
      <c r="E23" s="14">
        <v>81</v>
      </c>
      <c r="F23" s="15">
        <v>184</v>
      </c>
      <c r="G23" s="15">
        <v>265</v>
      </c>
      <c r="H23" s="14">
        <v>0</v>
      </c>
      <c r="I23" s="15">
        <v>0</v>
      </c>
      <c r="J23" s="15">
        <v>0</v>
      </c>
      <c r="K23" s="42">
        <f t="shared" si="4"/>
        <v>187</v>
      </c>
      <c r="L23" s="23">
        <f t="shared" si="4"/>
        <v>411</v>
      </c>
      <c r="M23" s="23">
        <f>SUM(K23:L23)</f>
        <v>598</v>
      </c>
      <c r="O23" s="23"/>
    </row>
    <row r="24" spans="1:15" ht="12" customHeight="1">
      <c r="A24" s="7" t="s">
        <v>42</v>
      </c>
      <c r="B24" s="8">
        <f t="shared" ref="B24:J24" si="5">SUM(B20:B23)</f>
        <v>624</v>
      </c>
      <c r="C24" s="9">
        <f t="shared" si="5"/>
        <v>1500</v>
      </c>
      <c r="D24" s="9">
        <f t="shared" si="5"/>
        <v>2124</v>
      </c>
      <c r="E24" s="8">
        <f t="shared" si="5"/>
        <v>456</v>
      </c>
      <c r="F24" s="9">
        <f t="shared" si="5"/>
        <v>1100</v>
      </c>
      <c r="G24" s="9">
        <f t="shared" si="5"/>
        <v>1556</v>
      </c>
      <c r="H24" s="8">
        <f t="shared" si="5"/>
        <v>8</v>
      </c>
      <c r="I24" s="9">
        <f t="shared" si="5"/>
        <v>7</v>
      </c>
      <c r="J24" s="9">
        <f t="shared" si="5"/>
        <v>15</v>
      </c>
      <c r="K24" s="8">
        <f t="shared" si="4"/>
        <v>1088</v>
      </c>
      <c r="L24" s="9">
        <f t="shared" si="4"/>
        <v>2607</v>
      </c>
      <c r="M24" s="9">
        <f>SUM(K24:L24)</f>
        <v>3695</v>
      </c>
      <c r="O24" s="23"/>
    </row>
    <row r="25" spans="1:15" ht="12" customHeight="1">
      <c r="A25" s="1" t="s">
        <v>79</v>
      </c>
      <c r="B25" s="11"/>
      <c r="C25" s="12"/>
      <c r="D25" s="12"/>
      <c r="E25" s="11"/>
      <c r="F25" s="12"/>
      <c r="G25" s="12"/>
      <c r="H25" s="11"/>
      <c r="I25" s="12"/>
      <c r="J25" s="12"/>
      <c r="K25" s="68"/>
      <c r="L25" s="69"/>
      <c r="M25" s="69"/>
      <c r="O25" s="23"/>
    </row>
    <row r="26" spans="1:15" ht="12" customHeight="1">
      <c r="A26" s="13" t="s">
        <v>66</v>
      </c>
      <c r="B26" s="14">
        <v>1523</v>
      </c>
      <c r="C26" s="15">
        <v>1096</v>
      </c>
      <c r="D26" s="15">
        <v>2619</v>
      </c>
      <c r="E26" s="14">
        <v>1117</v>
      </c>
      <c r="F26" s="15">
        <v>858</v>
      </c>
      <c r="G26" s="15">
        <v>1975</v>
      </c>
      <c r="H26" s="14">
        <v>908</v>
      </c>
      <c r="I26" s="15">
        <v>830</v>
      </c>
      <c r="J26" s="15">
        <v>1738</v>
      </c>
      <c r="K26" s="42">
        <f t="shared" ref="K26:L30" si="6">SUM(H26,E26,B26)</f>
        <v>3548</v>
      </c>
      <c r="L26" s="23">
        <f t="shared" si="6"/>
        <v>2784</v>
      </c>
      <c r="M26" s="23">
        <f>SUM(K26:L26)</f>
        <v>6332</v>
      </c>
      <c r="O26" s="23"/>
    </row>
    <row r="27" spans="1:15" ht="12" customHeight="1">
      <c r="A27" s="13" t="s">
        <v>67</v>
      </c>
      <c r="B27" s="14">
        <v>3579</v>
      </c>
      <c r="C27" s="15">
        <v>2135</v>
      </c>
      <c r="D27" s="15">
        <v>5714</v>
      </c>
      <c r="E27" s="14">
        <v>2965</v>
      </c>
      <c r="F27" s="15">
        <v>1884</v>
      </c>
      <c r="G27" s="15">
        <v>4849</v>
      </c>
      <c r="H27" s="14">
        <v>2712</v>
      </c>
      <c r="I27" s="15">
        <v>2005</v>
      </c>
      <c r="J27" s="15">
        <v>4717</v>
      </c>
      <c r="K27" s="42">
        <f t="shared" si="6"/>
        <v>9256</v>
      </c>
      <c r="L27" s="23">
        <f t="shared" si="6"/>
        <v>6024</v>
      </c>
      <c r="M27" s="23">
        <f>SUM(K27:L27)</f>
        <v>15280</v>
      </c>
      <c r="O27" s="23"/>
    </row>
    <row r="28" spans="1:15" ht="12" customHeight="1">
      <c r="A28" s="13" t="s">
        <v>68</v>
      </c>
      <c r="B28" s="14">
        <v>512</v>
      </c>
      <c r="C28" s="15">
        <v>213</v>
      </c>
      <c r="D28" s="15">
        <v>725</v>
      </c>
      <c r="E28" s="14">
        <v>357</v>
      </c>
      <c r="F28" s="15">
        <v>164</v>
      </c>
      <c r="G28" s="15">
        <v>521</v>
      </c>
      <c r="H28" s="14">
        <v>334</v>
      </c>
      <c r="I28" s="15">
        <v>236</v>
      </c>
      <c r="J28" s="15">
        <v>570</v>
      </c>
      <c r="K28" s="42">
        <f t="shared" si="6"/>
        <v>1203</v>
      </c>
      <c r="L28" s="23">
        <f t="shared" si="6"/>
        <v>613</v>
      </c>
      <c r="M28" s="23">
        <f>SUM(K28:L28)</f>
        <v>1816</v>
      </c>
      <c r="O28" s="23"/>
    </row>
    <row r="29" spans="1:15" ht="12" customHeight="1">
      <c r="A29" s="13" t="s">
        <v>69</v>
      </c>
      <c r="B29" s="14">
        <v>579</v>
      </c>
      <c r="C29" s="15">
        <v>148</v>
      </c>
      <c r="D29" s="15">
        <v>727</v>
      </c>
      <c r="E29" s="14">
        <v>426</v>
      </c>
      <c r="F29" s="15">
        <v>133</v>
      </c>
      <c r="G29" s="15">
        <v>559</v>
      </c>
      <c r="H29" s="14">
        <v>324</v>
      </c>
      <c r="I29" s="15">
        <v>117</v>
      </c>
      <c r="J29" s="15">
        <v>441</v>
      </c>
      <c r="K29" s="42">
        <f t="shared" si="6"/>
        <v>1329</v>
      </c>
      <c r="L29" s="23">
        <f t="shared" si="6"/>
        <v>398</v>
      </c>
      <c r="M29" s="23">
        <f>SUM(K29:L29)</f>
        <v>1727</v>
      </c>
      <c r="O29" s="23"/>
    </row>
    <row r="30" spans="1:15" ht="12" customHeight="1">
      <c r="A30" s="7" t="s">
        <v>42</v>
      </c>
      <c r="B30" s="8">
        <f t="shared" ref="B30:J30" si="7">SUM(B26:B29)</f>
        <v>6193</v>
      </c>
      <c r="C30" s="9">
        <f t="shared" si="7"/>
        <v>3592</v>
      </c>
      <c r="D30" s="9">
        <f t="shared" si="7"/>
        <v>9785</v>
      </c>
      <c r="E30" s="8">
        <f t="shared" si="7"/>
        <v>4865</v>
      </c>
      <c r="F30" s="9">
        <f t="shared" si="7"/>
        <v>3039</v>
      </c>
      <c r="G30" s="9">
        <f t="shared" si="7"/>
        <v>7904</v>
      </c>
      <c r="H30" s="8">
        <f t="shared" si="7"/>
        <v>4278</v>
      </c>
      <c r="I30" s="9">
        <f t="shared" si="7"/>
        <v>3188</v>
      </c>
      <c r="J30" s="9">
        <f t="shared" si="7"/>
        <v>7466</v>
      </c>
      <c r="K30" s="8">
        <f t="shared" si="6"/>
        <v>15336</v>
      </c>
      <c r="L30" s="9">
        <f t="shared" si="6"/>
        <v>9819</v>
      </c>
      <c r="M30" s="9">
        <f>SUM(K30:L30)</f>
        <v>25155</v>
      </c>
      <c r="O30" s="23"/>
    </row>
    <row r="31" spans="1:15" ht="12" customHeight="1">
      <c r="A31" s="66" t="s">
        <v>57</v>
      </c>
      <c r="B31" s="8"/>
      <c r="C31" s="9"/>
      <c r="D31" s="9"/>
      <c r="E31" s="8"/>
      <c r="F31" s="9"/>
      <c r="G31" s="9"/>
      <c r="H31" s="8"/>
      <c r="I31" s="9"/>
      <c r="J31" s="9"/>
      <c r="K31" s="43"/>
      <c r="L31" s="44"/>
      <c r="M31" s="44"/>
      <c r="O31" s="23"/>
    </row>
    <row r="32" spans="1:15" ht="12" customHeight="1">
      <c r="A32" s="13" t="s">
        <v>66</v>
      </c>
      <c r="B32" s="14">
        <f t="shared" ref="B32:J32" si="8">SUM(B26,B20,B14,B8)</f>
        <v>7058</v>
      </c>
      <c r="C32" s="15">
        <f t="shared" si="8"/>
        <v>6728</v>
      </c>
      <c r="D32" s="15">
        <f t="shared" si="8"/>
        <v>13786</v>
      </c>
      <c r="E32" s="14">
        <f t="shared" si="8"/>
        <v>5506</v>
      </c>
      <c r="F32" s="15">
        <f t="shared" si="8"/>
        <v>5608</v>
      </c>
      <c r="G32" s="15">
        <f t="shared" si="8"/>
        <v>11114</v>
      </c>
      <c r="H32" s="14">
        <f t="shared" si="8"/>
        <v>1103</v>
      </c>
      <c r="I32" s="15">
        <f t="shared" si="8"/>
        <v>896</v>
      </c>
      <c r="J32" s="15">
        <f t="shared" si="8"/>
        <v>1999</v>
      </c>
      <c r="K32" s="42">
        <f t="shared" ref="K32:L36" si="9">SUM(H32,E32,B32)</f>
        <v>13667</v>
      </c>
      <c r="L32" s="23">
        <f t="shared" si="9"/>
        <v>13232</v>
      </c>
      <c r="M32" s="23">
        <f>SUM(K32:L32)</f>
        <v>26899</v>
      </c>
      <c r="O32" s="23"/>
    </row>
    <row r="33" spans="1:15" ht="12" customHeight="1">
      <c r="A33" s="13" t="s">
        <v>67</v>
      </c>
      <c r="B33" s="14">
        <f t="shared" ref="B33:J33" si="10">SUM(B27,B21,B15,B9)</f>
        <v>23211</v>
      </c>
      <c r="C33" s="15">
        <f t="shared" si="10"/>
        <v>23290</v>
      </c>
      <c r="D33" s="15">
        <f t="shared" si="10"/>
        <v>46501</v>
      </c>
      <c r="E33" s="14">
        <f t="shared" si="10"/>
        <v>19455</v>
      </c>
      <c r="F33" s="15">
        <f t="shared" si="10"/>
        <v>20933</v>
      </c>
      <c r="G33" s="15">
        <f t="shared" si="10"/>
        <v>40388</v>
      </c>
      <c r="H33" s="14">
        <f t="shared" si="10"/>
        <v>3125</v>
      </c>
      <c r="I33" s="15">
        <f t="shared" si="10"/>
        <v>2198</v>
      </c>
      <c r="J33" s="15">
        <f t="shared" si="10"/>
        <v>5323</v>
      </c>
      <c r="K33" s="42">
        <f t="shared" si="9"/>
        <v>45791</v>
      </c>
      <c r="L33" s="23">
        <f t="shared" si="9"/>
        <v>46421</v>
      </c>
      <c r="M33" s="23">
        <f>SUM(K33:L33)</f>
        <v>92212</v>
      </c>
      <c r="O33" s="23"/>
    </row>
    <row r="34" spans="1:15" ht="12" customHeight="1">
      <c r="A34" s="13" t="s">
        <v>68</v>
      </c>
      <c r="B34" s="14">
        <f t="shared" ref="B34:J34" si="11">SUM(B28,B22,B16,B10)</f>
        <v>1403</v>
      </c>
      <c r="C34" s="15">
        <f t="shared" si="11"/>
        <v>862</v>
      </c>
      <c r="D34" s="15">
        <f t="shared" si="11"/>
        <v>2265</v>
      </c>
      <c r="E34" s="14">
        <f t="shared" si="11"/>
        <v>1088</v>
      </c>
      <c r="F34" s="15">
        <f t="shared" si="11"/>
        <v>675</v>
      </c>
      <c r="G34" s="15">
        <f t="shared" si="11"/>
        <v>1763</v>
      </c>
      <c r="H34" s="14">
        <f t="shared" si="11"/>
        <v>383</v>
      </c>
      <c r="I34" s="15">
        <f t="shared" si="11"/>
        <v>260</v>
      </c>
      <c r="J34" s="15">
        <f t="shared" si="11"/>
        <v>643</v>
      </c>
      <c r="K34" s="42">
        <f t="shared" si="9"/>
        <v>2874</v>
      </c>
      <c r="L34" s="23">
        <f t="shared" si="9"/>
        <v>1797</v>
      </c>
      <c r="M34" s="23">
        <f>SUM(K34:L34)</f>
        <v>4671</v>
      </c>
      <c r="O34" s="23"/>
    </row>
    <row r="35" spans="1:15" ht="12" customHeight="1">
      <c r="A35" s="13" t="s">
        <v>69</v>
      </c>
      <c r="B35" s="14">
        <f t="shared" ref="B35:J35" si="12">SUM(B29,B23,B17,B11)</f>
        <v>1743</v>
      </c>
      <c r="C35" s="15">
        <f t="shared" si="12"/>
        <v>1031</v>
      </c>
      <c r="D35" s="15">
        <f t="shared" si="12"/>
        <v>2774</v>
      </c>
      <c r="E35" s="14">
        <f t="shared" si="12"/>
        <v>1349</v>
      </c>
      <c r="F35" s="15">
        <f t="shared" si="12"/>
        <v>857</v>
      </c>
      <c r="G35" s="15">
        <f t="shared" si="12"/>
        <v>2206</v>
      </c>
      <c r="H35" s="14">
        <f t="shared" si="12"/>
        <v>367</v>
      </c>
      <c r="I35" s="15">
        <f t="shared" si="12"/>
        <v>126</v>
      </c>
      <c r="J35" s="15">
        <f t="shared" si="12"/>
        <v>493</v>
      </c>
      <c r="K35" s="42">
        <f t="shared" si="9"/>
        <v>3459</v>
      </c>
      <c r="L35" s="23">
        <f t="shared" si="9"/>
        <v>2014</v>
      </c>
      <c r="M35" s="23">
        <f>SUM(K35:L35)</f>
        <v>5473</v>
      </c>
      <c r="O35" s="23"/>
    </row>
    <row r="36" spans="1:15" ht="12" customHeight="1">
      <c r="A36" s="7" t="s">
        <v>42</v>
      </c>
      <c r="B36" s="8">
        <f t="shared" ref="B36:J36" si="13">SUM(B32:B35)</f>
        <v>33415</v>
      </c>
      <c r="C36" s="9">
        <f t="shared" si="13"/>
        <v>31911</v>
      </c>
      <c r="D36" s="9">
        <f t="shared" si="13"/>
        <v>65326</v>
      </c>
      <c r="E36" s="8">
        <f t="shared" si="13"/>
        <v>27398</v>
      </c>
      <c r="F36" s="9">
        <f t="shared" si="13"/>
        <v>28073</v>
      </c>
      <c r="G36" s="9">
        <f t="shared" si="13"/>
        <v>55471</v>
      </c>
      <c r="H36" s="8">
        <f t="shared" si="13"/>
        <v>4978</v>
      </c>
      <c r="I36" s="9">
        <f t="shared" si="13"/>
        <v>3480</v>
      </c>
      <c r="J36" s="9">
        <f t="shared" si="13"/>
        <v>8458</v>
      </c>
      <c r="K36" s="8">
        <f t="shared" si="9"/>
        <v>65791</v>
      </c>
      <c r="L36" s="9">
        <f t="shared" si="9"/>
        <v>63464</v>
      </c>
      <c r="M36" s="9">
        <f>SUM(K36:L36)</f>
        <v>129255</v>
      </c>
      <c r="O36" s="23"/>
    </row>
  </sheetData>
  <phoneticPr fontId="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6"/>
  <sheetViews>
    <sheetView zoomScaleNormal="100" workbookViewId="0"/>
  </sheetViews>
  <sheetFormatPr defaultColWidth="9.33203125" defaultRowHeight="11.4"/>
  <cols>
    <col min="1" max="1" width="48.6640625" style="13" customWidth="1"/>
    <col min="2" max="4" width="11.33203125" style="13" customWidth="1"/>
    <col min="5" max="16384" width="9.33203125" style="13"/>
  </cols>
  <sheetData>
    <row r="1" spans="1:7" ht="12" customHeight="1">
      <c r="A1" s="1" t="s">
        <v>1</v>
      </c>
    </row>
    <row r="2" spans="1:7" ht="12" customHeight="1">
      <c r="A2" s="18" t="s">
        <v>62</v>
      </c>
      <c r="B2" s="18"/>
      <c r="C2" s="18"/>
      <c r="D2" s="18"/>
    </row>
    <row r="3" spans="1:7" ht="12" customHeight="1">
      <c r="A3" s="18" t="s">
        <v>87</v>
      </c>
      <c r="B3" s="18"/>
      <c r="C3" s="18"/>
      <c r="D3" s="18"/>
    </row>
    <row r="4" spans="1:7" ht="12" customHeight="1" thickBot="1">
      <c r="A4" s="16"/>
      <c r="B4" s="16"/>
      <c r="C4" s="16"/>
      <c r="D4" s="16"/>
    </row>
    <row r="5" spans="1:7" ht="12" customHeight="1">
      <c r="A5" s="3"/>
      <c r="B5" s="4" t="s">
        <v>40</v>
      </c>
      <c r="C5" s="5" t="s">
        <v>41</v>
      </c>
      <c r="D5" s="5" t="s">
        <v>42</v>
      </c>
    </row>
    <row r="6" spans="1:7" ht="12" customHeight="1">
      <c r="A6" s="1" t="s">
        <v>43</v>
      </c>
      <c r="B6" s="27">
        <v>0</v>
      </c>
      <c r="C6" s="28">
        <v>0</v>
      </c>
      <c r="D6" s="28">
        <f>SUM(B6:C6)</f>
        <v>0</v>
      </c>
    </row>
    <row r="7" spans="1:7" ht="12" customHeight="1">
      <c r="A7" s="7" t="s">
        <v>44</v>
      </c>
      <c r="B7" s="8">
        <v>0</v>
      </c>
      <c r="C7" s="9">
        <v>0</v>
      </c>
      <c r="D7" s="9">
        <f>SUM(B7:C7)</f>
        <v>0</v>
      </c>
    </row>
    <row r="8" spans="1:7" ht="12" customHeight="1">
      <c r="A8" s="1" t="s">
        <v>45</v>
      </c>
      <c r="B8" s="11"/>
      <c r="C8" s="12"/>
      <c r="D8" s="12"/>
    </row>
    <row r="9" spans="1:7" ht="12" customHeight="1">
      <c r="A9" s="13" t="s">
        <v>46</v>
      </c>
      <c r="B9" s="14">
        <v>5</v>
      </c>
      <c r="C9" s="15">
        <v>14</v>
      </c>
      <c r="D9" s="15">
        <f>SUM(B9:C9)</f>
        <v>19</v>
      </c>
    </row>
    <row r="10" spans="1:7" ht="12" customHeight="1">
      <c r="A10" s="13" t="s">
        <v>47</v>
      </c>
      <c r="B10" s="14">
        <v>0</v>
      </c>
      <c r="C10" s="15">
        <v>0</v>
      </c>
      <c r="D10" s="15">
        <v>0</v>
      </c>
    </row>
    <row r="11" spans="1:7" ht="12" customHeight="1">
      <c r="A11" s="13" t="s">
        <v>48</v>
      </c>
      <c r="B11" s="14">
        <v>0</v>
      </c>
      <c r="C11" s="15">
        <v>0</v>
      </c>
      <c r="D11" s="15">
        <v>0</v>
      </c>
    </row>
    <row r="12" spans="1:7" ht="12" customHeight="1">
      <c r="A12" s="13" t="s">
        <v>49</v>
      </c>
      <c r="B12" s="14">
        <v>0</v>
      </c>
      <c r="C12" s="15">
        <v>0</v>
      </c>
      <c r="D12" s="15">
        <v>0</v>
      </c>
      <c r="E12" s="1"/>
      <c r="F12" s="1"/>
      <c r="G12" s="1"/>
    </row>
    <row r="13" spans="1:7" ht="12" customHeight="1">
      <c r="A13" s="7" t="s">
        <v>50</v>
      </c>
      <c r="B13" s="8">
        <f>SUM(B9:B12)</f>
        <v>5</v>
      </c>
      <c r="C13" s="9">
        <f>SUM(C9:C12)</f>
        <v>14</v>
      </c>
      <c r="D13" s="9">
        <f>SUM(B13:C13)</f>
        <v>19</v>
      </c>
    </row>
    <row r="14" spans="1:7" ht="12" customHeight="1">
      <c r="A14" s="1" t="s">
        <v>51</v>
      </c>
      <c r="B14" s="11"/>
      <c r="C14" s="12"/>
      <c r="D14" s="12"/>
    </row>
    <row r="15" spans="1:7" ht="12" customHeight="1">
      <c r="A15" s="13" t="s">
        <v>52</v>
      </c>
      <c r="B15" s="14">
        <f>SUM('21talen11'!B36)</f>
        <v>927</v>
      </c>
      <c r="C15" s="15">
        <f>SUM('21talen11'!C36)</f>
        <v>1320</v>
      </c>
      <c r="D15" s="15">
        <f>SUM(B15:C15)</f>
        <v>2247</v>
      </c>
    </row>
    <row r="16" spans="1:7" ht="12" customHeight="1">
      <c r="A16" s="13" t="s">
        <v>53</v>
      </c>
      <c r="B16" s="14">
        <f>SUM('21talen11'!E36)</f>
        <v>11388</v>
      </c>
      <c r="C16" s="15">
        <f>SUM('21talen11'!F36)</f>
        <v>13721</v>
      </c>
      <c r="D16" s="15">
        <f>SUM(B16:C16)</f>
        <v>25109</v>
      </c>
    </row>
    <row r="17" spans="1:6" ht="12" customHeight="1">
      <c r="A17" s="7" t="s">
        <v>54</v>
      </c>
      <c r="B17" s="8">
        <f>SUM(B15:B16)</f>
        <v>12315</v>
      </c>
      <c r="C17" s="9">
        <f>SUM(C15:C16)</f>
        <v>15041</v>
      </c>
      <c r="D17" s="9">
        <f>SUM(D15:D16)</f>
        <v>27356</v>
      </c>
    </row>
    <row r="18" spans="1:6" ht="12" customHeight="1">
      <c r="A18" s="1" t="s">
        <v>55</v>
      </c>
      <c r="B18" s="11"/>
      <c r="C18" s="12"/>
      <c r="D18" s="12"/>
    </row>
    <row r="19" spans="1:6" ht="12" customHeight="1">
      <c r="A19" s="13" t="s">
        <v>52</v>
      </c>
      <c r="B19" s="14">
        <f>SUM('21talen12'!B36)</f>
        <v>9466</v>
      </c>
      <c r="C19" s="15">
        <f>SUM('21talen12'!C36)</f>
        <v>11316</v>
      </c>
      <c r="D19" s="15">
        <f>SUM('21talen12'!D36)</f>
        <v>20782</v>
      </c>
    </row>
    <row r="20" spans="1:6" ht="12" customHeight="1">
      <c r="A20" s="13" t="s">
        <v>53</v>
      </c>
      <c r="B20" s="14">
        <f>SUM('21talen12'!E36)</f>
        <v>7963</v>
      </c>
      <c r="C20" s="15">
        <f>SUM('21talen12'!F36)</f>
        <v>10251</v>
      </c>
      <c r="D20" s="15">
        <f>SUM('21talen12'!G36)</f>
        <v>18214</v>
      </c>
    </row>
    <row r="21" spans="1:6" ht="12" customHeight="1">
      <c r="A21" s="13" t="s">
        <v>56</v>
      </c>
      <c r="B21" s="21">
        <f>SUM('21talen12'!H36)</f>
        <v>257</v>
      </c>
      <c r="C21" s="22">
        <f>SUM('21talen12'!I36)</f>
        <v>186</v>
      </c>
      <c r="D21" s="22">
        <f>SUM('21talen12'!J36)</f>
        <v>443</v>
      </c>
    </row>
    <row r="22" spans="1:6" ht="12" customHeight="1">
      <c r="A22" s="7" t="s">
        <v>57</v>
      </c>
      <c r="B22" s="8">
        <f>SUM(B19:B21)</f>
        <v>17686</v>
      </c>
      <c r="C22" s="9">
        <f>SUM(C19:C21)</f>
        <v>21753</v>
      </c>
      <c r="D22" s="9">
        <f>SUM(D19:D21)</f>
        <v>39439</v>
      </c>
    </row>
    <row r="23" spans="1:6" ht="12" customHeight="1">
      <c r="A23" s="7"/>
      <c r="B23" s="11"/>
      <c r="C23" s="12"/>
      <c r="D23" s="12"/>
    </row>
    <row r="24" spans="1:6" ht="12" customHeight="1">
      <c r="A24" s="1" t="s">
        <v>58</v>
      </c>
      <c r="B24" s="14">
        <v>0</v>
      </c>
      <c r="C24" s="15">
        <v>0</v>
      </c>
      <c r="D24" s="15">
        <f>SUM(B24:C24)</f>
        <v>0</v>
      </c>
    </row>
    <row r="25" spans="1:6" ht="12" customHeight="1">
      <c r="A25" s="1"/>
      <c r="B25" s="11"/>
      <c r="C25" s="12"/>
      <c r="D25" s="12"/>
    </row>
    <row r="26" spans="1:6" ht="12" customHeight="1">
      <c r="A26" s="7" t="s">
        <v>59</v>
      </c>
      <c r="B26" s="8">
        <f>SUM(B24,B22,B17,B13,B7)</f>
        <v>30006</v>
      </c>
      <c r="C26" s="9">
        <f>SUM(C24,C22,C17,C13,C7)</f>
        <v>36808</v>
      </c>
      <c r="D26" s="9">
        <f>SUM(B26:C26)</f>
        <v>66814</v>
      </c>
      <c r="F26" s="23"/>
    </row>
  </sheetData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>&amp;R&amp;A</oddFooter>
  </headerFooter>
  <cellWatches>
    <cellWatch r="B24"/>
  </cellWatch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6"/>
  <sheetViews>
    <sheetView workbookViewId="0"/>
  </sheetViews>
  <sheetFormatPr defaultColWidth="9.33203125" defaultRowHeight="11.4"/>
  <cols>
    <col min="1" max="1" width="27.6640625" style="13" customWidth="1"/>
    <col min="2" max="10" width="7.6640625" style="13" customWidth="1"/>
    <col min="11" max="16384" width="9.33203125" style="13"/>
  </cols>
  <sheetData>
    <row r="1" spans="1:12" ht="12" customHeight="1">
      <c r="A1" s="1" t="s">
        <v>1</v>
      </c>
    </row>
    <row r="2" spans="1:12" ht="12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ht="12" customHeight="1">
      <c r="A3" s="18" t="s">
        <v>88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2" ht="12" customHeight="1">
      <c r="A5" s="53"/>
      <c r="B5" s="54" t="s">
        <v>74</v>
      </c>
      <c r="C5" s="55"/>
      <c r="D5" s="56"/>
      <c r="E5" s="54" t="s">
        <v>75</v>
      </c>
      <c r="F5" s="55"/>
      <c r="G5" s="56"/>
      <c r="H5" s="54" t="s">
        <v>59</v>
      </c>
      <c r="I5" s="55"/>
      <c r="J5" s="55"/>
    </row>
    <row r="6" spans="1:12" ht="12" customHeight="1">
      <c r="A6" s="57"/>
      <c r="B6" s="36" t="s">
        <v>40</v>
      </c>
      <c r="C6" s="37" t="s">
        <v>41</v>
      </c>
      <c r="D6" s="37" t="s">
        <v>42</v>
      </c>
      <c r="E6" s="36" t="s">
        <v>40</v>
      </c>
      <c r="F6" s="37" t="s">
        <v>41</v>
      </c>
      <c r="G6" s="37" t="s">
        <v>42</v>
      </c>
      <c r="H6" s="36" t="s">
        <v>40</v>
      </c>
      <c r="I6" s="37" t="s">
        <v>41</v>
      </c>
      <c r="J6" s="37" t="s">
        <v>42</v>
      </c>
    </row>
    <row r="7" spans="1:12" ht="12" customHeight="1">
      <c r="A7" s="51" t="s">
        <v>76</v>
      </c>
      <c r="B7" s="58"/>
      <c r="C7" s="59"/>
      <c r="D7" s="59"/>
      <c r="E7" s="58"/>
      <c r="F7" s="59"/>
      <c r="G7" s="59"/>
      <c r="H7" s="60"/>
      <c r="I7" s="61"/>
      <c r="J7" s="61"/>
    </row>
    <row r="8" spans="1:12" ht="12" customHeight="1">
      <c r="A8" s="57" t="s">
        <v>66</v>
      </c>
      <c r="B8" s="14">
        <v>67</v>
      </c>
      <c r="C8" s="15">
        <v>132</v>
      </c>
      <c r="D8" s="15">
        <v>199</v>
      </c>
      <c r="E8" s="14">
        <v>117</v>
      </c>
      <c r="F8" s="15">
        <v>143</v>
      </c>
      <c r="G8" s="15">
        <v>260</v>
      </c>
      <c r="H8" s="42">
        <f t="shared" ref="H8:H11" si="0">SUM(B8,E8)</f>
        <v>184</v>
      </c>
      <c r="I8" s="23">
        <f t="shared" ref="H8:J12" si="1">SUM(C8,F8)</f>
        <v>275</v>
      </c>
      <c r="J8" s="23">
        <f t="shared" si="1"/>
        <v>459</v>
      </c>
      <c r="L8" s="23"/>
    </row>
    <row r="9" spans="1:12" ht="12" customHeight="1">
      <c r="A9" s="57" t="s">
        <v>67</v>
      </c>
      <c r="B9" s="14">
        <v>523</v>
      </c>
      <c r="C9" s="15">
        <v>735</v>
      </c>
      <c r="D9" s="15">
        <v>1258</v>
      </c>
      <c r="E9" s="14">
        <v>9840</v>
      </c>
      <c r="F9" s="15">
        <v>12322</v>
      </c>
      <c r="G9" s="15">
        <v>22162</v>
      </c>
      <c r="H9" s="42">
        <f t="shared" si="0"/>
        <v>10363</v>
      </c>
      <c r="I9" s="23">
        <f t="shared" si="1"/>
        <v>13057</v>
      </c>
      <c r="J9" s="23">
        <f t="shared" si="1"/>
        <v>23420</v>
      </c>
      <c r="L9" s="23"/>
    </row>
    <row r="10" spans="1:12" ht="12" customHeight="1">
      <c r="A10" s="57" t="s">
        <v>68</v>
      </c>
      <c r="B10" s="14">
        <v>3</v>
      </c>
      <c r="C10" s="15">
        <v>9</v>
      </c>
      <c r="D10" s="15">
        <v>12</v>
      </c>
      <c r="E10" s="14">
        <v>18</v>
      </c>
      <c r="F10" s="15">
        <v>34</v>
      </c>
      <c r="G10" s="15">
        <v>52</v>
      </c>
      <c r="H10" s="42">
        <f t="shared" si="0"/>
        <v>21</v>
      </c>
      <c r="I10" s="23">
        <f t="shared" si="1"/>
        <v>43</v>
      </c>
      <c r="J10" s="23">
        <f t="shared" si="1"/>
        <v>64</v>
      </c>
      <c r="L10" s="23"/>
    </row>
    <row r="11" spans="1:12" ht="12" customHeight="1">
      <c r="A11" s="57" t="s">
        <v>69</v>
      </c>
      <c r="B11" s="14">
        <v>1</v>
      </c>
      <c r="C11" s="15">
        <v>2</v>
      </c>
      <c r="D11" s="15">
        <v>3</v>
      </c>
      <c r="E11" s="14">
        <v>128</v>
      </c>
      <c r="F11" s="15">
        <v>166</v>
      </c>
      <c r="G11" s="15">
        <v>294</v>
      </c>
      <c r="H11" s="42">
        <f t="shared" si="0"/>
        <v>129</v>
      </c>
      <c r="I11" s="23">
        <f t="shared" si="1"/>
        <v>168</v>
      </c>
      <c r="J11" s="23">
        <f t="shared" si="1"/>
        <v>297</v>
      </c>
      <c r="L11" s="23"/>
    </row>
    <row r="12" spans="1:12" ht="12" customHeight="1">
      <c r="A12" s="62" t="s">
        <v>42</v>
      </c>
      <c r="B12" s="8">
        <f t="shared" ref="B12:G12" si="2">SUM(B8:B11)</f>
        <v>594</v>
      </c>
      <c r="C12" s="9">
        <f t="shared" si="2"/>
        <v>878</v>
      </c>
      <c r="D12" s="9">
        <f t="shared" si="2"/>
        <v>1472</v>
      </c>
      <c r="E12" s="8">
        <f t="shared" si="2"/>
        <v>10103</v>
      </c>
      <c r="F12" s="9">
        <f t="shared" si="2"/>
        <v>12665</v>
      </c>
      <c r="G12" s="9">
        <f t="shared" si="2"/>
        <v>22768</v>
      </c>
      <c r="H12" s="43">
        <f t="shared" si="1"/>
        <v>10697</v>
      </c>
      <c r="I12" s="44">
        <f t="shared" si="1"/>
        <v>13543</v>
      </c>
      <c r="J12" s="44">
        <f t="shared" si="1"/>
        <v>24240</v>
      </c>
      <c r="L12" s="23"/>
    </row>
    <row r="13" spans="1:12" ht="12" customHeight="1">
      <c r="A13" s="1" t="s">
        <v>77</v>
      </c>
      <c r="B13" s="14"/>
      <c r="C13" s="15"/>
      <c r="D13" s="15"/>
      <c r="E13" s="14"/>
      <c r="F13" s="15"/>
      <c r="G13" s="15"/>
      <c r="H13" s="42"/>
      <c r="I13" s="23"/>
      <c r="J13" s="23"/>
      <c r="L13" s="23"/>
    </row>
    <row r="14" spans="1:12" ht="12" customHeight="1">
      <c r="A14" s="57" t="s">
        <v>66</v>
      </c>
      <c r="B14" s="14">
        <v>33</v>
      </c>
      <c r="C14" s="15">
        <v>39</v>
      </c>
      <c r="D14" s="15">
        <v>72</v>
      </c>
      <c r="E14" s="14">
        <v>24</v>
      </c>
      <c r="F14" s="15">
        <v>18</v>
      </c>
      <c r="G14" s="15">
        <v>42</v>
      </c>
      <c r="H14" s="42">
        <f t="shared" ref="H14:J17" si="3">SUM(B14,E14)</f>
        <v>57</v>
      </c>
      <c r="I14" s="23">
        <f t="shared" si="3"/>
        <v>57</v>
      </c>
      <c r="J14" s="23">
        <f t="shared" si="3"/>
        <v>114</v>
      </c>
      <c r="L14" s="23"/>
    </row>
    <row r="15" spans="1:12" ht="12" customHeight="1">
      <c r="A15" s="57" t="s">
        <v>67</v>
      </c>
      <c r="B15" s="14">
        <v>290</v>
      </c>
      <c r="C15" s="15">
        <v>391</v>
      </c>
      <c r="D15" s="15">
        <v>681</v>
      </c>
      <c r="E15" s="14">
        <v>1197</v>
      </c>
      <c r="F15" s="15">
        <v>957</v>
      </c>
      <c r="G15" s="15">
        <v>2154</v>
      </c>
      <c r="H15" s="42">
        <f t="shared" si="3"/>
        <v>1487</v>
      </c>
      <c r="I15" s="23">
        <f t="shared" si="3"/>
        <v>1348</v>
      </c>
      <c r="J15" s="23">
        <f t="shared" si="3"/>
        <v>2835</v>
      </c>
      <c r="L15" s="23"/>
    </row>
    <row r="16" spans="1:12" ht="12" customHeight="1">
      <c r="A16" s="57" t="s">
        <v>68</v>
      </c>
      <c r="B16" s="14">
        <v>6</v>
      </c>
      <c r="C16" s="15">
        <v>8</v>
      </c>
      <c r="D16" s="15">
        <v>14</v>
      </c>
      <c r="E16" s="14">
        <v>8</v>
      </c>
      <c r="F16" s="15">
        <v>19</v>
      </c>
      <c r="G16" s="15">
        <v>27</v>
      </c>
      <c r="H16" s="42">
        <f t="shared" si="3"/>
        <v>14</v>
      </c>
      <c r="I16" s="23">
        <f t="shared" si="3"/>
        <v>27</v>
      </c>
      <c r="J16" s="23">
        <f t="shared" si="3"/>
        <v>41</v>
      </c>
      <c r="L16" s="23"/>
    </row>
    <row r="17" spans="1:12" ht="12" customHeight="1">
      <c r="A17" s="57" t="s">
        <v>69</v>
      </c>
      <c r="B17" s="14">
        <v>4</v>
      </c>
      <c r="C17" s="15">
        <v>4</v>
      </c>
      <c r="D17" s="15">
        <v>8</v>
      </c>
      <c r="E17" s="14">
        <v>39</v>
      </c>
      <c r="F17" s="15">
        <v>61</v>
      </c>
      <c r="G17" s="15">
        <v>100</v>
      </c>
      <c r="H17" s="42">
        <f t="shared" si="3"/>
        <v>43</v>
      </c>
      <c r="I17" s="23">
        <f t="shared" si="3"/>
        <v>65</v>
      </c>
      <c r="J17" s="23">
        <f t="shared" si="3"/>
        <v>108</v>
      </c>
      <c r="L17" s="23"/>
    </row>
    <row r="18" spans="1:12" ht="12" customHeight="1">
      <c r="A18" s="62" t="s">
        <v>42</v>
      </c>
      <c r="B18" s="8">
        <f t="shared" ref="B18:J18" si="4">SUM(B14:B17)</f>
        <v>333</v>
      </c>
      <c r="C18" s="9">
        <f t="shared" si="4"/>
        <v>442</v>
      </c>
      <c r="D18" s="9">
        <f t="shared" si="4"/>
        <v>775</v>
      </c>
      <c r="E18" s="8">
        <f t="shared" si="4"/>
        <v>1268</v>
      </c>
      <c r="F18" s="9">
        <f t="shared" si="4"/>
        <v>1055</v>
      </c>
      <c r="G18" s="9">
        <f t="shared" si="4"/>
        <v>2323</v>
      </c>
      <c r="H18" s="8">
        <f t="shared" si="4"/>
        <v>1601</v>
      </c>
      <c r="I18" s="9">
        <f t="shared" si="4"/>
        <v>1497</v>
      </c>
      <c r="J18" s="9">
        <f t="shared" si="4"/>
        <v>3098</v>
      </c>
      <c r="L18" s="23"/>
    </row>
    <row r="19" spans="1:12" ht="12" customHeight="1">
      <c r="A19" s="1" t="s">
        <v>78</v>
      </c>
      <c r="B19" s="14"/>
      <c r="C19" s="15"/>
      <c r="D19" s="15"/>
      <c r="E19" s="14"/>
      <c r="F19" s="15"/>
      <c r="G19" s="15"/>
      <c r="H19" s="42"/>
      <c r="I19" s="23"/>
      <c r="J19" s="23"/>
      <c r="L19" s="23"/>
    </row>
    <row r="20" spans="1:12" ht="12" customHeight="1">
      <c r="A20" s="57" t="s">
        <v>66</v>
      </c>
      <c r="B20" s="14">
        <v>0</v>
      </c>
      <c r="C20" s="15">
        <v>0</v>
      </c>
      <c r="D20" s="15">
        <v>0</v>
      </c>
      <c r="E20" s="14">
        <v>0</v>
      </c>
      <c r="F20" s="15">
        <v>0</v>
      </c>
      <c r="G20" s="15">
        <v>0</v>
      </c>
      <c r="H20" s="42">
        <f t="shared" ref="H20:J23" si="5">SUM(B20,E20)</f>
        <v>0</v>
      </c>
      <c r="I20" s="23">
        <f t="shared" si="5"/>
        <v>0</v>
      </c>
      <c r="J20" s="23">
        <f t="shared" si="5"/>
        <v>0</v>
      </c>
      <c r="L20" s="23"/>
    </row>
    <row r="21" spans="1:12" ht="12" customHeight="1">
      <c r="A21" s="57" t="s">
        <v>67</v>
      </c>
      <c r="B21" s="14">
        <v>0</v>
      </c>
      <c r="C21" s="15">
        <v>0</v>
      </c>
      <c r="D21" s="15">
        <v>0</v>
      </c>
      <c r="E21" s="79">
        <v>0</v>
      </c>
      <c r="F21" s="15">
        <v>0</v>
      </c>
      <c r="G21" s="15">
        <v>0</v>
      </c>
      <c r="H21" s="42">
        <f t="shared" si="5"/>
        <v>0</v>
      </c>
      <c r="I21" s="23">
        <f t="shared" si="5"/>
        <v>0</v>
      </c>
      <c r="J21" s="23">
        <f t="shared" si="5"/>
        <v>0</v>
      </c>
      <c r="L21" s="23"/>
    </row>
    <row r="22" spans="1:12" ht="12" customHeight="1">
      <c r="A22" s="57" t="s">
        <v>68</v>
      </c>
      <c r="B22" s="14">
        <v>0</v>
      </c>
      <c r="C22" s="15">
        <v>0</v>
      </c>
      <c r="D22" s="15">
        <v>0</v>
      </c>
      <c r="E22" s="79">
        <v>0</v>
      </c>
      <c r="F22" s="15">
        <v>0</v>
      </c>
      <c r="G22" s="15">
        <v>0</v>
      </c>
      <c r="H22" s="42">
        <f t="shared" si="5"/>
        <v>0</v>
      </c>
      <c r="I22" s="23">
        <f t="shared" si="5"/>
        <v>0</v>
      </c>
      <c r="J22" s="23">
        <f t="shared" si="5"/>
        <v>0</v>
      </c>
      <c r="L22" s="23"/>
    </row>
    <row r="23" spans="1:12" ht="12" customHeight="1">
      <c r="A23" s="57" t="s">
        <v>69</v>
      </c>
      <c r="B23" s="14">
        <v>0</v>
      </c>
      <c r="C23" s="15">
        <v>0</v>
      </c>
      <c r="D23" s="15">
        <v>0</v>
      </c>
      <c r="E23" s="79">
        <v>0</v>
      </c>
      <c r="F23" s="15">
        <v>0</v>
      </c>
      <c r="G23" s="15">
        <v>0</v>
      </c>
      <c r="H23" s="42">
        <f t="shared" si="5"/>
        <v>0</v>
      </c>
      <c r="I23" s="23">
        <f t="shared" si="5"/>
        <v>0</v>
      </c>
      <c r="J23" s="23">
        <f t="shared" si="5"/>
        <v>0</v>
      </c>
      <c r="L23" s="23"/>
    </row>
    <row r="24" spans="1:12" ht="12" customHeight="1">
      <c r="A24" s="62" t="s">
        <v>42</v>
      </c>
      <c r="B24" s="8">
        <f t="shared" ref="B24:J24" si="6">SUM(B20:B23)</f>
        <v>0</v>
      </c>
      <c r="C24" s="9">
        <f t="shared" si="6"/>
        <v>0</v>
      </c>
      <c r="D24" s="9">
        <f t="shared" si="6"/>
        <v>0</v>
      </c>
      <c r="E24" s="8">
        <f t="shared" si="6"/>
        <v>0</v>
      </c>
      <c r="F24" s="9">
        <f t="shared" si="6"/>
        <v>0</v>
      </c>
      <c r="G24" s="9">
        <f t="shared" si="6"/>
        <v>0</v>
      </c>
      <c r="H24" s="8">
        <f t="shared" si="6"/>
        <v>0</v>
      </c>
      <c r="I24" s="9">
        <f t="shared" si="6"/>
        <v>0</v>
      </c>
      <c r="J24" s="9">
        <f t="shared" si="6"/>
        <v>0</v>
      </c>
      <c r="L24" s="23"/>
    </row>
    <row r="25" spans="1:12" ht="12" customHeight="1">
      <c r="A25" s="1" t="s">
        <v>79</v>
      </c>
      <c r="B25" s="63"/>
      <c r="C25" s="64"/>
      <c r="D25" s="64"/>
      <c r="E25" s="63"/>
      <c r="F25" s="64"/>
      <c r="G25" s="64"/>
      <c r="H25" s="65"/>
      <c r="L25" s="23"/>
    </row>
    <row r="26" spans="1:12" ht="12" customHeight="1">
      <c r="A26" s="13" t="s">
        <v>66</v>
      </c>
      <c r="B26" s="14">
        <v>0</v>
      </c>
      <c r="C26" s="15">
        <v>0</v>
      </c>
      <c r="D26" s="15">
        <v>0</v>
      </c>
      <c r="E26" s="80">
        <v>17</v>
      </c>
      <c r="F26" s="15">
        <v>1</v>
      </c>
      <c r="G26" s="15">
        <v>18</v>
      </c>
      <c r="H26" s="42">
        <f t="shared" ref="H26:J29" si="7">SUM(B26,E26)</f>
        <v>17</v>
      </c>
      <c r="I26" s="23">
        <f t="shared" si="7"/>
        <v>1</v>
      </c>
      <c r="J26" s="23">
        <f t="shared" si="7"/>
        <v>18</v>
      </c>
      <c r="L26" s="23"/>
    </row>
    <row r="27" spans="1:12" ht="12" customHeight="1">
      <c r="A27" s="57" t="s">
        <v>67</v>
      </c>
      <c r="B27" s="14">
        <v>0</v>
      </c>
      <c r="C27" s="15">
        <v>0</v>
      </c>
      <c r="D27" s="15">
        <v>0</v>
      </c>
      <c r="E27" s="79">
        <v>0</v>
      </c>
      <c r="F27" s="15">
        <v>0</v>
      </c>
      <c r="G27" s="15">
        <v>0</v>
      </c>
      <c r="H27" s="42">
        <f t="shared" si="7"/>
        <v>0</v>
      </c>
      <c r="I27" s="23">
        <f t="shared" si="7"/>
        <v>0</v>
      </c>
      <c r="J27" s="23">
        <f t="shared" si="7"/>
        <v>0</v>
      </c>
      <c r="L27" s="23"/>
    </row>
    <row r="28" spans="1:12" ht="12" customHeight="1">
      <c r="A28" s="57" t="s">
        <v>68</v>
      </c>
      <c r="B28" s="14">
        <v>0</v>
      </c>
      <c r="C28" s="15">
        <v>0</v>
      </c>
      <c r="D28" s="15">
        <v>0</v>
      </c>
      <c r="E28" s="79">
        <v>0</v>
      </c>
      <c r="F28" s="15">
        <v>0</v>
      </c>
      <c r="G28" s="15">
        <v>0</v>
      </c>
      <c r="H28" s="42">
        <f t="shared" si="7"/>
        <v>0</v>
      </c>
      <c r="I28" s="23">
        <f t="shared" si="7"/>
        <v>0</v>
      </c>
      <c r="J28" s="23">
        <f t="shared" si="7"/>
        <v>0</v>
      </c>
      <c r="L28" s="23"/>
    </row>
    <row r="29" spans="1:12" ht="12" customHeight="1">
      <c r="A29" s="57" t="s">
        <v>69</v>
      </c>
      <c r="B29" s="14">
        <v>0</v>
      </c>
      <c r="C29" s="15">
        <v>0</v>
      </c>
      <c r="D29" s="15">
        <v>0</v>
      </c>
      <c r="E29" s="79">
        <v>0</v>
      </c>
      <c r="F29" s="15">
        <v>0</v>
      </c>
      <c r="G29" s="15">
        <v>0</v>
      </c>
      <c r="H29" s="42">
        <f t="shared" si="7"/>
        <v>0</v>
      </c>
      <c r="I29" s="23">
        <f t="shared" si="7"/>
        <v>0</v>
      </c>
      <c r="J29" s="23">
        <f t="shared" si="7"/>
        <v>0</v>
      </c>
      <c r="L29" s="23"/>
    </row>
    <row r="30" spans="1:12" ht="12" customHeight="1">
      <c r="A30" s="62" t="s">
        <v>42</v>
      </c>
      <c r="B30" s="8">
        <f t="shared" ref="B30:J30" si="8">SUM(B26:B29)</f>
        <v>0</v>
      </c>
      <c r="C30" s="9">
        <f t="shared" si="8"/>
        <v>0</v>
      </c>
      <c r="D30" s="9">
        <f t="shared" si="8"/>
        <v>0</v>
      </c>
      <c r="E30" s="8">
        <f t="shared" si="8"/>
        <v>17</v>
      </c>
      <c r="F30" s="9">
        <f t="shared" si="8"/>
        <v>1</v>
      </c>
      <c r="G30" s="9">
        <f t="shared" si="8"/>
        <v>18</v>
      </c>
      <c r="H30" s="8">
        <f t="shared" si="8"/>
        <v>17</v>
      </c>
      <c r="I30" s="9">
        <f t="shared" si="8"/>
        <v>1</v>
      </c>
      <c r="J30" s="9">
        <f t="shared" si="8"/>
        <v>18</v>
      </c>
      <c r="L30" s="23"/>
    </row>
    <row r="31" spans="1:12" ht="12" customHeight="1">
      <c r="A31" s="66" t="s">
        <v>54</v>
      </c>
      <c r="B31" s="27"/>
      <c r="C31" s="28"/>
      <c r="D31" s="28"/>
      <c r="E31" s="27"/>
      <c r="F31" s="28"/>
      <c r="G31" s="28"/>
      <c r="H31" s="45"/>
      <c r="I31" s="46"/>
      <c r="J31" s="46"/>
      <c r="L31" s="23"/>
    </row>
    <row r="32" spans="1:12" ht="12" customHeight="1">
      <c r="A32" s="57" t="s">
        <v>66</v>
      </c>
      <c r="B32" s="14">
        <f t="shared" ref="B32:G35" si="9">SUM(B8,B14,B20,B26)</f>
        <v>100</v>
      </c>
      <c r="C32" s="15">
        <f t="shared" si="9"/>
        <v>171</v>
      </c>
      <c r="D32" s="15">
        <f t="shared" si="9"/>
        <v>271</v>
      </c>
      <c r="E32" s="14">
        <f t="shared" si="9"/>
        <v>158</v>
      </c>
      <c r="F32" s="15">
        <f t="shared" si="9"/>
        <v>162</v>
      </c>
      <c r="G32" s="15">
        <f t="shared" si="9"/>
        <v>320</v>
      </c>
      <c r="H32" s="42">
        <f t="shared" ref="H32:I36" si="10">SUM(E32,B32)</f>
        <v>258</v>
      </c>
      <c r="I32" s="23">
        <f t="shared" si="10"/>
        <v>333</v>
      </c>
      <c r="J32" s="23">
        <f>SUM(H32:I32)</f>
        <v>591</v>
      </c>
      <c r="L32" s="23"/>
    </row>
    <row r="33" spans="1:12" ht="12" customHeight="1">
      <c r="A33" s="57" t="s">
        <v>67</v>
      </c>
      <c r="B33" s="14">
        <f t="shared" si="9"/>
        <v>813</v>
      </c>
      <c r="C33" s="15">
        <f t="shared" si="9"/>
        <v>1126</v>
      </c>
      <c r="D33" s="15">
        <f t="shared" si="9"/>
        <v>1939</v>
      </c>
      <c r="E33" s="14">
        <f t="shared" si="9"/>
        <v>11037</v>
      </c>
      <c r="F33" s="15">
        <f t="shared" si="9"/>
        <v>13279</v>
      </c>
      <c r="G33" s="15">
        <f t="shared" si="9"/>
        <v>24316</v>
      </c>
      <c r="H33" s="42">
        <f t="shared" si="10"/>
        <v>11850</v>
      </c>
      <c r="I33" s="23">
        <f t="shared" si="10"/>
        <v>14405</v>
      </c>
      <c r="J33" s="23">
        <f>SUM(H33:I33)</f>
        <v>26255</v>
      </c>
      <c r="L33" s="23"/>
    </row>
    <row r="34" spans="1:12" ht="12" customHeight="1">
      <c r="A34" s="57" t="s">
        <v>68</v>
      </c>
      <c r="B34" s="14">
        <f t="shared" si="9"/>
        <v>9</v>
      </c>
      <c r="C34" s="15">
        <f t="shared" si="9"/>
        <v>17</v>
      </c>
      <c r="D34" s="15">
        <f t="shared" si="9"/>
        <v>26</v>
      </c>
      <c r="E34" s="14">
        <f t="shared" si="9"/>
        <v>26</v>
      </c>
      <c r="F34" s="15">
        <f t="shared" si="9"/>
        <v>53</v>
      </c>
      <c r="G34" s="15">
        <f t="shared" si="9"/>
        <v>79</v>
      </c>
      <c r="H34" s="42">
        <f t="shared" si="10"/>
        <v>35</v>
      </c>
      <c r="I34" s="23">
        <f t="shared" si="10"/>
        <v>70</v>
      </c>
      <c r="J34" s="23">
        <f>SUM(H34:I34)</f>
        <v>105</v>
      </c>
      <c r="L34" s="23"/>
    </row>
    <row r="35" spans="1:12" ht="12" customHeight="1">
      <c r="A35" s="57" t="s">
        <v>69</v>
      </c>
      <c r="B35" s="14">
        <f t="shared" si="9"/>
        <v>5</v>
      </c>
      <c r="C35" s="15">
        <f t="shared" si="9"/>
        <v>6</v>
      </c>
      <c r="D35" s="15">
        <f t="shared" si="9"/>
        <v>11</v>
      </c>
      <c r="E35" s="14">
        <f t="shared" si="9"/>
        <v>167</v>
      </c>
      <c r="F35" s="15">
        <f t="shared" si="9"/>
        <v>227</v>
      </c>
      <c r="G35" s="15">
        <f t="shared" si="9"/>
        <v>394</v>
      </c>
      <c r="H35" s="42">
        <f t="shared" si="10"/>
        <v>172</v>
      </c>
      <c r="I35" s="23">
        <f t="shared" si="10"/>
        <v>233</v>
      </c>
      <c r="J35" s="23">
        <f>SUM(H35:I35)</f>
        <v>405</v>
      </c>
      <c r="L35" s="23"/>
    </row>
    <row r="36" spans="1:12" ht="12" customHeight="1">
      <c r="A36" s="62" t="s">
        <v>42</v>
      </c>
      <c r="B36" s="8">
        <f t="shared" ref="B36:G36" si="11">SUM(B32:B35)</f>
        <v>927</v>
      </c>
      <c r="C36" s="9">
        <f t="shared" si="11"/>
        <v>1320</v>
      </c>
      <c r="D36" s="9">
        <f t="shared" si="11"/>
        <v>2247</v>
      </c>
      <c r="E36" s="8">
        <f t="shared" si="11"/>
        <v>11388</v>
      </c>
      <c r="F36" s="9">
        <f t="shared" si="11"/>
        <v>13721</v>
      </c>
      <c r="G36" s="9">
        <f t="shared" si="11"/>
        <v>25109</v>
      </c>
      <c r="H36" s="8">
        <f t="shared" si="10"/>
        <v>12315</v>
      </c>
      <c r="I36" s="9">
        <f t="shared" si="10"/>
        <v>15041</v>
      </c>
      <c r="J36" s="9">
        <f>SUM(H36:I36)</f>
        <v>27356</v>
      </c>
      <c r="L36" s="23"/>
    </row>
  </sheetData>
  <phoneticPr fontId="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>
    <oddFooter>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7"/>
  <sheetViews>
    <sheetView workbookViewId="0"/>
  </sheetViews>
  <sheetFormatPr defaultColWidth="9.33203125" defaultRowHeight="11.4"/>
  <cols>
    <col min="1" max="1" width="27.6640625" style="13" customWidth="1"/>
    <col min="2" max="13" width="7.6640625" style="13" customWidth="1"/>
    <col min="14" max="16384" width="9.33203125" style="13"/>
  </cols>
  <sheetData>
    <row r="1" spans="1:15" ht="12" customHeight="1">
      <c r="A1" s="1" t="s">
        <v>1</v>
      </c>
    </row>
    <row r="2" spans="1:15" s="16" customFormat="1" ht="12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s="16" customFormat="1" ht="12" customHeight="1">
      <c r="A3" s="18" t="s">
        <v>89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s="16" customFormat="1" ht="12" customHeight="1" thickBot="1"/>
    <row r="5" spans="1:15" ht="12" customHeight="1">
      <c r="A5" s="53"/>
      <c r="B5" s="54" t="s">
        <v>74</v>
      </c>
      <c r="C5" s="55"/>
      <c r="D5" s="56"/>
      <c r="E5" s="54" t="s">
        <v>75</v>
      </c>
      <c r="F5" s="55"/>
      <c r="G5" s="56"/>
      <c r="H5" s="54" t="s">
        <v>81</v>
      </c>
      <c r="I5" s="55"/>
      <c r="J5" s="56"/>
      <c r="K5" s="54" t="s">
        <v>59</v>
      </c>
      <c r="L5" s="55"/>
      <c r="M5" s="55"/>
    </row>
    <row r="6" spans="1:15" ht="12" customHeight="1">
      <c r="A6" s="57"/>
      <c r="B6" s="36" t="s">
        <v>40</v>
      </c>
      <c r="C6" s="37" t="s">
        <v>41</v>
      </c>
      <c r="D6" s="37" t="s">
        <v>42</v>
      </c>
      <c r="E6" s="36" t="s">
        <v>40</v>
      </c>
      <c r="F6" s="37" t="s">
        <v>41</v>
      </c>
      <c r="G6" s="37" t="s">
        <v>42</v>
      </c>
      <c r="H6" s="36" t="s">
        <v>40</v>
      </c>
      <c r="I6" s="37" t="s">
        <v>41</v>
      </c>
      <c r="J6" s="37" t="s">
        <v>42</v>
      </c>
      <c r="K6" s="36" t="s">
        <v>40</v>
      </c>
      <c r="L6" s="37" t="s">
        <v>41</v>
      </c>
      <c r="M6" s="37" t="s">
        <v>42</v>
      </c>
    </row>
    <row r="7" spans="1:15" ht="12" customHeight="1">
      <c r="A7" s="51" t="s">
        <v>76</v>
      </c>
      <c r="B7" s="58"/>
      <c r="C7" s="59"/>
      <c r="D7" s="59"/>
      <c r="E7" s="58"/>
      <c r="F7" s="59"/>
      <c r="G7" s="59"/>
      <c r="H7" s="58"/>
      <c r="I7" s="59"/>
      <c r="J7" s="59"/>
      <c r="K7" s="60"/>
      <c r="L7" s="61"/>
      <c r="M7" s="61"/>
    </row>
    <row r="8" spans="1:15" ht="12" customHeight="1">
      <c r="A8" s="57" t="s">
        <v>66</v>
      </c>
      <c r="B8" s="14">
        <v>663</v>
      </c>
      <c r="C8" s="15">
        <v>904</v>
      </c>
      <c r="D8" s="15">
        <v>1567</v>
      </c>
      <c r="E8" s="14">
        <v>559</v>
      </c>
      <c r="F8" s="15">
        <v>794</v>
      </c>
      <c r="G8" s="15">
        <v>1353</v>
      </c>
      <c r="H8" s="14">
        <v>0</v>
      </c>
      <c r="I8" s="15">
        <v>0</v>
      </c>
      <c r="J8" s="15">
        <v>0</v>
      </c>
      <c r="K8" s="42">
        <f>SUM(H8,E8,B8)</f>
        <v>1222</v>
      </c>
      <c r="L8" s="23">
        <f>SUM(I8,F8,C8)</f>
        <v>1698</v>
      </c>
      <c r="M8" s="23">
        <f>SUM(K8:L8)</f>
        <v>2920</v>
      </c>
      <c r="O8" s="23"/>
    </row>
    <row r="9" spans="1:15" ht="12" customHeight="1">
      <c r="A9" s="57" t="s">
        <v>67</v>
      </c>
      <c r="B9" s="14">
        <v>6009</v>
      </c>
      <c r="C9" s="15">
        <v>7928</v>
      </c>
      <c r="D9" s="15">
        <v>13937</v>
      </c>
      <c r="E9" s="14">
        <v>5177</v>
      </c>
      <c r="F9" s="15">
        <v>7276</v>
      </c>
      <c r="G9" s="15">
        <v>12453</v>
      </c>
      <c r="H9" s="14">
        <v>0</v>
      </c>
      <c r="I9" s="15">
        <v>0</v>
      </c>
      <c r="J9" s="15">
        <v>0</v>
      </c>
      <c r="K9" s="42">
        <f t="shared" ref="K9:L12" si="0">SUM(H9,E9,B9)</f>
        <v>11186</v>
      </c>
      <c r="L9" s="23">
        <f t="shared" si="0"/>
        <v>15204</v>
      </c>
      <c r="M9" s="23">
        <f>SUM(K9:L9)</f>
        <v>26390</v>
      </c>
      <c r="O9" s="23"/>
    </row>
    <row r="10" spans="1:15" ht="12" customHeight="1">
      <c r="A10" s="57" t="s">
        <v>68</v>
      </c>
      <c r="B10" s="14">
        <v>37</v>
      </c>
      <c r="C10" s="15">
        <v>54</v>
      </c>
      <c r="D10" s="15">
        <v>91</v>
      </c>
      <c r="E10" s="14">
        <v>35</v>
      </c>
      <c r="F10" s="15">
        <v>50</v>
      </c>
      <c r="G10" s="15">
        <v>85</v>
      </c>
      <c r="H10" s="14">
        <v>0</v>
      </c>
      <c r="I10" s="15">
        <v>0</v>
      </c>
      <c r="J10" s="15">
        <v>0</v>
      </c>
      <c r="K10" s="42">
        <f t="shared" si="0"/>
        <v>72</v>
      </c>
      <c r="L10" s="23">
        <f t="shared" si="0"/>
        <v>104</v>
      </c>
      <c r="M10" s="23">
        <f>SUM(K10:L10)</f>
        <v>176</v>
      </c>
      <c r="O10" s="23"/>
    </row>
    <row r="11" spans="1:15" ht="12" customHeight="1">
      <c r="A11" s="57" t="s">
        <v>69</v>
      </c>
      <c r="B11" s="14">
        <v>40</v>
      </c>
      <c r="C11" s="15">
        <v>94</v>
      </c>
      <c r="D11" s="15">
        <v>134</v>
      </c>
      <c r="E11" s="14">
        <v>31</v>
      </c>
      <c r="F11" s="15">
        <v>81</v>
      </c>
      <c r="G11" s="15">
        <v>112</v>
      </c>
      <c r="H11" s="14">
        <v>0</v>
      </c>
      <c r="I11" s="15">
        <v>0</v>
      </c>
      <c r="J11" s="15">
        <v>0</v>
      </c>
      <c r="K11" s="42">
        <f t="shared" si="0"/>
        <v>71</v>
      </c>
      <c r="L11" s="23">
        <f t="shared" si="0"/>
        <v>175</v>
      </c>
      <c r="M11" s="23">
        <f>SUM(K11:L11)</f>
        <v>246</v>
      </c>
      <c r="O11" s="23"/>
    </row>
    <row r="12" spans="1:15" ht="12" customHeight="1">
      <c r="A12" s="62" t="s">
        <v>42</v>
      </c>
      <c r="B12" s="8">
        <f>SUM(B8:B11)</f>
        <v>6749</v>
      </c>
      <c r="C12" s="9">
        <f t="shared" ref="C12:J12" si="1">SUM(C8:C11)</f>
        <v>8980</v>
      </c>
      <c r="D12" s="9">
        <f t="shared" si="1"/>
        <v>15729</v>
      </c>
      <c r="E12" s="8">
        <f t="shared" si="1"/>
        <v>5802</v>
      </c>
      <c r="F12" s="9">
        <f t="shared" si="1"/>
        <v>8201</v>
      </c>
      <c r="G12" s="9">
        <f t="shared" si="1"/>
        <v>14003</v>
      </c>
      <c r="H12" s="8">
        <f t="shared" si="1"/>
        <v>0</v>
      </c>
      <c r="I12" s="9">
        <f t="shared" si="1"/>
        <v>0</v>
      </c>
      <c r="J12" s="9">
        <f t="shared" si="1"/>
        <v>0</v>
      </c>
      <c r="K12" s="8">
        <f t="shared" si="0"/>
        <v>12551</v>
      </c>
      <c r="L12" s="9">
        <f t="shared" si="0"/>
        <v>17181</v>
      </c>
      <c r="M12" s="9">
        <f>SUM(K12:L12)</f>
        <v>29732</v>
      </c>
      <c r="O12" s="23"/>
    </row>
    <row r="13" spans="1:15" ht="12" customHeight="1">
      <c r="A13" s="1" t="s">
        <v>77</v>
      </c>
      <c r="B13" s="14"/>
      <c r="C13" s="15"/>
      <c r="D13" s="15"/>
      <c r="E13" s="14"/>
      <c r="F13" s="15"/>
      <c r="G13" s="15"/>
      <c r="H13" s="14"/>
      <c r="I13" s="15"/>
      <c r="J13" s="15"/>
      <c r="K13" s="42"/>
      <c r="L13" s="23"/>
      <c r="M13" s="23"/>
      <c r="O13" s="23"/>
    </row>
    <row r="14" spans="1:15" ht="12" customHeight="1">
      <c r="A14" s="57" t="s">
        <v>66</v>
      </c>
      <c r="B14" s="14">
        <v>164</v>
      </c>
      <c r="C14" s="15">
        <v>163</v>
      </c>
      <c r="D14" s="15">
        <v>327</v>
      </c>
      <c r="E14" s="14">
        <v>151</v>
      </c>
      <c r="F14" s="15">
        <v>141</v>
      </c>
      <c r="G14" s="15">
        <v>292</v>
      </c>
      <c r="H14" s="14">
        <v>8</v>
      </c>
      <c r="I14" s="15">
        <v>6</v>
      </c>
      <c r="J14" s="15">
        <v>14</v>
      </c>
      <c r="K14" s="42">
        <f t="shared" ref="K14:L18" si="2">SUM(H14,E14,B14)</f>
        <v>323</v>
      </c>
      <c r="L14" s="23">
        <f t="shared" si="2"/>
        <v>310</v>
      </c>
      <c r="M14" s="23">
        <f>SUM(K14:L14)</f>
        <v>633</v>
      </c>
      <c r="O14" s="23"/>
    </row>
    <row r="15" spans="1:15" ht="12" customHeight="1">
      <c r="A15" s="57" t="s">
        <v>67</v>
      </c>
      <c r="B15" s="14">
        <v>2011</v>
      </c>
      <c r="C15" s="15">
        <v>1619</v>
      </c>
      <c r="D15" s="15">
        <v>3630</v>
      </c>
      <c r="E15" s="14">
        <v>1531</v>
      </c>
      <c r="F15" s="15">
        <v>1425</v>
      </c>
      <c r="G15" s="15">
        <v>2956</v>
      </c>
      <c r="H15" s="14">
        <v>44</v>
      </c>
      <c r="I15" s="15">
        <v>9</v>
      </c>
      <c r="J15" s="15">
        <v>53</v>
      </c>
      <c r="K15" s="42">
        <f t="shared" si="2"/>
        <v>3586</v>
      </c>
      <c r="L15" s="23">
        <f t="shared" si="2"/>
        <v>3053</v>
      </c>
      <c r="M15" s="23">
        <f>SUM(K15:L15)</f>
        <v>6639</v>
      </c>
      <c r="O15" s="23"/>
    </row>
    <row r="16" spans="1:15" ht="12" customHeight="1">
      <c r="A16" s="57" t="s">
        <v>68</v>
      </c>
      <c r="B16" s="14">
        <v>57</v>
      </c>
      <c r="C16" s="15">
        <v>82</v>
      </c>
      <c r="D16" s="15">
        <v>139</v>
      </c>
      <c r="E16" s="14">
        <v>52</v>
      </c>
      <c r="F16" s="15">
        <v>53</v>
      </c>
      <c r="G16" s="15">
        <v>105</v>
      </c>
      <c r="H16" s="14">
        <v>2</v>
      </c>
      <c r="I16" s="15">
        <v>8</v>
      </c>
      <c r="J16" s="15">
        <v>10</v>
      </c>
      <c r="K16" s="42">
        <f t="shared" si="2"/>
        <v>111</v>
      </c>
      <c r="L16" s="23">
        <f t="shared" si="2"/>
        <v>143</v>
      </c>
      <c r="M16" s="23">
        <f>SUM(K16:L16)</f>
        <v>254</v>
      </c>
      <c r="O16" s="23"/>
    </row>
    <row r="17" spans="1:15" ht="12" customHeight="1">
      <c r="A17" s="57" t="s">
        <v>69</v>
      </c>
      <c r="B17" s="14">
        <v>52</v>
      </c>
      <c r="C17" s="15">
        <v>26</v>
      </c>
      <c r="D17" s="15">
        <v>78</v>
      </c>
      <c r="E17" s="14">
        <v>39</v>
      </c>
      <c r="F17" s="15">
        <v>24</v>
      </c>
      <c r="G17" s="15">
        <v>63</v>
      </c>
      <c r="H17" s="14">
        <v>18</v>
      </c>
      <c r="I17" s="15">
        <v>0</v>
      </c>
      <c r="J17" s="15">
        <v>18</v>
      </c>
      <c r="K17" s="42">
        <f t="shared" si="2"/>
        <v>109</v>
      </c>
      <c r="L17" s="23">
        <f t="shared" si="2"/>
        <v>50</v>
      </c>
      <c r="M17" s="23">
        <f>SUM(K17:L17)</f>
        <v>159</v>
      </c>
      <c r="O17" s="23"/>
    </row>
    <row r="18" spans="1:15" ht="12" customHeight="1">
      <c r="A18" s="62" t="s">
        <v>42</v>
      </c>
      <c r="B18" s="8">
        <f t="shared" ref="B18:J18" si="3">SUM(B14:B17)</f>
        <v>2284</v>
      </c>
      <c r="C18" s="9">
        <f t="shared" si="3"/>
        <v>1890</v>
      </c>
      <c r="D18" s="9">
        <f t="shared" si="3"/>
        <v>4174</v>
      </c>
      <c r="E18" s="8">
        <f t="shared" si="3"/>
        <v>1773</v>
      </c>
      <c r="F18" s="9">
        <f t="shared" si="3"/>
        <v>1643</v>
      </c>
      <c r="G18" s="9">
        <f t="shared" si="3"/>
        <v>3416</v>
      </c>
      <c r="H18" s="8">
        <f t="shared" si="3"/>
        <v>72</v>
      </c>
      <c r="I18" s="9">
        <f t="shared" si="3"/>
        <v>23</v>
      </c>
      <c r="J18" s="9">
        <f t="shared" si="3"/>
        <v>95</v>
      </c>
      <c r="K18" s="8">
        <f t="shared" si="2"/>
        <v>4129</v>
      </c>
      <c r="L18" s="9">
        <f t="shared" si="2"/>
        <v>3556</v>
      </c>
      <c r="M18" s="9">
        <f>SUM(K18:L18)</f>
        <v>7685</v>
      </c>
      <c r="O18" s="23"/>
    </row>
    <row r="19" spans="1:15" ht="12" customHeight="1">
      <c r="A19" s="1" t="s">
        <v>78</v>
      </c>
      <c r="B19" s="14"/>
      <c r="C19" s="15"/>
      <c r="D19" s="15"/>
      <c r="E19" s="14"/>
      <c r="F19" s="15"/>
      <c r="G19" s="15"/>
      <c r="H19" s="14"/>
      <c r="I19" s="15"/>
      <c r="J19" s="15"/>
      <c r="K19" s="42"/>
      <c r="L19" s="23"/>
      <c r="M19" s="23"/>
      <c r="O19" s="23"/>
    </row>
    <row r="20" spans="1:15" ht="12" customHeight="1">
      <c r="A20" s="57" t="s">
        <v>66</v>
      </c>
      <c r="B20" s="14">
        <v>43</v>
      </c>
      <c r="C20" s="15">
        <v>58</v>
      </c>
      <c r="D20" s="15">
        <v>101</v>
      </c>
      <c r="E20" s="14">
        <v>33</v>
      </c>
      <c r="F20" s="15">
        <v>55</v>
      </c>
      <c r="G20" s="15">
        <v>88</v>
      </c>
      <c r="H20" s="14">
        <v>0</v>
      </c>
      <c r="I20" s="15">
        <v>0</v>
      </c>
      <c r="J20" s="15">
        <v>0</v>
      </c>
      <c r="K20" s="42">
        <f t="shared" ref="K20:L24" si="4">SUM(H20,E20,B20)</f>
        <v>76</v>
      </c>
      <c r="L20" s="23">
        <f t="shared" si="4"/>
        <v>113</v>
      </c>
      <c r="M20" s="23">
        <f>SUM(K20:L20)</f>
        <v>189</v>
      </c>
      <c r="O20" s="23"/>
    </row>
    <row r="21" spans="1:15" ht="12" customHeight="1">
      <c r="A21" s="57" t="s">
        <v>67</v>
      </c>
      <c r="B21" s="14">
        <v>37</v>
      </c>
      <c r="C21" s="15">
        <v>70</v>
      </c>
      <c r="D21" s="15">
        <v>107</v>
      </c>
      <c r="E21" s="14">
        <v>27</v>
      </c>
      <c r="F21" s="15">
        <v>61</v>
      </c>
      <c r="G21" s="15">
        <v>88</v>
      </c>
      <c r="H21" s="14">
        <v>0</v>
      </c>
      <c r="I21" s="15">
        <v>0</v>
      </c>
      <c r="J21" s="15">
        <v>0</v>
      </c>
      <c r="K21" s="42">
        <f t="shared" si="4"/>
        <v>64</v>
      </c>
      <c r="L21" s="23">
        <f t="shared" si="4"/>
        <v>131</v>
      </c>
      <c r="M21" s="23">
        <f>SUM(K21:L21)</f>
        <v>195</v>
      </c>
      <c r="O21" s="23"/>
    </row>
    <row r="22" spans="1:15" ht="12" customHeight="1">
      <c r="A22" s="57" t="s">
        <v>68</v>
      </c>
      <c r="B22" s="14">
        <v>4</v>
      </c>
      <c r="C22" s="15">
        <v>33</v>
      </c>
      <c r="D22" s="15">
        <v>37</v>
      </c>
      <c r="E22" s="14">
        <v>5</v>
      </c>
      <c r="F22" s="15">
        <v>18</v>
      </c>
      <c r="G22" s="15">
        <v>23</v>
      </c>
      <c r="H22" s="14">
        <v>0</v>
      </c>
      <c r="I22" s="15">
        <v>0</v>
      </c>
      <c r="J22" s="15">
        <v>0</v>
      </c>
      <c r="K22" s="42">
        <f t="shared" si="4"/>
        <v>9</v>
      </c>
      <c r="L22" s="23">
        <f t="shared" si="4"/>
        <v>51</v>
      </c>
      <c r="M22" s="23">
        <f>SUM(K22:L22)</f>
        <v>60</v>
      </c>
      <c r="O22" s="23"/>
    </row>
    <row r="23" spans="1:15" ht="12" customHeight="1">
      <c r="A23" s="57" t="s">
        <v>69</v>
      </c>
      <c r="B23" s="14">
        <v>20</v>
      </c>
      <c r="C23" s="15">
        <v>59</v>
      </c>
      <c r="D23" s="15">
        <v>79</v>
      </c>
      <c r="E23" s="14">
        <v>11</v>
      </c>
      <c r="F23" s="15">
        <v>58</v>
      </c>
      <c r="G23" s="15">
        <v>69</v>
      </c>
      <c r="H23" s="14">
        <v>0</v>
      </c>
      <c r="I23" s="15">
        <v>0</v>
      </c>
      <c r="J23" s="15">
        <v>0</v>
      </c>
      <c r="K23" s="42">
        <f t="shared" si="4"/>
        <v>31</v>
      </c>
      <c r="L23" s="23">
        <f t="shared" si="4"/>
        <v>117</v>
      </c>
      <c r="M23" s="23">
        <f>SUM(K23:L23)</f>
        <v>148</v>
      </c>
      <c r="O23" s="23"/>
    </row>
    <row r="24" spans="1:15" ht="12" customHeight="1">
      <c r="A24" s="62" t="s">
        <v>42</v>
      </c>
      <c r="B24" s="8">
        <f t="shared" ref="B24:J24" si="5">SUM(B20:B23)</f>
        <v>104</v>
      </c>
      <c r="C24" s="9">
        <f t="shared" si="5"/>
        <v>220</v>
      </c>
      <c r="D24" s="9">
        <f t="shared" si="5"/>
        <v>324</v>
      </c>
      <c r="E24" s="8">
        <f t="shared" si="5"/>
        <v>76</v>
      </c>
      <c r="F24" s="9">
        <f t="shared" si="5"/>
        <v>192</v>
      </c>
      <c r="G24" s="9">
        <f t="shared" si="5"/>
        <v>268</v>
      </c>
      <c r="H24" s="8">
        <f t="shared" si="5"/>
        <v>0</v>
      </c>
      <c r="I24" s="9">
        <f t="shared" si="5"/>
        <v>0</v>
      </c>
      <c r="J24" s="9">
        <f t="shared" si="5"/>
        <v>0</v>
      </c>
      <c r="K24" s="8">
        <f t="shared" si="4"/>
        <v>180</v>
      </c>
      <c r="L24" s="9">
        <f t="shared" si="4"/>
        <v>412</v>
      </c>
      <c r="M24" s="9">
        <f>SUM(K24:L24)</f>
        <v>592</v>
      </c>
      <c r="O24" s="23"/>
    </row>
    <row r="25" spans="1:15" ht="12" customHeight="1">
      <c r="A25" s="1" t="s">
        <v>79</v>
      </c>
      <c r="B25" s="63"/>
      <c r="C25" s="64"/>
      <c r="D25" s="64"/>
      <c r="E25" s="63"/>
      <c r="F25" s="64"/>
      <c r="G25" s="64"/>
      <c r="H25" s="63"/>
      <c r="I25" s="64"/>
      <c r="J25" s="64"/>
      <c r="K25" s="65"/>
      <c r="O25" s="23"/>
    </row>
    <row r="26" spans="1:15" ht="12" customHeight="1">
      <c r="A26" s="13" t="s">
        <v>66</v>
      </c>
      <c r="B26" s="14">
        <v>70</v>
      </c>
      <c r="C26" s="15">
        <v>40</v>
      </c>
      <c r="D26" s="15">
        <v>110</v>
      </c>
      <c r="E26" s="79">
        <v>58</v>
      </c>
      <c r="F26" s="15">
        <v>29</v>
      </c>
      <c r="G26" s="15">
        <v>87</v>
      </c>
      <c r="H26" s="14">
        <v>27</v>
      </c>
      <c r="I26" s="15">
        <v>13</v>
      </c>
      <c r="J26" s="15">
        <v>40</v>
      </c>
      <c r="K26" s="42">
        <f t="shared" ref="K26:L30" si="6">SUM(H26,E26,B26)</f>
        <v>155</v>
      </c>
      <c r="L26" s="23">
        <f t="shared" si="6"/>
        <v>82</v>
      </c>
      <c r="M26" s="23">
        <f>SUM(K26:L26)</f>
        <v>237</v>
      </c>
      <c r="O26" s="23"/>
    </row>
    <row r="27" spans="1:15" ht="12" customHeight="1">
      <c r="A27" s="57" t="s">
        <v>67</v>
      </c>
      <c r="B27" s="14">
        <v>239</v>
      </c>
      <c r="C27" s="15">
        <v>183</v>
      </c>
      <c r="D27" s="15">
        <v>422</v>
      </c>
      <c r="E27" s="79">
        <v>240</v>
      </c>
      <c r="F27" s="15">
        <v>185</v>
      </c>
      <c r="G27" s="15">
        <v>425</v>
      </c>
      <c r="H27" s="14">
        <v>155</v>
      </c>
      <c r="I27" s="15">
        <v>147</v>
      </c>
      <c r="J27" s="15">
        <v>302</v>
      </c>
      <c r="K27" s="42">
        <f t="shared" si="6"/>
        <v>634</v>
      </c>
      <c r="L27" s="23">
        <f t="shared" si="6"/>
        <v>515</v>
      </c>
      <c r="M27" s="23">
        <f>SUM(K27:L27)</f>
        <v>1149</v>
      </c>
      <c r="O27" s="23"/>
    </row>
    <row r="28" spans="1:15" ht="12" customHeight="1">
      <c r="A28" s="57" t="s">
        <v>68</v>
      </c>
      <c r="B28" s="14">
        <v>0</v>
      </c>
      <c r="C28" s="15">
        <v>0</v>
      </c>
      <c r="D28" s="15">
        <v>0</v>
      </c>
      <c r="E28" s="14">
        <v>0</v>
      </c>
      <c r="F28" s="15">
        <v>0</v>
      </c>
      <c r="G28" s="15">
        <v>0</v>
      </c>
      <c r="H28" s="14">
        <v>0</v>
      </c>
      <c r="I28" s="15">
        <v>0</v>
      </c>
      <c r="J28" s="15">
        <v>0</v>
      </c>
      <c r="K28" s="42">
        <f t="shared" si="6"/>
        <v>0</v>
      </c>
      <c r="L28" s="23">
        <f t="shared" si="6"/>
        <v>0</v>
      </c>
      <c r="M28" s="23">
        <f>SUM(K28:L28)</f>
        <v>0</v>
      </c>
      <c r="O28" s="23"/>
    </row>
    <row r="29" spans="1:15" ht="12" customHeight="1">
      <c r="A29" s="57" t="s">
        <v>69</v>
      </c>
      <c r="B29" s="14">
        <v>20</v>
      </c>
      <c r="C29" s="15">
        <v>3</v>
      </c>
      <c r="D29" s="15">
        <v>23</v>
      </c>
      <c r="E29" s="14">
        <v>14</v>
      </c>
      <c r="F29" s="15">
        <v>1</v>
      </c>
      <c r="G29" s="15">
        <v>15</v>
      </c>
      <c r="H29" s="14">
        <v>3</v>
      </c>
      <c r="I29" s="15">
        <v>3</v>
      </c>
      <c r="J29" s="15">
        <v>6</v>
      </c>
      <c r="K29" s="42">
        <f t="shared" si="6"/>
        <v>37</v>
      </c>
      <c r="L29" s="23">
        <f t="shared" si="6"/>
        <v>7</v>
      </c>
      <c r="M29" s="23">
        <f>SUM(K29:L29)</f>
        <v>44</v>
      </c>
      <c r="O29" s="23"/>
    </row>
    <row r="30" spans="1:15" ht="12" customHeight="1">
      <c r="A30" s="62" t="s">
        <v>42</v>
      </c>
      <c r="B30" s="8">
        <f t="shared" ref="B30:J30" si="7">SUM(B26:B29)</f>
        <v>329</v>
      </c>
      <c r="C30" s="73">
        <f t="shared" si="7"/>
        <v>226</v>
      </c>
      <c r="D30" s="73">
        <f t="shared" si="7"/>
        <v>555</v>
      </c>
      <c r="E30" s="8">
        <f t="shared" si="7"/>
        <v>312</v>
      </c>
      <c r="F30" s="73">
        <f t="shared" si="7"/>
        <v>215</v>
      </c>
      <c r="G30" s="73">
        <f t="shared" si="7"/>
        <v>527</v>
      </c>
      <c r="H30" s="8">
        <f t="shared" si="7"/>
        <v>185</v>
      </c>
      <c r="I30" s="73">
        <f t="shared" si="7"/>
        <v>163</v>
      </c>
      <c r="J30" s="73">
        <f t="shared" si="7"/>
        <v>348</v>
      </c>
      <c r="K30" s="8">
        <f t="shared" si="6"/>
        <v>826</v>
      </c>
      <c r="L30" s="73">
        <f t="shared" si="6"/>
        <v>604</v>
      </c>
      <c r="M30" s="73">
        <f>SUM(K30:L30)</f>
        <v>1430</v>
      </c>
      <c r="O30" s="23"/>
    </row>
    <row r="31" spans="1:15" ht="12" customHeight="1">
      <c r="A31" s="66" t="s">
        <v>57</v>
      </c>
      <c r="B31" s="27"/>
      <c r="C31" s="28"/>
      <c r="D31" s="28"/>
      <c r="E31" s="27"/>
      <c r="F31" s="28"/>
      <c r="G31" s="28"/>
      <c r="H31" s="27"/>
      <c r="I31" s="28"/>
      <c r="J31" s="28"/>
      <c r="K31" s="45"/>
      <c r="L31" s="46"/>
      <c r="M31" s="46"/>
      <c r="O31" s="23"/>
    </row>
    <row r="32" spans="1:15" ht="12" customHeight="1">
      <c r="A32" s="57" t="s">
        <v>66</v>
      </c>
      <c r="B32" s="14">
        <f t="shared" ref="B32:J32" si="8">SUM(B26,B20,B14,B8)</f>
        <v>940</v>
      </c>
      <c r="C32" s="15">
        <f t="shared" si="8"/>
        <v>1165</v>
      </c>
      <c r="D32" s="15">
        <f t="shared" si="8"/>
        <v>2105</v>
      </c>
      <c r="E32" s="14">
        <f t="shared" si="8"/>
        <v>801</v>
      </c>
      <c r="F32" s="15">
        <f t="shared" si="8"/>
        <v>1019</v>
      </c>
      <c r="G32" s="15">
        <f t="shared" si="8"/>
        <v>1820</v>
      </c>
      <c r="H32" s="14">
        <f t="shared" si="8"/>
        <v>35</v>
      </c>
      <c r="I32" s="15">
        <f t="shared" si="8"/>
        <v>19</v>
      </c>
      <c r="J32" s="15">
        <f t="shared" si="8"/>
        <v>54</v>
      </c>
      <c r="K32" s="42">
        <f t="shared" ref="K32:L36" si="9">SUM(H32,E32,B32)</f>
        <v>1776</v>
      </c>
      <c r="L32" s="23">
        <f t="shared" si="9"/>
        <v>2203</v>
      </c>
      <c r="M32" s="23">
        <f>SUM(K32:L32)</f>
        <v>3979</v>
      </c>
      <c r="O32" s="23"/>
    </row>
    <row r="33" spans="1:15" ht="12" customHeight="1">
      <c r="A33" s="57" t="s">
        <v>67</v>
      </c>
      <c r="B33" s="14">
        <f t="shared" ref="B33:J33" si="10">SUM(B27,B21,B15,B9)</f>
        <v>8296</v>
      </c>
      <c r="C33" s="15">
        <f t="shared" si="10"/>
        <v>9800</v>
      </c>
      <c r="D33" s="15">
        <f t="shared" si="10"/>
        <v>18096</v>
      </c>
      <c r="E33" s="14">
        <f t="shared" si="10"/>
        <v>6975</v>
      </c>
      <c r="F33" s="15">
        <f t="shared" si="10"/>
        <v>8947</v>
      </c>
      <c r="G33" s="15">
        <f t="shared" si="10"/>
        <v>15922</v>
      </c>
      <c r="H33" s="14">
        <f t="shared" si="10"/>
        <v>199</v>
      </c>
      <c r="I33" s="15">
        <f t="shared" si="10"/>
        <v>156</v>
      </c>
      <c r="J33" s="15">
        <f t="shared" si="10"/>
        <v>355</v>
      </c>
      <c r="K33" s="42">
        <f t="shared" si="9"/>
        <v>15470</v>
      </c>
      <c r="L33" s="23">
        <f t="shared" si="9"/>
        <v>18903</v>
      </c>
      <c r="M33" s="23">
        <f>SUM(K33:L33)</f>
        <v>34373</v>
      </c>
      <c r="O33" s="23"/>
    </row>
    <row r="34" spans="1:15" ht="12" customHeight="1">
      <c r="A34" s="57" t="s">
        <v>68</v>
      </c>
      <c r="B34" s="14">
        <f t="shared" ref="B34:J34" si="11">SUM(B28,B22,B16,B10)</f>
        <v>98</v>
      </c>
      <c r="C34" s="15">
        <f t="shared" si="11"/>
        <v>169</v>
      </c>
      <c r="D34" s="15">
        <f t="shared" si="11"/>
        <v>267</v>
      </c>
      <c r="E34" s="14">
        <f t="shared" si="11"/>
        <v>92</v>
      </c>
      <c r="F34" s="15">
        <f t="shared" si="11"/>
        <v>121</v>
      </c>
      <c r="G34" s="15">
        <f t="shared" si="11"/>
        <v>213</v>
      </c>
      <c r="H34" s="14">
        <f t="shared" si="11"/>
        <v>2</v>
      </c>
      <c r="I34" s="15">
        <f t="shared" si="11"/>
        <v>8</v>
      </c>
      <c r="J34" s="15">
        <f t="shared" si="11"/>
        <v>10</v>
      </c>
      <c r="K34" s="42">
        <f t="shared" si="9"/>
        <v>192</v>
      </c>
      <c r="L34" s="23">
        <f t="shared" si="9"/>
        <v>298</v>
      </c>
      <c r="M34" s="23">
        <f>SUM(K34:L34)</f>
        <v>490</v>
      </c>
      <c r="O34" s="23"/>
    </row>
    <row r="35" spans="1:15" ht="12" customHeight="1">
      <c r="A35" s="57" t="s">
        <v>69</v>
      </c>
      <c r="B35" s="14">
        <f t="shared" ref="B35:J35" si="12">SUM(B29,B23,B17,B11)</f>
        <v>132</v>
      </c>
      <c r="C35" s="15">
        <f t="shared" si="12"/>
        <v>182</v>
      </c>
      <c r="D35" s="15">
        <f t="shared" si="12"/>
        <v>314</v>
      </c>
      <c r="E35" s="14">
        <f t="shared" si="12"/>
        <v>95</v>
      </c>
      <c r="F35" s="15">
        <f t="shared" si="12"/>
        <v>164</v>
      </c>
      <c r="G35" s="15">
        <f t="shared" si="12"/>
        <v>259</v>
      </c>
      <c r="H35" s="14">
        <f t="shared" si="12"/>
        <v>21</v>
      </c>
      <c r="I35" s="15">
        <f t="shared" si="12"/>
        <v>3</v>
      </c>
      <c r="J35" s="15">
        <f t="shared" si="12"/>
        <v>24</v>
      </c>
      <c r="K35" s="42">
        <f t="shared" si="9"/>
        <v>248</v>
      </c>
      <c r="L35" s="23">
        <f t="shared" si="9"/>
        <v>349</v>
      </c>
      <c r="M35" s="23">
        <f>SUM(K35:L35)</f>
        <v>597</v>
      </c>
      <c r="O35" s="23"/>
    </row>
    <row r="36" spans="1:15" ht="12" customHeight="1">
      <c r="A36" s="62" t="s">
        <v>42</v>
      </c>
      <c r="B36" s="8">
        <f t="shared" ref="B36:J36" si="13">SUM(B32:B35)</f>
        <v>9466</v>
      </c>
      <c r="C36" s="9">
        <f t="shared" si="13"/>
        <v>11316</v>
      </c>
      <c r="D36" s="9">
        <f t="shared" si="13"/>
        <v>20782</v>
      </c>
      <c r="E36" s="8">
        <f t="shared" si="13"/>
        <v>7963</v>
      </c>
      <c r="F36" s="9">
        <f t="shared" si="13"/>
        <v>10251</v>
      </c>
      <c r="G36" s="9">
        <f t="shared" si="13"/>
        <v>18214</v>
      </c>
      <c r="H36" s="8">
        <f t="shared" si="13"/>
        <v>257</v>
      </c>
      <c r="I36" s="9">
        <f t="shared" si="13"/>
        <v>186</v>
      </c>
      <c r="J36" s="9">
        <f t="shared" si="13"/>
        <v>443</v>
      </c>
      <c r="K36" s="8">
        <f t="shared" si="9"/>
        <v>17686</v>
      </c>
      <c r="L36" s="9">
        <f t="shared" si="9"/>
        <v>21753</v>
      </c>
      <c r="M36" s="9">
        <f>SUM(K36:L36)</f>
        <v>39439</v>
      </c>
      <c r="O36" s="23"/>
    </row>
    <row r="37" spans="1:15" ht="12" customHeight="1"/>
  </sheetData>
  <phoneticPr fontId="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>
    <oddFooter>&amp;R&amp;A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6"/>
  <sheetViews>
    <sheetView zoomScaleNormal="100" workbookViewId="0"/>
  </sheetViews>
  <sheetFormatPr defaultColWidth="9.33203125" defaultRowHeight="11.4"/>
  <cols>
    <col min="1" max="1" width="44.6640625" style="13" customWidth="1"/>
    <col min="2" max="4" width="11.33203125" style="13" customWidth="1"/>
    <col min="5" max="5" width="10.6640625" style="13" customWidth="1"/>
    <col min="6" max="6" width="7.44140625" style="13" customWidth="1"/>
    <col min="7" max="7" width="9.33203125" style="13" customWidth="1"/>
    <col min="8" max="16384" width="9.33203125" style="13"/>
  </cols>
  <sheetData>
    <row r="1" spans="1:4" ht="12" customHeight="1">
      <c r="A1" s="1" t="s">
        <v>1</v>
      </c>
    </row>
    <row r="2" spans="1:4" ht="12" customHeight="1">
      <c r="A2" s="18" t="s">
        <v>62</v>
      </c>
      <c r="B2" s="18"/>
      <c r="C2" s="18"/>
      <c r="D2" s="18"/>
    </row>
    <row r="3" spans="1:4" ht="12" customHeight="1">
      <c r="A3" s="18" t="s">
        <v>90</v>
      </c>
      <c r="B3" s="18"/>
      <c r="C3" s="18"/>
      <c r="D3" s="18"/>
    </row>
    <row r="4" spans="1:4" ht="12" customHeight="1" thickBot="1">
      <c r="A4" s="16"/>
      <c r="B4" s="16"/>
      <c r="C4" s="16"/>
      <c r="D4" s="16"/>
    </row>
    <row r="5" spans="1:4" ht="12" customHeight="1">
      <c r="A5" s="3"/>
      <c r="B5" s="4" t="s">
        <v>40</v>
      </c>
      <c r="C5" s="5" t="s">
        <v>41</v>
      </c>
      <c r="D5" s="5" t="s">
        <v>42</v>
      </c>
    </row>
    <row r="6" spans="1:4" ht="12" customHeight="1">
      <c r="A6" s="1" t="s">
        <v>43</v>
      </c>
      <c r="B6" s="27">
        <v>0</v>
      </c>
      <c r="C6" s="28">
        <v>0</v>
      </c>
      <c r="D6" s="28">
        <f>SUM(B6:C6)</f>
        <v>0</v>
      </c>
    </row>
    <row r="7" spans="1:4" ht="12" customHeight="1">
      <c r="A7" s="7" t="s">
        <v>44</v>
      </c>
      <c r="B7" s="8">
        <f>SUM(B6)</f>
        <v>0</v>
      </c>
      <c r="C7" s="9">
        <f>SUM(C6)</f>
        <v>0</v>
      </c>
      <c r="D7" s="9">
        <f>SUM(B7:C7)</f>
        <v>0</v>
      </c>
    </row>
    <row r="8" spans="1:4" ht="12" customHeight="1">
      <c r="A8" s="1" t="s">
        <v>45</v>
      </c>
      <c r="B8" s="11"/>
      <c r="C8" s="12"/>
      <c r="D8" s="12"/>
    </row>
    <row r="9" spans="1:4" ht="12" customHeight="1">
      <c r="A9" s="13" t="s">
        <v>46</v>
      </c>
      <c r="B9" s="14">
        <v>10</v>
      </c>
      <c r="C9" s="15">
        <v>4</v>
      </c>
      <c r="D9" s="15">
        <f>SUM(B9:C9)</f>
        <v>14</v>
      </c>
    </row>
    <row r="10" spans="1:4" ht="12" customHeight="1">
      <c r="A10" s="13" t="s">
        <v>47</v>
      </c>
      <c r="B10" s="14">
        <v>0</v>
      </c>
      <c r="C10" s="15">
        <v>0</v>
      </c>
      <c r="D10" s="15">
        <f>SUM(B10:C10)</f>
        <v>0</v>
      </c>
    </row>
    <row r="11" spans="1:4" ht="12" customHeight="1">
      <c r="A11" s="13" t="s">
        <v>48</v>
      </c>
      <c r="B11" s="14">
        <v>0</v>
      </c>
      <c r="C11" s="15">
        <v>0</v>
      </c>
      <c r="D11" s="15">
        <v>0</v>
      </c>
    </row>
    <row r="12" spans="1:4" ht="12" customHeight="1">
      <c r="A12" s="13" t="s">
        <v>49</v>
      </c>
      <c r="B12" s="14">
        <v>0</v>
      </c>
      <c r="C12" s="15">
        <v>0</v>
      </c>
      <c r="D12" s="15">
        <v>0</v>
      </c>
    </row>
    <row r="13" spans="1:4" ht="12" customHeight="1">
      <c r="A13" s="7" t="s">
        <v>50</v>
      </c>
      <c r="B13" s="8">
        <f>SUM(B9:B12)</f>
        <v>10</v>
      </c>
      <c r="C13" s="9">
        <f>SUM(C9:C12)</f>
        <v>4</v>
      </c>
      <c r="D13" s="9">
        <f>SUM(B13:C13)</f>
        <v>14</v>
      </c>
    </row>
    <row r="14" spans="1:4" ht="12" customHeight="1">
      <c r="A14" s="1" t="s">
        <v>51</v>
      </c>
      <c r="B14" s="11"/>
      <c r="C14" s="12"/>
      <c r="D14" s="12"/>
    </row>
    <row r="15" spans="1:4" ht="12" customHeight="1">
      <c r="A15" s="13" t="s">
        <v>52</v>
      </c>
      <c r="B15" s="14">
        <f>SUM('21talen14'!B36)</f>
        <v>59</v>
      </c>
      <c r="C15" s="15">
        <f>SUM('21talen14'!C36)</f>
        <v>140</v>
      </c>
      <c r="D15" s="15">
        <f>SUM(B15:C15)</f>
        <v>199</v>
      </c>
    </row>
    <row r="16" spans="1:4" ht="12" customHeight="1">
      <c r="A16" s="13" t="s">
        <v>53</v>
      </c>
      <c r="B16" s="14">
        <f>SUM('21talen14'!E36)</f>
        <v>79</v>
      </c>
      <c r="C16" s="15">
        <f>SUM('21talen14'!F36)</f>
        <v>119</v>
      </c>
      <c r="D16" s="15">
        <f>SUM(B16:C16)</f>
        <v>198</v>
      </c>
    </row>
    <row r="17" spans="1:4" ht="12" customHeight="1">
      <c r="A17" s="7" t="s">
        <v>54</v>
      </c>
      <c r="B17" s="8">
        <f>SUM(B15:B16)</f>
        <v>138</v>
      </c>
      <c r="C17" s="9">
        <f>SUM(C15:C16)</f>
        <v>259</v>
      </c>
      <c r="D17" s="9">
        <f>SUM(D15:D16)</f>
        <v>397</v>
      </c>
    </row>
    <row r="18" spans="1:4" ht="12" customHeight="1">
      <c r="A18" s="1" t="s">
        <v>55</v>
      </c>
      <c r="B18" s="11"/>
      <c r="C18" s="12"/>
      <c r="D18" s="12"/>
    </row>
    <row r="19" spans="1:4" ht="12" customHeight="1">
      <c r="A19" s="13" t="s">
        <v>52</v>
      </c>
      <c r="B19" s="14">
        <f>SUM('21talen15'!B36)</f>
        <v>645</v>
      </c>
      <c r="C19" s="15">
        <f>SUM('21talen15'!C36)</f>
        <v>966</v>
      </c>
      <c r="D19" s="15">
        <f>SUM(B19:C19)</f>
        <v>1611</v>
      </c>
    </row>
    <row r="20" spans="1:4" ht="12" customHeight="1">
      <c r="A20" s="13" t="s">
        <v>53</v>
      </c>
      <c r="B20" s="14">
        <f>SUM('21talen15'!E36)</f>
        <v>563</v>
      </c>
      <c r="C20" s="15">
        <f>SUM('21talen15'!F36)</f>
        <v>946</v>
      </c>
      <c r="D20" s="15">
        <f>SUM(B20:C20)</f>
        <v>1509</v>
      </c>
    </row>
    <row r="21" spans="1:4" ht="12" customHeight="1">
      <c r="A21" s="13" t="s">
        <v>56</v>
      </c>
      <c r="B21" s="21">
        <f>SUM('21talen15'!H36)</f>
        <v>15</v>
      </c>
      <c r="C21" s="22">
        <f>SUM('21talen15'!I36)</f>
        <v>8</v>
      </c>
      <c r="D21" s="15">
        <f>SUM(B21:C21)</f>
        <v>23</v>
      </c>
    </row>
    <row r="22" spans="1:4" ht="12" customHeight="1">
      <c r="A22" s="7" t="s">
        <v>57</v>
      </c>
      <c r="B22" s="8">
        <f>SUM(B19:B21)</f>
        <v>1223</v>
      </c>
      <c r="C22" s="9">
        <f>SUM(C19:C21)</f>
        <v>1920</v>
      </c>
      <c r="D22" s="9">
        <f>SUM(D19:D21)</f>
        <v>3143</v>
      </c>
    </row>
    <row r="23" spans="1:4" ht="12" customHeight="1">
      <c r="A23" s="7"/>
      <c r="B23" s="11"/>
      <c r="C23" s="12"/>
      <c r="D23" s="12"/>
    </row>
    <row r="24" spans="1:4" ht="12" customHeight="1">
      <c r="A24" s="1" t="s">
        <v>58</v>
      </c>
      <c r="B24" s="11">
        <v>0</v>
      </c>
      <c r="C24" s="12">
        <v>0</v>
      </c>
      <c r="D24" s="12">
        <f>SUM(B24:C24)</f>
        <v>0</v>
      </c>
    </row>
    <row r="25" spans="1:4" ht="12" customHeight="1">
      <c r="A25" s="1"/>
      <c r="B25" s="11"/>
      <c r="C25" s="12"/>
      <c r="D25" s="12"/>
    </row>
    <row r="26" spans="1:4" ht="12" customHeight="1">
      <c r="A26" s="7" t="s">
        <v>59</v>
      </c>
      <c r="B26" s="8">
        <f>SUM(B24,B22,B17,B13,B7)</f>
        <v>1371</v>
      </c>
      <c r="C26" s="9">
        <f>SUM(C24,C22,C17,C13,C7)</f>
        <v>2183</v>
      </c>
      <c r="D26" s="9">
        <f>SUM(B26:C26)</f>
        <v>3554</v>
      </c>
    </row>
  </sheetData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6"/>
  <sheetViews>
    <sheetView workbookViewId="0"/>
  </sheetViews>
  <sheetFormatPr defaultColWidth="9.33203125" defaultRowHeight="11.4"/>
  <cols>
    <col min="1" max="1" width="27.6640625" style="13" customWidth="1"/>
    <col min="2" max="10" width="7.6640625" style="13" customWidth="1"/>
    <col min="11" max="16384" width="9.33203125" style="13"/>
  </cols>
  <sheetData>
    <row r="1" spans="1:12" ht="12" customHeight="1">
      <c r="A1" s="1" t="s">
        <v>1</v>
      </c>
    </row>
    <row r="2" spans="1:12" ht="12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ht="12" customHeight="1">
      <c r="A3" s="18" t="s">
        <v>91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2" ht="12" customHeight="1">
      <c r="A5" s="31"/>
      <c r="B5" s="32" t="s">
        <v>74</v>
      </c>
      <c r="C5" s="33"/>
      <c r="D5" s="34"/>
      <c r="E5" s="32" t="s">
        <v>75</v>
      </c>
      <c r="F5" s="33"/>
      <c r="G5" s="34"/>
      <c r="H5" s="32" t="s">
        <v>59</v>
      </c>
      <c r="I5" s="33"/>
      <c r="J5" s="34"/>
    </row>
    <row r="6" spans="1:12" ht="12" customHeight="1">
      <c r="A6" s="35"/>
      <c r="B6" s="36" t="s">
        <v>40</v>
      </c>
      <c r="C6" s="37" t="s">
        <v>41</v>
      </c>
      <c r="D6" s="37" t="s">
        <v>42</v>
      </c>
      <c r="E6" s="36" t="s">
        <v>40</v>
      </c>
      <c r="F6" s="37" t="s">
        <v>41</v>
      </c>
      <c r="G6" s="37" t="s">
        <v>42</v>
      </c>
      <c r="H6" s="36" t="s">
        <v>40</v>
      </c>
      <c r="I6" s="37" t="s">
        <v>41</v>
      </c>
      <c r="J6" s="38" t="s">
        <v>42</v>
      </c>
    </row>
    <row r="7" spans="1:12" ht="12" customHeight="1">
      <c r="A7" s="39" t="s">
        <v>76</v>
      </c>
      <c r="B7" s="36"/>
      <c r="C7" s="37"/>
      <c r="D7" s="37"/>
      <c r="E7" s="36"/>
      <c r="F7" s="37"/>
      <c r="G7" s="37"/>
      <c r="H7" s="40"/>
      <c r="I7" s="41"/>
    </row>
    <row r="8" spans="1:12" ht="12" customHeight="1">
      <c r="A8" s="13" t="s">
        <v>66</v>
      </c>
      <c r="B8" s="14">
        <v>29</v>
      </c>
      <c r="C8" s="15">
        <v>37</v>
      </c>
      <c r="D8" s="15">
        <v>66</v>
      </c>
      <c r="E8" s="14">
        <v>35</v>
      </c>
      <c r="F8" s="15">
        <v>63</v>
      </c>
      <c r="G8" s="15">
        <v>98</v>
      </c>
      <c r="H8" s="42">
        <f t="shared" ref="H8:I12" si="0">SUM(E8,B8)</f>
        <v>64</v>
      </c>
      <c r="I8" s="23">
        <f t="shared" si="0"/>
        <v>100</v>
      </c>
      <c r="J8" s="23">
        <f>SUM(H8:I8)</f>
        <v>164</v>
      </c>
      <c r="L8" s="23"/>
    </row>
    <row r="9" spans="1:12" ht="12" customHeight="1">
      <c r="A9" s="13" t="s">
        <v>67</v>
      </c>
      <c r="B9" s="14">
        <v>18</v>
      </c>
      <c r="C9" s="15">
        <v>54</v>
      </c>
      <c r="D9" s="15">
        <v>72</v>
      </c>
      <c r="E9" s="14">
        <v>44</v>
      </c>
      <c r="F9" s="15">
        <v>56</v>
      </c>
      <c r="G9" s="15">
        <v>100</v>
      </c>
      <c r="H9" s="42">
        <f t="shared" si="0"/>
        <v>62</v>
      </c>
      <c r="I9" s="23">
        <f t="shared" si="0"/>
        <v>110</v>
      </c>
      <c r="J9" s="23">
        <f>SUM(H9:I9)</f>
        <v>172</v>
      </c>
      <c r="L9" s="23"/>
    </row>
    <row r="10" spans="1:12" ht="12" customHeight="1">
      <c r="A10" s="13" t="s">
        <v>68</v>
      </c>
      <c r="B10" s="14">
        <v>0</v>
      </c>
      <c r="C10" s="15">
        <v>0</v>
      </c>
      <c r="D10" s="15">
        <v>0</v>
      </c>
      <c r="E10" s="14">
        <v>0</v>
      </c>
      <c r="F10" s="15">
        <v>0</v>
      </c>
      <c r="G10" s="15">
        <v>0</v>
      </c>
      <c r="H10" s="42">
        <f t="shared" si="0"/>
        <v>0</v>
      </c>
      <c r="I10" s="23">
        <f t="shared" si="0"/>
        <v>0</v>
      </c>
      <c r="J10" s="23">
        <f>SUM(H10:I10)</f>
        <v>0</v>
      </c>
      <c r="L10" s="23"/>
    </row>
    <row r="11" spans="1:12" ht="12" customHeight="1">
      <c r="A11" s="13" t="s">
        <v>69</v>
      </c>
      <c r="B11" s="14">
        <v>0</v>
      </c>
      <c r="C11" s="15">
        <v>0</v>
      </c>
      <c r="D11" s="15">
        <v>0</v>
      </c>
      <c r="E11" s="14">
        <v>0</v>
      </c>
      <c r="F11" s="15">
        <v>0</v>
      </c>
      <c r="G11" s="15">
        <v>0</v>
      </c>
      <c r="H11" s="42">
        <f t="shared" si="0"/>
        <v>0</v>
      </c>
      <c r="I11" s="23">
        <f t="shared" si="0"/>
        <v>0</v>
      </c>
      <c r="J11" s="23">
        <f>SUM(H11:I11)</f>
        <v>0</v>
      </c>
      <c r="L11" s="23"/>
    </row>
    <row r="12" spans="1:12" ht="12" customHeight="1">
      <c r="A12" s="7" t="s">
        <v>42</v>
      </c>
      <c r="B12" s="74">
        <f t="shared" ref="B12:G12" si="1">SUM(B8:B11)</f>
        <v>47</v>
      </c>
      <c r="C12" s="25">
        <f t="shared" si="1"/>
        <v>91</v>
      </c>
      <c r="D12" s="25">
        <f t="shared" si="1"/>
        <v>138</v>
      </c>
      <c r="E12" s="74">
        <f t="shared" si="1"/>
        <v>79</v>
      </c>
      <c r="F12" s="25">
        <f t="shared" si="1"/>
        <v>119</v>
      </c>
      <c r="G12" s="25">
        <f t="shared" si="1"/>
        <v>198</v>
      </c>
      <c r="H12" s="74">
        <f t="shared" si="0"/>
        <v>126</v>
      </c>
      <c r="I12" s="25">
        <f t="shared" si="0"/>
        <v>210</v>
      </c>
      <c r="J12" s="25">
        <f>SUM(H12:I12)</f>
        <v>336</v>
      </c>
      <c r="L12" s="23"/>
    </row>
    <row r="13" spans="1:12" ht="12" customHeight="1">
      <c r="A13" s="1" t="s">
        <v>77</v>
      </c>
      <c r="B13" s="14"/>
      <c r="C13" s="15"/>
      <c r="D13" s="15"/>
      <c r="E13" s="14"/>
      <c r="F13" s="15"/>
      <c r="G13" s="15"/>
      <c r="H13" s="42"/>
      <c r="I13" s="23"/>
      <c r="J13" s="23"/>
      <c r="L13" s="23"/>
    </row>
    <row r="14" spans="1:12" ht="12" customHeight="1">
      <c r="A14" s="13" t="s">
        <v>66</v>
      </c>
      <c r="B14" s="14">
        <v>0</v>
      </c>
      <c r="C14" s="15">
        <v>4</v>
      </c>
      <c r="D14" s="15">
        <v>4</v>
      </c>
      <c r="E14" s="14">
        <v>0</v>
      </c>
      <c r="F14" s="15">
        <v>0</v>
      </c>
      <c r="G14" s="15">
        <v>0</v>
      </c>
      <c r="H14" s="42">
        <f t="shared" ref="H14:I18" si="2">SUM(E14,B14)</f>
        <v>0</v>
      </c>
      <c r="I14" s="23">
        <f t="shared" si="2"/>
        <v>4</v>
      </c>
      <c r="J14" s="23">
        <f>SUM(H14:I14)</f>
        <v>4</v>
      </c>
      <c r="L14" s="23"/>
    </row>
    <row r="15" spans="1:12" ht="12" customHeight="1">
      <c r="A15" s="13" t="s">
        <v>67</v>
      </c>
      <c r="B15" s="14">
        <v>12</v>
      </c>
      <c r="C15" s="15">
        <v>45</v>
      </c>
      <c r="D15" s="15">
        <v>57</v>
      </c>
      <c r="E15" s="14">
        <v>0</v>
      </c>
      <c r="F15" s="15">
        <v>0</v>
      </c>
      <c r="G15" s="15">
        <v>0</v>
      </c>
      <c r="H15" s="42">
        <f t="shared" si="2"/>
        <v>12</v>
      </c>
      <c r="I15" s="23">
        <f t="shared" si="2"/>
        <v>45</v>
      </c>
      <c r="J15" s="23">
        <f>SUM(H15:I15)</f>
        <v>57</v>
      </c>
      <c r="L15" s="23"/>
    </row>
    <row r="16" spans="1:12" ht="12" customHeight="1">
      <c r="A16" s="13" t="s">
        <v>68</v>
      </c>
      <c r="B16" s="14">
        <v>0</v>
      </c>
      <c r="C16" s="15">
        <v>0</v>
      </c>
      <c r="D16" s="15">
        <v>0</v>
      </c>
      <c r="E16" s="14">
        <v>0</v>
      </c>
      <c r="F16" s="15">
        <v>0</v>
      </c>
      <c r="G16" s="15">
        <v>0</v>
      </c>
      <c r="H16" s="42">
        <f t="shared" si="2"/>
        <v>0</v>
      </c>
      <c r="I16" s="23">
        <f t="shared" si="2"/>
        <v>0</v>
      </c>
      <c r="J16" s="23">
        <f>SUM(H16:I16)</f>
        <v>0</v>
      </c>
      <c r="L16" s="23"/>
    </row>
    <row r="17" spans="1:12" ht="12" customHeight="1">
      <c r="A17" s="13" t="s">
        <v>69</v>
      </c>
      <c r="B17" s="14">
        <v>0</v>
      </c>
      <c r="C17" s="15">
        <v>0</v>
      </c>
      <c r="D17" s="15">
        <v>0</v>
      </c>
      <c r="E17" s="14">
        <v>0</v>
      </c>
      <c r="F17" s="15">
        <v>0</v>
      </c>
      <c r="G17" s="15">
        <v>0</v>
      </c>
      <c r="H17" s="42">
        <f t="shared" si="2"/>
        <v>0</v>
      </c>
      <c r="I17" s="23">
        <f t="shared" si="2"/>
        <v>0</v>
      </c>
      <c r="J17" s="23">
        <f>SUM(H17:I17)</f>
        <v>0</v>
      </c>
      <c r="L17" s="23"/>
    </row>
    <row r="18" spans="1:12" s="1" customFormat="1" ht="12" customHeight="1">
      <c r="A18" s="7" t="s">
        <v>42</v>
      </c>
      <c r="B18" s="8">
        <f t="shared" ref="B18:G18" si="3">SUM(B14:B17)</f>
        <v>12</v>
      </c>
      <c r="C18" s="9">
        <f t="shared" si="3"/>
        <v>49</v>
      </c>
      <c r="D18" s="9">
        <f t="shared" si="3"/>
        <v>61</v>
      </c>
      <c r="E18" s="8">
        <f t="shared" si="3"/>
        <v>0</v>
      </c>
      <c r="F18" s="9">
        <f t="shared" si="3"/>
        <v>0</v>
      </c>
      <c r="G18" s="9">
        <f t="shared" si="3"/>
        <v>0</v>
      </c>
      <c r="H18" s="43">
        <f t="shared" si="2"/>
        <v>12</v>
      </c>
      <c r="I18" s="44">
        <f t="shared" si="2"/>
        <v>49</v>
      </c>
      <c r="J18" s="44">
        <f>SUM(H18:I18)</f>
        <v>61</v>
      </c>
      <c r="L18" s="69"/>
    </row>
    <row r="19" spans="1:12" ht="12" customHeight="1">
      <c r="A19" s="1" t="s">
        <v>78</v>
      </c>
      <c r="B19" s="14"/>
      <c r="C19" s="15"/>
      <c r="D19" s="15"/>
      <c r="E19" s="14"/>
      <c r="F19" s="15"/>
      <c r="G19" s="15"/>
      <c r="H19" s="42"/>
      <c r="I19" s="23"/>
      <c r="J19" s="23"/>
    </row>
    <row r="20" spans="1:12" ht="12" customHeight="1">
      <c r="A20" s="13" t="s">
        <v>66</v>
      </c>
      <c r="B20" s="14">
        <v>0</v>
      </c>
      <c r="C20" s="15">
        <v>0</v>
      </c>
      <c r="D20" s="15">
        <v>0</v>
      </c>
      <c r="E20" s="14">
        <v>0</v>
      </c>
      <c r="F20" s="15">
        <v>0</v>
      </c>
      <c r="G20" s="15">
        <v>0</v>
      </c>
      <c r="H20" s="42">
        <f t="shared" ref="H20:I24" si="4">SUM(E20,B20)</f>
        <v>0</v>
      </c>
      <c r="I20" s="23">
        <f t="shared" si="4"/>
        <v>0</v>
      </c>
      <c r="J20" s="23">
        <f>SUM(H20:I20)</f>
        <v>0</v>
      </c>
    </row>
    <row r="21" spans="1:12" ht="12" customHeight="1">
      <c r="A21" s="13" t="s">
        <v>67</v>
      </c>
      <c r="B21" s="14">
        <v>0</v>
      </c>
      <c r="C21" s="15">
        <v>0</v>
      </c>
      <c r="D21" s="15">
        <v>0</v>
      </c>
      <c r="E21" s="14">
        <v>0</v>
      </c>
      <c r="F21" s="15">
        <v>0</v>
      </c>
      <c r="G21" s="15">
        <v>0</v>
      </c>
      <c r="H21" s="42">
        <f t="shared" si="4"/>
        <v>0</v>
      </c>
      <c r="I21" s="23">
        <f t="shared" si="4"/>
        <v>0</v>
      </c>
      <c r="J21" s="23">
        <f>SUM(H21:I21)</f>
        <v>0</v>
      </c>
    </row>
    <row r="22" spans="1:12" ht="12" customHeight="1">
      <c r="A22" s="13" t="s">
        <v>68</v>
      </c>
      <c r="B22" s="14">
        <v>0</v>
      </c>
      <c r="C22" s="15">
        <v>0</v>
      </c>
      <c r="D22" s="15">
        <v>0</v>
      </c>
      <c r="E22" s="14">
        <v>0</v>
      </c>
      <c r="F22" s="15">
        <v>0</v>
      </c>
      <c r="G22" s="15">
        <v>0</v>
      </c>
      <c r="H22" s="42">
        <f t="shared" si="4"/>
        <v>0</v>
      </c>
      <c r="I22" s="23">
        <f t="shared" si="4"/>
        <v>0</v>
      </c>
      <c r="J22" s="23">
        <f>SUM(H22:I22)</f>
        <v>0</v>
      </c>
    </row>
    <row r="23" spans="1:12" ht="12" customHeight="1">
      <c r="A23" s="13" t="s">
        <v>69</v>
      </c>
      <c r="B23" s="14">
        <v>0</v>
      </c>
      <c r="C23" s="15">
        <v>0</v>
      </c>
      <c r="D23" s="15">
        <v>0</v>
      </c>
      <c r="E23" s="14">
        <v>0</v>
      </c>
      <c r="F23" s="15">
        <v>0</v>
      </c>
      <c r="G23" s="15">
        <v>0</v>
      </c>
      <c r="H23" s="42">
        <f t="shared" si="4"/>
        <v>0</v>
      </c>
      <c r="I23" s="23">
        <f t="shared" si="4"/>
        <v>0</v>
      </c>
      <c r="J23" s="23">
        <f>SUM(H23:I23)</f>
        <v>0</v>
      </c>
    </row>
    <row r="24" spans="1:12" ht="12" customHeight="1">
      <c r="A24" s="7" t="s">
        <v>42</v>
      </c>
      <c r="B24" s="8">
        <v>0</v>
      </c>
      <c r="C24" s="9">
        <v>0</v>
      </c>
      <c r="D24" s="9">
        <v>0</v>
      </c>
      <c r="E24" s="8">
        <v>0</v>
      </c>
      <c r="F24" s="9">
        <v>0</v>
      </c>
      <c r="G24" s="9">
        <v>0</v>
      </c>
      <c r="H24" s="8">
        <f t="shared" si="4"/>
        <v>0</v>
      </c>
      <c r="I24" s="9">
        <f t="shared" si="4"/>
        <v>0</v>
      </c>
      <c r="J24" s="9">
        <f>SUM(H24:I24)</f>
        <v>0</v>
      </c>
    </row>
    <row r="25" spans="1:12" ht="12" customHeight="1">
      <c r="A25" s="1" t="s">
        <v>79</v>
      </c>
      <c r="B25" s="14"/>
      <c r="C25" s="15"/>
      <c r="D25" s="15"/>
      <c r="E25" s="14"/>
      <c r="F25" s="15"/>
      <c r="G25" s="15"/>
      <c r="H25" s="42"/>
      <c r="I25" s="23"/>
      <c r="J25" s="23"/>
    </row>
    <row r="26" spans="1:12" ht="12" customHeight="1">
      <c r="A26" s="13" t="s">
        <v>66</v>
      </c>
      <c r="B26" s="14">
        <v>0</v>
      </c>
      <c r="C26" s="15">
        <v>0</v>
      </c>
      <c r="D26" s="15">
        <v>0</v>
      </c>
      <c r="E26" s="14">
        <v>0</v>
      </c>
      <c r="F26" s="15">
        <v>0</v>
      </c>
      <c r="G26" s="15">
        <v>0</v>
      </c>
      <c r="H26" s="42">
        <f t="shared" ref="H26:I30" si="5">SUM(E26,B26)</f>
        <v>0</v>
      </c>
      <c r="I26" s="23">
        <f t="shared" si="5"/>
        <v>0</v>
      </c>
      <c r="J26" s="23">
        <f>SUM(H26:I26)</f>
        <v>0</v>
      </c>
    </row>
    <row r="27" spans="1:12" ht="12" customHeight="1">
      <c r="A27" s="13" t="s">
        <v>67</v>
      </c>
      <c r="B27" s="14">
        <v>0</v>
      </c>
      <c r="C27" s="15">
        <v>0</v>
      </c>
      <c r="D27" s="15">
        <v>0</v>
      </c>
      <c r="E27" s="14">
        <v>0</v>
      </c>
      <c r="F27" s="15">
        <v>0</v>
      </c>
      <c r="G27" s="15">
        <v>0</v>
      </c>
      <c r="H27" s="42">
        <f t="shared" si="5"/>
        <v>0</v>
      </c>
      <c r="I27" s="23">
        <f t="shared" si="5"/>
        <v>0</v>
      </c>
      <c r="J27" s="23">
        <f>SUM(H27:I27)</f>
        <v>0</v>
      </c>
    </row>
    <row r="28" spans="1:12" ht="12" customHeight="1">
      <c r="A28" s="13" t="s">
        <v>68</v>
      </c>
      <c r="B28" s="14">
        <v>0</v>
      </c>
      <c r="C28" s="15">
        <v>0</v>
      </c>
      <c r="D28" s="15">
        <v>0</v>
      </c>
      <c r="E28" s="14">
        <v>0</v>
      </c>
      <c r="F28" s="15">
        <v>0</v>
      </c>
      <c r="G28" s="15">
        <v>0</v>
      </c>
      <c r="H28" s="42">
        <f t="shared" si="5"/>
        <v>0</v>
      </c>
      <c r="I28" s="23">
        <f t="shared" si="5"/>
        <v>0</v>
      </c>
      <c r="J28" s="23">
        <f>SUM(H28:I28)</f>
        <v>0</v>
      </c>
    </row>
    <row r="29" spans="1:12" ht="12" customHeight="1">
      <c r="A29" s="13" t="s">
        <v>69</v>
      </c>
      <c r="B29" s="14">
        <v>0</v>
      </c>
      <c r="C29" s="15">
        <v>0</v>
      </c>
      <c r="D29" s="15">
        <v>0</v>
      </c>
      <c r="E29" s="14">
        <v>0</v>
      </c>
      <c r="F29" s="15">
        <v>0</v>
      </c>
      <c r="G29" s="15">
        <v>0</v>
      </c>
      <c r="H29" s="42">
        <f t="shared" si="5"/>
        <v>0</v>
      </c>
      <c r="I29" s="23">
        <f t="shared" si="5"/>
        <v>0</v>
      </c>
      <c r="J29" s="23">
        <f>SUM(H29:I29)</f>
        <v>0</v>
      </c>
    </row>
    <row r="30" spans="1:12" ht="12" customHeight="1">
      <c r="A30" s="7" t="s">
        <v>42</v>
      </c>
      <c r="B30" s="8">
        <v>0</v>
      </c>
      <c r="C30" s="9">
        <v>0</v>
      </c>
      <c r="D30" s="9">
        <v>0</v>
      </c>
      <c r="E30" s="8">
        <v>0</v>
      </c>
      <c r="F30" s="9">
        <v>0</v>
      </c>
      <c r="G30" s="9">
        <v>0</v>
      </c>
      <c r="H30" s="8">
        <f t="shared" si="5"/>
        <v>0</v>
      </c>
      <c r="I30" s="9">
        <f t="shared" si="5"/>
        <v>0</v>
      </c>
      <c r="J30" s="9">
        <f>SUM(H30:I30)</f>
        <v>0</v>
      </c>
    </row>
    <row r="31" spans="1:12" ht="12" customHeight="1">
      <c r="A31" s="39" t="s">
        <v>54</v>
      </c>
      <c r="B31" s="27"/>
      <c r="C31" s="28"/>
      <c r="D31" s="28"/>
      <c r="E31" s="27"/>
      <c r="F31" s="28"/>
      <c r="G31" s="28"/>
      <c r="H31" s="45"/>
      <c r="I31" s="46"/>
      <c r="J31" s="46"/>
    </row>
    <row r="32" spans="1:12" ht="12" customHeight="1">
      <c r="A32" s="13" t="s">
        <v>66</v>
      </c>
      <c r="B32" s="14">
        <f t="shared" ref="B32:G32" si="6">SUM(B8,B14,B20,B26)</f>
        <v>29</v>
      </c>
      <c r="C32" s="15">
        <f t="shared" si="6"/>
        <v>41</v>
      </c>
      <c r="D32" s="15">
        <f t="shared" si="6"/>
        <v>70</v>
      </c>
      <c r="E32" s="14">
        <f t="shared" si="6"/>
        <v>35</v>
      </c>
      <c r="F32" s="15">
        <f t="shared" si="6"/>
        <v>63</v>
      </c>
      <c r="G32" s="15">
        <f t="shared" si="6"/>
        <v>98</v>
      </c>
      <c r="H32" s="42">
        <f t="shared" ref="H32:I36" si="7">SUM(E32,B32)</f>
        <v>64</v>
      </c>
      <c r="I32" s="23">
        <f t="shared" si="7"/>
        <v>104</v>
      </c>
      <c r="J32" s="23">
        <f>SUM(H32:I32)</f>
        <v>168</v>
      </c>
    </row>
    <row r="33" spans="1:10" ht="12" customHeight="1">
      <c r="A33" s="13" t="s">
        <v>67</v>
      </c>
      <c r="B33" s="14">
        <f t="shared" ref="B33:G35" si="8">SUM(B9,B15,B21,B27)</f>
        <v>30</v>
      </c>
      <c r="C33" s="15">
        <f t="shared" si="8"/>
        <v>99</v>
      </c>
      <c r="D33" s="15">
        <f t="shared" si="8"/>
        <v>129</v>
      </c>
      <c r="E33" s="14">
        <f t="shared" si="8"/>
        <v>44</v>
      </c>
      <c r="F33" s="15">
        <f t="shared" si="8"/>
        <v>56</v>
      </c>
      <c r="G33" s="15">
        <f t="shared" si="8"/>
        <v>100</v>
      </c>
      <c r="H33" s="42">
        <f t="shared" si="7"/>
        <v>74</v>
      </c>
      <c r="I33" s="23">
        <f t="shared" si="7"/>
        <v>155</v>
      </c>
      <c r="J33" s="23">
        <f>SUM(H33:I33)</f>
        <v>229</v>
      </c>
    </row>
    <row r="34" spans="1:10" ht="12" customHeight="1">
      <c r="A34" s="13" t="s">
        <v>68</v>
      </c>
      <c r="B34" s="14">
        <f t="shared" si="8"/>
        <v>0</v>
      </c>
      <c r="C34" s="15">
        <f t="shared" si="8"/>
        <v>0</v>
      </c>
      <c r="D34" s="15">
        <f t="shared" si="8"/>
        <v>0</v>
      </c>
      <c r="E34" s="14">
        <f t="shared" si="8"/>
        <v>0</v>
      </c>
      <c r="F34" s="15">
        <f t="shared" si="8"/>
        <v>0</v>
      </c>
      <c r="G34" s="15">
        <f t="shared" si="8"/>
        <v>0</v>
      </c>
      <c r="H34" s="42">
        <f t="shared" si="7"/>
        <v>0</v>
      </c>
      <c r="I34" s="23">
        <f t="shared" si="7"/>
        <v>0</v>
      </c>
      <c r="J34" s="23">
        <f>SUM(H34:I34)</f>
        <v>0</v>
      </c>
    </row>
    <row r="35" spans="1:10" ht="12" customHeight="1">
      <c r="A35" s="13" t="s">
        <v>69</v>
      </c>
      <c r="B35" s="14">
        <f t="shared" si="8"/>
        <v>0</v>
      </c>
      <c r="C35" s="15">
        <f t="shared" si="8"/>
        <v>0</v>
      </c>
      <c r="D35" s="15">
        <f t="shared" si="8"/>
        <v>0</v>
      </c>
      <c r="E35" s="14">
        <f t="shared" si="8"/>
        <v>0</v>
      </c>
      <c r="F35" s="15">
        <f t="shared" si="8"/>
        <v>0</v>
      </c>
      <c r="G35" s="15">
        <f t="shared" si="8"/>
        <v>0</v>
      </c>
      <c r="H35" s="42">
        <f t="shared" si="7"/>
        <v>0</v>
      </c>
      <c r="I35" s="23">
        <f t="shared" si="7"/>
        <v>0</v>
      </c>
      <c r="J35" s="23">
        <f>SUM(H35:I35)</f>
        <v>0</v>
      </c>
    </row>
    <row r="36" spans="1:10" ht="12" customHeight="1">
      <c r="A36" s="7" t="s">
        <v>42</v>
      </c>
      <c r="B36" s="8">
        <f t="shared" ref="B36:G36" si="9">SUM(B32:B35)</f>
        <v>59</v>
      </c>
      <c r="C36" s="9">
        <f t="shared" si="9"/>
        <v>140</v>
      </c>
      <c r="D36" s="9">
        <f t="shared" si="9"/>
        <v>199</v>
      </c>
      <c r="E36" s="8">
        <f t="shared" si="9"/>
        <v>79</v>
      </c>
      <c r="F36" s="9">
        <f t="shared" si="9"/>
        <v>119</v>
      </c>
      <c r="G36" s="9">
        <f t="shared" si="9"/>
        <v>198</v>
      </c>
      <c r="H36" s="8">
        <f t="shared" si="7"/>
        <v>138</v>
      </c>
      <c r="I36" s="9">
        <f t="shared" si="7"/>
        <v>259</v>
      </c>
      <c r="J36" s="9">
        <f>SUM(H36:I36)</f>
        <v>397</v>
      </c>
    </row>
  </sheetData>
  <phoneticPr fontId="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O38"/>
  <sheetViews>
    <sheetView workbookViewId="0"/>
  </sheetViews>
  <sheetFormatPr defaultColWidth="9.33203125" defaultRowHeight="11.4"/>
  <cols>
    <col min="1" max="1" width="27.6640625" style="13" customWidth="1"/>
    <col min="2" max="2" width="9.5546875" style="13" customWidth="1"/>
    <col min="3" max="13" width="7.6640625" style="13" customWidth="1"/>
    <col min="14" max="16384" width="9.33203125" style="13"/>
  </cols>
  <sheetData>
    <row r="1" spans="1:15" ht="12" customHeight="1">
      <c r="A1" s="1" t="s">
        <v>1</v>
      </c>
    </row>
    <row r="2" spans="1:15" ht="12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12" customHeight="1">
      <c r="A3" s="18" t="s">
        <v>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5" ht="12" customHeight="1">
      <c r="A5" s="31"/>
      <c r="B5" s="32" t="s">
        <v>74</v>
      </c>
      <c r="C5" s="33"/>
      <c r="D5" s="34"/>
      <c r="E5" s="32" t="s">
        <v>75</v>
      </c>
      <c r="F5" s="33"/>
      <c r="G5" s="34"/>
      <c r="H5" s="32" t="s">
        <v>81</v>
      </c>
      <c r="I5" s="33"/>
      <c r="J5" s="34"/>
      <c r="K5" s="32" t="s">
        <v>59</v>
      </c>
      <c r="L5" s="34"/>
      <c r="M5" s="34"/>
    </row>
    <row r="6" spans="1:15" ht="12" customHeight="1">
      <c r="A6" s="35"/>
      <c r="B6" s="36" t="s">
        <v>40</v>
      </c>
      <c r="C6" s="37" t="s">
        <v>41</v>
      </c>
      <c r="D6" s="37" t="s">
        <v>42</v>
      </c>
      <c r="E6" s="36" t="s">
        <v>40</v>
      </c>
      <c r="F6" s="37" t="s">
        <v>41</v>
      </c>
      <c r="G6" s="37" t="s">
        <v>42</v>
      </c>
      <c r="H6" s="36" t="s">
        <v>40</v>
      </c>
      <c r="I6" s="37" t="s">
        <v>41</v>
      </c>
      <c r="J6" s="37" t="s">
        <v>42</v>
      </c>
      <c r="K6" s="36" t="s">
        <v>40</v>
      </c>
      <c r="L6" s="37" t="s">
        <v>41</v>
      </c>
      <c r="M6" s="38" t="s">
        <v>42</v>
      </c>
    </row>
    <row r="7" spans="1:15" ht="12" customHeight="1">
      <c r="A7" s="39" t="s">
        <v>76</v>
      </c>
      <c r="B7" s="36"/>
      <c r="C7" s="37"/>
      <c r="D7" s="37"/>
      <c r="E7" s="36"/>
      <c r="F7" s="37"/>
      <c r="G7" s="37"/>
      <c r="H7" s="36"/>
      <c r="I7" s="37"/>
      <c r="J7" s="37"/>
      <c r="K7" s="40"/>
      <c r="L7" s="41"/>
    </row>
    <row r="8" spans="1:15" ht="12" customHeight="1">
      <c r="A8" s="13" t="s">
        <v>66</v>
      </c>
      <c r="B8" s="14">
        <v>365</v>
      </c>
      <c r="C8" s="15">
        <v>541</v>
      </c>
      <c r="D8" s="15">
        <v>906</v>
      </c>
      <c r="E8" s="14">
        <v>306</v>
      </c>
      <c r="F8" s="15">
        <v>467</v>
      </c>
      <c r="G8" s="15">
        <v>773</v>
      </c>
      <c r="H8" s="14">
        <v>0</v>
      </c>
      <c r="I8" s="15">
        <v>0</v>
      </c>
      <c r="J8" s="15">
        <v>0</v>
      </c>
      <c r="K8" s="42">
        <f>SUM(H8,E8,B8)</f>
        <v>671</v>
      </c>
      <c r="L8" s="23">
        <f t="shared" ref="K8:L11" si="0">SUM(I8,F8,C8)</f>
        <v>1008</v>
      </c>
      <c r="M8" s="23">
        <f>SUM(K8:L8)</f>
        <v>1679</v>
      </c>
      <c r="O8" s="23"/>
    </row>
    <row r="9" spans="1:15" ht="12" customHeight="1">
      <c r="A9" s="13" t="s">
        <v>67</v>
      </c>
      <c r="B9" s="14">
        <v>120</v>
      </c>
      <c r="C9" s="15">
        <v>162</v>
      </c>
      <c r="D9" s="15">
        <v>282</v>
      </c>
      <c r="E9" s="14">
        <v>154</v>
      </c>
      <c r="F9" s="15">
        <v>244</v>
      </c>
      <c r="G9" s="15">
        <v>398</v>
      </c>
      <c r="H9" s="14">
        <v>0</v>
      </c>
      <c r="I9" s="15">
        <v>0</v>
      </c>
      <c r="J9" s="15">
        <v>0</v>
      </c>
      <c r="K9" s="42">
        <f t="shared" si="0"/>
        <v>274</v>
      </c>
      <c r="L9" s="23">
        <f t="shared" si="0"/>
        <v>406</v>
      </c>
      <c r="M9" s="23">
        <f>SUM(K9:L9)</f>
        <v>680</v>
      </c>
      <c r="O9" s="23"/>
    </row>
    <row r="10" spans="1:15" ht="12" customHeight="1">
      <c r="A10" s="13" t="s">
        <v>68</v>
      </c>
      <c r="B10" s="14">
        <v>0</v>
      </c>
      <c r="C10" s="15">
        <v>0</v>
      </c>
      <c r="D10" s="15">
        <v>0</v>
      </c>
      <c r="E10" s="14">
        <v>0</v>
      </c>
      <c r="F10" s="15">
        <v>0</v>
      </c>
      <c r="G10" s="15">
        <v>0</v>
      </c>
      <c r="H10" s="14">
        <v>0</v>
      </c>
      <c r="I10" s="15">
        <v>0</v>
      </c>
      <c r="J10" s="15">
        <v>0</v>
      </c>
      <c r="K10" s="42">
        <f t="shared" si="0"/>
        <v>0</v>
      </c>
      <c r="L10" s="23">
        <f t="shared" si="0"/>
        <v>0</v>
      </c>
      <c r="M10" s="23">
        <f>SUM(K10:L10)</f>
        <v>0</v>
      </c>
      <c r="O10" s="23"/>
    </row>
    <row r="11" spans="1:15" ht="12" customHeight="1">
      <c r="A11" s="13" t="s">
        <v>69</v>
      </c>
      <c r="B11" s="14">
        <v>40</v>
      </c>
      <c r="C11" s="15">
        <v>61</v>
      </c>
      <c r="D11" s="15">
        <v>101</v>
      </c>
      <c r="E11" s="14">
        <v>19</v>
      </c>
      <c r="F11" s="15">
        <v>46</v>
      </c>
      <c r="G11" s="15">
        <v>65</v>
      </c>
      <c r="H11" s="14">
        <v>0</v>
      </c>
      <c r="I11" s="15">
        <v>0</v>
      </c>
      <c r="J11" s="15">
        <v>0</v>
      </c>
      <c r="K11" s="42">
        <f t="shared" si="0"/>
        <v>59</v>
      </c>
      <c r="L11" s="23">
        <f t="shared" si="0"/>
        <v>107</v>
      </c>
      <c r="M11" s="23">
        <f>SUM(K11:L11)</f>
        <v>166</v>
      </c>
      <c r="O11" s="23"/>
    </row>
    <row r="12" spans="1:15" ht="12" customHeight="1">
      <c r="A12" s="7" t="s">
        <v>42</v>
      </c>
      <c r="B12" s="8">
        <f>SUM(B8:B11)</f>
        <v>525</v>
      </c>
      <c r="C12" s="9">
        <f t="shared" ref="C12:M12" si="1">SUM(C8:C11)</f>
        <v>764</v>
      </c>
      <c r="D12" s="9">
        <f t="shared" si="1"/>
        <v>1289</v>
      </c>
      <c r="E12" s="8">
        <f t="shared" si="1"/>
        <v>479</v>
      </c>
      <c r="F12" s="9">
        <f t="shared" si="1"/>
        <v>757</v>
      </c>
      <c r="G12" s="9">
        <f t="shared" si="1"/>
        <v>1236</v>
      </c>
      <c r="H12" s="8">
        <f t="shared" si="1"/>
        <v>0</v>
      </c>
      <c r="I12" s="9">
        <f t="shared" si="1"/>
        <v>0</v>
      </c>
      <c r="J12" s="9">
        <f t="shared" si="1"/>
        <v>0</v>
      </c>
      <c r="K12" s="8">
        <f t="shared" si="1"/>
        <v>1004</v>
      </c>
      <c r="L12" s="9">
        <f t="shared" si="1"/>
        <v>1521</v>
      </c>
      <c r="M12" s="9">
        <f t="shared" si="1"/>
        <v>2525</v>
      </c>
      <c r="O12" s="23"/>
    </row>
    <row r="13" spans="1:15" ht="12" customHeight="1">
      <c r="A13" s="1" t="s">
        <v>77</v>
      </c>
      <c r="B13" s="14"/>
      <c r="C13" s="15"/>
      <c r="D13" s="15"/>
      <c r="E13" s="14"/>
      <c r="F13" s="15"/>
      <c r="G13" s="15"/>
      <c r="H13" s="14"/>
      <c r="I13" s="15"/>
      <c r="J13" s="15"/>
      <c r="K13" s="42"/>
      <c r="L13" s="23"/>
      <c r="M13" s="23"/>
      <c r="O13" s="23"/>
    </row>
    <row r="14" spans="1:15" ht="12" customHeight="1">
      <c r="A14" s="13" t="s">
        <v>66</v>
      </c>
      <c r="B14" s="14">
        <v>18</v>
      </c>
      <c r="C14" s="15">
        <v>26</v>
      </c>
      <c r="D14" s="15">
        <v>44</v>
      </c>
      <c r="E14" s="14">
        <v>12</v>
      </c>
      <c r="F14" s="15">
        <v>31</v>
      </c>
      <c r="G14" s="15">
        <v>43</v>
      </c>
      <c r="H14" s="14">
        <v>0</v>
      </c>
      <c r="I14" s="15">
        <v>0</v>
      </c>
      <c r="J14" s="15">
        <v>0</v>
      </c>
      <c r="K14" s="42">
        <f t="shared" ref="K14:L17" si="2">SUM(H14,E14,B14)</f>
        <v>30</v>
      </c>
      <c r="L14" s="23">
        <f t="shared" si="2"/>
        <v>57</v>
      </c>
      <c r="M14" s="23">
        <f>SUM(K14:L14)</f>
        <v>87</v>
      </c>
      <c r="O14" s="23"/>
    </row>
    <row r="15" spans="1:15" ht="12" customHeight="1">
      <c r="A15" s="13" t="s">
        <v>67</v>
      </c>
      <c r="B15" s="14">
        <v>55</v>
      </c>
      <c r="C15" s="15">
        <v>127</v>
      </c>
      <c r="D15" s="15">
        <v>182</v>
      </c>
      <c r="E15" s="14">
        <v>51</v>
      </c>
      <c r="F15" s="15">
        <v>116</v>
      </c>
      <c r="G15" s="15">
        <v>167</v>
      </c>
      <c r="H15" s="14">
        <v>0</v>
      </c>
      <c r="I15" s="15">
        <v>0</v>
      </c>
      <c r="J15" s="15">
        <v>0</v>
      </c>
      <c r="K15" s="42">
        <f t="shared" si="2"/>
        <v>106</v>
      </c>
      <c r="L15" s="23">
        <f t="shared" si="2"/>
        <v>243</v>
      </c>
      <c r="M15" s="23">
        <f>SUM(K15:L15)</f>
        <v>349</v>
      </c>
      <c r="O15" s="23"/>
    </row>
    <row r="16" spans="1:15" ht="12" customHeight="1">
      <c r="A16" s="13" t="s">
        <v>68</v>
      </c>
      <c r="B16" s="14">
        <v>8</v>
      </c>
      <c r="C16" s="15">
        <v>16</v>
      </c>
      <c r="D16" s="15">
        <v>24</v>
      </c>
      <c r="E16" s="14">
        <v>4</v>
      </c>
      <c r="F16" s="15">
        <v>13</v>
      </c>
      <c r="G16" s="15">
        <v>17</v>
      </c>
      <c r="H16" s="14">
        <v>0</v>
      </c>
      <c r="I16" s="15">
        <v>0</v>
      </c>
      <c r="J16" s="15">
        <v>0</v>
      </c>
      <c r="K16" s="42">
        <f t="shared" si="2"/>
        <v>12</v>
      </c>
      <c r="L16" s="23">
        <f t="shared" si="2"/>
        <v>29</v>
      </c>
      <c r="M16" s="23">
        <f>SUM(K16:L16)</f>
        <v>41</v>
      </c>
      <c r="O16" s="23"/>
    </row>
    <row r="17" spans="1:15" ht="12" customHeight="1">
      <c r="A17" s="13" t="s">
        <v>69</v>
      </c>
      <c r="B17" s="14">
        <v>22</v>
      </c>
      <c r="C17" s="15">
        <v>16</v>
      </c>
      <c r="D17" s="15">
        <v>38</v>
      </c>
      <c r="E17" s="14">
        <v>5</v>
      </c>
      <c r="F17" s="15">
        <v>11</v>
      </c>
      <c r="G17" s="15">
        <v>16</v>
      </c>
      <c r="H17" s="14">
        <v>0</v>
      </c>
      <c r="I17" s="15">
        <v>0</v>
      </c>
      <c r="J17" s="15">
        <v>0</v>
      </c>
      <c r="K17" s="42">
        <f>SUM(H17,E17,B17)</f>
        <v>27</v>
      </c>
      <c r="L17" s="23">
        <f t="shared" si="2"/>
        <v>27</v>
      </c>
      <c r="M17" s="23">
        <f>SUM(K17:L17)</f>
        <v>54</v>
      </c>
      <c r="O17" s="23"/>
    </row>
    <row r="18" spans="1:15" ht="12" customHeight="1">
      <c r="A18" s="7" t="s">
        <v>42</v>
      </c>
      <c r="B18" s="8">
        <f>SUM(B14:B17)</f>
        <v>103</v>
      </c>
      <c r="C18" s="9">
        <f t="shared" ref="C18:M18" si="3">(SUM(C14:C17))</f>
        <v>185</v>
      </c>
      <c r="D18" s="9">
        <f t="shared" si="3"/>
        <v>288</v>
      </c>
      <c r="E18" s="8">
        <f t="shared" si="3"/>
        <v>72</v>
      </c>
      <c r="F18" s="9">
        <f t="shared" si="3"/>
        <v>171</v>
      </c>
      <c r="G18" s="9">
        <f t="shared" si="3"/>
        <v>243</v>
      </c>
      <c r="H18" s="8">
        <f t="shared" si="3"/>
        <v>0</v>
      </c>
      <c r="I18" s="9">
        <f t="shared" si="3"/>
        <v>0</v>
      </c>
      <c r="J18" s="9">
        <f t="shared" si="3"/>
        <v>0</v>
      </c>
      <c r="K18" s="43">
        <f t="shared" si="3"/>
        <v>175</v>
      </c>
      <c r="L18" s="44">
        <f t="shared" si="3"/>
        <v>356</v>
      </c>
      <c r="M18" s="44">
        <f t="shared" si="3"/>
        <v>531</v>
      </c>
      <c r="O18" s="23"/>
    </row>
    <row r="19" spans="1:15" ht="12" customHeight="1">
      <c r="A19" s="1" t="s">
        <v>78</v>
      </c>
      <c r="B19" s="14"/>
      <c r="C19" s="15"/>
      <c r="D19" s="15"/>
      <c r="E19" s="14"/>
      <c r="F19" s="15"/>
      <c r="G19" s="15"/>
      <c r="H19" s="14"/>
      <c r="I19" s="15"/>
      <c r="J19" s="15"/>
      <c r="K19" s="42"/>
      <c r="L19" s="23"/>
      <c r="M19" s="23"/>
      <c r="O19" s="23"/>
    </row>
    <row r="20" spans="1:15" ht="12" customHeight="1">
      <c r="A20" s="13" t="s">
        <v>66</v>
      </c>
      <c r="B20" s="14">
        <v>17</v>
      </c>
      <c r="C20" s="15">
        <v>17</v>
      </c>
      <c r="D20" s="15">
        <v>34</v>
      </c>
      <c r="E20" s="14">
        <v>12</v>
      </c>
      <c r="F20" s="15">
        <v>18</v>
      </c>
      <c r="G20" s="15">
        <v>30</v>
      </c>
      <c r="H20" s="14">
        <v>0</v>
      </c>
      <c r="I20" s="15">
        <v>0</v>
      </c>
      <c r="J20" s="15">
        <v>0</v>
      </c>
      <c r="K20" s="42">
        <f t="shared" ref="K20:L23" si="4">SUM(H20,E20,B20)</f>
        <v>29</v>
      </c>
      <c r="L20" s="23">
        <f t="shared" si="4"/>
        <v>35</v>
      </c>
      <c r="M20" s="23">
        <f>SUM(K20:L20)</f>
        <v>64</v>
      </c>
      <c r="O20" s="23"/>
    </row>
    <row r="21" spans="1:15" ht="12" customHeight="1">
      <c r="A21" s="13" t="s">
        <v>67</v>
      </c>
      <c r="B21" s="14">
        <v>0</v>
      </c>
      <c r="C21" s="15">
        <v>0</v>
      </c>
      <c r="D21" s="15">
        <v>0</v>
      </c>
      <c r="E21" s="14">
        <v>0</v>
      </c>
      <c r="F21" s="15">
        <v>0</v>
      </c>
      <c r="G21" s="15">
        <v>0</v>
      </c>
      <c r="H21" s="14">
        <v>0</v>
      </c>
      <c r="I21" s="15">
        <v>0</v>
      </c>
      <c r="J21" s="15">
        <v>0</v>
      </c>
      <c r="K21" s="42">
        <f t="shared" si="4"/>
        <v>0</v>
      </c>
      <c r="L21" s="23">
        <f t="shared" si="4"/>
        <v>0</v>
      </c>
      <c r="M21" s="23">
        <f>SUM(K21:L21)</f>
        <v>0</v>
      </c>
      <c r="O21" s="23"/>
    </row>
    <row r="22" spans="1:15" ht="12" customHeight="1">
      <c r="A22" s="13" t="s">
        <v>68</v>
      </c>
      <c r="B22" s="14">
        <v>0</v>
      </c>
      <c r="C22" s="15">
        <v>0</v>
      </c>
      <c r="D22" s="15">
        <v>0</v>
      </c>
      <c r="E22" s="14">
        <v>0</v>
      </c>
      <c r="F22" s="15">
        <v>0</v>
      </c>
      <c r="G22" s="15">
        <v>0</v>
      </c>
      <c r="H22" s="14">
        <v>0</v>
      </c>
      <c r="I22" s="15">
        <v>0</v>
      </c>
      <c r="J22" s="15">
        <v>0</v>
      </c>
      <c r="K22" s="42">
        <f t="shared" si="4"/>
        <v>0</v>
      </c>
      <c r="L22" s="23">
        <f t="shared" si="4"/>
        <v>0</v>
      </c>
      <c r="M22" s="23">
        <f>SUM(K22:L22)</f>
        <v>0</v>
      </c>
      <c r="O22" s="23"/>
    </row>
    <row r="23" spans="1:15" ht="12" customHeight="1">
      <c r="A23" s="13" t="s">
        <v>69</v>
      </c>
      <c r="B23" s="14">
        <v>0</v>
      </c>
      <c r="C23" s="15">
        <v>0</v>
      </c>
      <c r="D23" s="15">
        <v>0</v>
      </c>
      <c r="E23" s="14">
        <v>0</v>
      </c>
      <c r="F23" s="15">
        <v>0</v>
      </c>
      <c r="G23" s="15">
        <v>0</v>
      </c>
      <c r="H23" s="14">
        <v>0</v>
      </c>
      <c r="I23" s="15">
        <v>0</v>
      </c>
      <c r="J23" s="15">
        <v>0</v>
      </c>
      <c r="K23" s="42">
        <f t="shared" si="4"/>
        <v>0</v>
      </c>
      <c r="L23" s="23">
        <f t="shared" si="4"/>
        <v>0</v>
      </c>
      <c r="M23" s="23">
        <f>SUM(K23:L23)</f>
        <v>0</v>
      </c>
      <c r="O23" s="23"/>
    </row>
    <row r="24" spans="1:15" ht="12" customHeight="1">
      <c r="A24" s="7" t="s">
        <v>42</v>
      </c>
      <c r="B24" s="8">
        <f>SUM(B20:B23)</f>
        <v>17</v>
      </c>
      <c r="C24" s="9">
        <f t="shared" ref="C24:J24" si="5">SUM(C20:C23)</f>
        <v>17</v>
      </c>
      <c r="D24" s="9">
        <f t="shared" si="5"/>
        <v>34</v>
      </c>
      <c r="E24" s="8">
        <f t="shared" si="5"/>
        <v>12</v>
      </c>
      <c r="F24" s="9">
        <f t="shared" si="5"/>
        <v>18</v>
      </c>
      <c r="G24" s="9">
        <f t="shared" si="5"/>
        <v>30</v>
      </c>
      <c r="H24" s="8">
        <f t="shared" si="5"/>
        <v>0</v>
      </c>
      <c r="I24" s="9">
        <f t="shared" si="5"/>
        <v>0</v>
      </c>
      <c r="J24" s="9">
        <f t="shared" si="5"/>
        <v>0</v>
      </c>
      <c r="K24" s="43">
        <f>SUM(H24,E24,B24)</f>
        <v>29</v>
      </c>
      <c r="L24" s="44">
        <f>SUM(I24,F24,C24)</f>
        <v>35</v>
      </c>
      <c r="M24" s="44">
        <f>SUM(K24:L24)</f>
        <v>64</v>
      </c>
      <c r="O24" s="23"/>
    </row>
    <row r="25" spans="1:15" ht="12" customHeight="1">
      <c r="A25" s="1" t="s">
        <v>79</v>
      </c>
      <c r="B25" s="14"/>
      <c r="C25" s="15"/>
      <c r="D25" s="15"/>
      <c r="E25" s="14"/>
      <c r="F25" s="15"/>
      <c r="G25" s="15"/>
      <c r="H25" s="14"/>
      <c r="I25" s="15"/>
      <c r="J25" s="15"/>
      <c r="K25" s="42"/>
      <c r="L25" s="23"/>
      <c r="M25" s="23"/>
      <c r="O25" s="23"/>
    </row>
    <row r="26" spans="1:15" ht="12" customHeight="1">
      <c r="A26" s="13" t="s">
        <v>66</v>
      </c>
      <c r="B26" s="14">
        <v>0</v>
      </c>
      <c r="C26" s="15">
        <v>0</v>
      </c>
      <c r="D26" s="15">
        <v>0</v>
      </c>
      <c r="E26" s="14">
        <v>0</v>
      </c>
      <c r="F26" s="15">
        <v>0</v>
      </c>
      <c r="G26" s="15">
        <v>0</v>
      </c>
      <c r="H26" s="14">
        <v>0</v>
      </c>
      <c r="I26" s="15">
        <v>0</v>
      </c>
      <c r="J26" s="15">
        <v>0</v>
      </c>
      <c r="K26" s="42">
        <f t="shared" ref="K26:L29" si="6">SUM(H26,E26,B26)</f>
        <v>0</v>
      </c>
      <c r="L26" s="23">
        <f t="shared" si="6"/>
        <v>0</v>
      </c>
      <c r="M26" s="23">
        <f>SUM(K26:L26)</f>
        <v>0</v>
      </c>
      <c r="O26" s="23"/>
    </row>
    <row r="27" spans="1:15" ht="12" customHeight="1">
      <c r="A27" s="13" t="s">
        <v>67</v>
      </c>
      <c r="B27" s="14">
        <v>0</v>
      </c>
      <c r="C27" s="15">
        <v>0</v>
      </c>
      <c r="D27" s="15">
        <v>0</v>
      </c>
      <c r="E27" s="14">
        <v>0</v>
      </c>
      <c r="F27" s="15">
        <v>0</v>
      </c>
      <c r="G27" s="15">
        <v>0</v>
      </c>
      <c r="H27" s="14">
        <v>10</v>
      </c>
      <c r="I27" s="15">
        <v>8</v>
      </c>
      <c r="J27" s="15">
        <v>18</v>
      </c>
      <c r="K27" s="42">
        <f t="shared" si="6"/>
        <v>10</v>
      </c>
      <c r="L27" s="23">
        <f t="shared" si="6"/>
        <v>8</v>
      </c>
      <c r="M27" s="23">
        <f>SUM(K27:L27)</f>
        <v>18</v>
      </c>
      <c r="O27" s="23"/>
    </row>
    <row r="28" spans="1:15" ht="12" customHeight="1">
      <c r="A28" s="13" t="s">
        <v>68</v>
      </c>
      <c r="B28" s="14">
        <v>0</v>
      </c>
      <c r="C28" s="15">
        <v>0</v>
      </c>
      <c r="D28" s="15">
        <v>0</v>
      </c>
      <c r="E28" s="14">
        <v>0</v>
      </c>
      <c r="F28" s="15">
        <v>0</v>
      </c>
      <c r="G28" s="15">
        <v>0</v>
      </c>
      <c r="H28" s="14">
        <v>0</v>
      </c>
      <c r="I28" s="15">
        <v>0</v>
      </c>
      <c r="J28" s="15">
        <v>0</v>
      </c>
      <c r="K28" s="42">
        <f t="shared" si="6"/>
        <v>0</v>
      </c>
      <c r="L28" s="23">
        <f t="shared" si="6"/>
        <v>0</v>
      </c>
      <c r="M28" s="23">
        <f>SUM(K28:L28)</f>
        <v>0</v>
      </c>
      <c r="O28" s="23"/>
    </row>
    <row r="29" spans="1:15" ht="12" customHeight="1">
      <c r="A29" s="13" t="s">
        <v>69</v>
      </c>
      <c r="B29" s="14">
        <v>0</v>
      </c>
      <c r="C29" s="15">
        <v>0</v>
      </c>
      <c r="D29" s="15">
        <v>0</v>
      </c>
      <c r="E29" s="14">
        <v>0</v>
      </c>
      <c r="F29" s="15">
        <v>0</v>
      </c>
      <c r="G29" s="15">
        <v>0</v>
      </c>
      <c r="H29" s="14">
        <v>5</v>
      </c>
      <c r="I29" s="15">
        <v>0</v>
      </c>
      <c r="J29" s="15">
        <v>5</v>
      </c>
      <c r="K29" s="42">
        <f t="shared" si="6"/>
        <v>5</v>
      </c>
      <c r="L29" s="23">
        <f t="shared" si="6"/>
        <v>0</v>
      </c>
      <c r="M29" s="23">
        <f>SUM(K29:L29)</f>
        <v>5</v>
      </c>
      <c r="O29" s="23"/>
    </row>
    <row r="30" spans="1:15" ht="12" customHeight="1">
      <c r="A30" s="7" t="s">
        <v>42</v>
      </c>
      <c r="B30" s="8">
        <f t="shared" ref="B30:M30" si="7">SUM(B26:B29)</f>
        <v>0</v>
      </c>
      <c r="C30" s="9">
        <f t="shared" si="7"/>
        <v>0</v>
      </c>
      <c r="D30" s="9">
        <f t="shared" si="7"/>
        <v>0</v>
      </c>
      <c r="E30" s="8">
        <f t="shared" si="7"/>
        <v>0</v>
      </c>
      <c r="F30" s="9">
        <f t="shared" si="7"/>
        <v>0</v>
      </c>
      <c r="G30" s="9">
        <f t="shared" si="7"/>
        <v>0</v>
      </c>
      <c r="H30" s="8">
        <f t="shared" si="7"/>
        <v>15</v>
      </c>
      <c r="I30" s="9">
        <f t="shared" si="7"/>
        <v>8</v>
      </c>
      <c r="J30" s="9">
        <f t="shared" si="7"/>
        <v>23</v>
      </c>
      <c r="K30" s="43">
        <f t="shared" si="7"/>
        <v>15</v>
      </c>
      <c r="L30" s="44">
        <f t="shared" si="7"/>
        <v>8</v>
      </c>
      <c r="M30" s="44">
        <f t="shared" si="7"/>
        <v>23</v>
      </c>
      <c r="O30" s="23"/>
    </row>
    <row r="31" spans="1:15" ht="12" customHeight="1">
      <c r="A31" s="39" t="s">
        <v>57</v>
      </c>
      <c r="B31" s="27"/>
      <c r="C31" s="28"/>
      <c r="D31" s="28"/>
      <c r="E31" s="27"/>
      <c r="F31" s="28"/>
      <c r="G31" s="28"/>
      <c r="H31" s="27"/>
      <c r="I31" s="28"/>
      <c r="J31" s="28"/>
      <c r="K31" s="45"/>
      <c r="L31" s="46"/>
      <c r="M31" s="46"/>
      <c r="O31" s="23"/>
    </row>
    <row r="32" spans="1:15" ht="12" customHeight="1">
      <c r="A32" s="13" t="s">
        <v>66</v>
      </c>
      <c r="B32" s="14">
        <f>SUM(B8,B14,B20,B26)</f>
        <v>400</v>
      </c>
      <c r="C32" s="15">
        <f t="shared" ref="C32:J32" si="8">SUM(C8,C14,C20,C26)</f>
        <v>584</v>
      </c>
      <c r="D32" s="15">
        <f t="shared" si="8"/>
        <v>984</v>
      </c>
      <c r="E32" s="14">
        <f t="shared" si="8"/>
        <v>330</v>
      </c>
      <c r="F32" s="15">
        <f t="shared" si="8"/>
        <v>516</v>
      </c>
      <c r="G32" s="15">
        <f t="shared" si="8"/>
        <v>846</v>
      </c>
      <c r="H32" s="14">
        <f t="shared" si="8"/>
        <v>0</v>
      </c>
      <c r="I32" s="15">
        <f t="shared" si="8"/>
        <v>0</v>
      </c>
      <c r="J32" s="15">
        <f t="shared" si="8"/>
        <v>0</v>
      </c>
      <c r="K32" s="42">
        <f t="shared" ref="K32:L36" si="9">SUM(H32,E32,B32)</f>
        <v>730</v>
      </c>
      <c r="L32" s="23">
        <f t="shared" si="9"/>
        <v>1100</v>
      </c>
      <c r="M32" s="23">
        <f>SUM(K32:L32)</f>
        <v>1830</v>
      </c>
      <c r="O32" s="23"/>
    </row>
    <row r="33" spans="1:15" ht="12" customHeight="1">
      <c r="A33" s="13" t="s">
        <v>67</v>
      </c>
      <c r="B33" s="14">
        <f>SUM(B9,B15,B21,B27)</f>
        <v>175</v>
      </c>
      <c r="C33" s="15">
        <f t="shared" ref="C33:J33" si="10">SUM(C9,C15,C21,C27)</f>
        <v>289</v>
      </c>
      <c r="D33" s="15">
        <f t="shared" si="10"/>
        <v>464</v>
      </c>
      <c r="E33" s="14">
        <f t="shared" si="10"/>
        <v>205</v>
      </c>
      <c r="F33" s="15">
        <f t="shared" si="10"/>
        <v>360</v>
      </c>
      <c r="G33" s="15">
        <f t="shared" si="10"/>
        <v>565</v>
      </c>
      <c r="H33" s="14">
        <f t="shared" si="10"/>
        <v>10</v>
      </c>
      <c r="I33" s="15">
        <f t="shared" si="10"/>
        <v>8</v>
      </c>
      <c r="J33" s="15">
        <f t="shared" si="10"/>
        <v>18</v>
      </c>
      <c r="K33" s="42">
        <f t="shared" si="9"/>
        <v>390</v>
      </c>
      <c r="L33" s="23">
        <f t="shared" si="9"/>
        <v>657</v>
      </c>
      <c r="M33" s="23">
        <f>SUM(K33:L33)</f>
        <v>1047</v>
      </c>
      <c r="O33" s="23"/>
    </row>
    <row r="34" spans="1:15" ht="12" customHeight="1">
      <c r="A34" s="13" t="s">
        <v>68</v>
      </c>
      <c r="B34" s="14">
        <f t="shared" ref="B34:J34" si="11">SUM(B10,B16,B22,B28)</f>
        <v>8</v>
      </c>
      <c r="C34" s="15">
        <f t="shared" si="11"/>
        <v>16</v>
      </c>
      <c r="D34" s="15">
        <f t="shared" si="11"/>
        <v>24</v>
      </c>
      <c r="E34" s="14">
        <f t="shared" si="11"/>
        <v>4</v>
      </c>
      <c r="F34" s="15">
        <f t="shared" si="11"/>
        <v>13</v>
      </c>
      <c r="G34" s="15">
        <f t="shared" si="11"/>
        <v>17</v>
      </c>
      <c r="H34" s="14">
        <f t="shared" si="11"/>
        <v>0</v>
      </c>
      <c r="I34" s="15">
        <f t="shared" si="11"/>
        <v>0</v>
      </c>
      <c r="J34" s="15">
        <f t="shared" si="11"/>
        <v>0</v>
      </c>
      <c r="K34" s="42">
        <f t="shared" si="9"/>
        <v>12</v>
      </c>
      <c r="L34" s="23">
        <f t="shared" si="9"/>
        <v>29</v>
      </c>
      <c r="M34" s="23">
        <f>SUM(K34:L34)</f>
        <v>41</v>
      </c>
      <c r="O34" s="23"/>
    </row>
    <row r="35" spans="1:15" ht="12" customHeight="1">
      <c r="A35" s="13" t="s">
        <v>69</v>
      </c>
      <c r="B35" s="14">
        <f t="shared" ref="B35:J35" si="12">SUM(B11,B17,B23,B29)</f>
        <v>62</v>
      </c>
      <c r="C35" s="15">
        <f t="shared" si="12"/>
        <v>77</v>
      </c>
      <c r="D35" s="15">
        <f t="shared" si="12"/>
        <v>139</v>
      </c>
      <c r="E35" s="14">
        <f t="shared" si="12"/>
        <v>24</v>
      </c>
      <c r="F35" s="15">
        <f t="shared" si="12"/>
        <v>57</v>
      </c>
      <c r="G35" s="15">
        <f t="shared" si="12"/>
        <v>81</v>
      </c>
      <c r="H35" s="14">
        <f t="shared" si="12"/>
        <v>5</v>
      </c>
      <c r="I35" s="15">
        <f t="shared" si="12"/>
        <v>0</v>
      </c>
      <c r="J35" s="15">
        <f t="shared" si="12"/>
        <v>5</v>
      </c>
      <c r="K35" s="42">
        <f t="shared" si="9"/>
        <v>91</v>
      </c>
      <c r="L35" s="23">
        <f t="shared" si="9"/>
        <v>134</v>
      </c>
      <c r="M35" s="23">
        <f>SUM(K35:L35)</f>
        <v>225</v>
      </c>
      <c r="O35" s="23"/>
    </row>
    <row r="36" spans="1:15" ht="12" customHeight="1">
      <c r="A36" s="7" t="s">
        <v>42</v>
      </c>
      <c r="B36" s="8">
        <f>SUM(B32:B35)</f>
        <v>645</v>
      </c>
      <c r="C36" s="9">
        <f t="shared" ref="C36:J36" si="13">SUM(C32:C35)</f>
        <v>966</v>
      </c>
      <c r="D36" s="9">
        <f t="shared" si="13"/>
        <v>1611</v>
      </c>
      <c r="E36" s="8">
        <f t="shared" si="13"/>
        <v>563</v>
      </c>
      <c r="F36" s="9">
        <f t="shared" si="13"/>
        <v>946</v>
      </c>
      <c r="G36" s="9">
        <f t="shared" si="13"/>
        <v>1509</v>
      </c>
      <c r="H36" s="8">
        <f t="shared" si="13"/>
        <v>15</v>
      </c>
      <c r="I36" s="9">
        <f t="shared" si="13"/>
        <v>8</v>
      </c>
      <c r="J36" s="9">
        <f t="shared" si="13"/>
        <v>23</v>
      </c>
      <c r="K36" s="43">
        <f t="shared" si="9"/>
        <v>1223</v>
      </c>
      <c r="L36" s="44">
        <f t="shared" si="9"/>
        <v>1920</v>
      </c>
      <c r="M36" s="44">
        <f>SUM(K36:L36)</f>
        <v>3143</v>
      </c>
      <c r="O36" s="23"/>
    </row>
    <row r="38" spans="1:15">
      <c r="C38" s="23"/>
      <c r="D38" s="23"/>
      <c r="G38" s="23"/>
      <c r="H38" s="23"/>
      <c r="I38" s="23"/>
      <c r="J38" s="23"/>
      <c r="K38" s="23"/>
    </row>
  </sheetData>
  <phoneticPr fontId="4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6"/>
  <sheetViews>
    <sheetView zoomScaleNormal="100" workbookViewId="0"/>
  </sheetViews>
  <sheetFormatPr defaultColWidth="9.33203125" defaultRowHeight="11.4"/>
  <cols>
    <col min="1" max="1" width="45.33203125" style="13" customWidth="1"/>
    <col min="2" max="4" width="11.33203125" style="13" customWidth="1"/>
    <col min="5" max="5" width="10.6640625" style="13" customWidth="1"/>
    <col min="6" max="6" width="7.44140625" style="13" customWidth="1"/>
    <col min="7" max="7" width="9.33203125" style="13" customWidth="1"/>
    <col min="8" max="16384" width="9.33203125" style="13"/>
  </cols>
  <sheetData>
    <row r="1" spans="1:7" ht="12" customHeight="1">
      <c r="A1" s="1" t="s">
        <v>1</v>
      </c>
    </row>
    <row r="2" spans="1:7" ht="12" customHeight="1">
      <c r="A2" s="18" t="s">
        <v>62</v>
      </c>
      <c r="B2" s="18"/>
      <c r="C2" s="18"/>
      <c r="D2" s="18"/>
    </row>
    <row r="3" spans="1:7" ht="12" customHeight="1">
      <c r="A3" s="18" t="s">
        <v>93</v>
      </c>
      <c r="B3" s="18"/>
      <c r="C3" s="18"/>
      <c r="D3" s="18"/>
    </row>
    <row r="4" spans="1:7" ht="12" customHeight="1" thickBot="1">
      <c r="A4" s="16"/>
      <c r="B4" s="16"/>
      <c r="C4" s="16"/>
      <c r="D4" s="16"/>
    </row>
    <row r="5" spans="1:7" ht="12" customHeight="1">
      <c r="A5" s="3"/>
      <c r="B5" s="4" t="s">
        <v>40</v>
      </c>
      <c r="C5" s="5" t="s">
        <v>41</v>
      </c>
      <c r="D5" s="5" t="s">
        <v>42</v>
      </c>
    </row>
    <row r="6" spans="1:7" ht="12" customHeight="1">
      <c r="A6" s="1" t="s">
        <v>43</v>
      </c>
      <c r="B6" s="8">
        <v>0</v>
      </c>
      <c r="C6" s="9">
        <v>0</v>
      </c>
      <c r="D6" s="9">
        <f>SUM(B6:C6)</f>
        <v>0</v>
      </c>
    </row>
    <row r="7" spans="1:7" ht="12" customHeight="1">
      <c r="A7" s="7" t="s">
        <v>44</v>
      </c>
      <c r="B7" s="8">
        <f>SUM(B6)</f>
        <v>0</v>
      </c>
      <c r="C7" s="9">
        <f>SUM(C6)</f>
        <v>0</v>
      </c>
      <c r="D7" s="9">
        <f>SUM(B7:C7)</f>
        <v>0</v>
      </c>
    </row>
    <row r="8" spans="1:7" ht="12" customHeight="1">
      <c r="A8" s="1" t="s">
        <v>45</v>
      </c>
      <c r="B8" s="11"/>
      <c r="C8" s="12"/>
      <c r="D8" s="12"/>
    </row>
    <row r="9" spans="1:7" ht="12" customHeight="1">
      <c r="A9" s="13" t="s">
        <v>46</v>
      </c>
      <c r="B9" s="14">
        <v>11</v>
      </c>
      <c r="C9" s="15">
        <v>26</v>
      </c>
      <c r="D9" s="15">
        <v>37</v>
      </c>
      <c r="E9" s="1"/>
      <c r="F9" s="1"/>
      <c r="G9" s="1"/>
    </row>
    <row r="10" spans="1:7" ht="12" customHeight="1">
      <c r="A10" s="13" t="s">
        <v>47</v>
      </c>
      <c r="B10" s="14">
        <v>0</v>
      </c>
      <c r="C10" s="15">
        <v>0</v>
      </c>
      <c r="D10" s="15">
        <v>0</v>
      </c>
      <c r="E10" s="1"/>
      <c r="F10" s="1"/>
      <c r="G10" s="1"/>
    </row>
    <row r="11" spans="1:7" ht="12" customHeight="1">
      <c r="A11" s="13" t="s">
        <v>48</v>
      </c>
      <c r="B11" s="14">
        <v>6</v>
      </c>
      <c r="C11" s="15">
        <v>11</v>
      </c>
      <c r="D11" s="15">
        <v>17</v>
      </c>
      <c r="E11" s="1"/>
      <c r="F11" s="1"/>
      <c r="G11" s="1"/>
    </row>
    <row r="12" spans="1:7" ht="12" customHeight="1">
      <c r="A12" s="13" t="s">
        <v>49</v>
      </c>
      <c r="B12" s="14">
        <v>0</v>
      </c>
      <c r="C12" s="15">
        <v>0</v>
      </c>
      <c r="D12" s="15">
        <v>0</v>
      </c>
    </row>
    <row r="13" spans="1:7" ht="12" customHeight="1">
      <c r="A13" s="7" t="s">
        <v>50</v>
      </c>
      <c r="B13" s="8">
        <f>SUM(B9:B12)</f>
        <v>17</v>
      </c>
      <c r="C13" s="9">
        <f>SUM(C9:C12)</f>
        <v>37</v>
      </c>
      <c r="D13" s="9">
        <f>SUM(B13:C13)</f>
        <v>54</v>
      </c>
    </row>
    <row r="14" spans="1:7" ht="12" customHeight="1">
      <c r="A14" s="1" t="s">
        <v>51</v>
      </c>
      <c r="B14" s="11"/>
      <c r="C14" s="12"/>
      <c r="D14" s="12"/>
    </row>
    <row r="15" spans="1:7" ht="12" customHeight="1">
      <c r="A15" s="13" t="s">
        <v>52</v>
      </c>
      <c r="B15" s="14">
        <v>0</v>
      </c>
      <c r="C15" s="15">
        <v>0</v>
      </c>
      <c r="D15" s="15">
        <v>0</v>
      </c>
    </row>
    <row r="16" spans="1:7" ht="12" customHeight="1">
      <c r="A16" s="13" t="s">
        <v>53</v>
      </c>
      <c r="B16" s="14">
        <v>0</v>
      </c>
      <c r="C16" s="15">
        <v>0</v>
      </c>
      <c r="D16" s="15">
        <v>0</v>
      </c>
    </row>
    <row r="17" spans="1:4" ht="12" customHeight="1">
      <c r="A17" s="7" t="s">
        <v>54</v>
      </c>
      <c r="B17" s="8">
        <f>SUM(B15:B16)</f>
        <v>0</v>
      </c>
      <c r="C17" s="9">
        <f>SUM(C15:C16)</f>
        <v>0</v>
      </c>
      <c r="D17" s="9">
        <f>SUM(D15:D16)</f>
        <v>0</v>
      </c>
    </row>
    <row r="18" spans="1:4" ht="12" customHeight="1">
      <c r="A18" s="1" t="s">
        <v>55</v>
      </c>
      <c r="B18" s="11"/>
      <c r="C18" s="12"/>
      <c r="D18" s="12"/>
    </row>
    <row r="19" spans="1:4" ht="12" customHeight="1">
      <c r="A19" s="13" t="s">
        <v>52</v>
      </c>
      <c r="B19" s="14">
        <f>'21talen17'!B36</f>
        <v>13</v>
      </c>
      <c r="C19" s="15">
        <f>'21talen17'!C36</f>
        <v>2</v>
      </c>
      <c r="D19" s="15">
        <f>SUM(B19:C19)</f>
        <v>15</v>
      </c>
    </row>
    <row r="20" spans="1:4" ht="12" customHeight="1">
      <c r="A20" s="13" t="s">
        <v>53</v>
      </c>
      <c r="B20" s="14">
        <f>'21talen17'!E36</f>
        <v>0</v>
      </c>
      <c r="C20" s="15">
        <f>'21talen17'!F36</f>
        <v>10</v>
      </c>
      <c r="D20" s="15">
        <f t="shared" ref="D20:D21" si="0">SUM(B20:C20)</f>
        <v>10</v>
      </c>
    </row>
    <row r="21" spans="1:4" ht="12" customHeight="1">
      <c r="A21" s="13" t="s">
        <v>56</v>
      </c>
      <c r="B21" s="21">
        <f>'21talen17'!H36</f>
        <v>1</v>
      </c>
      <c r="C21" s="22">
        <f>'21talen17'!I36</f>
        <v>11</v>
      </c>
      <c r="D21" s="15">
        <f t="shared" si="0"/>
        <v>12</v>
      </c>
    </row>
    <row r="22" spans="1:4" ht="12" customHeight="1">
      <c r="A22" s="7" t="s">
        <v>57</v>
      </c>
      <c r="B22" s="8">
        <f>SUM(B19:B21)</f>
        <v>14</v>
      </c>
      <c r="C22" s="9">
        <f>SUM(C19:C21)</f>
        <v>23</v>
      </c>
      <c r="D22" s="9">
        <f>SUM(D19:D21)</f>
        <v>37</v>
      </c>
    </row>
    <row r="23" spans="1:4" ht="12" customHeight="1">
      <c r="A23" s="7"/>
      <c r="B23" s="11"/>
      <c r="C23" s="12"/>
      <c r="D23" s="12"/>
    </row>
    <row r="24" spans="1:4" ht="12" customHeight="1">
      <c r="A24" s="1" t="s">
        <v>58</v>
      </c>
      <c r="B24" s="11">
        <v>0</v>
      </c>
      <c r="C24" s="12">
        <v>0</v>
      </c>
      <c r="D24" s="12">
        <f>SUM(B24:C24)</f>
        <v>0</v>
      </c>
    </row>
    <row r="25" spans="1:4" ht="12" customHeight="1">
      <c r="A25" s="1"/>
      <c r="B25" s="11"/>
      <c r="C25" s="12"/>
      <c r="D25" s="12"/>
    </row>
    <row r="26" spans="1:4" ht="12" customHeight="1">
      <c r="A26" s="7" t="s">
        <v>59</v>
      </c>
      <c r="B26" s="8">
        <f>SUM(B24,B22,B17,B13,B7)</f>
        <v>31</v>
      </c>
      <c r="C26" s="9">
        <f>SUM(C24,C22,C17,C13,C7)</f>
        <v>60</v>
      </c>
      <c r="D26" s="9">
        <f>SUM(B26:C26)</f>
        <v>91</v>
      </c>
    </row>
  </sheetData>
  <pageMargins left="0.39370078740157483" right="0.39370078740157483" top="0.78740157480314965" bottom="0.78740157480314965" header="0.31496062992125984" footer="0.51181102362204722"/>
  <pageSetup paperSize="9" orientation="portrait" r:id="rId1"/>
  <headerFoot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38"/>
  <sheetViews>
    <sheetView workbookViewId="0"/>
  </sheetViews>
  <sheetFormatPr defaultColWidth="9.33203125" defaultRowHeight="11.4"/>
  <cols>
    <col min="1" max="1" width="27.6640625" style="13" customWidth="1"/>
    <col min="2" max="13" width="7.6640625" style="13" customWidth="1"/>
    <col min="14" max="16384" width="9.33203125" style="13"/>
  </cols>
  <sheetData>
    <row r="1" spans="1:15" ht="12" customHeight="1">
      <c r="A1" s="1" t="s">
        <v>1</v>
      </c>
    </row>
    <row r="2" spans="1:15" ht="12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12" customHeight="1">
      <c r="A3" s="18" t="s">
        <v>94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5" ht="12" customHeight="1">
      <c r="A5" s="31"/>
      <c r="B5" s="32" t="s">
        <v>74</v>
      </c>
      <c r="C5" s="33"/>
      <c r="D5" s="34"/>
      <c r="E5" s="32" t="s">
        <v>75</v>
      </c>
      <c r="F5" s="33"/>
      <c r="G5" s="34"/>
      <c r="H5" s="32" t="s">
        <v>81</v>
      </c>
      <c r="I5" s="33"/>
      <c r="J5" s="34"/>
      <c r="K5" s="32" t="s">
        <v>59</v>
      </c>
      <c r="L5" s="34"/>
      <c r="M5" s="34"/>
    </row>
    <row r="6" spans="1:15" ht="12" customHeight="1">
      <c r="A6" s="35"/>
      <c r="B6" s="36" t="s">
        <v>40</v>
      </c>
      <c r="C6" s="37" t="s">
        <v>41</v>
      </c>
      <c r="D6" s="37" t="s">
        <v>42</v>
      </c>
      <c r="E6" s="36" t="s">
        <v>40</v>
      </c>
      <c r="F6" s="37" t="s">
        <v>41</v>
      </c>
      <c r="G6" s="37" t="s">
        <v>42</v>
      </c>
      <c r="H6" s="36" t="s">
        <v>40</v>
      </c>
      <c r="I6" s="37" t="s">
        <v>41</v>
      </c>
      <c r="J6" s="37" t="s">
        <v>42</v>
      </c>
      <c r="K6" s="36" t="s">
        <v>40</v>
      </c>
      <c r="L6" s="37" t="s">
        <v>41</v>
      </c>
      <c r="M6" s="38" t="s">
        <v>42</v>
      </c>
    </row>
    <row r="7" spans="1:15" ht="12" customHeight="1">
      <c r="A7" s="39" t="s">
        <v>76</v>
      </c>
      <c r="B7" s="36"/>
      <c r="C7" s="37"/>
      <c r="D7" s="37"/>
      <c r="E7" s="36"/>
      <c r="F7" s="37"/>
      <c r="G7" s="37"/>
      <c r="H7" s="36"/>
      <c r="I7" s="37"/>
      <c r="J7" s="37"/>
      <c r="K7" s="40"/>
      <c r="L7" s="41"/>
    </row>
    <row r="8" spans="1:15" ht="12" customHeight="1">
      <c r="A8" s="13" t="s">
        <v>66</v>
      </c>
      <c r="B8" s="14">
        <v>0</v>
      </c>
      <c r="C8" s="15">
        <v>0</v>
      </c>
      <c r="D8" s="15">
        <v>0</v>
      </c>
      <c r="E8" s="14">
        <v>0</v>
      </c>
      <c r="F8" s="15">
        <v>0</v>
      </c>
      <c r="G8" s="15">
        <v>0</v>
      </c>
      <c r="H8" s="14">
        <v>0</v>
      </c>
      <c r="I8" s="15">
        <v>0</v>
      </c>
      <c r="J8" s="15">
        <v>0</v>
      </c>
      <c r="K8" s="42">
        <f t="shared" ref="K8:L12" si="0">SUM(H8,E8,B8)</f>
        <v>0</v>
      </c>
      <c r="L8" s="23">
        <f t="shared" si="0"/>
        <v>0</v>
      </c>
      <c r="M8" s="23">
        <f>SUM(K8:L8)</f>
        <v>0</v>
      </c>
      <c r="O8" s="23"/>
    </row>
    <row r="9" spans="1:15" ht="12" customHeight="1">
      <c r="A9" s="13" t="s">
        <v>67</v>
      </c>
      <c r="B9" s="14">
        <v>0</v>
      </c>
      <c r="C9" s="15">
        <v>0</v>
      </c>
      <c r="D9" s="15">
        <v>0</v>
      </c>
      <c r="E9" s="14">
        <v>0</v>
      </c>
      <c r="F9" s="15">
        <v>1</v>
      </c>
      <c r="G9" s="15">
        <v>1</v>
      </c>
      <c r="H9" s="14">
        <v>0</v>
      </c>
      <c r="I9" s="15">
        <v>0</v>
      </c>
      <c r="J9" s="15">
        <v>0</v>
      </c>
      <c r="K9" s="42">
        <f t="shared" si="0"/>
        <v>0</v>
      </c>
      <c r="L9" s="23">
        <f t="shared" si="0"/>
        <v>1</v>
      </c>
      <c r="M9" s="23">
        <f>SUM(K9:L9)</f>
        <v>1</v>
      </c>
      <c r="O9" s="23"/>
    </row>
    <row r="10" spans="1:15" ht="12" customHeight="1">
      <c r="A10" s="13" t="s">
        <v>68</v>
      </c>
      <c r="B10" s="14">
        <v>0</v>
      </c>
      <c r="C10" s="15">
        <v>0</v>
      </c>
      <c r="D10" s="15">
        <v>0</v>
      </c>
      <c r="E10" s="14">
        <v>0</v>
      </c>
      <c r="F10" s="15">
        <v>0</v>
      </c>
      <c r="G10" s="15">
        <v>0</v>
      </c>
      <c r="H10" s="14">
        <v>0</v>
      </c>
      <c r="I10" s="15">
        <v>0</v>
      </c>
      <c r="J10" s="15">
        <v>0</v>
      </c>
      <c r="K10" s="42">
        <f t="shared" si="0"/>
        <v>0</v>
      </c>
      <c r="L10" s="23">
        <f t="shared" si="0"/>
        <v>0</v>
      </c>
      <c r="M10" s="23">
        <f>SUM(K10:L10)</f>
        <v>0</v>
      </c>
      <c r="O10" s="23"/>
    </row>
    <row r="11" spans="1:15" ht="12" customHeight="1">
      <c r="A11" s="13" t="s">
        <v>69</v>
      </c>
      <c r="B11" s="14">
        <v>0</v>
      </c>
      <c r="C11" s="15">
        <v>0</v>
      </c>
      <c r="D11" s="15">
        <v>0</v>
      </c>
      <c r="E11" s="14">
        <v>0</v>
      </c>
      <c r="F11" s="15">
        <v>0</v>
      </c>
      <c r="G11" s="15">
        <v>0</v>
      </c>
      <c r="H11" s="14">
        <v>0</v>
      </c>
      <c r="I11" s="15">
        <v>0</v>
      </c>
      <c r="J11" s="15">
        <v>0</v>
      </c>
      <c r="K11" s="42">
        <f t="shared" si="0"/>
        <v>0</v>
      </c>
      <c r="L11" s="23">
        <f t="shared" si="0"/>
        <v>0</v>
      </c>
      <c r="M11" s="23">
        <f>SUM(K11:L11)</f>
        <v>0</v>
      </c>
      <c r="O11" s="23"/>
    </row>
    <row r="12" spans="1:15" ht="12" customHeight="1">
      <c r="A12" s="7" t="s">
        <v>42</v>
      </c>
      <c r="B12" s="8">
        <f t="shared" ref="B12:G12" si="1">SUM(B8:B11)</f>
        <v>0</v>
      </c>
      <c r="C12" s="9">
        <f t="shared" si="1"/>
        <v>0</v>
      </c>
      <c r="D12" s="9">
        <f t="shared" si="1"/>
        <v>0</v>
      </c>
      <c r="E12" s="8">
        <f t="shared" si="1"/>
        <v>0</v>
      </c>
      <c r="F12" s="9">
        <f>SUM(F8:F11)</f>
        <v>1</v>
      </c>
      <c r="G12" s="9">
        <f t="shared" si="1"/>
        <v>1</v>
      </c>
      <c r="H12" s="8">
        <v>0</v>
      </c>
      <c r="I12" s="9">
        <v>0</v>
      </c>
      <c r="J12" s="9">
        <v>0</v>
      </c>
      <c r="K12" s="8">
        <f t="shared" si="0"/>
        <v>0</v>
      </c>
      <c r="L12" s="9">
        <f t="shared" si="0"/>
        <v>1</v>
      </c>
      <c r="M12" s="9">
        <f>SUM(K12:L12)</f>
        <v>1</v>
      </c>
      <c r="O12" s="23"/>
    </row>
    <row r="13" spans="1:15" ht="12" customHeight="1">
      <c r="A13" s="1" t="s">
        <v>77</v>
      </c>
      <c r="B13" s="14"/>
      <c r="C13" s="15"/>
      <c r="D13" s="15"/>
      <c r="E13" s="14"/>
      <c r="F13" s="15"/>
      <c r="G13" s="15"/>
      <c r="H13" s="14"/>
      <c r="I13" s="15"/>
      <c r="J13" s="15"/>
      <c r="K13" s="42"/>
      <c r="L13" s="23"/>
      <c r="M13" s="23"/>
      <c r="O13" s="23"/>
    </row>
    <row r="14" spans="1:15" ht="12" customHeight="1">
      <c r="A14" s="13" t="s">
        <v>66</v>
      </c>
      <c r="B14" s="14">
        <v>0</v>
      </c>
      <c r="C14" s="15">
        <v>0</v>
      </c>
      <c r="D14" s="15">
        <v>0</v>
      </c>
      <c r="E14" s="14">
        <v>0</v>
      </c>
      <c r="F14" s="15">
        <v>0</v>
      </c>
      <c r="G14" s="15">
        <v>0</v>
      </c>
      <c r="H14" s="14">
        <v>0</v>
      </c>
      <c r="I14" s="15">
        <v>0</v>
      </c>
      <c r="J14" s="15">
        <v>0</v>
      </c>
      <c r="K14" s="42">
        <f t="shared" ref="K14:L17" si="2">SUM(H14,E14,B14)</f>
        <v>0</v>
      </c>
      <c r="L14" s="23">
        <f t="shared" si="2"/>
        <v>0</v>
      </c>
      <c r="M14" s="23">
        <f>SUM(K14:L14)</f>
        <v>0</v>
      </c>
      <c r="O14" s="23"/>
    </row>
    <row r="15" spans="1:15" ht="12" customHeight="1">
      <c r="A15" s="13" t="s">
        <v>67</v>
      </c>
      <c r="B15" s="14">
        <v>13</v>
      </c>
      <c r="C15" s="15">
        <v>2</v>
      </c>
      <c r="D15" s="15">
        <v>15</v>
      </c>
      <c r="E15" s="14">
        <v>0</v>
      </c>
      <c r="F15" s="15">
        <v>0</v>
      </c>
      <c r="G15" s="15">
        <v>0</v>
      </c>
      <c r="H15" s="14">
        <v>0</v>
      </c>
      <c r="I15" s="15">
        <v>0</v>
      </c>
      <c r="J15" s="15">
        <v>0</v>
      </c>
      <c r="K15" s="42">
        <f t="shared" si="2"/>
        <v>13</v>
      </c>
      <c r="L15" s="23">
        <f t="shared" si="2"/>
        <v>2</v>
      </c>
      <c r="M15" s="23">
        <f>SUM(K15:L15)</f>
        <v>15</v>
      </c>
      <c r="O15" s="23"/>
    </row>
    <row r="16" spans="1:15" ht="12" customHeight="1">
      <c r="A16" s="13" t="s">
        <v>68</v>
      </c>
      <c r="B16" s="14">
        <v>0</v>
      </c>
      <c r="C16" s="15">
        <v>0</v>
      </c>
      <c r="D16" s="15">
        <v>0</v>
      </c>
      <c r="E16" s="14">
        <v>0</v>
      </c>
      <c r="F16" s="15">
        <v>0</v>
      </c>
      <c r="G16" s="15">
        <v>0</v>
      </c>
      <c r="H16" s="14">
        <v>0</v>
      </c>
      <c r="I16" s="15">
        <v>0</v>
      </c>
      <c r="J16" s="15">
        <v>0</v>
      </c>
      <c r="K16" s="42">
        <f t="shared" si="2"/>
        <v>0</v>
      </c>
      <c r="L16" s="23">
        <f t="shared" si="2"/>
        <v>0</v>
      </c>
      <c r="M16" s="23">
        <f>SUM(K16:L16)</f>
        <v>0</v>
      </c>
      <c r="O16" s="23"/>
    </row>
    <row r="17" spans="1:15" ht="12" customHeight="1">
      <c r="A17" s="13" t="s">
        <v>69</v>
      </c>
      <c r="B17" s="14">
        <v>0</v>
      </c>
      <c r="C17" s="15">
        <v>0</v>
      </c>
      <c r="D17" s="15">
        <v>0</v>
      </c>
      <c r="E17" s="14">
        <v>0</v>
      </c>
      <c r="F17" s="15">
        <v>0</v>
      </c>
      <c r="G17" s="15">
        <v>0</v>
      </c>
      <c r="H17" s="14">
        <v>0</v>
      </c>
      <c r="I17" s="15">
        <v>0</v>
      </c>
      <c r="J17" s="15">
        <v>0</v>
      </c>
      <c r="K17" s="42">
        <f t="shared" si="2"/>
        <v>0</v>
      </c>
      <c r="L17" s="23">
        <f t="shared" si="2"/>
        <v>0</v>
      </c>
      <c r="M17" s="23">
        <f>SUM(K17:L17)</f>
        <v>0</v>
      </c>
      <c r="O17" s="23"/>
    </row>
    <row r="18" spans="1:15" ht="12" customHeight="1">
      <c r="A18" s="7" t="s">
        <v>42</v>
      </c>
      <c r="B18" s="8">
        <f>(SUM(B14:B17))</f>
        <v>13</v>
      </c>
      <c r="C18" s="9">
        <f t="shared" ref="C18:M18" si="3">(SUM(C14:C17))</f>
        <v>2</v>
      </c>
      <c r="D18" s="9">
        <f t="shared" si="3"/>
        <v>15</v>
      </c>
      <c r="E18" s="8">
        <f t="shared" si="3"/>
        <v>0</v>
      </c>
      <c r="F18" s="9">
        <f t="shared" si="3"/>
        <v>0</v>
      </c>
      <c r="G18" s="9">
        <f t="shared" si="3"/>
        <v>0</v>
      </c>
      <c r="H18" s="8">
        <f t="shared" si="3"/>
        <v>0</v>
      </c>
      <c r="I18" s="9">
        <f t="shared" si="3"/>
        <v>0</v>
      </c>
      <c r="J18" s="9">
        <f t="shared" si="3"/>
        <v>0</v>
      </c>
      <c r="K18" s="43">
        <f t="shared" si="3"/>
        <v>13</v>
      </c>
      <c r="L18" s="44">
        <f t="shared" si="3"/>
        <v>2</v>
      </c>
      <c r="M18" s="44">
        <f t="shared" si="3"/>
        <v>15</v>
      </c>
      <c r="O18" s="23"/>
    </row>
    <row r="19" spans="1:15" ht="12" customHeight="1">
      <c r="A19" s="1" t="s">
        <v>78</v>
      </c>
      <c r="B19" s="14"/>
      <c r="C19" s="15"/>
      <c r="D19" s="15"/>
      <c r="E19" s="14"/>
      <c r="F19" s="15"/>
      <c r="G19" s="15"/>
      <c r="H19" s="14"/>
      <c r="I19" s="15"/>
      <c r="J19" s="15"/>
      <c r="K19" s="42"/>
      <c r="L19" s="23"/>
      <c r="M19" s="23"/>
      <c r="O19" s="23"/>
    </row>
    <row r="20" spans="1:15" ht="12" customHeight="1">
      <c r="A20" s="13" t="s">
        <v>66</v>
      </c>
      <c r="B20" s="14">
        <v>0</v>
      </c>
      <c r="C20" s="15">
        <v>0</v>
      </c>
      <c r="D20" s="15">
        <v>0</v>
      </c>
      <c r="E20" s="14">
        <v>0</v>
      </c>
      <c r="F20" s="15">
        <v>0</v>
      </c>
      <c r="G20" s="15">
        <v>0</v>
      </c>
      <c r="H20" s="14">
        <v>0</v>
      </c>
      <c r="I20" s="15">
        <v>0</v>
      </c>
      <c r="J20" s="15">
        <v>0</v>
      </c>
      <c r="K20" s="42">
        <f t="shared" ref="K20:L23" si="4">SUM(H20,E20,B20)</f>
        <v>0</v>
      </c>
      <c r="L20" s="23">
        <f t="shared" si="4"/>
        <v>0</v>
      </c>
      <c r="M20" s="23">
        <f>SUM(K20:L20)</f>
        <v>0</v>
      </c>
      <c r="O20" s="23"/>
    </row>
    <row r="21" spans="1:15" ht="12" customHeight="1">
      <c r="A21" s="13" t="s">
        <v>67</v>
      </c>
      <c r="B21" s="14">
        <v>0</v>
      </c>
      <c r="C21" s="15">
        <v>0</v>
      </c>
      <c r="D21" s="15">
        <v>0</v>
      </c>
      <c r="E21" s="14">
        <v>0</v>
      </c>
      <c r="F21" s="15">
        <v>0</v>
      </c>
      <c r="G21" s="15">
        <v>0</v>
      </c>
      <c r="H21" s="14">
        <v>0</v>
      </c>
      <c r="I21" s="15">
        <v>0</v>
      </c>
      <c r="J21" s="15">
        <v>0</v>
      </c>
      <c r="K21" s="42">
        <f t="shared" si="4"/>
        <v>0</v>
      </c>
      <c r="L21" s="23">
        <f t="shared" si="4"/>
        <v>0</v>
      </c>
      <c r="M21" s="23">
        <f>SUM(K21:L21)</f>
        <v>0</v>
      </c>
      <c r="O21" s="23"/>
    </row>
    <row r="22" spans="1:15" ht="12" customHeight="1">
      <c r="A22" s="13" t="s">
        <v>68</v>
      </c>
      <c r="B22" s="14">
        <v>0</v>
      </c>
      <c r="C22" s="15">
        <v>0</v>
      </c>
      <c r="D22" s="15">
        <v>0</v>
      </c>
      <c r="E22" s="14">
        <v>0</v>
      </c>
      <c r="F22" s="15">
        <v>0</v>
      </c>
      <c r="G22" s="15">
        <v>0</v>
      </c>
      <c r="H22" s="14">
        <v>0</v>
      </c>
      <c r="I22" s="15">
        <v>0</v>
      </c>
      <c r="J22" s="15">
        <v>0</v>
      </c>
      <c r="K22" s="42">
        <f t="shared" si="4"/>
        <v>0</v>
      </c>
      <c r="L22" s="23">
        <f t="shared" si="4"/>
        <v>0</v>
      </c>
      <c r="M22" s="23">
        <f>SUM(K22:L22)</f>
        <v>0</v>
      </c>
      <c r="O22" s="23"/>
    </row>
    <row r="23" spans="1:15" ht="12" customHeight="1">
      <c r="A23" s="13" t="s">
        <v>69</v>
      </c>
      <c r="B23" s="14">
        <v>0</v>
      </c>
      <c r="C23" s="15">
        <v>0</v>
      </c>
      <c r="D23" s="15">
        <v>0</v>
      </c>
      <c r="E23" s="14">
        <v>0</v>
      </c>
      <c r="F23" s="15">
        <v>0</v>
      </c>
      <c r="G23" s="15">
        <v>0</v>
      </c>
      <c r="H23" s="14">
        <v>0</v>
      </c>
      <c r="I23" s="15">
        <v>0</v>
      </c>
      <c r="J23" s="15">
        <v>0</v>
      </c>
      <c r="K23" s="42">
        <f t="shared" si="4"/>
        <v>0</v>
      </c>
      <c r="L23" s="23">
        <f t="shared" si="4"/>
        <v>0</v>
      </c>
      <c r="M23" s="23">
        <f>SUM(K23:L23)</f>
        <v>0</v>
      </c>
      <c r="O23" s="23"/>
    </row>
    <row r="24" spans="1:15" ht="12" customHeight="1">
      <c r="A24" s="7" t="s">
        <v>42</v>
      </c>
      <c r="B24" s="8">
        <f>SUM(B20:B23)</f>
        <v>0</v>
      </c>
      <c r="C24" s="9">
        <f t="shared" ref="C24:J24" si="5">SUM(C20:C23)</f>
        <v>0</v>
      </c>
      <c r="D24" s="9">
        <f t="shared" si="5"/>
        <v>0</v>
      </c>
      <c r="E24" s="8">
        <f t="shared" si="5"/>
        <v>0</v>
      </c>
      <c r="F24" s="9">
        <f t="shared" si="5"/>
        <v>0</v>
      </c>
      <c r="G24" s="9">
        <f t="shared" si="5"/>
        <v>0</v>
      </c>
      <c r="H24" s="8">
        <f t="shared" si="5"/>
        <v>0</v>
      </c>
      <c r="I24" s="9">
        <f t="shared" si="5"/>
        <v>0</v>
      </c>
      <c r="J24" s="9">
        <f t="shared" si="5"/>
        <v>0</v>
      </c>
      <c r="K24" s="43">
        <f>SUM(H24,E24,B24)</f>
        <v>0</v>
      </c>
      <c r="L24" s="44">
        <f>SUM(I24,F24,C24)</f>
        <v>0</v>
      </c>
      <c r="M24" s="44">
        <f>SUM(K24:L24)</f>
        <v>0</v>
      </c>
      <c r="O24" s="23"/>
    </row>
    <row r="25" spans="1:15" ht="12" customHeight="1">
      <c r="A25" s="1" t="s">
        <v>79</v>
      </c>
      <c r="B25" s="14"/>
      <c r="C25" s="15"/>
      <c r="D25" s="15"/>
      <c r="E25" s="14"/>
      <c r="F25" s="15"/>
      <c r="G25" s="15"/>
      <c r="H25" s="14"/>
      <c r="I25" s="15"/>
      <c r="J25" s="15"/>
      <c r="K25" s="42"/>
      <c r="L25" s="23"/>
      <c r="M25" s="23"/>
      <c r="O25" s="23"/>
    </row>
    <row r="26" spans="1:15" ht="12" customHeight="1">
      <c r="A26" s="13" t="s">
        <v>66</v>
      </c>
      <c r="B26" s="14">
        <v>0</v>
      </c>
      <c r="C26" s="15">
        <v>0</v>
      </c>
      <c r="D26" s="15">
        <v>0</v>
      </c>
      <c r="E26" s="14">
        <v>0</v>
      </c>
      <c r="F26" s="15">
        <v>0</v>
      </c>
      <c r="G26" s="15">
        <v>0</v>
      </c>
      <c r="H26" s="14">
        <v>0</v>
      </c>
      <c r="I26" s="15">
        <v>0</v>
      </c>
      <c r="J26" s="15">
        <v>0</v>
      </c>
      <c r="K26" s="42">
        <f t="shared" ref="K26:L29" si="6">SUM(H26,E26,B26)</f>
        <v>0</v>
      </c>
      <c r="L26" s="23">
        <f t="shared" si="6"/>
        <v>0</v>
      </c>
      <c r="M26" s="23">
        <f>SUM(K26:L26)</f>
        <v>0</v>
      </c>
      <c r="O26" s="23"/>
    </row>
    <row r="27" spans="1:15" ht="12" customHeight="1">
      <c r="A27" s="13" t="s">
        <v>67</v>
      </c>
      <c r="B27" s="14">
        <v>0</v>
      </c>
      <c r="C27" s="15">
        <v>0</v>
      </c>
      <c r="D27" s="15">
        <v>0</v>
      </c>
      <c r="E27" s="14">
        <v>0</v>
      </c>
      <c r="F27" s="15">
        <v>9</v>
      </c>
      <c r="G27" s="15">
        <v>9</v>
      </c>
      <c r="H27" s="14">
        <v>1</v>
      </c>
      <c r="I27" s="15">
        <v>11</v>
      </c>
      <c r="J27" s="15">
        <v>12</v>
      </c>
      <c r="K27" s="42">
        <f t="shared" si="6"/>
        <v>1</v>
      </c>
      <c r="L27" s="23">
        <f t="shared" si="6"/>
        <v>20</v>
      </c>
      <c r="M27" s="23">
        <f>SUM(K27:L27)</f>
        <v>21</v>
      </c>
      <c r="O27" s="23"/>
    </row>
    <row r="28" spans="1:15" ht="12" customHeight="1">
      <c r="A28" s="13" t="s">
        <v>68</v>
      </c>
      <c r="B28" s="14">
        <v>0</v>
      </c>
      <c r="C28" s="15">
        <v>0</v>
      </c>
      <c r="D28" s="15">
        <v>0</v>
      </c>
      <c r="E28" s="14">
        <v>0</v>
      </c>
      <c r="F28" s="15">
        <v>0</v>
      </c>
      <c r="G28" s="15">
        <v>0</v>
      </c>
      <c r="H28" s="14">
        <v>0</v>
      </c>
      <c r="I28" s="15">
        <v>0</v>
      </c>
      <c r="J28" s="15">
        <v>0</v>
      </c>
      <c r="K28" s="42">
        <f t="shared" si="6"/>
        <v>0</v>
      </c>
      <c r="L28" s="23">
        <f t="shared" si="6"/>
        <v>0</v>
      </c>
      <c r="M28" s="23">
        <f>SUM(K28:L28)</f>
        <v>0</v>
      </c>
      <c r="O28" s="23"/>
    </row>
    <row r="29" spans="1:15" ht="12" customHeight="1">
      <c r="A29" s="13" t="s">
        <v>69</v>
      </c>
      <c r="B29" s="14">
        <v>0</v>
      </c>
      <c r="C29" s="15">
        <v>0</v>
      </c>
      <c r="D29" s="15">
        <v>0</v>
      </c>
      <c r="E29" s="14">
        <v>0</v>
      </c>
      <c r="F29" s="15">
        <v>0</v>
      </c>
      <c r="G29" s="15">
        <v>0</v>
      </c>
      <c r="H29" s="14">
        <v>0</v>
      </c>
      <c r="I29" s="15">
        <v>0</v>
      </c>
      <c r="J29" s="15">
        <v>0</v>
      </c>
      <c r="K29" s="42">
        <f t="shared" si="6"/>
        <v>0</v>
      </c>
      <c r="L29" s="23">
        <f t="shared" si="6"/>
        <v>0</v>
      </c>
      <c r="M29" s="23">
        <f>SUM(K29:L29)</f>
        <v>0</v>
      </c>
      <c r="O29" s="23"/>
    </row>
    <row r="30" spans="1:15" ht="12" customHeight="1">
      <c r="A30" s="7" t="s">
        <v>42</v>
      </c>
      <c r="B30" s="8">
        <f t="shared" ref="B30:M30" si="7">SUM(B26:B29)</f>
        <v>0</v>
      </c>
      <c r="C30" s="9">
        <f t="shared" si="7"/>
        <v>0</v>
      </c>
      <c r="D30" s="9">
        <f t="shared" si="7"/>
        <v>0</v>
      </c>
      <c r="E30" s="8">
        <f t="shared" si="7"/>
        <v>0</v>
      </c>
      <c r="F30" s="9">
        <f t="shared" si="7"/>
        <v>9</v>
      </c>
      <c r="G30" s="9">
        <f t="shared" si="7"/>
        <v>9</v>
      </c>
      <c r="H30" s="8">
        <f t="shared" si="7"/>
        <v>1</v>
      </c>
      <c r="I30" s="9">
        <f t="shared" si="7"/>
        <v>11</v>
      </c>
      <c r="J30" s="9">
        <f t="shared" si="7"/>
        <v>12</v>
      </c>
      <c r="K30" s="43">
        <f t="shared" si="7"/>
        <v>1</v>
      </c>
      <c r="L30" s="44">
        <f t="shared" si="7"/>
        <v>20</v>
      </c>
      <c r="M30" s="44">
        <f t="shared" si="7"/>
        <v>21</v>
      </c>
      <c r="O30" s="23"/>
    </row>
    <row r="31" spans="1:15" ht="12" customHeight="1">
      <c r="A31" s="39" t="s">
        <v>57</v>
      </c>
      <c r="B31" s="27"/>
      <c r="C31" s="28"/>
      <c r="D31" s="28"/>
      <c r="E31" s="27"/>
      <c r="F31" s="28"/>
      <c r="G31" s="28"/>
      <c r="H31" s="27"/>
      <c r="I31" s="28"/>
      <c r="J31" s="28"/>
      <c r="K31" s="45"/>
      <c r="L31" s="46"/>
      <c r="M31" s="46"/>
      <c r="O31" s="23"/>
    </row>
    <row r="32" spans="1:15" ht="12" customHeight="1">
      <c r="A32" s="13" t="s">
        <v>66</v>
      </c>
      <c r="B32" s="14">
        <f>SUM(B8,B14,B20,B26)</f>
        <v>0</v>
      </c>
      <c r="C32" s="15">
        <f t="shared" ref="C32:J33" si="8">SUM(C8,C14,C20,C26)</f>
        <v>0</v>
      </c>
      <c r="D32" s="15">
        <f t="shared" si="8"/>
        <v>0</v>
      </c>
      <c r="E32" s="14">
        <f t="shared" si="8"/>
        <v>0</v>
      </c>
      <c r="F32" s="15">
        <f t="shared" si="8"/>
        <v>0</v>
      </c>
      <c r="G32" s="15">
        <f t="shared" si="8"/>
        <v>0</v>
      </c>
      <c r="H32" s="14">
        <f t="shared" si="8"/>
        <v>0</v>
      </c>
      <c r="I32" s="15">
        <f t="shared" si="8"/>
        <v>0</v>
      </c>
      <c r="J32" s="15">
        <f t="shared" si="8"/>
        <v>0</v>
      </c>
      <c r="K32" s="42">
        <f t="shared" ref="K32:L36" si="9">SUM(H32,E32,B32)</f>
        <v>0</v>
      </c>
      <c r="L32" s="23">
        <f t="shared" si="9"/>
        <v>0</v>
      </c>
      <c r="M32" s="23">
        <f>SUM(K32:L32)</f>
        <v>0</v>
      </c>
      <c r="O32" s="23"/>
    </row>
    <row r="33" spans="1:15" ht="12" customHeight="1">
      <c r="A33" s="13" t="s">
        <v>67</v>
      </c>
      <c r="B33" s="14">
        <f>SUM(B9,B15,B21,B27)</f>
        <v>13</v>
      </c>
      <c r="C33" s="15">
        <f t="shared" si="8"/>
        <v>2</v>
      </c>
      <c r="D33" s="15">
        <f t="shared" si="8"/>
        <v>15</v>
      </c>
      <c r="E33" s="14">
        <f t="shared" si="8"/>
        <v>0</v>
      </c>
      <c r="F33" s="15">
        <f t="shared" si="8"/>
        <v>10</v>
      </c>
      <c r="G33" s="15">
        <f t="shared" si="8"/>
        <v>10</v>
      </c>
      <c r="H33" s="14">
        <f t="shared" si="8"/>
        <v>1</v>
      </c>
      <c r="I33" s="15">
        <f t="shared" si="8"/>
        <v>11</v>
      </c>
      <c r="J33" s="15">
        <f t="shared" si="8"/>
        <v>12</v>
      </c>
      <c r="K33" s="42">
        <f t="shared" si="9"/>
        <v>14</v>
      </c>
      <c r="L33" s="23">
        <f t="shared" si="9"/>
        <v>23</v>
      </c>
      <c r="M33" s="23">
        <f>SUM(K33:L33)</f>
        <v>37</v>
      </c>
      <c r="O33" s="23"/>
    </row>
    <row r="34" spans="1:15" ht="12" customHeight="1">
      <c r="A34" s="13" t="s">
        <v>68</v>
      </c>
      <c r="B34" s="14">
        <f t="shared" ref="B34:J35" si="10">SUM(B10,B16,B22,B28)</f>
        <v>0</v>
      </c>
      <c r="C34" s="15">
        <f t="shared" si="10"/>
        <v>0</v>
      </c>
      <c r="D34" s="15">
        <f t="shared" si="10"/>
        <v>0</v>
      </c>
      <c r="E34" s="14">
        <f t="shared" si="10"/>
        <v>0</v>
      </c>
      <c r="F34" s="15">
        <f t="shared" si="10"/>
        <v>0</v>
      </c>
      <c r="G34" s="15">
        <f t="shared" si="10"/>
        <v>0</v>
      </c>
      <c r="H34" s="14">
        <f t="shared" si="10"/>
        <v>0</v>
      </c>
      <c r="I34" s="15">
        <f t="shared" si="10"/>
        <v>0</v>
      </c>
      <c r="J34" s="15">
        <f t="shared" si="10"/>
        <v>0</v>
      </c>
      <c r="K34" s="42">
        <f t="shared" si="9"/>
        <v>0</v>
      </c>
      <c r="L34" s="23">
        <f t="shared" si="9"/>
        <v>0</v>
      </c>
      <c r="M34" s="23">
        <f>SUM(K34:L34)</f>
        <v>0</v>
      </c>
      <c r="O34" s="23"/>
    </row>
    <row r="35" spans="1:15" ht="12" customHeight="1">
      <c r="A35" s="13" t="s">
        <v>69</v>
      </c>
      <c r="B35" s="14">
        <f t="shared" si="10"/>
        <v>0</v>
      </c>
      <c r="C35" s="15">
        <f t="shared" si="10"/>
        <v>0</v>
      </c>
      <c r="D35" s="15">
        <f t="shared" si="10"/>
        <v>0</v>
      </c>
      <c r="E35" s="14">
        <f t="shared" si="10"/>
        <v>0</v>
      </c>
      <c r="F35" s="15">
        <f t="shared" si="10"/>
        <v>0</v>
      </c>
      <c r="G35" s="15">
        <f t="shared" si="10"/>
        <v>0</v>
      </c>
      <c r="H35" s="14">
        <f t="shared" si="10"/>
        <v>0</v>
      </c>
      <c r="I35" s="15">
        <f t="shared" si="10"/>
        <v>0</v>
      </c>
      <c r="J35" s="15">
        <f t="shared" si="10"/>
        <v>0</v>
      </c>
      <c r="K35" s="42">
        <f t="shared" si="9"/>
        <v>0</v>
      </c>
      <c r="L35" s="23">
        <f t="shared" si="9"/>
        <v>0</v>
      </c>
      <c r="M35" s="23">
        <f>SUM(K35:L35)</f>
        <v>0</v>
      </c>
      <c r="O35" s="23"/>
    </row>
    <row r="36" spans="1:15" ht="12" customHeight="1">
      <c r="A36" s="7" t="s">
        <v>42</v>
      </c>
      <c r="B36" s="8">
        <f>SUM(B32:B35)</f>
        <v>13</v>
      </c>
      <c r="C36" s="9">
        <f t="shared" ref="C36:J36" si="11">SUM(C32:C35)</f>
        <v>2</v>
      </c>
      <c r="D36" s="9">
        <f t="shared" si="11"/>
        <v>15</v>
      </c>
      <c r="E36" s="8">
        <f t="shared" si="11"/>
        <v>0</v>
      </c>
      <c r="F36" s="9">
        <f t="shared" si="11"/>
        <v>10</v>
      </c>
      <c r="G36" s="9">
        <f t="shared" si="11"/>
        <v>10</v>
      </c>
      <c r="H36" s="8">
        <f t="shared" si="11"/>
        <v>1</v>
      </c>
      <c r="I36" s="9">
        <f t="shared" si="11"/>
        <v>11</v>
      </c>
      <c r="J36" s="9">
        <f t="shared" si="11"/>
        <v>12</v>
      </c>
      <c r="K36" s="43">
        <f t="shared" si="9"/>
        <v>14</v>
      </c>
      <c r="L36" s="44">
        <f t="shared" si="9"/>
        <v>23</v>
      </c>
      <c r="M36" s="44">
        <f>SUM(K36:L36)</f>
        <v>37</v>
      </c>
      <c r="O36" s="23"/>
    </row>
    <row r="38" spans="1:15">
      <c r="C38" s="23"/>
      <c r="D38" s="23"/>
      <c r="G38" s="23"/>
      <c r="H38" s="23"/>
      <c r="I38" s="23"/>
      <c r="J38" s="23"/>
      <c r="K38" s="23"/>
      <c r="L38" s="23"/>
      <c r="M38" s="23"/>
    </row>
  </sheetData>
  <pageMargins left="0.39370078740157483" right="0.39370078740157483" top="0.78740157480314965" bottom="0.78740157480314965" header="0.31496062992125984" footer="0.31496062992125984"/>
  <pageSetup paperSize="9" scale="81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E33"/>
  <sheetViews>
    <sheetView zoomScaleNormal="100" workbookViewId="0"/>
  </sheetViews>
  <sheetFormatPr defaultColWidth="9.33203125" defaultRowHeight="11.4"/>
  <cols>
    <col min="1" max="1" width="47.33203125" style="2" customWidth="1"/>
    <col min="2" max="4" width="11.33203125" style="2" customWidth="1"/>
    <col min="5" max="5" width="11.6640625" style="2" customWidth="1"/>
    <col min="6" max="16384" width="9.33203125" style="2"/>
  </cols>
  <sheetData>
    <row r="1" spans="1:4" ht="12" customHeight="1">
      <c r="A1" s="1" t="s">
        <v>1</v>
      </c>
      <c r="B1" s="17"/>
      <c r="C1" s="17"/>
      <c r="D1" s="17"/>
    </row>
    <row r="2" spans="1:4" ht="12" customHeight="1">
      <c r="A2" s="18" t="s">
        <v>38</v>
      </c>
      <c r="B2" s="18"/>
      <c r="C2" s="18"/>
      <c r="D2" s="18"/>
    </row>
    <row r="3" spans="1:4" ht="12" customHeight="1">
      <c r="A3" s="18" t="s">
        <v>39</v>
      </c>
      <c r="B3" s="18"/>
      <c r="C3" s="18"/>
      <c r="D3" s="18"/>
    </row>
    <row r="4" spans="1:4" ht="12" customHeight="1" thickBot="1">
      <c r="A4" s="17"/>
      <c r="B4" s="17"/>
      <c r="C4" s="17"/>
      <c r="D4" s="17"/>
    </row>
    <row r="5" spans="1:4" ht="12" customHeight="1">
      <c r="A5" s="3"/>
      <c r="B5" s="4" t="s">
        <v>40</v>
      </c>
      <c r="C5" s="5" t="s">
        <v>41</v>
      </c>
      <c r="D5" s="5" t="s">
        <v>42</v>
      </c>
    </row>
    <row r="6" spans="1:4" s="6" customFormat="1" ht="12" customHeight="1">
      <c r="A6" s="1" t="s">
        <v>43</v>
      </c>
      <c r="B6" s="27">
        <f>SUM('21talen02'!B6)+'21talen06'!B6</f>
        <v>218</v>
      </c>
      <c r="C6" s="29">
        <f>SUM('21talen02'!C6)+'21talen06'!C6</f>
        <v>169</v>
      </c>
      <c r="D6" s="28">
        <f>SUM(B6:C6)</f>
        <v>387</v>
      </c>
    </row>
    <row r="7" spans="1:4" s="10" customFormat="1" ht="12" customHeight="1">
      <c r="A7" s="7" t="s">
        <v>44</v>
      </c>
      <c r="B7" s="8">
        <f>SUM(B6)</f>
        <v>218</v>
      </c>
      <c r="C7" s="9">
        <f>SUM(C6)</f>
        <v>169</v>
      </c>
      <c r="D7" s="9">
        <f>SUM(B7:C7)</f>
        <v>387</v>
      </c>
    </row>
    <row r="8" spans="1:4" s="6" customFormat="1" ht="12" customHeight="1">
      <c r="A8" s="1" t="s">
        <v>45</v>
      </c>
      <c r="B8" s="11"/>
      <c r="C8" s="12"/>
      <c r="D8" s="12"/>
    </row>
    <row r="9" spans="1:4" ht="12" customHeight="1">
      <c r="A9" s="13" t="s">
        <v>46</v>
      </c>
      <c r="B9" s="14">
        <f>SUM('21talen02'!B9)+'21talen06'!B9+'21talen10'!B9+'21talen13'!B9+'21talen16'!B9</f>
        <v>53462</v>
      </c>
      <c r="C9" s="15">
        <f>SUM('21talen02'!C9)+'21talen06'!C9+'21talen10'!C9+'21talen13'!C9+'21talen16'!C9</f>
        <v>53533</v>
      </c>
      <c r="D9" s="15">
        <f>SUM('21talen02'!D9)+'21talen06'!D9+'21talen10'!D9+'21talen13'!D9+'21talen16'!D9</f>
        <v>106995</v>
      </c>
    </row>
    <row r="10" spans="1:4" ht="12" customHeight="1">
      <c r="A10" s="13" t="s">
        <v>47</v>
      </c>
      <c r="B10" s="14">
        <f>SUM('21talen02'!B10)+'21talen06'!B10+'21talen10'!B10+'21talen13'!B10+'21talen16'!B10</f>
        <v>8061</v>
      </c>
      <c r="C10" s="15">
        <f>SUM('21talen02'!C10)+'21talen06'!C10+'21talen10'!C10+'21talen13'!C10+'21talen16'!C10</f>
        <v>6563</v>
      </c>
      <c r="D10" s="15">
        <f>SUM('21talen02'!D10)+'21talen06'!D10+'21talen10'!D10+'21talen13'!D10+'21talen16'!D10</f>
        <v>14624</v>
      </c>
    </row>
    <row r="11" spans="1:4" ht="12" customHeight="1">
      <c r="A11" s="13" t="s">
        <v>48</v>
      </c>
      <c r="B11" s="14">
        <f>SUM('21talen02'!B11)+'21talen06'!B11+'21talen10'!B11+'21talen13'!B11+'21talen16'!B11</f>
        <v>61524</v>
      </c>
      <c r="C11" s="15">
        <f>SUM('21talen02'!C11)+'21talen06'!C11+'21talen10'!C11+'21talen13'!C11+'21talen16'!C11</f>
        <v>63564</v>
      </c>
      <c r="D11" s="15">
        <f>SUM('21talen02'!D11)+'21talen06'!D11+'21talen10'!D11+'21talen13'!D11+'21talen16'!D11</f>
        <v>125088</v>
      </c>
    </row>
    <row r="12" spans="1:4" ht="12" customHeight="1">
      <c r="A12" s="13" t="s">
        <v>49</v>
      </c>
      <c r="B12" s="14">
        <f>SUM('21talen02'!B12)+'21talen06'!B12+'21talen10'!B12+'21talen13'!B12+'21talen16'!B12</f>
        <v>12699</v>
      </c>
      <c r="C12" s="15">
        <f>SUM('21talen02'!C12)+'21talen06'!C12+'21talen10'!C12+'21talen13'!C12+'21talen16'!C12</f>
        <v>10424</v>
      </c>
      <c r="D12" s="15">
        <f>SUM('21talen02'!D12)+'21talen06'!D12+'21talen10'!D12+'21talen13'!D12+'21talen16'!D12</f>
        <v>23123</v>
      </c>
    </row>
    <row r="13" spans="1:4" s="10" customFormat="1" ht="12" customHeight="1">
      <c r="A13" s="7" t="s">
        <v>50</v>
      </c>
      <c r="B13" s="8">
        <f>SUM('21talen02'!B13)+'21talen06'!B13+'21talen10'!B13+'21talen13'!B13+'21talen16'!B13</f>
        <v>135746</v>
      </c>
      <c r="C13" s="9">
        <f>SUM('21talen02'!C13)+'21talen06'!C13+'21talen10'!C13+'21talen13'!C13+'21talen16'!C13</f>
        <v>134084</v>
      </c>
      <c r="D13" s="9">
        <f>SUM('21talen02'!D13)+'21talen06'!D13+'21talen10'!D13+'21talen13'!D13+'21talen16'!D13</f>
        <v>269830</v>
      </c>
    </row>
    <row r="14" spans="1:4" s="6" customFormat="1" ht="12" customHeight="1">
      <c r="A14" s="1" t="s">
        <v>51</v>
      </c>
      <c r="B14" s="11"/>
      <c r="C14" s="12"/>
      <c r="D14" s="12"/>
    </row>
    <row r="15" spans="1:4" ht="12" customHeight="1">
      <c r="A15" s="13" t="s">
        <v>52</v>
      </c>
      <c r="B15" s="14">
        <f>SUM('21talen02'!B15+'21talen06'!B15+'21talen10'!B15+'21talen13'!B15)</f>
        <v>75830</v>
      </c>
      <c r="C15" s="15">
        <f>SUM('21talen02'!C15+'21talen06'!C15+'21talen10'!C15+'21talen13'!C15)</f>
        <v>74788</v>
      </c>
      <c r="D15" s="15">
        <f>SUM('21talen02'!D15+'21talen06'!D15+'21talen10'!D15+'21talen13'!D15)</f>
        <v>150618</v>
      </c>
    </row>
    <row r="16" spans="1:4" ht="12" customHeight="1">
      <c r="A16" s="13" t="s">
        <v>53</v>
      </c>
      <c r="B16" s="21">
        <f>SUM('21talen02'!B16+'21talen06'!B16+'21talen10'!B16+'21talen13'!B16++'21talen16'!B16)</f>
        <v>77205</v>
      </c>
      <c r="C16" s="15">
        <f>SUM('21talen02'!C16+'21talen06'!C16+'21talen10'!C16+'21talen13'!C16++'21talen16'!C16)</f>
        <v>80507</v>
      </c>
      <c r="D16" s="15">
        <f>SUM('21talen02'!D16+'21talen06'!D16+'21talen10'!D16+'21talen13'!D16++'21talen16'!D16)</f>
        <v>157712</v>
      </c>
    </row>
    <row r="17" spans="1:5" s="10" customFormat="1" ht="12" customHeight="1">
      <c r="A17" s="7" t="s">
        <v>54</v>
      </c>
      <c r="B17" s="8">
        <f>SUM('21talen02'!B17+'21talen06'!B17+'21talen10'!B17+'21talen13'!B17+'21talen16'!B17)</f>
        <v>153035</v>
      </c>
      <c r="C17" s="9">
        <f>SUM('21talen02'!C17+'21talen06'!C17+'21talen10'!C17+'21talen13'!C17+'21talen16'!C17)</f>
        <v>155295</v>
      </c>
      <c r="D17" s="9">
        <f>SUM('21talen02'!D17+'21talen06'!D17+'21talen10'!D17+'21talen13'!D17+'21talen16'!D17)</f>
        <v>308330</v>
      </c>
    </row>
    <row r="18" spans="1:5" s="6" customFormat="1" ht="12" customHeight="1">
      <c r="A18" s="1" t="s">
        <v>55</v>
      </c>
      <c r="B18" s="11"/>
      <c r="C18" s="12"/>
      <c r="D18" s="12"/>
    </row>
    <row r="19" spans="1:5" ht="12" customHeight="1">
      <c r="A19" s="13" t="s">
        <v>52</v>
      </c>
      <c r="B19" s="14">
        <f>SUM('21talen02'!B19)+'21talen06'!B19+'21talen10'!B19+'21talen13'!B19+'21talen16'!B19</f>
        <v>77083</v>
      </c>
      <c r="C19" s="15">
        <f>SUM('21talen02'!C19)+'21talen06'!C19+'21talen10'!C19+'21talen13'!C19+'21talen16'!C19</f>
        <v>78640</v>
      </c>
      <c r="D19" s="15">
        <f>SUM('21talen02'!D19)+'21talen06'!D19+'21talen10'!D19+'21talen13'!D19+'21talen16'!D19</f>
        <v>155723</v>
      </c>
    </row>
    <row r="20" spans="1:5" ht="12" customHeight="1">
      <c r="A20" s="13" t="s">
        <v>53</v>
      </c>
      <c r="B20" s="14">
        <f>SUM('21talen02'!B20)+'21talen06'!B20+'21talen10'!B20+'21talen13'!B20+'21talen16'!B20</f>
        <v>63521</v>
      </c>
      <c r="C20" s="15">
        <f>SUM('21talen02'!C20)+'21talen06'!C20+'21talen10'!C20+'21talen13'!C20+'21talen16'!C20</f>
        <v>69272</v>
      </c>
      <c r="D20" s="15">
        <f>SUM('21talen02'!D20)+'21talen06'!D20+'21talen10'!D20+'21talen13'!D20+'21talen16'!D20</f>
        <v>132793</v>
      </c>
    </row>
    <row r="21" spans="1:5" ht="12" customHeight="1">
      <c r="A21" s="13" t="s">
        <v>56</v>
      </c>
      <c r="B21" s="14">
        <f>SUM('21talen02'!B21)+'21talen06'!B21+'21talen10'!B21+'21talen13'!B21+'21talen16'!B21</f>
        <v>9744</v>
      </c>
      <c r="C21" s="15">
        <f>SUM('21talen02'!C21)+'21talen06'!C21+'21talen10'!C21+'21talen13'!C21+'21talen16'!C21</f>
        <v>8247</v>
      </c>
      <c r="D21" s="15">
        <f>SUM('21talen02'!D21)+'21talen06'!D21+'21talen10'!D21+'21talen13'!D21+'21talen16'!D21</f>
        <v>17991</v>
      </c>
    </row>
    <row r="22" spans="1:5" s="10" customFormat="1" ht="12" customHeight="1">
      <c r="A22" s="7" t="s">
        <v>57</v>
      </c>
      <c r="B22" s="8">
        <f>SUM('21talen02'!B22)+'21talen06'!B22+'21talen10'!B22+'21talen13'!B22+'21talen16'!B22</f>
        <v>150348</v>
      </c>
      <c r="C22" s="9">
        <f>SUM('21talen02'!C22)+'21talen06'!C22+'21talen10'!C22+'21talen13'!C22+'21talen16'!C22</f>
        <v>156159</v>
      </c>
      <c r="D22" s="9">
        <f>SUM('21talen02'!D22)+'21talen06'!D22+'21talen10'!D22+'21talen13'!D22+'21talen16'!D22</f>
        <v>306507</v>
      </c>
    </row>
    <row r="23" spans="1:5" s="10" customFormat="1" ht="12" customHeight="1">
      <c r="A23" s="7"/>
      <c r="B23" s="11"/>
      <c r="C23" s="12"/>
      <c r="D23" s="12"/>
    </row>
    <row r="24" spans="1:5" ht="12" customHeight="1">
      <c r="A24" s="1" t="s">
        <v>58</v>
      </c>
      <c r="B24" s="14">
        <f>SUM('21talen02'!B24)+'21talen06'!B24+'21talen10'!B24+'21talen13'!B24</f>
        <v>212</v>
      </c>
      <c r="C24" s="15">
        <f>SUM('21talen02'!C24)+'21talen06'!C24+'21talen10'!C24+'21talen13'!C24</f>
        <v>365</v>
      </c>
      <c r="D24" s="15">
        <f>SUM(B24+C24)</f>
        <v>577</v>
      </c>
      <c r="E24" s="19"/>
    </row>
    <row r="25" spans="1:5" ht="12" customHeight="1">
      <c r="A25" s="1"/>
      <c r="B25" s="11"/>
      <c r="C25" s="12"/>
      <c r="D25" s="12"/>
      <c r="E25" s="19"/>
    </row>
    <row r="26" spans="1:5" s="10" customFormat="1" ht="12" customHeight="1">
      <c r="A26" s="7" t="s">
        <v>59</v>
      </c>
      <c r="B26" s="24">
        <f>SUM(B24,B22,B17,B13,B7)</f>
        <v>439559</v>
      </c>
      <c r="C26" s="25">
        <f>SUM(C24,C22,C17,C13,C7)</f>
        <v>446072</v>
      </c>
      <c r="D26" s="25">
        <f>SUM(D24,D22,D17,D13,D7)</f>
        <v>885631</v>
      </c>
      <c r="E26" s="75"/>
    </row>
    <row r="27" spans="1:5" ht="7.5" customHeight="1"/>
    <row r="28" spans="1:5">
      <c r="A28" s="13" t="s">
        <v>60</v>
      </c>
    </row>
    <row r="29" spans="1:5">
      <c r="A29" s="81" t="s">
        <v>61</v>
      </c>
    </row>
    <row r="30" spans="1:5" ht="12">
      <c r="D30" s="6"/>
    </row>
    <row r="31" spans="1:5">
      <c r="B31" s="20"/>
      <c r="C31" s="20"/>
      <c r="D31" s="20"/>
    </row>
    <row r="33" spans="4:4">
      <c r="D33" s="20"/>
    </row>
  </sheetData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workbookViewId="0"/>
  </sheetViews>
  <sheetFormatPr defaultColWidth="9.33203125" defaultRowHeight="11.4"/>
  <cols>
    <col min="1" max="1" width="48.6640625" style="2" customWidth="1"/>
    <col min="2" max="4" width="11.33203125" style="13" customWidth="1"/>
    <col min="5" max="16384" width="9.33203125" style="13"/>
  </cols>
  <sheetData>
    <row r="1" spans="1:9" ht="12" customHeight="1">
      <c r="A1" s="1" t="s">
        <v>1</v>
      </c>
      <c r="B1" s="16"/>
      <c r="C1" s="16"/>
      <c r="D1" s="16"/>
    </row>
    <row r="2" spans="1:9" ht="12" customHeight="1">
      <c r="A2" s="18" t="s">
        <v>62</v>
      </c>
      <c r="B2" s="18"/>
      <c r="C2" s="18"/>
      <c r="D2" s="18"/>
    </row>
    <row r="3" spans="1:9" ht="12" customHeight="1">
      <c r="A3" s="18" t="s">
        <v>63</v>
      </c>
      <c r="B3" s="18"/>
      <c r="C3" s="18"/>
      <c r="D3" s="18"/>
    </row>
    <row r="4" spans="1:9" ht="12" customHeight="1" thickBot="1">
      <c r="A4" s="17"/>
      <c r="B4" s="16"/>
      <c r="C4" s="16"/>
      <c r="D4" s="16"/>
    </row>
    <row r="5" spans="1:9" ht="12" customHeight="1">
      <c r="A5" s="3"/>
      <c r="B5" s="4" t="s">
        <v>40</v>
      </c>
      <c r="C5" s="5" t="s">
        <v>41</v>
      </c>
      <c r="D5" s="5" t="s">
        <v>42</v>
      </c>
    </row>
    <row r="6" spans="1:9" ht="12" customHeight="1">
      <c r="A6" s="1" t="s">
        <v>43</v>
      </c>
      <c r="B6" s="27">
        <v>123</v>
      </c>
      <c r="C6" s="28">
        <v>92</v>
      </c>
      <c r="D6" s="28">
        <v>215</v>
      </c>
    </row>
    <row r="7" spans="1:9" ht="12" customHeight="1">
      <c r="A7" s="7" t="s">
        <v>44</v>
      </c>
      <c r="B7" s="8">
        <f>SUM(B6)</f>
        <v>123</v>
      </c>
      <c r="C7" s="9">
        <f>SUM(C6)</f>
        <v>92</v>
      </c>
      <c r="D7" s="9">
        <f>SUM(B7:C7)</f>
        <v>215</v>
      </c>
    </row>
    <row r="8" spans="1:9" ht="12" customHeight="1">
      <c r="A8" s="1" t="s">
        <v>45</v>
      </c>
      <c r="B8" s="11"/>
      <c r="C8" s="12"/>
      <c r="D8" s="12"/>
    </row>
    <row r="9" spans="1:9" ht="12" customHeight="1">
      <c r="A9" s="13" t="s">
        <v>46</v>
      </c>
      <c r="B9" s="14">
        <f>SUM('21talen03'!B11)</f>
        <v>32461</v>
      </c>
      <c r="C9" s="15">
        <f>SUM('21talen03'!C11)</f>
        <v>32554</v>
      </c>
      <c r="D9" s="15">
        <f>SUM(B9:C9)</f>
        <v>65015</v>
      </c>
    </row>
    <row r="10" spans="1:9" ht="12" customHeight="1">
      <c r="A10" s="13" t="s">
        <v>47</v>
      </c>
      <c r="B10" s="14">
        <f>SUM('21talen03'!B17)</f>
        <v>5555</v>
      </c>
      <c r="C10" s="15">
        <f>SUM('21talen03'!C17)</f>
        <v>4479</v>
      </c>
      <c r="D10" s="15">
        <f>SUM(B10:C10)</f>
        <v>10034</v>
      </c>
    </row>
    <row r="11" spans="1:9" ht="12" customHeight="1">
      <c r="A11" s="13" t="s">
        <v>48</v>
      </c>
      <c r="B11" s="14">
        <f>SUM('21talen03'!B23)</f>
        <v>30762</v>
      </c>
      <c r="C11" s="15">
        <f>SUM('21talen03'!C23)</f>
        <v>31782</v>
      </c>
      <c r="D11" s="15">
        <f>SUM('21talen03'!D23)</f>
        <v>62544</v>
      </c>
    </row>
    <row r="12" spans="1:9" ht="12" customHeight="1">
      <c r="A12" s="13" t="s">
        <v>49</v>
      </c>
      <c r="B12" s="14">
        <f>SUM('21talen03'!B29)</f>
        <v>7135</v>
      </c>
      <c r="C12" s="22">
        <f>SUM('21talen03'!C29)</f>
        <v>5644</v>
      </c>
      <c r="D12" s="22">
        <f>SUM('21talen03'!D29)</f>
        <v>12779</v>
      </c>
    </row>
    <row r="13" spans="1:9" ht="12" customHeight="1">
      <c r="A13" s="7" t="s">
        <v>50</v>
      </c>
      <c r="B13" s="8">
        <f>SUM(B9:B12)</f>
        <v>75913</v>
      </c>
      <c r="C13" s="9">
        <f>SUM(C9:C12)</f>
        <v>74459</v>
      </c>
      <c r="D13" s="9">
        <f>SUM(D9:D12)</f>
        <v>150372</v>
      </c>
      <c r="G13" s="47"/>
      <c r="H13" s="47"/>
      <c r="I13" s="47"/>
    </row>
    <row r="14" spans="1:9" ht="12" customHeight="1">
      <c r="A14" s="1" t="s">
        <v>51</v>
      </c>
      <c r="B14" s="11"/>
      <c r="C14" s="12"/>
      <c r="D14" s="12"/>
    </row>
    <row r="15" spans="1:9" ht="12" customHeight="1">
      <c r="A15" s="13" t="s">
        <v>52</v>
      </c>
      <c r="B15" s="14">
        <f>SUM('21talen04'!B36)</f>
        <v>36976</v>
      </c>
      <c r="C15" s="15">
        <f>SUM('21talen04'!C36)</f>
        <v>36804</v>
      </c>
      <c r="D15" s="15">
        <f>SUM(B15:C15)</f>
        <v>73780</v>
      </c>
    </row>
    <row r="16" spans="1:9" ht="12" customHeight="1">
      <c r="A16" s="13" t="s">
        <v>53</v>
      </c>
      <c r="B16" s="14">
        <f>SUM('21talen04'!E36)</f>
        <v>33668</v>
      </c>
      <c r="C16" s="15">
        <f>SUM('21talen04'!F36)</f>
        <v>34739</v>
      </c>
      <c r="D16" s="15">
        <f>SUM(B16:C16)</f>
        <v>68407</v>
      </c>
    </row>
    <row r="17" spans="1:9" ht="12" customHeight="1">
      <c r="A17" s="7" t="s">
        <v>54</v>
      </c>
      <c r="B17" s="8">
        <f>SUM(B15:B16)</f>
        <v>70644</v>
      </c>
      <c r="C17" s="9">
        <f>SUM(C15:C16)</f>
        <v>71543</v>
      </c>
      <c r="D17" s="9">
        <f>SUM(D15:D16)</f>
        <v>142187</v>
      </c>
    </row>
    <row r="18" spans="1:9" ht="12" customHeight="1">
      <c r="A18" s="1" t="s">
        <v>55</v>
      </c>
      <c r="B18" s="11"/>
      <c r="C18" s="12"/>
      <c r="D18" s="12"/>
    </row>
    <row r="19" spans="1:9" ht="12" customHeight="1">
      <c r="A19" s="13" t="s">
        <v>52</v>
      </c>
      <c r="B19" s="14">
        <f>SUM('21talen05'!B36)</f>
        <v>33544</v>
      </c>
      <c r="C19" s="15">
        <f>SUM('21talen05'!C36)</f>
        <v>34445</v>
      </c>
      <c r="D19" s="15">
        <f>SUM(B19:C19)</f>
        <v>67989</v>
      </c>
    </row>
    <row r="20" spans="1:9" ht="12" customHeight="1">
      <c r="A20" s="13" t="s">
        <v>53</v>
      </c>
      <c r="B20" s="14">
        <f>SUM('21talen05'!E36)</f>
        <v>27597</v>
      </c>
      <c r="C20" s="15">
        <f>SUM('21talen05'!F36)</f>
        <v>29992</v>
      </c>
      <c r="D20" s="15">
        <f>SUM(B20:C20)</f>
        <v>57589</v>
      </c>
    </row>
    <row r="21" spans="1:9" ht="12" customHeight="1">
      <c r="A21" s="13" t="s">
        <v>56</v>
      </c>
      <c r="B21" s="21">
        <f>SUM('21talen05'!H36)</f>
        <v>4493</v>
      </c>
      <c r="C21" s="22">
        <f>SUM('21talen05'!I36)</f>
        <v>4562</v>
      </c>
      <c r="D21" s="15">
        <f>SUM(B21:C21)</f>
        <v>9055</v>
      </c>
    </row>
    <row r="22" spans="1:9" ht="12" customHeight="1">
      <c r="A22" s="7" t="s">
        <v>57</v>
      </c>
      <c r="B22" s="8">
        <f>SUM(B19:B21)</f>
        <v>65634</v>
      </c>
      <c r="C22" s="9">
        <f>SUM(C19:C21)</f>
        <v>68999</v>
      </c>
      <c r="D22" s="9">
        <f>SUM(D19:D21)</f>
        <v>134633</v>
      </c>
    </row>
    <row r="23" spans="1:9" ht="12" customHeight="1">
      <c r="A23" s="7"/>
      <c r="B23" s="11"/>
      <c r="C23" s="12"/>
      <c r="D23" s="12"/>
    </row>
    <row r="24" spans="1:9" ht="12" customHeight="1">
      <c r="A24" s="1" t="s">
        <v>58</v>
      </c>
      <c r="B24" s="14">
        <v>65</v>
      </c>
      <c r="C24" s="15">
        <v>284</v>
      </c>
      <c r="D24" s="15">
        <f>SUM(B24:C24)</f>
        <v>349</v>
      </c>
      <c r="F24" s="19"/>
    </row>
    <row r="25" spans="1:9" ht="12" customHeight="1">
      <c r="A25" s="1"/>
      <c r="B25" s="11"/>
      <c r="C25" s="12"/>
      <c r="D25" s="12"/>
      <c r="F25" s="19"/>
    </row>
    <row r="26" spans="1:9" ht="12" customHeight="1">
      <c r="A26" s="7" t="s">
        <v>59</v>
      </c>
      <c r="B26" s="8">
        <f>SUM(B24,B22,B17,B13,B7)</f>
        <v>212379</v>
      </c>
      <c r="C26" s="9">
        <f>SUM(C24,C22,C17,C13,C7)</f>
        <v>215377</v>
      </c>
      <c r="D26" s="9">
        <f>SUM(D24,D22,D17,D13,D7)</f>
        <v>427756</v>
      </c>
      <c r="G26" s="23"/>
      <c r="H26" s="23"/>
      <c r="I26" s="23"/>
    </row>
    <row r="27" spans="1:9" ht="12">
      <c r="D27" s="30"/>
    </row>
    <row r="28" spans="1:9" ht="17.399999999999999">
      <c r="A28" s="78"/>
    </row>
    <row r="29" spans="1:9">
      <c r="A29" s="13"/>
    </row>
    <row r="30" spans="1:9">
      <c r="A30" s="13"/>
    </row>
    <row r="31" spans="1:9">
      <c r="A31" s="13"/>
    </row>
    <row r="32" spans="1:9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</sheetData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workbookViewId="0"/>
  </sheetViews>
  <sheetFormatPr defaultColWidth="9.33203125" defaultRowHeight="11.4"/>
  <cols>
    <col min="1" max="1" width="48.6640625" style="13" customWidth="1"/>
    <col min="2" max="4" width="11.33203125" style="13" customWidth="1"/>
    <col min="5" max="16384" width="9.33203125" style="13"/>
  </cols>
  <sheetData>
    <row r="1" spans="1:7" ht="12" customHeight="1">
      <c r="A1" s="1" t="s">
        <v>1</v>
      </c>
      <c r="B1" s="16"/>
      <c r="C1" s="16"/>
      <c r="D1" s="16"/>
    </row>
    <row r="2" spans="1:7" ht="12" customHeight="1">
      <c r="A2" s="18" t="s">
        <v>62</v>
      </c>
      <c r="B2" s="18"/>
      <c r="C2" s="18"/>
      <c r="D2" s="18"/>
    </row>
    <row r="3" spans="1:7" ht="12" customHeight="1">
      <c r="A3" s="18" t="s">
        <v>64</v>
      </c>
      <c r="B3" s="18"/>
      <c r="C3" s="18"/>
      <c r="D3" s="18"/>
    </row>
    <row r="4" spans="1:7" ht="12" customHeight="1" thickBot="1">
      <c r="A4" s="16"/>
      <c r="B4" s="16"/>
      <c r="C4" s="16"/>
      <c r="D4" s="16"/>
    </row>
    <row r="5" spans="1:7" ht="12" customHeight="1">
      <c r="A5" s="3"/>
      <c r="B5" s="4" t="s">
        <v>40</v>
      </c>
      <c r="C5" s="5" t="s">
        <v>41</v>
      </c>
      <c r="D5" s="5" t="s">
        <v>42</v>
      </c>
    </row>
    <row r="6" spans="1:7" s="1" customFormat="1" ht="12" customHeight="1">
      <c r="A6" s="39" t="s">
        <v>65</v>
      </c>
      <c r="B6" s="48"/>
      <c r="C6" s="49"/>
      <c r="D6" s="49"/>
    </row>
    <row r="7" spans="1:7" ht="12" customHeight="1">
      <c r="A7" s="13" t="s">
        <v>66</v>
      </c>
      <c r="B7" s="14">
        <v>6195</v>
      </c>
      <c r="C7" s="15">
        <v>6172</v>
      </c>
      <c r="D7" s="15">
        <v>12367</v>
      </c>
    </row>
    <row r="8" spans="1:7" ht="12" customHeight="1">
      <c r="A8" s="13" t="s">
        <v>67</v>
      </c>
      <c r="B8" s="14">
        <v>24233</v>
      </c>
      <c r="C8" s="15">
        <v>25073</v>
      </c>
      <c r="D8" s="15">
        <v>49306</v>
      </c>
    </row>
    <row r="9" spans="1:7" ht="12" customHeight="1">
      <c r="A9" s="13" t="s">
        <v>68</v>
      </c>
      <c r="B9" s="14">
        <v>788</v>
      </c>
      <c r="C9" s="15">
        <v>432</v>
      </c>
      <c r="D9" s="15">
        <v>1220</v>
      </c>
      <c r="E9" s="50"/>
      <c r="F9" s="50"/>
      <c r="G9" s="50"/>
    </row>
    <row r="10" spans="1:7" ht="12" customHeight="1">
      <c r="A10" s="13" t="s">
        <v>69</v>
      </c>
      <c r="B10" s="14">
        <v>1245</v>
      </c>
      <c r="C10" s="15">
        <v>877</v>
      </c>
      <c r="D10" s="15">
        <v>2122</v>
      </c>
      <c r="E10" s="50"/>
      <c r="F10" s="50"/>
      <c r="G10" s="50"/>
    </row>
    <row r="11" spans="1:7" s="7" customFormat="1" ht="12" customHeight="1">
      <c r="A11" s="7" t="s">
        <v>42</v>
      </c>
      <c r="B11" s="8">
        <f>SUM(B7:B10)</f>
        <v>32461</v>
      </c>
      <c r="C11" s="9">
        <f>SUM(C7:C10)</f>
        <v>32554</v>
      </c>
      <c r="D11" s="9">
        <f>SUM(D7:D10)</f>
        <v>65015</v>
      </c>
    </row>
    <row r="12" spans="1:7" s="1" customFormat="1" ht="12" customHeight="1">
      <c r="A12" s="1" t="s">
        <v>70</v>
      </c>
      <c r="B12" s="11"/>
      <c r="C12" s="12"/>
      <c r="D12" s="12"/>
      <c r="E12" s="30"/>
      <c r="F12" s="30"/>
      <c r="G12" s="30"/>
    </row>
    <row r="13" spans="1:7" ht="12" customHeight="1">
      <c r="A13" s="13" t="s">
        <v>66</v>
      </c>
      <c r="B13" s="14">
        <v>1440</v>
      </c>
      <c r="C13" s="15">
        <v>1249</v>
      </c>
      <c r="D13" s="15">
        <v>2689</v>
      </c>
      <c r="E13" s="50"/>
      <c r="F13" s="50"/>
      <c r="G13" s="50"/>
    </row>
    <row r="14" spans="1:7" ht="12" customHeight="1">
      <c r="A14" s="13" t="s">
        <v>67</v>
      </c>
      <c r="B14" s="14">
        <v>3223</v>
      </c>
      <c r="C14" s="15">
        <v>2783</v>
      </c>
      <c r="D14" s="15">
        <v>6006</v>
      </c>
    </row>
    <row r="15" spans="1:7" ht="12" customHeight="1">
      <c r="A15" s="13" t="s">
        <v>68</v>
      </c>
      <c r="B15" s="14">
        <v>392</v>
      </c>
      <c r="C15" s="15">
        <v>163</v>
      </c>
      <c r="D15" s="15">
        <v>555</v>
      </c>
    </row>
    <row r="16" spans="1:7" ht="12" customHeight="1">
      <c r="A16" s="13" t="s">
        <v>69</v>
      </c>
      <c r="B16" s="14">
        <v>500</v>
      </c>
      <c r="C16" s="15">
        <v>284</v>
      </c>
      <c r="D16" s="15">
        <v>784</v>
      </c>
    </row>
    <row r="17" spans="1:8" s="7" customFormat="1" ht="12" customHeight="1">
      <c r="A17" s="7" t="s">
        <v>42</v>
      </c>
      <c r="B17" s="8">
        <f>SUM(B13:B16)</f>
        <v>5555</v>
      </c>
      <c r="C17" s="9">
        <f>SUM(C13:C16)</f>
        <v>4479</v>
      </c>
      <c r="D17" s="9">
        <f>SUM(D13:D16)</f>
        <v>10034</v>
      </c>
    </row>
    <row r="18" spans="1:8" s="1" customFormat="1" ht="12" customHeight="1">
      <c r="A18" s="1" t="s">
        <v>71</v>
      </c>
      <c r="B18" s="11"/>
      <c r="C18" s="12"/>
      <c r="D18" s="12"/>
    </row>
    <row r="19" spans="1:8" ht="12" customHeight="1">
      <c r="A19" s="13" t="s">
        <v>66</v>
      </c>
      <c r="B19" s="14">
        <v>5896</v>
      </c>
      <c r="C19" s="15">
        <v>6114</v>
      </c>
      <c r="D19" s="15">
        <v>12010</v>
      </c>
    </row>
    <row r="20" spans="1:8" ht="12" customHeight="1">
      <c r="A20" s="13" t="s">
        <v>67</v>
      </c>
      <c r="B20" s="14">
        <v>23003</v>
      </c>
      <c r="C20" s="15">
        <v>24344</v>
      </c>
      <c r="D20" s="15">
        <v>47347</v>
      </c>
    </row>
    <row r="21" spans="1:8" ht="12" customHeight="1">
      <c r="A21" s="13" t="s">
        <v>68</v>
      </c>
      <c r="B21" s="14">
        <v>747</v>
      </c>
      <c r="C21" s="15">
        <v>461</v>
      </c>
      <c r="D21" s="15">
        <v>1208</v>
      </c>
    </row>
    <row r="22" spans="1:8" ht="12" customHeight="1">
      <c r="A22" s="13" t="s">
        <v>69</v>
      </c>
      <c r="B22" s="14">
        <v>1116</v>
      </c>
      <c r="C22" s="15">
        <v>863</v>
      </c>
      <c r="D22" s="15">
        <v>1979</v>
      </c>
    </row>
    <row r="23" spans="1:8" s="7" customFormat="1" ht="12" customHeight="1">
      <c r="A23" s="7" t="s">
        <v>42</v>
      </c>
      <c r="B23" s="8">
        <f>SUM(B19:B22)</f>
        <v>30762</v>
      </c>
      <c r="C23" s="9">
        <f>SUM(C19:C22)</f>
        <v>31782</v>
      </c>
      <c r="D23" s="9">
        <f>SUM(D19:D22)</f>
        <v>62544</v>
      </c>
    </row>
    <row r="24" spans="1:8" s="1" customFormat="1" ht="12" customHeight="1">
      <c r="A24" s="1" t="s">
        <v>72</v>
      </c>
      <c r="B24" s="11"/>
      <c r="C24" s="12"/>
      <c r="D24" s="12"/>
    </row>
    <row r="25" spans="1:8" ht="12" customHeight="1">
      <c r="A25" s="13" t="s">
        <v>66</v>
      </c>
      <c r="B25" s="14">
        <v>1830</v>
      </c>
      <c r="C25" s="15">
        <v>1496</v>
      </c>
      <c r="D25" s="15">
        <v>3326</v>
      </c>
    </row>
    <row r="26" spans="1:8" ht="12" customHeight="1">
      <c r="A26" s="13" t="s">
        <v>67</v>
      </c>
      <c r="B26" s="14">
        <v>4188</v>
      </c>
      <c r="C26" s="15">
        <v>3579</v>
      </c>
      <c r="D26" s="15">
        <v>7767</v>
      </c>
    </row>
    <row r="27" spans="1:8" ht="12" customHeight="1">
      <c r="A27" s="13" t="s">
        <v>68</v>
      </c>
      <c r="B27" s="14">
        <v>531</v>
      </c>
      <c r="C27" s="15">
        <v>231</v>
      </c>
      <c r="D27" s="15">
        <v>762</v>
      </c>
    </row>
    <row r="28" spans="1:8" ht="12" customHeight="1">
      <c r="A28" s="13" t="s">
        <v>69</v>
      </c>
      <c r="B28" s="14">
        <v>586</v>
      </c>
      <c r="C28" s="15">
        <v>338</v>
      </c>
      <c r="D28" s="15">
        <v>924</v>
      </c>
    </row>
    <row r="29" spans="1:8" s="7" customFormat="1" ht="12" customHeight="1">
      <c r="A29" s="7" t="s">
        <v>42</v>
      </c>
      <c r="B29" s="8">
        <f>SUM(B25:B28)</f>
        <v>7135</v>
      </c>
      <c r="C29" s="9">
        <f>SUM(C25:C28)</f>
        <v>5644</v>
      </c>
      <c r="D29" s="9">
        <f>SUM(B29:C29)</f>
        <v>12779</v>
      </c>
    </row>
    <row r="30" spans="1:8" s="1" customFormat="1" ht="12" customHeight="1">
      <c r="A30" s="51" t="s">
        <v>50</v>
      </c>
      <c r="B30" s="24"/>
      <c r="C30" s="25"/>
      <c r="D30" s="25"/>
    </row>
    <row r="31" spans="1:8" ht="12" customHeight="1">
      <c r="A31" s="13" t="s">
        <v>66</v>
      </c>
      <c r="B31" s="52">
        <f t="shared" ref="B31:C34" si="0">SUM(B25,B19,B13,B7)</f>
        <v>15361</v>
      </c>
      <c r="C31" s="23">
        <f t="shared" si="0"/>
        <v>15031</v>
      </c>
      <c r="D31" s="23">
        <f>SUM(B31:C31)</f>
        <v>30392</v>
      </c>
      <c r="F31" s="23"/>
      <c r="G31" s="23"/>
      <c r="H31" s="23"/>
    </row>
    <row r="32" spans="1:8" ht="12" customHeight="1">
      <c r="A32" s="13" t="s">
        <v>67</v>
      </c>
      <c r="B32" s="52">
        <f t="shared" si="0"/>
        <v>54647</v>
      </c>
      <c r="C32" s="23">
        <f t="shared" si="0"/>
        <v>55779</v>
      </c>
      <c r="D32" s="23">
        <f>SUM(B32:C32)</f>
        <v>110426</v>
      </c>
      <c r="F32" s="23"/>
      <c r="G32" s="23"/>
      <c r="H32" s="23"/>
    </row>
    <row r="33" spans="1:9" ht="12" customHeight="1">
      <c r="A33" s="13" t="s">
        <v>68</v>
      </c>
      <c r="B33" s="52">
        <f t="shared" si="0"/>
        <v>2458</v>
      </c>
      <c r="C33" s="23">
        <f t="shared" si="0"/>
        <v>1287</v>
      </c>
      <c r="D33" s="23">
        <f>SUM(B33:C33)</f>
        <v>3745</v>
      </c>
      <c r="F33" s="23"/>
      <c r="G33" s="23"/>
      <c r="H33" s="23"/>
    </row>
    <row r="34" spans="1:9" ht="12" customHeight="1">
      <c r="A34" s="13" t="s">
        <v>69</v>
      </c>
      <c r="B34" s="52">
        <f t="shared" si="0"/>
        <v>3447</v>
      </c>
      <c r="C34" s="23">
        <f t="shared" si="0"/>
        <v>2362</v>
      </c>
      <c r="D34" s="23">
        <f>SUM(B34:C34)</f>
        <v>5809</v>
      </c>
      <c r="F34" s="23"/>
      <c r="G34" s="23"/>
      <c r="H34" s="23"/>
    </row>
    <row r="35" spans="1:9" s="7" customFormat="1" ht="12" customHeight="1">
      <c r="A35" s="7" t="s">
        <v>42</v>
      </c>
      <c r="B35" s="24">
        <f>SUM(B31:B34)</f>
        <v>75913</v>
      </c>
      <c r="C35" s="25">
        <f>SUM(C31:C34)</f>
        <v>74459</v>
      </c>
      <c r="D35" s="25">
        <f>SUM(B35:C35)</f>
        <v>150372</v>
      </c>
      <c r="F35" s="23"/>
      <c r="G35" s="23"/>
      <c r="H35" s="23"/>
      <c r="I35" s="23"/>
    </row>
  </sheetData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workbookViewId="0"/>
  </sheetViews>
  <sheetFormatPr defaultColWidth="9.33203125" defaultRowHeight="11.4"/>
  <cols>
    <col min="1" max="1" width="27.6640625" style="13" customWidth="1"/>
    <col min="2" max="10" width="7.6640625" style="13" customWidth="1"/>
    <col min="11" max="11" width="9.33203125" style="13" customWidth="1"/>
    <col min="12" max="16384" width="9.33203125" style="13"/>
  </cols>
  <sheetData>
    <row r="1" spans="1:14" ht="12" customHeight="1">
      <c r="A1" s="1" t="s">
        <v>1</v>
      </c>
      <c r="B1" s="16"/>
      <c r="C1" s="16"/>
      <c r="D1" s="16"/>
      <c r="E1" s="16"/>
      <c r="F1" s="16"/>
      <c r="G1" s="16"/>
      <c r="H1" s="16"/>
      <c r="I1" s="16"/>
      <c r="J1" s="16"/>
    </row>
    <row r="2" spans="1:14" ht="12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</row>
    <row r="3" spans="1:14" ht="12" customHeight="1">
      <c r="A3" s="18" t="s">
        <v>73</v>
      </c>
      <c r="B3" s="18"/>
      <c r="C3" s="18"/>
      <c r="D3" s="18"/>
      <c r="E3" s="18"/>
      <c r="F3" s="18"/>
      <c r="G3" s="18"/>
      <c r="H3" s="18"/>
      <c r="I3" s="18"/>
      <c r="J3" s="18"/>
    </row>
    <row r="4" spans="1:14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4" ht="12" customHeight="1">
      <c r="A5" s="53"/>
      <c r="B5" s="54" t="s">
        <v>74</v>
      </c>
      <c r="C5" s="55"/>
      <c r="D5" s="56"/>
      <c r="E5" s="54" t="s">
        <v>75</v>
      </c>
      <c r="F5" s="55"/>
      <c r="G5" s="56"/>
      <c r="H5" s="54" t="s">
        <v>59</v>
      </c>
      <c r="I5" s="55"/>
      <c r="J5" s="55"/>
    </row>
    <row r="6" spans="1:14" ht="12" customHeight="1">
      <c r="A6" s="57"/>
      <c r="B6" s="36" t="s">
        <v>40</v>
      </c>
      <c r="C6" s="37" t="s">
        <v>41</v>
      </c>
      <c r="D6" s="37" t="s">
        <v>42</v>
      </c>
      <c r="E6" s="36" t="s">
        <v>40</v>
      </c>
      <c r="F6" s="37" t="s">
        <v>41</v>
      </c>
      <c r="G6" s="37" t="s">
        <v>42</v>
      </c>
      <c r="H6" s="36" t="s">
        <v>40</v>
      </c>
      <c r="I6" s="37" t="s">
        <v>41</v>
      </c>
      <c r="J6" s="37" t="s">
        <v>42</v>
      </c>
    </row>
    <row r="7" spans="1:14" ht="12" customHeight="1">
      <c r="A7" s="51" t="s">
        <v>76</v>
      </c>
      <c r="B7" s="58"/>
      <c r="C7" s="59"/>
      <c r="D7" s="59"/>
      <c r="E7" s="58"/>
      <c r="F7" s="59"/>
      <c r="G7" s="59"/>
      <c r="H7" s="60"/>
      <c r="I7" s="61"/>
      <c r="J7" s="61"/>
    </row>
    <row r="8" spans="1:14" ht="12" customHeight="1">
      <c r="A8" s="57" t="s">
        <v>66</v>
      </c>
      <c r="B8" s="14">
        <v>3372</v>
      </c>
      <c r="C8" s="15">
        <v>4198</v>
      </c>
      <c r="D8" s="15">
        <v>7570</v>
      </c>
      <c r="E8" s="14">
        <v>2991</v>
      </c>
      <c r="F8" s="15">
        <v>3675</v>
      </c>
      <c r="G8" s="15">
        <v>6666</v>
      </c>
      <c r="H8" s="42">
        <f t="shared" ref="H8:J12" si="0">SUM(E8,B8)</f>
        <v>6363</v>
      </c>
      <c r="I8" s="23">
        <f t="shared" si="0"/>
        <v>7873</v>
      </c>
      <c r="J8" s="23">
        <f t="shared" si="0"/>
        <v>14236</v>
      </c>
      <c r="L8" s="23"/>
      <c r="M8" s="23"/>
    </row>
    <row r="9" spans="1:14" ht="12" customHeight="1">
      <c r="A9" s="57" t="s">
        <v>67</v>
      </c>
      <c r="B9" s="14">
        <v>12027</v>
      </c>
      <c r="C9" s="15">
        <v>15142</v>
      </c>
      <c r="D9" s="15">
        <v>27169</v>
      </c>
      <c r="E9" s="14">
        <v>10925</v>
      </c>
      <c r="F9" s="15">
        <v>13987</v>
      </c>
      <c r="G9" s="15">
        <v>24912</v>
      </c>
      <c r="H9" s="42">
        <f t="shared" si="0"/>
        <v>22952</v>
      </c>
      <c r="I9" s="23">
        <f t="shared" si="0"/>
        <v>29129</v>
      </c>
      <c r="J9" s="23">
        <f t="shared" si="0"/>
        <v>52081</v>
      </c>
      <c r="L9" s="23"/>
      <c r="M9" s="23"/>
    </row>
    <row r="10" spans="1:14" ht="12" customHeight="1">
      <c r="A10" s="57" t="s">
        <v>68</v>
      </c>
      <c r="B10" s="14">
        <v>86</v>
      </c>
      <c r="C10" s="15">
        <v>110</v>
      </c>
      <c r="D10" s="15">
        <v>196</v>
      </c>
      <c r="E10" s="14">
        <v>80</v>
      </c>
      <c r="F10" s="15">
        <v>110</v>
      </c>
      <c r="G10" s="15">
        <v>190</v>
      </c>
      <c r="H10" s="42">
        <f t="shared" si="0"/>
        <v>166</v>
      </c>
      <c r="I10" s="23">
        <f t="shared" si="0"/>
        <v>220</v>
      </c>
      <c r="J10" s="23">
        <f t="shared" si="0"/>
        <v>386</v>
      </c>
      <c r="L10" s="23"/>
      <c r="M10" s="23"/>
    </row>
    <row r="11" spans="1:14" ht="12" customHeight="1">
      <c r="A11" s="57" t="s">
        <v>69</v>
      </c>
      <c r="B11" s="14">
        <v>496</v>
      </c>
      <c r="C11" s="15">
        <v>519</v>
      </c>
      <c r="D11" s="15">
        <v>1015</v>
      </c>
      <c r="E11" s="14">
        <v>385</v>
      </c>
      <c r="F11" s="15">
        <v>463</v>
      </c>
      <c r="G11" s="15">
        <v>848</v>
      </c>
      <c r="H11" s="42">
        <f t="shared" si="0"/>
        <v>881</v>
      </c>
      <c r="I11" s="23">
        <f t="shared" si="0"/>
        <v>982</v>
      </c>
      <c r="J11" s="23">
        <f t="shared" si="0"/>
        <v>1863</v>
      </c>
      <c r="L11" s="23"/>
      <c r="M11" s="23"/>
    </row>
    <row r="12" spans="1:14" s="7" customFormat="1" ht="12" customHeight="1">
      <c r="A12" s="62" t="s">
        <v>42</v>
      </c>
      <c r="B12" s="8">
        <f t="shared" ref="B12:G12" si="1">SUM(B8:B11)</f>
        <v>15981</v>
      </c>
      <c r="C12" s="9">
        <f t="shared" si="1"/>
        <v>19969</v>
      </c>
      <c r="D12" s="9">
        <f t="shared" si="1"/>
        <v>35950</v>
      </c>
      <c r="E12" s="8">
        <f t="shared" si="1"/>
        <v>14381</v>
      </c>
      <c r="F12" s="9">
        <f t="shared" si="1"/>
        <v>18235</v>
      </c>
      <c r="G12" s="9">
        <f t="shared" si="1"/>
        <v>32616</v>
      </c>
      <c r="H12" s="8">
        <f t="shared" si="0"/>
        <v>30362</v>
      </c>
      <c r="I12" s="9">
        <f t="shared" si="0"/>
        <v>38204</v>
      </c>
      <c r="J12" s="9">
        <f t="shared" si="0"/>
        <v>68566</v>
      </c>
      <c r="L12" s="23"/>
      <c r="M12" s="23"/>
      <c r="N12" s="12"/>
    </row>
    <row r="13" spans="1:14" ht="12" customHeight="1">
      <c r="A13" s="1" t="s">
        <v>77</v>
      </c>
      <c r="B13" s="14"/>
      <c r="C13" s="15"/>
      <c r="D13" s="15"/>
      <c r="E13" s="14"/>
      <c r="F13" s="15"/>
      <c r="G13" s="15"/>
      <c r="H13" s="42"/>
      <c r="I13" s="23"/>
      <c r="J13" s="23"/>
    </row>
    <row r="14" spans="1:14" ht="12" customHeight="1">
      <c r="A14" s="57" t="s">
        <v>66</v>
      </c>
      <c r="B14" s="14">
        <v>2373</v>
      </c>
      <c r="C14" s="15">
        <v>1703</v>
      </c>
      <c r="D14" s="15">
        <v>4076</v>
      </c>
      <c r="E14" s="14">
        <v>2171</v>
      </c>
      <c r="F14" s="15">
        <v>1604</v>
      </c>
      <c r="G14" s="15">
        <v>3775</v>
      </c>
      <c r="H14" s="42">
        <f t="shared" ref="H14:H24" si="2">SUM(E14,B14)</f>
        <v>4544</v>
      </c>
      <c r="I14" s="23">
        <f t="shared" ref="I14:I24" si="3">SUM(F14,C14)</f>
        <v>3307</v>
      </c>
      <c r="J14" s="23">
        <f>SUM(G14,D14)</f>
        <v>7851</v>
      </c>
      <c r="L14" s="23"/>
      <c r="M14" s="23"/>
      <c r="N14" s="23"/>
    </row>
    <row r="15" spans="1:14" ht="12" customHeight="1">
      <c r="A15" s="57" t="s">
        <v>67</v>
      </c>
      <c r="B15" s="14">
        <v>10024</v>
      </c>
      <c r="C15" s="15">
        <v>7658</v>
      </c>
      <c r="D15" s="15">
        <v>17682</v>
      </c>
      <c r="E15" s="14">
        <v>8779</v>
      </c>
      <c r="F15" s="15">
        <v>6978</v>
      </c>
      <c r="G15" s="15">
        <v>15757</v>
      </c>
      <c r="H15" s="42">
        <f t="shared" si="2"/>
        <v>18803</v>
      </c>
      <c r="I15" s="23">
        <f t="shared" si="3"/>
        <v>14636</v>
      </c>
      <c r="J15" s="23">
        <f>SUM(G15,D15)</f>
        <v>33439</v>
      </c>
      <c r="L15" s="23"/>
      <c r="M15" s="23"/>
      <c r="N15" s="23"/>
    </row>
    <row r="16" spans="1:14" ht="12" customHeight="1">
      <c r="A16" s="57" t="s">
        <v>68</v>
      </c>
      <c r="B16" s="14">
        <v>789</v>
      </c>
      <c r="C16" s="15">
        <v>276</v>
      </c>
      <c r="D16" s="15">
        <v>1065</v>
      </c>
      <c r="E16" s="14">
        <v>755</v>
      </c>
      <c r="F16" s="15">
        <v>290</v>
      </c>
      <c r="G16" s="15">
        <v>1045</v>
      </c>
      <c r="H16" s="42">
        <f t="shared" si="2"/>
        <v>1544</v>
      </c>
      <c r="I16" s="23">
        <f t="shared" si="3"/>
        <v>566</v>
      </c>
      <c r="J16" s="23">
        <f>SUM(G16,D16)</f>
        <v>2110</v>
      </c>
      <c r="L16" s="23"/>
      <c r="M16" s="23"/>
      <c r="N16" s="23"/>
    </row>
    <row r="17" spans="1:14" ht="12" customHeight="1">
      <c r="A17" s="57" t="s">
        <v>69</v>
      </c>
      <c r="B17" s="14">
        <v>719</v>
      </c>
      <c r="C17" s="15">
        <v>218</v>
      </c>
      <c r="D17" s="15">
        <v>937</v>
      </c>
      <c r="E17" s="14">
        <v>714</v>
      </c>
      <c r="F17" s="15">
        <v>251</v>
      </c>
      <c r="G17" s="15">
        <v>965</v>
      </c>
      <c r="H17" s="42">
        <f t="shared" si="2"/>
        <v>1433</v>
      </c>
      <c r="I17" s="23">
        <f t="shared" si="3"/>
        <v>469</v>
      </c>
      <c r="J17" s="23">
        <f>SUM(G17,D17)</f>
        <v>1902</v>
      </c>
      <c r="L17" s="23"/>
      <c r="M17" s="23"/>
      <c r="N17" s="23"/>
    </row>
    <row r="18" spans="1:14" s="7" customFormat="1" ht="12" customHeight="1">
      <c r="A18" s="62" t="s">
        <v>42</v>
      </c>
      <c r="B18" s="8">
        <f t="shared" ref="B18:G18" si="4">SUM(B14:B17)</f>
        <v>13905</v>
      </c>
      <c r="C18" s="9">
        <f t="shared" si="4"/>
        <v>9855</v>
      </c>
      <c r="D18" s="9">
        <f t="shared" si="4"/>
        <v>23760</v>
      </c>
      <c r="E18" s="8">
        <f t="shared" si="4"/>
        <v>12419</v>
      </c>
      <c r="F18" s="9">
        <f t="shared" si="4"/>
        <v>9123</v>
      </c>
      <c r="G18" s="9">
        <f t="shared" si="4"/>
        <v>21542</v>
      </c>
      <c r="H18" s="8">
        <f t="shared" si="2"/>
        <v>26324</v>
      </c>
      <c r="I18" s="9">
        <f t="shared" si="3"/>
        <v>18978</v>
      </c>
      <c r="J18" s="9">
        <f>SUM(G18,D18)</f>
        <v>45302</v>
      </c>
      <c r="L18" s="23"/>
      <c r="M18" s="23"/>
      <c r="N18" s="23"/>
    </row>
    <row r="19" spans="1:14" ht="12" customHeight="1">
      <c r="A19" s="1" t="s">
        <v>78</v>
      </c>
      <c r="B19" s="14"/>
      <c r="C19" s="15"/>
      <c r="D19" s="15"/>
      <c r="E19" s="14"/>
      <c r="F19" s="15"/>
      <c r="G19" s="15"/>
      <c r="H19" s="42"/>
      <c r="I19" s="23"/>
      <c r="J19" s="23"/>
    </row>
    <row r="20" spans="1:14" ht="12" customHeight="1">
      <c r="A20" s="57" t="s">
        <v>66</v>
      </c>
      <c r="B20" s="14">
        <v>136</v>
      </c>
      <c r="C20" s="15">
        <v>304</v>
      </c>
      <c r="D20" s="15">
        <v>440</v>
      </c>
      <c r="E20" s="14">
        <v>122</v>
      </c>
      <c r="F20" s="15">
        <v>258</v>
      </c>
      <c r="G20" s="15">
        <v>380</v>
      </c>
      <c r="H20" s="42">
        <f t="shared" si="2"/>
        <v>258</v>
      </c>
      <c r="I20" s="23">
        <f t="shared" si="3"/>
        <v>562</v>
      </c>
      <c r="J20" s="23">
        <f>SUM(G20,D20)</f>
        <v>820</v>
      </c>
      <c r="L20" s="23"/>
      <c r="M20" s="23"/>
    </row>
    <row r="21" spans="1:14" ht="12" customHeight="1">
      <c r="A21" s="57" t="s">
        <v>67</v>
      </c>
      <c r="B21" s="14">
        <v>238</v>
      </c>
      <c r="C21" s="15">
        <v>824</v>
      </c>
      <c r="D21" s="15">
        <v>1062</v>
      </c>
      <c r="E21" s="14">
        <v>217</v>
      </c>
      <c r="F21" s="15">
        <v>739</v>
      </c>
      <c r="G21" s="15">
        <v>956</v>
      </c>
      <c r="H21" s="42">
        <f t="shared" si="2"/>
        <v>455</v>
      </c>
      <c r="I21" s="23">
        <f t="shared" si="3"/>
        <v>1563</v>
      </c>
      <c r="J21" s="23">
        <f>SUM(G21,D21)</f>
        <v>2018</v>
      </c>
      <c r="L21" s="23"/>
      <c r="M21" s="23"/>
    </row>
    <row r="22" spans="1:14" ht="12" customHeight="1">
      <c r="A22" s="57" t="s">
        <v>68</v>
      </c>
      <c r="B22" s="14">
        <v>71</v>
      </c>
      <c r="C22" s="15">
        <v>236</v>
      </c>
      <c r="D22" s="15">
        <v>307</v>
      </c>
      <c r="E22" s="14">
        <v>61</v>
      </c>
      <c r="F22" s="15">
        <v>166</v>
      </c>
      <c r="G22" s="15">
        <v>227</v>
      </c>
      <c r="H22" s="42">
        <f t="shared" si="2"/>
        <v>132</v>
      </c>
      <c r="I22" s="23">
        <f t="shared" si="3"/>
        <v>402</v>
      </c>
      <c r="J22" s="23">
        <f>SUM(G22,D22)</f>
        <v>534</v>
      </c>
      <c r="L22" s="23"/>
      <c r="M22" s="23"/>
    </row>
    <row r="23" spans="1:14" ht="12" customHeight="1">
      <c r="A23" s="57" t="s">
        <v>69</v>
      </c>
      <c r="B23" s="14">
        <v>103</v>
      </c>
      <c r="C23" s="15">
        <v>251</v>
      </c>
      <c r="D23" s="15">
        <v>354</v>
      </c>
      <c r="E23" s="14">
        <v>104</v>
      </c>
      <c r="F23" s="15">
        <v>225</v>
      </c>
      <c r="G23" s="15">
        <v>329</v>
      </c>
      <c r="H23" s="42">
        <f t="shared" si="2"/>
        <v>207</v>
      </c>
      <c r="I23" s="23">
        <f t="shared" si="3"/>
        <v>476</v>
      </c>
      <c r="J23" s="23">
        <f>SUM(G23,D23)</f>
        <v>683</v>
      </c>
      <c r="L23" s="23"/>
      <c r="M23" s="23"/>
    </row>
    <row r="24" spans="1:14" s="7" customFormat="1" ht="12" customHeight="1">
      <c r="A24" s="62" t="s">
        <v>42</v>
      </c>
      <c r="B24" s="8">
        <f t="shared" ref="B24:G24" si="5">SUM(B20:B23)</f>
        <v>548</v>
      </c>
      <c r="C24" s="9">
        <f t="shared" si="5"/>
        <v>1615</v>
      </c>
      <c r="D24" s="9">
        <f t="shared" si="5"/>
        <v>2163</v>
      </c>
      <c r="E24" s="8">
        <f t="shared" si="5"/>
        <v>504</v>
      </c>
      <c r="F24" s="9">
        <f t="shared" si="5"/>
        <v>1388</v>
      </c>
      <c r="G24" s="9">
        <f t="shared" si="5"/>
        <v>1892</v>
      </c>
      <c r="H24" s="8">
        <f t="shared" si="2"/>
        <v>1052</v>
      </c>
      <c r="I24" s="9">
        <f t="shared" si="3"/>
        <v>3003</v>
      </c>
      <c r="J24" s="9">
        <f>SUM(G24,D24)</f>
        <v>4055</v>
      </c>
      <c r="L24" s="23"/>
      <c r="M24" s="23"/>
    </row>
    <row r="25" spans="1:14" ht="12" customHeight="1">
      <c r="A25" s="1" t="s">
        <v>79</v>
      </c>
      <c r="B25" s="63"/>
      <c r="C25" s="64"/>
      <c r="D25" s="64"/>
      <c r="E25" s="63"/>
      <c r="F25" s="64"/>
      <c r="G25" s="64"/>
      <c r="H25" s="65"/>
    </row>
    <row r="26" spans="1:14" ht="12" customHeight="1">
      <c r="A26" s="13" t="s">
        <v>66</v>
      </c>
      <c r="B26" s="14">
        <v>1493</v>
      </c>
      <c r="C26" s="15">
        <v>1263</v>
      </c>
      <c r="D26" s="15">
        <v>2756</v>
      </c>
      <c r="E26" s="14">
        <v>1424</v>
      </c>
      <c r="F26" s="15">
        <v>1343</v>
      </c>
      <c r="G26" s="15">
        <v>2767</v>
      </c>
      <c r="H26" s="42">
        <f t="shared" ref="H26:J30" si="6">SUM(E26,B26)</f>
        <v>2917</v>
      </c>
      <c r="I26" s="23">
        <f t="shared" si="6"/>
        <v>2606</v>
      </c>
      <c r="J26" s="23">
        <f t="shared" si="6"/>
        <v>5523</v>
      </c>
      <c r="L26" s="23"/>
      <c r="M26" s="23"/>
    </row>
    <row r="27" spans="1:14" ht="12" customHeight="1">
      <c r="A27" s="57" t="s">
        <v>67</v>
      </c>
      <c r="B27" s="14">
        <v>4305</v>
      </c>
      <c r="C27" s="15">
        <v>3582</v>
      </c>
      <c r="D27" s="15">
        <v>7887</v>
      </c>
      <c r="E27" s="14">
        <v>4178</v>
      </c>
      <c r="F27" s="15">
        <v>4079</v>
      </c>
      <c r="G27" s="15">
        <v>8257</v>
      </c>
      <c r="H27" s="42">
        <f t="shared" si="6"/>
        <v>8483</v>
      </c>
      <c r="I27" s="23">
        <f t="shared" si="6"/>
        <v>7661</v>
      </c>
      <c r="J27" s="23">
        <f t="shared" si="6"/>
        <v>16144</v>
      </c>
      <c r="L27" s="23"/>
      <c r="M27" s="23"/>
    </row>
    <row r="28" spans="1:14" ht="12" customHeight="1">
      <c r="A28" s="57" t="s">
        <v>68</v>
      </c>
      <c r="B28" s="14">
        <v>394</v>
      </c>
      <c r="C28" s="15">
        <v>211</v>
      </c>
      <c r="D28" s="15">
        <v>605</v>
      </c>
      <c r="E28" s="14">
        <v>451</v>
      </c>
      <c r="F28" s="15">
        <v>287</v>
      </c>
      <c r="G28" s="15">
        <v>738</v>
      </c>
      <c r="H28" s="42">
        <f t="shared" si="6"/>
        <v>845</v>
      </c>
      <c r="I28" s="23">
        <f t="shared" si="6"/>
        <v>498</v>
      </c>
      <c r="J28" s="23">
        <f t="shared" si="6"/>
        <v>1343</v>
      </c>
      <c r="L28" s="23"/>
      <c r="M28" s="23"/>
    </row>
    <row r="29" spans="1:14" ht="12" customHeight="1">
      <c r="A29" s="57" t="s">
        <v>69</v>
      </c>
      <c r="B29" s="14">
        <v>350</v>
      </c>
      <c r="C29" s="15">
        <v>309</v>
      </c>
      <c r="D29" s="15">
        <v>659</v>
      </c>
      <c r="E29" s="14">
        <v>311</v>
      </c>
      <c r="F29" s="15">
        <v>284</v>
      </c>
      <c r="G29" s="15">
        <v>595</v>
      </c>
      <c r="H29" s="42">
        <f t="shared" si="6"/>
        <v>661</v>
      </c>
      <c r="I29" s="23">
        <f t="shared" si="6"/>
        <v>593</v>
      </c>
      <c r="J29" s="23">
        <f t="shared" si="6"/>
        <v>1254</v>
      </c>
      <c r="L29" s="23"/>
      <c r="M29" s="23"/>
    </row>
    <row r="30" spans="1:14" s="7" customFormat="1" ht="12" customHeight="1">
      <c r="A30" s="62" t="s">
        <v>42</v>
      </c>
      <c r="B30" s="8">
        <f t="shared" ref="B30:G30" si="7">SUM(B26:B29)</f>
        <v>6542</v>
      </c>
      <c r="C30" s="9">
        <f t="shared" si="7"/>
        <v>5365</v>
      </c>
      <c r="D30" s="9">
        <f t="shared" si="7"/>
        <v>11907</v>
      </c>
      <c r="E30" s="8">
        <f t="shared" si="7"/>
        <v>6364</v>
      </c>
      <c r="F30" s="9">
        <f t="shared" si="7"/>
        <v>5993</v>
      </c>
      <c r="G30" s="9">
        <f t="shared" si="7"/>
        <v>12357</v>
      </c>
      <c r="H30" s="8">
        <f t="shared" si="6"/>
        <v>12906</v>
      </c>
      <c r="I30" s="9">
        <f t="shared" si="6"/>
        <v>11358</v>
      </c>
      <c r="J30" s="9">
        <f t="shared" si="6"/>
        <v>24264</v>
      </c>
      <c r="L30" s="23"/>
      <c r="M30" s="23"/>
    </row>
    <row r="31" spans="1:14" ht="12" customHeight="1">
      <c r="A31" s="66" t="s">
        <v>54</v>
      </c>
      <c r="B31" s="27"/>
      <c r="C31" s="28"/>
      <c r="D31" s="28"/>
      <c r="E31" s="27"/>
      <c r="F31" s="28"/>
      <c r="G31" s="28"/>
      <c r="H31" s="45"/>
      <c r="I31" s="46"/>
      <c r="J31" s="46"/>
    </row>
    <row r="32" spans="1:14" ht="12" customHeight="1">
      <c r="A32" s="57" t="s">
        <v>66</v>
      </c>
      <c r="B32" s="14">
        <f t="shared" ref="B32:G35" si="8">SUM(B26,B20,B14,B8)</f>
        <v>7374</v>
      </c>
      <c r="C32" s="15">
        <f t="shared" si="8"/>
        <v>7468</v>
      </c>
      <c r="D32" s="15">
        <f t="shared" si="8"/>
        <v>14842</v>
      </c>
      <c r="E32" s="14">
        <f t="shared" si="8"/>
        <v>6708</v>
      </c>
      <c r="F32" s="15">
        <f t="shared" si="8"/>
        <v>6880</v>
      </c>
      <c r="G32" s="15">
        <f t="shared" si="8"/>
        <v>13588</v>
      </c>
      <c r="H32" s="42">
        <f t="shared" ref="H32:J36" si="9">SUM(E32,B32)</f>
        <v>14082</v>
      </c>
      <c r="I32" s="23">
        <f t="shared" si="9"/>
        <v>14348</v>
      </c>
      <c r="J32" s="23">
        <f t="shared" si="9"/>
        <v>28430</v>
      </c>
      <c r="L32" s="23"/>
      <c r="M32" s="23"/>
    </row>
    <row r="33" spans="1:13" ht="12" customHeight="1">
      <c r="A33" s="57" t="s">
        <v>67</v>
      </c>
      <c r="B33" s="14">
        <f t="shared" si="8"/>
        <v>26594</v>
      </c>
      <c r="C33" s="15">
        <f t="shared" si="8"/>
        <v>27206</v>
      </c>
      <c r="D33" s="15">
        <f t="shared" si="8"/>
        <v>53800</v>
      </c>
      <c r="E33" s="14">
        <f t="shared" si="8"/>
        <v>24099</v>
      </c>
      <c r="F33" s="15">
        <f t="shared" si="8"/>
        <v>25783</v>
      </c>
      <c r="G33" s="15">
        <f t="shared" si="8"/>
        <v>49882</v>
      </c>
      <c r="H33" s="42">
        <f t="shared" si="9"/>
        <v>50693</v>
      </c>
      <c r="I33" s="23">
        <f t="shared" si="9"/>
        <v>52989</v>
      </c>
      <c r="J33" s="23">
        <f t="shared" si="9"/>
        <v>103682</v>
      </c>
      <c r="L33" s="23"/>
      <c r="M33" s="23"/>
    </row>
    <row r="34" spans="1:13" ht="12" customHeight="1">
      <c r="A34" s="57" t="s">
        <v>68</v>
      </c>
      <c r="B34" s="14">
        <f t="shared" si="8"/>
        <v>1340</v>
      </c>
      <c r="C34" s="15">
        <f t="shared" si="8"/>
        <v>833</v>
      </c>
      <c r="D34" s="15">
        <f t="shared" si="8"/>
        <v>2173</v>
      </c>
      <c r="E34" s="14">
        <f t="shared" si="8"/>
        <v>1347</v>
      </c>
      <c r="F34" s="15">
        <f t="shared" si="8"/>
        <v>853</v>
      </c>
      <c r="G34" s="15">
        <f t="shared" si="8"/>
        <v>2200</v>
      </c>
      <c r="H34" s="42">
        <f t="shared" si="9"/>
        <v>2687</v>
      </c>
      <c r="I34" s="23">
        <f t="shared" si="9"/>
        <v>1686</v>
      </c>
      <c r="J34" s="23">
        <f t="shared" si="9"/>
        <v>4373</v>
      </c>
      <c r="L34" s="23"/>
      <c r="M34" s="23"/>
    </row>
    <row r="35" spans="1:13" ht="12" customHeight="1">
      <c r="A35" s="57" t="s">
        <v>69</v>
      </c>
      <c r="B35" s="14">
        <f t="shared" si="8"/>
        <v>1668</v>
      </c>
      <c r="C35" s="15">
        <f t="shared" si="8"/>
        <v>1297</v>
      </c>
      <c r="D35" s="15">
        <f t="shared" si="8"/>
        <v>2965</v>
      </c>
      <c r="E35" s="14">
        <f t="shared" si="8"/>
        <v>1514</v>
      </c>
      <c r="F35" s="15">
        <f t="shared" si="8"/>
        <v>1223</v>
      </c>
      <c r="G35" s="15">
        <f t="shared" si="8"/>
        <v>2737</v>
      </c>
      <c r="H35" s="42">
        <f t="shared" si="9"/>
        <v>3182</v>
      </c>
      <c r="I35" s="23">
        <f t="shared" si="9"/>
        <v>2520</v>
      </c>
      <c r="J35" s="23">
        <f t="shared" si="9"/>
        <v>5702</v>
      </c>
      <c r="L35" s="23"/>
      <c r="M35" s="23"/>
    </row>
    <row r="36" spans="1:13" s="7" customFormat="1" ht="12" customHeight="1">
      <c r="A36" s="62" t="s">
        <v>42</v>
      </c>
      <c r="B36" s="8">
        <f t="shared" ref="B36:G36" si="10">SUM(B32:B35)</f>
        <v>36976</v>
      </c>
      <c r="C36" s="9">
        <f t="shared" si="10"/>
        <v>36804</v>
      </c>
      <c r="D36" s="9">
        <f t="shared" si="10"/>
        <v>73780</v>
      </c>
      <c r="E36" s="8">
        <f t="shared" si="10"/>
        <v>33668</v>
      </c>
      <c r="F36" s="9">
        <f t="shared" si="10"/>
        <v>34739</v>
      </c>
      <c r="G36" s="9">
        <f t="shared" si="10"/>
        <v>68407</v>
      </c>
      <c r="H36" s="8">
        <f t="shared" si="9"/>
        <v>70644</v>
      </c>
      <c r="I36" s="9">
        <f t="shared" si="9"/>
        <v>71543</v>
      </c>
      <c r="J36" s="9">
        <f t="shared" si="9"/>
        <v>142187</v>
      </c>
      <c r="L36" s="23"/>
      <c r="M36" s="23"/>
    </row>
  </sheetData>
  <phoneticPr fontId="4" type="noConversion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6"/>
  <sheetViews>
    <sheetView workbookViewId="0"/>
  </sheetViews>
  <sheetFormatPr defaultColWidth="9.33203125" defaultRowHeight="11.4"/>
  <cols>
    <col min="1" max="1" width="27.6640625" style="13" customWidth="1"/>
    <col min="2" max="13" width="7.6640625" style="13" customWidth="1"/>
    <col min="14" max="16384" width="9.33203125" style="13"/>
  </cols>
  <sheetData>
    <row r="1" spans="1:26" ht="12" customHeight="1">
      <c r="A1" s="1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6" ht="12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12" customHeight="1">
      <c r="A3" s="18" t="s">
        <v>80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6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6" ht="12" customHeight="1">
      <c r="A5" s="53"/>
      <c r="B5" s="54" t="s">
        <v>74</v>
      </c>
      <c r="C5" s="55"/>
      <c r="D5" s="56"/>
      <c r="E5" s="54" t="s">
        <v>75</v>
      </c>
      <c r="F5" s="55"/>
      <c r="G5" s="56"/>
      <c r="H5" s="54" t="s">
        <v>81</v>
      </c>
      <c r="I5" s="55"/>
      <c r="J5" s="56"/>
      <c r="K5" s="54" t="s">
        <v>59</v>
      </c>
      <c r="L5" s="55"/>
      <c r="M5" s="55"/>
    </row>
    <row r="6" spans="1:26" ht="12" customHeight="1">
      <c r="A6" s="57"/>
      <c r="B6" s="36" t="s">
        <v>40</v>
      </c>
      <c r="C6" s="37" t="s">
        <v>41</v>
      </c>
      <c r="D6" s="37" t="s">
        <v>42</v>
      </c>
      <c r="E6" s="36" t="s">
        <v>40</v>
      </c>
      <c r="F6" s="37" t="s">
        <v>41</v>
      </c>
      <c r="G6" s="37" t="s">
        <v>42</v>
      </c>
      <c r="H6" s="36" t="s">
        <v>40</v>
      </c>
      <c r="I6" s="37" t="s">
        <v>41</v>
      </c>
      <c r="J6" s="37" t="s">
        <v>42</v>
      </c>
      <c r="K6" s="36" t="s">
        <v>40</v>
      </c>
      <c r="L6" s="37" t="s">
        <v>41</v>
      </c>
      <c r="M6" s="37" t="s">
        <v>42</v>
      </c>
    </row>
    <row r="7" spans="1:26" s="1" customFormat="1" ht="12" customHeight="1">
      <c r="A7" s="66" t="s">
        <v>76</v>
      </c>
      <c r="B7" s="67"/>
      <c r="C7" s="39"/>
      <c r="D7" s="39"/>
      <c r="E7" s="67"/>
      <c r="F7" s="39"/>
      <c r="G7" s="39"/>
      <c r="H7" s="67"/>
      <c r="I7" s="39"/>
      <c r="J7" s="39"/>
      <c r="K7" s="67"/>
      <c r="L7" s="39"/>
      <c r="M7" s="3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" customHeight="1">
      <c r="A8" s="13" t="s">
        <v>66</v>
      </c>
      <c r="B8" s="14">
        <v>2706</v>
      </c>
      <c r="C8" s="15">
        <v>3451</v>
      </c>
      <c r="D8" s="15">
        <v>6157</v>
      </c>
      <c r="E8" s="14">
        <v>2244</v>
      </c>
      <c r="F8" s="15">
        <v>3082</v>
      </c>
      <c r="G8" s="15">
        <v>5326</v>
      </c>
      <c r="H8" s="14">
        <v>4</v>
      </c>
      <c r="I8" s="15">
        <v>6</v>
      </c>
      <c r="J8" s="15">
        <v>10</v>
      </c>
      <c r="K8" s="42">
        <f>SUM(H8,E8,B8)</f>
        <v>4954</v>
      </c>
      <c r="L8" s="23">
        <f>SUM(I8,F8,C8)</f>
        <v>6539</v>
      </c>
      <c r="M8" s="23">
        <f>SUM(K8:L8)</f>
        <v>11493</v>
      </c>
      <c r="O8" s="12"/>
      <c r="P8" s="12"/>
      <c r="Q8" s="12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>
      <c r="A9" s="13" t="s">
        <v>67</v>
      </c>
      <c r="B9" s="14">
        <v>9182</v>
      </c>
      <c r="C9" s="15">
        <v>12243</v>
      </c>
      <c r="D9" s="15">
        <v>21425</v>
      </c>
      <c r="E9" s="14">
        <v>8405</v>
      </c>
      <c r="F9" s="15">
        <v>11685</v>
      </c>
      <c r="G9" s="15">
        <v>20090</v>
      </c>
      <c r="H9" s="14">
        <v>12</v>
      </c>
      <c r="I9" s="15">
        <v>17</v>
      </c>
      <c r="J9" s="15">
        <v>29</v>
      </c>
      <c r="K9" s="42">
        <f t="shared" ref="K9:L11" si="0">SUM(H9,E9,B9)</f>
        <v>17599</v>
      </c>
      <c r="L9" s="23">
        <f t="shared" si="0"/>
        <v>23945</v>
      </c>
      <c r="M9" s="23">
        <f>SUM(K9:L9)</f>
        <v>41544</v>
      </c>
      <c r="O9" s="12"/>
      <c r="P9" s="12"/>
      <c r="Q9" s="12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3" t="s">
        <v>68</v>
      </c>
      <c r="B10" s="14">
        <v>60</v>
      </c>
      <c r="C10" s="15">
        <v>85</v>
      </c>
      <c r="D10" s="15">
        <v>145</v>
      </c>
      <c r="E10" s="14">
        <v>48</v>
      </c>
      <c r="F10" s="15">
        <v>84</v>
      </c>
      <c r="G10" s="15">
        <v>132</v>
      </c>
      <c r="H10" s="14">
        <v>0</v>
      </c>
      <c r="I10" s="15">
        <v>0</v>
      </c>
      <c r="J10" s="15">
        <v>0</v>
      </c>
      <c r="K10" s="42">
        <f t="shared" si="0"/>
        <v>108</v>
      </c>
      <c r="L10" s="23">
        <f t="shared" si="0"/>
        <v>169</v>
      </c>
      <c r="M10" s="23">
        <f>SUM(K10:L10)</f>
        <v>277</v>
      </c>
      <c r="O10" s="12"/>
      <c r="P10" s="12"/>
      <c r="Q10" s="12"/>
    </row>
    <row r="11" spans="1:26" ht="12" customHeight="1">
      <c r="A11" s="13" t="s">
        <v>69</v>
      </c>
      <c r="B11" s="14">
        <v>288</v>
      </c>
      <c r="C11" s="15">
        <v>363</v>
      </c>
      <c r="D11" s="15">
        <v>651</v>
      </c>
      <c r="E11" s="14">
        <v>224</v>
      </c>
      <c r="F11" s="15">
        <v>356</v>
      </c>
      <c r="G11" s="15">
        <v>580</v>
      </c>
      <c r="H11" s="14">
        <v>0</v>
      </c>
      <c r="I11" s="15">
        <v>0</v>
      </c>
      <c r="J11" s="15">
        <v>0</v>
      </c>
      <c r="K11" s="42">
        <f t="shared" si="0"/>
        <v>512</v>
      </c>
      <c r="L11" s="23">
        <f t="shared" si="0"/>
        <v>719</v>
      </c>
      <c r="M11" s="23">
        <f>SUM(K11:L11)</f>
        <v>1231</v>
      </c>
      <c r="O11" s="12"/>
      <c r="P11" s="12"/>
      <c r="Q11" s="12"/>
    </row>
    <row r="12" spans="1:26" s="7" customFormat="1" ht="12" customHeight="1">
      <c r="A12" s="7" t="s">
        <v>42</v>
      </c>
      <c r="B12" s="8">
        <f>SUM(B8:B11)</f>
        <v>12236</v>
      </c>
      <c r="C12" s="9">
        <f t="shared" ref="C12:M12" si="1">SUM(C8:C11)</f>
        <v>16142</v>
      </c>
      <c r="D12" s="9">
        <f t="shared" si="1"/>
        <v>28378</v>
      </c>
      <c r="E12" s="8">
        <f t="shared" si="1"/>
        <v>10921</v>
      </c>
      <c r="F12" s="9">
        <f t="shared" si="1"/>
        <v>15207</v>
      </c>
      <c r="G12" s="9">
        <f t="shared" si="1"/>
        <v>26128</v>
      </c>
      <c r="H12" s="8">
        <f t="shared" si="1"/>
        <v>16</v>
      </c>
      <c r="I12" s="9">
        <f t="shared" si="1"/>
        <v>23</v>
      </c>
      <c r="J12" s="9">
        <f t="shared" si="1"/>
        <v>39</v>
      </c>
      <c r="K12" s="8">
        <f t="shared" si="1"/>
        <v>23173</v>
      </c>
      <c r="L12" s="9">
        <f t="shared" si="1"/>
        <v>31372</v>
      </c>
      <c r="M12" s="9">
        <f t="shared" si="1"/>
        <v>54545</v>
      </c>
      <c r="O12" s="12"/>
      <c r="P12" s="12"/>
      <c r="Q12" s="12"/>
      <c r="R12" s="13"/>
      <c r="S12" s="13"/>
      <c r="T12" s="13"/>
      <c r="U12" s="13"/>
      <c r="V12" s="13"/>
      <c r="W12" s="13"/>
      <c r="X12" s="13"/>
      <c r="Y12" s="13"/>
      <c r="Z12" s="13"/>
    </row>
    <row r="13" spans="1:26" s="1" customFormat="1" ht="12" customHeight="1">
      <c r="A13" s="1" t="s">
        <v>77</v>
      </c>
      <c r="B13" s="11"/>
      <c r="C13" s="12"/>
      <c r="D13" s="12"/>
      <c r="E13" s="11"/>
      <c r="F13" s="12"/>
      <c r="G13" s="12"/>
      <c r="H13" s="11"/>
      <c r="I13" s="12"/>
      <c r="J13" s="12"/>
      <c r="K13" s="68"/>
      <c r="L13" s="69"/>
      <c r="M13" s="69"/>
      <c r="O13" s="12"/>
      <c r="P13" s="12"/>
      <c r="Q13" s="12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" customHeight="1">
      <c r="A14" s="13" t="s">
        <v>66</v>
      </c>
      <c r="B14" s="14">
        <v>2704</v>
      </c>
      <c r="C14" s="15">
        <v>1916</v>
      </c>
      <c r="D14" s="15">
        <v>4620</v>
      </c>
      <c r="E14" s="14">
        <v>2034</v>
      </c>
      <c r="F14" s="15">
        <v>1428</v>
      </c>
      <c r="G14" s="15">
        <v>3462</v>
      </c>
      <c r="H14" s="14">
        <v>192</v>
      </c>
      <c r="I14" s="15">
        <v>61</v>
      </c>
      <c r="J14" s="15">
        <v>253</v>
      </c>
      <c r="K14" s="42">
        <f t="shared" ref="K14:L18" si="2">SUM(H14,E14,B14)</f>
        <v>4930</v>
      </c>
      <c r="L14" s="23">
        <f t="shared" si="2"/>
        <v>3405</v>
      </c>
      <c r="M14" s="23">
        <f>SUM(K14:L14)</f>
        <v>8335</v>
      </c>
      <c r="O14" s="12"/>
      <c r="P14" s="12"/>
      <c r="Q14" s="12"/>
    </row>
    <row r="15" spans="1:26" ht="12" customHeight="1">
      <c r="A15" s="13" t="s">
        <v>67</v>
      </c>
      <c r="B15" s="14">
        <v>10149</v>
      </c>
      <c r="C15" s="15">
        <v>8105</v>
      </c>
      <c r="D15" s="15">
        <v>18254</v>
      </c>
      <c r="E15" s="14">
        <v>7869</v>
      </c>
      <c r="F15" s="15">
        <v>6828</v>
      </c>
      <c r="G15" s="15">
        <v>14697</v>
      </c>
      <c r="H15" s="14">
        <v>327</v>
      </c>
      <c r="I15" s="15">
        <v>231</v>
      </c>
      <c r="J15" s="15">
        <v>558</v>
      </c>
      <c r="K15" s="42">
        <f t="shared" si="2"/>
        <v>18345</v>
      </c>
      <c r="L15" s="23">
        <f>SUM(I15,F15,C15)</f>
        <v>15164</v>
      </c>
      <c r="M15" s="23">
        <f>SUM(K15:L15)</f>
        <v>33509</v>
      </c>
      <c r="O15" s="12"/>
      <c r="P15" s="12"/>
      <c r="Q15" s="12"/>
      <c r="R15" s="7"/>
      <c r="S15" s="7"/>
      <c r="T15" s="7"/>
      <c r="U15" s="7"/>
      <c r="V15" s="7"/>
      <c r="W15" s="7"/>
      <c r="X15" s="7"/>
      <c r="Y15" s="7"/>
      <c r="Z15" s="7"/>
    </row>
    <row r="16" spans="1:26" ht="12" customHeight="1">
      <c r="A16" s="13" t="s">
        <v>68</v>
      </c>
      <c r="B16" s="14">
        <v>749</v>
      </c>
      <c r="C16" s="15">
        <v>364</v>
      </c>
      <c r="D16" s="15">
        <v>1113</v>
      </c>
      <c r="E16" s="14">
        <v>619</v>
      </c>
      <c r="F16" s="15">
        <v>276</v>
      </c>
      <c r="G16" s="15">
        <v>895</v>
      </c>
      <c r="H16" s="14">
        <v>31</v>
      </c>
      <c r="I16" s="15">
        <v>24</v>
      </c>
      <c r="J16" s="15">
        <v>55</v>
      </c>
      <c r="K16" s="42">
        <f t="shared" si="2"/>
        <v>1399</v>
      </c>
      <c r="L16" s="23">
        <f t="shared" si="2"/>
        <v>664</v>
      </c>
      <c r="M16" s="23">
        <f>SUM(K16:L16)</f>
        <v>2063</v>
      </c>
      <c r="O16" s="12"/>
      <c r="P16" s="12"/>
      <c r="Q16" s="12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3" t="s">
        <v>69</v>
      </c>
      <c r="B17" s="14">
        <v>770</v>
      </c>
      <c r="C17" s="15">
        <v>293</v>
      </c>
      <c r="D17" s="15">
        <v>1063</v>
      </c>
      <c r="E17" s="14">
        <v>618</v>
      </c>
      <c r="F17" s="15">
        <v>184</v>
      </c>
      <c r="G17" s="15">
        <v>802</v>
      </c>
      <c r="H17" s="14">
        <v>25</v>
      </c>
      <c r="I17" s="15">
        <v>9</v>
      </c>
      <c r="J17" s="15">
        <v>34</v>
      </c>
      <c r="K17" s="42">
        <f t="shared" si="2"/>
        <v>1413</v>
      </c>
      <c r="L17" s="23">
        <f t="shared" si="2"/>
        <v>486</v>
      </c>
      <c r="M17" s="23">
        <f>SUM(K17:L17)</f>
        <v>1899</v>
      </c>
      <c r="O17" s="12"/>
      <c r="P17" s="12"/>
      <c r="Q17" s="12"/>
    </row>
    <row r="18" spans="1:26" s="7" customFormat="1" ht="12" customHeight="1">
      <c r="A18" s="7" t="s">
        <v>42</v>
      </c>
      <c r="B18" s="8">
        <f t="shared" ref="B18:J18" si="3">SUM(B14:B17)</f>
        <v>14372</v>
      </c>
      <c r="C18" s="9">
        <f t="shared" si="3"/>
        <v>10678</v>
      </c>
      <c r="D18" s="9">
        <f t="shared" si="3"/>
        <v>25050</v>
      </c>
      <c r="E18" s="8">
        <f t="shared" si="3"/>
        <v>11140</v>
      </c>
      <c r="F18" s="9">
        <f t="shared" si="3"/>
        <v>8716</v>
      </c>
      <c r="G18" s="9">
        <f t="shared" si="3"/>
        <v>19856</v>
      </c>
      <c r="H18" s="8">
        <f t="shared" si="3"/>
        <v>575</v>
      </c>
      <c r="I18" s="9">
        <f t="shared" si="3"/>
        <v>325</v>
      </c>
      <c r="J18" s="9">
        <f t="shared" si="3"/>
        <v>900</v>
      </c>
      <c r="K18" s="8">
        <f t="shared" si="2"/>
        <v>26087</v>
      </c>
      <c r="L18" s="9">
        <f t="shared" si="2"/>
        <v>19719</v>
      </c>
      <c r="M18" s="9">
        <f>SUM(K18:L18)</f>
        <v>45806</v>
      </c>
      <c r="O18" s="12"/>
      <c r="P18" s="12"/>
      <c r="Q18" s="12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" customFormat="1" ht="12" customHeight="1">
      <c r="A19" s="1" t="s">
        <v>78</v>
      </c>
      <c r="B19" s="11"/>
      <c r="C19" s="12"/>
      <c r="D19" s="12"/>
      <c r="E19" s="11"/>
      <c r="F19" s="12"/>
      <c r="G19" s="12"/>
      <c r="H19" s="11"/>
      <c r="I19" s="12"/>
      <c r="J19" s="12"/>
      <c r="K19" s="68"/>
      <c r="L19" s="69"/>
      <c r="M19" s="69"/>
      <c r="O19" s="12"/>
      <c r="P19" s="12"/>
      <c r="Q19" s="12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" customHeight="1">
      <c r="A20" s="13" t="s">
        <v>66</v>
      </c>
      <c r="B20" s="14">
        <v>134</v>
      </c>
      <c r="C20" s="15">
        <v>270</v>
      </c>
      <c r="D20" s="15">
        <v>404</v>
      </c>
      <c r="E20" s="14">
        <v>111</v>
      </c>
      <c r="F20" s="15">
        <v>240</v>
      </c>
      <c r="G20" s="15">
        <v>351</v>
      </c>
      <c r="H20" s="14">
        <v>0</v>
      </c>
      <c r="I20" s="15">
        <v>0</v>
      </c>
      <c r="J20" s="15">
        <v>0</v>
      </c>
      <c r="K20" s="42">
        <f t="shared" ref="K20:L24" si="4">SUM(H20,E20,B20)</f>
        <v>245</v>
      </c>
      <c r="L20" s="23">
        <f t="shared" si="4"/>
        <v>510</v>
      </c>
      <c r="M20" s="23">
        <f>SUM(K20:L20)</f>
        <v>755</v>
      </c>
      <c r="O20" s="12"/>
      <c r="P20" s="12"/>
      <c r="Q20" s="12"/>
      <c r="R20" s="7"/>
      <c r="S20" s="7"/>
      <c r="T20" s="7"/>
    </row>
    <row r="21" spans="1:26" ht="12" customHeight="1">
      <c r="A21" s="13" t="s">
        <v>67</v>
      </c>
      <c r="B21" s="14">
        <v>302</v>
      </c>
      <c r="C21" s="15">
        <v>803</v>
      </c>
      <c r="D21" s="15">
        <v>1105</v>
      </c>
      <c r="E21" s="14">
        <v>200</v>
      </c>
      <c r="F21" s="15">
        <v>525</v>
      </c>
      <c r="G21" s="15">
        <v>725</v>
      </c>
      <c r="H21" s="14">
        <v>7</v>
      </c>
      <c r="I21" s="15">
        <v>5</v>
      </c>
      <c r="J21" s="15">
        <v>12</v>
      </c>
      <c r="K21" s="42">
        <f t="shared" si="4"/>
        <v>509</v>
      </c>
      <c r="L21" s="23">
        <f>SUM(I21,F21,C21)</f>
        <v>1333</v>
      </c>
      <c r="M21" s="23">
        <f>SUM(K21:L21)</f>
        <v>1842</v>
      </c>
      <c r="O21" s="12"/>
      <c r="P21" s="12"/>
      <c r="Q21" s="12"/>
      <c r="R21" s="1"/>
      <c r="S21" s="1"/>
      <c r="T21" s="1"/>
    </row>
    <row r="22" spans="1:26" ht="12" customHeight="1">
      <c r="A22" s="13" t="s">
        <v>68</v>
      </c>
      <c r="B22" s="14">
        <v>82</v>
      </c>
      <c r="C22" s="15">
        <v>200</v>
      </c>
      <c r="D22" s="15">
        <v>282</v>
      </c>
      <c r="E22" s="14">
        <v>64</v>
      </c>
      <c r="F22" s="15">
        <v>151</v>
      </c>
      <c r="G22" s="15">
        <v>215</v>
      </c>
      <c r="H22" s="14">
        <v>0</v>
      </c>
      <c r="I22" s="15">
        <v>0</v>
      </c>
      <c r="J22" s="15">
        <v>0</v>
      </c>
      <c r="K22" s="42">
        <f t="shared" si="4"/>
        <v>146</v>
      </c>
      <c r="L22" s="23">
        <f t="shared" si="4"/>
        <v>351</v>
      </c>
      <c r="M22" s="23">
        <f>SUM(K22:L22)</f>
        <v>497</v>
      </c>
      <c r="O22" s="12"/>
      <c r="P22" s="12"/>
      <c r="Q22" s="12"/>
    </row>
    <row r="23" spans="1:26" ht="12" customHeight="1">
      <c r="A23" s="13" t="s">
        <v>69</v>
      </c>
      <c r="B23" s="14">
        <v>106</v>
      </c>
      <c r="C23" s="15">
        <v>227</v>
      </c>
      <c r="D23" s="15">
        <v>333</v>
      </c>
      <c r="E23" s="14">
        <v>81</v>
      </c>
      <c r="F23" s="15">
        <v>184</v>
      </c>
      <c r="G23" s="15">
        <v>265</v>
      </c>
      <c r="H23" s="14">
        <v>0</v>
      </c>
      <c r="I23" s="15">
        <v>0</v>
      </c>
      <c r="J23" s="15">
        <v>0</v>
      </c>
      <c r="K23" s="42">
        <f t="shared" si="4"/>
        <v>187</v>
      </c>
      <c r="L23" s="23">
        <f t="shared" si="4"/>
        <v>411</v>
      </c>
      <c r="M23" s="23">
        <f>SUM(K23:L23)</f>
        <v>598</v>
      </c>
      <c r="O23" s="12"/>
      <c r="P23" s="12"/>
      <c r="Q23" s="12"/>
    </row>
    <row r="24" spans="1:26" s="7" customFormat="1" ht="12" customHeight="1">
      <c r="A24" s="7" t="s">
        <v>42</v>
      </c>
      <c r="B24" s="8">
        <f t="shared" ref="B24:J24" si="5">SUM(B20:B23)</f>
        <v>624</v>
      </c>
      <c r="C24" s="9">
        <f t="shared" si="5"/>
        <v>1500</v>
      </c>
      <c r="D24" s="9">
        <f t="shared" si="5"/>
        <v>2124</v>
      </c>
      <c r="E24" s="8">
        <f t="shared" si="5"/>
        <v>456</v>
      </c>
      <c r="F24" s="9">
        <f t="shared" si="5"/>
        <v>1100</v>
      </c>
      <c r="G24" s="9">
        <f t="shared" si="5"/>
        <v>1556</v>
      </c>
      <c r="H24" s="8">
        <f t="shared" si="5"/>
        <v>7</v>
      </c>
      <c r="I24" s="9">
        <f t="shared" si="5"/>
        <v>5</v>
      </c>
      <c r="J24" s="9">
        <f t="shared" si="5"/>
        <v>12</v>
      </c>
      <c r="K24" s="8">
        <f t="shared" si="4"/>
        <v>1087</v>
      </c>
      <c r="L24" s="9">
        <f t="shared" si="4"/>
        <v>2605</v>
      </c>
      <c r="M24" s="9">
        <f>SUM(K24:L24)</f>
        <v>3692</v>
      </c>
      <c r="O24" s="12"/>
      <c r="P24" s="12"/>
      <c r="Q24" s="12"/>
      <c r="R24" s="13"/>
      <c r="S24" s="13"/>
      <c r="T24" s="13"/>
    </row>
    <row r="25" spans="1:26" s="1" customFormat="1" ht="12" customHeight="1">
      <c r="A25" s="1" t="s">
        <v>79</v>
      </c>
      <c r="B25" s="11"/>
      <c r="C25" s="12"/>
      <c r="D25" s="12"/>
      <c r="E25" s="11"/>
      <c r="F25" s="12"/>
      <c r="G25" s="12"/>
      <c r="H25" s="11"/>
      <c r="I25" s="12"/>
      <c r="J25" s="12"/>
      <c r="K25" s="68"/>
      <c r="L25" s="69"/>
      <c r="M25" s="69"/>
      <c r="O25" s="12"/>
      <c r="P25" s="12"/>
      <c r="Q25" s="12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" customHeight="1">
      <c r="A26" s="13" t="s">
        <v>66</v>
      </c>
      <c r="B26" s="14">
        <v>1460</v>
      </c>
      <c r="C26" s="15">
        <v>1448</v>
      </c>
      <c r="D26" s="15">
        <v>2908</v>
      </c>
      <c r="E26" s="14">
        <v>1164</v>
      </c>
      <c r="F26" s="15">
        <v>1028</v>
      </c>
      <c r="G26" s="15">
        <v>2192</v>
      </c>
      <c r="H26" s="14">
        <v>984</v>
      </c>
      <c r="I26" s="15">
        <v>1058</v>
      </c>
      <c r="J26" s="15">
        <v>2042</v>
      </c>
      <c r="K26" s="42">
        <f t="shared" ref="K26:L30" si="6">SUM(H26,E26,B26)</f>
        <v>3608</v>
      </c>
      <c r="L26" s="23">
        <f t="shared" si="6"/>
        <v>3534</v>
      </c>
      <c r="M26" s="23">
        <f>SUM(K26:L26)</f>
        <v>7142</v>
      </c>
      <c r="O26" s="12"/>
      <c r="P26" s="12"/>
      <c r="Q26" s="12"/>
    </row>
    <row r="27" spans="1:26" ht="12" customHeight="1">
      <c r="A27" s="13" t="s">
        <v>67</v>
      </c>
      <c r="B27" s="14">
        <v>4143</v>
      </c>
      <c r="C27" s="15">
        <v>4130</v>
      </c>
      <c r="D27" s="15">
        <v>8273</v>
      </c>
      <c r="E27" s="14">
        <v>3408</v>
      </c>
      <c r="F27" s="15">
        <v>3543</v>
      </c>
      <c r="G27" s="15">
        <v>6951</v>
      </c>
      <c r="H27" s="14">
        <v>2484</v>
      </c>
      <c r="I27" s="15">
        <v>2805</v>
      </c>
      <c r="J27" s="15">
        <v>5289</v>
      </c>
      <c r="K27" s="42">
        <f t="shared" si="6"/>
        <v>10035</v>
      </c>
      <c r="L27" s="23">
        <f t="shared" si="6"/>
        <v>10478</v>
      </c>
      <c r="M27" s="23">
        <f>SUM(K27:L27)</f>
        <v>20513</v>
      </c>
      <c r="O27" s="12"/>
      <c r="P27" s="12"/>
      <c r="Q27" s="12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>
      <c r="A28" s="13" t="s">
        <v>68</v>
      </c>
      <c r="B28" s="14">
        <v>361</v>
      </c>
      <c r="C28" s="15">
        <v>254</v>
      </c>
      <c r="D28" s="15">
        <v>615</v>
      </c>
      <c r="E28" s="14">
        <v>301</v>
      </c>
      <c r="F28" s="15">
        <v>175</v>
      </c>
      <c r="G28" s="15">
        <v>476</v>
      </c>
      <c r="H28" s="14">
        <v>280</v>
      </c>
      <c r="I28" s="15">
        <v>168</v>
      </c>
      <c r="J28" s="15">
        <v>448</v>
      </c>
      <c r="K28" s="42">
        <f t="shared" si="6"/>
        <v>942</v>
      </c>
      <c r="L28" s="23">
        <f t="shared" si="6"/>
        <v>597</v>
      </c>
      <c r="M28" s="23">
        <f>SUM(K28:L28)</f>
        <v>1539</v>
      </c>
      <c r="O28" s="12"/>
      <c r="P28" s="12"/>
      <c r="Q28" s="12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3" t="s">
        <v>69</v>
      </c>
      <c r="B29" s="14">
        <v>348</v>
      </c>
      <c r="C29" s="15">
        <v>293</v>
      </c>
      <c r="D29" s="15">
        <v>641</v>
      </c>
      <c r="E29" s="14">
        <v>207</v>
      </c>
      <c r="F29" s="15">
        <v>223</v>
      </c>
      <c r="G29" s="15">
        <v>430</v>
      </c>
      <c r="H29" s="14">
        <v>147</v>
      </c>
      <c r="I29" s="15">
        <v>178</v>
      </c>
      <c r="J29" s="15">
        <v>325</v>
      </c>
      <c r="K29" s="42">
        <f t="shared" si="6"/>
        <v>702</v>
      </c>
      <c r="L29" s="23">
        <f t="shared" si="6"/>
        <v>694</v>
      </c>
      <c r="M29" s="23">
        <f>SUM(K29:L29)</f>
        <v>1396</v>
      </c>
      <c r="O29" s="12"/>
      <c r="P29" s="12"/>
      <c r="Q29" s="12"/>
    </row>
    <row r="30" spans="1:26" s="7" customFormat="1" ht="12" customHeight="1">
      <c r="A30" s="7" t="s">
        <v>42</v>
      </c>
      <c r="B30" s="8">
        <f t="shared" ref="B30:J30" si="7">SUM(B26:B29)</f>
        <v>6312</v>
      </c>
      <c r="C30" s="9">
        <f t="shared" si="7"/>
        <v>6125</v>
      </c>
      <c r="D30" s="9">
        <f t="shared" si="7"/>
        <v>12437</v>
      </c>
      <c r="E30" s="8">
        <f t="shared" si="7"/>
        <v>5080</v>
      </c>
      <c r="F30" s="9">
        <f t="shared" si="7"/>
        <v>4969</v>
      </c>
      <c r="G30" s="9">
        <f t="shared" si="7"/>
        <v>10049</v>
      </c>
      <c r="H30" s="8">
        <f t="shared" si="7"/>
        <v>3895</v>
      </c>
      <c r="I30" s="9">
        <f t="shared" si="7"/>
        <v>4209</v>
      </c>
      <c r="J30" s="9">
        <f t="shared" si="7"/>
        <v>8104</v>
      </c>
      <c r="K30" s="8">
        <f t="shared" si="6"/>
        <v>15287</v>
      </c>
      <c r="L30" s="9">
        <f t="shared" si="6"/>
        <v>15303</v>
      </c>
      <c r="M30" s="9">
        <f>SUM(K30:L30)</f>
        <v>30590</v>
      </c>
      <c r="O30" s="12"/>
      <c r="P30" s="12"/>
      <c r="Q30" s="12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" customFormat="1" ht="12" customHeight="1">
      <c r="A31" s="66" t="s">
        <v>57</v>
      </c>
      <c r="B31" s="8"/>
      <c r="C31" s="9"/>
      <c r="D31" s="9"/>
      <c r="E31" s="8"/>
      <c r="F31" s="9"/>
      <c r="G31" s="9"/>
      <c r="H31" s="8"/>
      <c r="I31" s="9"/>
      <c r="J31" s="9"/>
      <c r="K31" s="43"/>
      <c r="L31" s="44"/>
      <c r="M31" s="44"/>
      <c r="O31" s="12"/>
      <c r="P31" s="12"/>
      <c r="Q31" s="12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" customHeight="1">
      <c r="A32" s="13" t="s">
        <v>66</v>
      </c>
      <c r="B32" s="14">
        <f t="shared" ref="B32:J32" si="8">SUM(B26,B20,B14,B8)</f>
        <v>7004</v>
      </c>
      <c r="C32" s="15">
        <f t="shared" si="8"/>
        <v>7085</v>
      </c>
      <c r="D32" s="15">
        <f t="shared" si="8"/>
        <v>14089</v>
      </c>
      <c r="E32" s="14">
        <f t="shared" si="8"/>
        <v>5553</v>
      </c>
      <c r="F32" s="15">
        <f t="shared" si="8"/>
        <v>5778</v>
      </c>
      <c r="G32" s="15">
        <f t="shared" si="8"/>
        <v>11331</v>
      </c>
      <c r="H32" s="14">
        <f t="shared" si="8"/>
        <v>1180</v>
      </c>
      <c r="I32" s="15">
        <f t="shared" si="8"/>
        <v>1125</v>
      </c>
      <c r="J32" s="15">
        <f t="shared" si="8"/>
        <v>2305</v>
      </c>
      <c r="K32" s="42">
        <f t="shared" ref="K32:L36" si="9">SUM(H32,E32,B32)</f>
        <v>13737</v>
      </c>
      <c r="L32" s="23">
        <f t="shared" si="9"/>
        <v>13988</v>
      </c>
      <c r="M32" s="23">
        <f>SUM(K32:L32)</f>
        <v>27725</v>
      </c>
      <c r="O32" s="12"/>
      <c r="P32" s="12"/>
      <c r="Q32" s="12"/>
    </row>
    <row r="33" spans="1:26" ht="12" customHeight="1">
      <c r="A33" s="13" t="s">
        <v>67</v>
      </c>
      <c r="B33" s="14">
        <f t="shared" ref="B33:J33" si="10">SUM(B27,B21,B15,B9)</f>
        <v>23776</v>
      </c>
      <c r="C33" s="15">
        <f t="shared" si="10"/>
        <v>25281</v>
      </c>
      <c r="D33" s="15">
        <f t="shared" si="10"/>
        <v>49057</v>
      </c>
      <c r="E33" s="14">
        <f t="shared" si="10"/>
        <v>19882</v>
      </c>
      <c r="F33" s="15">
        <f t="shared" si="10"/>
        <v>22581</v>
      </c>
      <c r="G33" s="15">
        <f t="shared" si="10"/>
        <v>42463</v>
      </c>
      <c r="H33" s="14">
        <f t="shared" si="10"/>
        <v>2830</v>
      </c>
      <c r="I33" s="15">
        <f t="shared" si="10"/>
        <v>3058</v>
      </c>
      <c r="J33" s="15">
        <f t="shared" si="10"/>
        <v>5888</v>
      </c>
      <c r="K33" s="42">
        <f t="shared" si="9"/>
        <v>46488</v>
      </c>
      <c r="L33" s="23">
        <f t="shared" si="9"/>
        <v>50920</v>
      </c>
      <c r="M33" s="23">
        <f>SUM(K33:L33)</f>
        <v>97408</v>
      </c>
      <c r="O33" s="12"/>
      <c r="P33" s="12"/>
      <c r="Q33" s="12"/>
      <c r="R33" s="7"/>
      <c r="S33" s="7"/>
      <c r="T33" s="7"/>
      <c r="U33" s="7"/>
      <c r="V33" s="7"/>
      <c r="W33" s="7"/>
      <c r="X33" s="7"/>
      <c r="Y33" s="7"/>
      <c r="Z33" s="7"/>
    </row>
    <row r="34" spans="1:26" ht="12" customHeight="1">
      <c r="A34" s="13" t="s">
        <v>68</v>
      </c>
      <c r="B34" s="14">
        <f t="shared" ref="B34:J34" si="11">SUM(B28,B22,B16,B10)</f>
        <v>1252</v>
      </c>
      <c r="C34" s="15">
        <f t="shared" si="11"/>
        <v>903</v>
      </c>
      <c r="D34" s="15">
        <f t="shared" si="11"/>
        <v>2155</v>
      </c>
      <c r="E34" s="14">
        <f t="shared" si="11"/>
        <v>1032</v>
      </c>
      <c r="F34" s="15">
        <f t="shared" si="11"/>
        <v>686</v>
      </c>
      <c r="G34" s="15">
        <f t="shared" si="11"/>
        <v>1718</v>
      </c>
      <c r="H34" s="14">
        <f t="shared" si="11"/>
        <v>311</v>
      </c>
      <c r="I34" s="15">
        <f t="shared" si="11"/>
        <v>192</v>
      </c>
      <c r="J34" s="15">
        <f t="shared" si="11"/>
        <v>503</v>
      </c>
      <c r="K34" s="42">
        <f t="shared" si="9"/>
        <v>2595</v>
      </c>
      <c r="L34" s="23">
        <f t="shared" si="9"/>
        <v>1781</v>
      </c>
      <c r="M34" s="23">
        <f>SUM(K34:L34)</f>
        <v>4376</v>
      </c>
      <c r="O34" s="12"/>
      <c r="P34" s="12"/>
      <c r="Q34" s="12"/>
    </row>
    <row r="35" spans="1:26" ht="12" customHeight="1">
      <c r="A35" s="13" t="s">
        <v>69</v>
      </c>
      <c r="B35" s="14">
        <f t="shared" ref="B35:J35" si="12">SUM(B29,B23,B17,B11)</f>
        <v>1512</v>
      </c>
      <c r="C35" s="15">
        <f t="shared" si="12"/>
        <v>1176</v>
      </c>
      <c r="D35" s="15">
        <f t="shared" si="12"/>
        <v>2688</v>
      </c>
      <c r="E35" s="14">
        <f t="shared" si="12"/>
        <v>1130</v>
      </c>
      <c r="F35" s="15">
        <f t="shared" si="12"/>
        <v>947</v>
      </c>
      <c r="G35" s="15">
        <f t="shared" si="12"/>
        <v>2077</v>
      </c>
      <c r="H35" s="14">
        <f t="shared" si="12"/>
        <v>172</v>
      </c>
      <c r="I35" s="15">
        <f t="shared" si="12"/>
        <v>187</v>
      </c>
      <c r="J35" s="15">
        <f t="shared" si="12"/>
        <v>359</v>
      </c>
      <c r="K35" s="42">
        <f t="shared" si="9"/>
        <v>2814</v>
      </c>
      <c r="L35" s="23">
        <f t="shared" si="9"/>
        <v>2310</v>
      </c>
      <c r="M35" s="23">
        <f>SUM(K35:L35)</f>
        <v>5124</v>
      </c>
      <c r="O35" s="12"/>
      <c r="P35" s="12"/>
      <c r="Q35" s="12"/>
    </row>
    <row r="36" spans="1:26" s="7" customFormat="1" ht="12" customHeight="1">
      <c r="A36" s="7" t="s">
        <v>42</v>
      </c>
      <c r="B36" s="8">
        <f t="shared" ref="B36:J36" si="13">SUM(B32:B35)</f>
        <v>33544</v>
      </c>
      <c r="C36" s="9">
        <f t="shared" si="13"/>
        <v>34445</v>
      </c>
      <c r="D36" s="9">
        <f t="shared" si="13"/>
        <v>67989</v>
      </c>
      <c r="E36" s="8">
        <f t="shared" si="13"/>
        <v>27597</v>
      </c>
      <c r="F36" s="9">
        <f t="shared" si="13"/>
        <v>29992</v>
      </c>
      <c r="G36" s="9">
        <f t="shared" si="13"/>
        <v>57589</v>
      </c>
      <c r="H36" s="8">
        <f t="shared" si="13"/>
        <v>4493</v>
      </c>
      <c r="I36" s="9">
        <f t="shared" si="13"/>
        <v>4562</v>
      </c>
      <c r="J36" s="9">
        <f t="shared" si="13"/>
        <v>9055</v>
      </c>
      <c r="K36" s="8">
        <f t="shared" si="9"/>
        <v>65634</v>
      </c>
      <c r="L36" s="9">
        <f t="shared" si="9"/>
        <v>68999</v>
      </c>
      <c r="M36" s="9">
        <f>SUM(K36:L36)</f>
        <v>134633</v>
      </c>
      <c r="O36" s="12"/>
      <c r="P36" s="12"/>
      <c r="Q36" s="12"/>
      <c r="R36" s="13"/>
      <c r="S36" s="13"/>
      <c r="T36" s="13"/>
      <c r="U36" s="13"/>
      <c r="V36" s="13"/>
      <c r="W36" s="13"/>
      <c r="X36" s="13"/>
      <c r="Y36" s="13"/>
      <c r="Z36" s="13"/>
    </row>
  </sheetData>
  <phoneticPr fontId="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8"/>
  <sheetViews>
    <sheetView workbookViewId="0"/>
  </sheetViews>
  <sheetFormatPr defaultColWidth="9.33203125" defaultRowHeight="11.4"/>
  <cols>
    <col min="1" max="1" width="48.6640625" style="13" customWidth="1"/>
    <col min="2" max="4" width="11.33203125" style="13" customWidth="1"/>
    <col min="5" max="5" width="9.33203125" style="13" customWidth="1"/>
    <col min="6" max="16384" width="9.33203125" style="13"/>
  </cols>
  <sheetData>
    <row r="1" spans="1:4" ht="12" customHeight="1">
      <c r="A1" s="1" t="s">
        <v>1</v>
      </c>
      <c r="B1" s="16"/>
      <c r="C1" s="16"/>
      <c r="D1" s="16"/>
    </row>
    <row r="2" spans="1:4" ht="12" customHeight="1">
      <c r="A2" s="18" t="s">
        <v>62</v>
      </c>
      <c r="B2" s="18"/>
      <c r="C2" s="18"/>
      <c r="D2" s="18"/>
    </row>
    <row r="3" spans="1:4" ht="12" customHeight="1">
      <c r="A3" s="18" t="s">
        <v>82</v>
      </c>
      <c r="B3" s="18"/>
      <c r="C3" s="18"/>
      <c r="D3" s="18"/>
    </row>
    <row r="4" spans="1:4" ht="12" customHeight="1" thickBot="1">
      <c r="A4" s="16"/>
      <c r="B4" s="16"/>
      <c r="C4" s="16"/>
      <c r="D4" s="16"/>
    </row>
    <row r="5" spans="1:4" ht="12" customHeight="1">
      <c r="A5" s="3"/>
      <c r="B5" s="4" t="s">
        <v>40</v>
      </c>
      <c r="C5" s="5" t="s">
        <v>41</v>
      </c>
      <c r="D5" s="5" t="s">
        <v>42</v>
      </c>
    </row>
    <row r="6" spans="1:4" ht="12" customHeight="1">
      <c r="A6" s="1" t="s">
        <v>43</v>
      </c>
      <c r="B6" s="27">
        <v>95</v>
      </c>
      <c r="C6" s="28">
        <v>77</v>
      </c>
      <c r="D6" s="28">
        <f>SUM(B6:C6)</f>
        <v>172</v>
      </c>
    </row>
    <row r="7" spans="1:4" ht="12" customHeight="1">
      <c r="A7" s="7" t="s">
        <v>44</v>
      </c>
      <c r="B7" s="8">
        <f>SUM(B6)</f>
        <v>95</v>
      </c>
      <c r="C7" s="9">
        <f>SUM(C6)</f>
        <v>77</v>
      </c>
      <c r="D7" s="9">
        <f>SUM(D6)</f>
        <v>172</v>
      </c>
    </row>
    <row r="8" spans="1:4" ht="12" customHeight="1">
      <c r="A8" s="1" t="s">
        <v>45</v>
      </c>
      <c r="B8" s="11"/>
      <c r="C8" s="12"/>
      <c r="D8" s="12"/>
    </row>
    <row r="9" spans="1:4" ht="12" customHeight="1">
      <c r="A9" s="13" t="s">
        <v>46</v>
      </c>
      <c r="B9" s="14">
        <f>SUM('21talen07'!B11)</f>
        <v>20975</v>
      </c>
      <c r="C9" s="15">
        <f>SUM('21talen07'!C11)</f>
        <v>20935</v>
      </c>
      <c r="D9" s="15">
        <f>SUM('21talen07'!D11)</f>
        <v>41910</v>
      </c>
    </row>
    <row r="10" spans="1:4" ht="12" customHeight="1">
      <c r="A10" s="13" t="s">
        <v>47</v>
      </c>
      <c r="B10" s="14">
        <f>SUM('21talen07'!B17)</f>
        <v>2506</v>
      </c>
      <c r="C10" s="15">
        <f>SUM('21talen07'!C17)</f>
        <v>2084</v>
      </c>
      <c r="D10" s="15">
        <f>SUM('21talen07'!D17)</f>
        <v>4590</v>
      </c>
    </row>
    <row r="11" spans="1:4" ht="12" customHeight="1">
      <c r="A11" s="13" t="s">
        <v>48</v>
      </c>
      <c r="B11" s="14">
        <f>SUM('21talen07'!B23)</f>
        <v>30756</v>
      </c>
      <c r="C11" s="15">
        <f>SUM('21talen07'!C23)</f>
        <v>31771</v>
      </c>
      <c r="D11" s="15">
        <f>SUM('21talen07'!D23)</f>
        <v>62527</v>
      </c>
    </row>
    <row r="12" spans="1:4" ht="12" customHeight="1">
      <c r="A12" s="13" t="s">
        <v>49</v>
      </c>
      <c r="B12" s="14">
        <f>SUM('21talen07'!B29)</f>
        <v>5564</v>
      </c>
      <c r="C12" s="22">
        <f>SUM('21talen07'!C29)</f>
        <v>4780</v>
      </c>
      <c r="D12" s="15">
        <f>SUM('21talen07'!D29)</f>
        <v>10344</v>
      </c>
    </row>
    <row r="13" spans="1:4" ht="12" customHeight="1">
      <c r="A13" s="7" t="s">
        <v>50</v>
      </c>
      <c r="B13" s="8">
        <f>SUM(B9:B12)</f>
        <v>59801</v>
      </c>
      <c r="C13" s="9">
        <f>SUM(C9:C12)</f>
        <v>59570</v>
      </c>
      <c r="D13" s="9">
        <f>SUM(D9:D12)</f>
        <v>119371</v>
      </c>
    </row>
    <row r="14" spans="1:4" ht="12" customHeight="1">
      <c r="A14" s="1" t="s">
        <v>51</v>
      </c>
      <c r="B14" s="11"/>
      <c r="C14" s="12"/>
      <c r="D14" s="12"/>
    </row>
    <row r="15" spans="1:4" ht="12" customHeight="1">
      <c r="A15" s="13" t="s">
        <v>52</v>
      </c>
      <c r="B15" s="14">
        <f>SUM('21talen08'!B36)</f>
        <v>37868</v>
      </c>
      <c r="C15" s="15">
        <f>SUM('21talen08'!C36)</f>
        <v>36524</v>
      </c>
      <c r="D15" s="15">
        <f>SUM(B15:C15)</f>
        <v>74392</v>
      </c>
    </row>
    <row r="16" spans="1:4" ht="12" customHeight="1">
      <c r="A16" s="13" t="s">
        <v>53</v>
      </c>
      <c r="B16" s="14">
        <f>SUM('21talen08'!E36)</f>
        <v>32070</v>
      </c>
      <c r="C16" s="15">
        <f>SUM('21talen08'!F36)</f>
        <v>31928</v>
      </c>
      <c r="D16" s="15">
        <f>SUM(B16:C16)</f>
        <v>63998</v>
      </c>
    </row>
    <row r="17" spans="1:4" ht="12" customHeight="1">
      <c r="A17" s="7" t="s">
        <v>54</v>
      </c>
      <c r="B17" s="8">
        <f>SUM(B15:B16)</f>
        <v>69938</v>
      </c>
      <c r="C17" s="9">
        <f>SUM(C15:C16)</f>
        <v>68452</v>
      </c>
      <c r="D17" s="9">
        <f>SUM(D15:D16)</f>
        <v>138390</v>
      </c>
    </row>
    <row r="18" spans="1:4" ht="12" customHeight="1">
      <c r="A18" s="1" t="s">
        <v>55</v>
      </c>
      <c r="B18" s="11"/>
      <c r="C18" s="12"/>
      <c r="D18" s="12"/>
    </row>
    <row r="19" spans="1:4" ht="12" customHeight="1">
      <c r="A19" s="13" t="s">
        <v>52</v>
      </c>
      <c r="B19" s="14">
        <f>SUM('21talen09'!B36)</f>
        <v>33415</v>
      </c>
      <c r="C19" s="15">
        <f>SUM('21talen09'!C36)</f>
        <v>31911</v>
      </c>
      <c r="D19" s="15">
        <f>SUM(B19:C19)</f>
        <v>65326</v>
      </c>
    </row>
    <row r="20" spans="1:4" ht="12" customHeight="1">
      <c r="A20" s="13" t="s">
        <v>53</v>
      </c>
      <c r="B20" s="14">
        <f>SUM('21talen09'!E36)</f>
        <v>27398</v>
      </c>
      <c r="C20" s="15">
        <f>SUM('21talen09'!F36)</f>
        <v>28073</v>
      </c>
      <c r="D20" s="15">
        <f>SUM(B20:C20)</f>
        <v>55471</v>
      </c>
    </row>
    <row r="21" spans="1:4" ht="12" customHeight="1">
      <c r="A21" s="13" t="s">
        <v>56</v>
      </c>
      <c r="B21" s="21">
        <f>SUM('21talen09'!H36)</f>
        <v>4978</v>
      </c>
      <c r="C21" s="22">
        <f>SUM('21talen09'!I36)</f>
        <v>3480</v>
      </c>
      <c r="D21" s="15">
        <f>SUM(B21:C21)</f>
        <v>8458</v>
      </c>
    </row>
    <row r="22" spans="1:4" ht="12" customHeight="1">
      <c r="A22" s="7" t="s">
        <v>57</v>
      </c>
      <c r="B22" s="8">
        <f>SUM(B19:B21)</f>
        <v>65791</v>
      </c>
      <c r="C22" s="9">
        <f>SUM(C19:C21)</f>
        <v>63464</v>
      </c>
      <c r="D22" s="9">
        <f>SUM(D19:D21)</f>
        <v>129255</v>
      </c>
    </row>
    <row r="23" spans="1:4" ht="12" customHeight="1">
      <c r="A23" s="7"/>
      <c r="B23" s="11"/>
      <c r="C23" s="12"/>
      <c r="D23" s="12"/>
    </row>
    <row r="24" spans="1:4" ht="12" customHeight="1">
      <c r="A24" s="1" t="s">
        <v>58</v>
      </c>
      <c r="B24" s="14">
        <v>147</v>
      </c>
      <c r="C24" s="15">
        <v>81</v>
      </c>
      <c r="D24" s="15">
        <f>SUM(B24:C24)</f>
        <v>228</v>
      </c>
    </row>
    <row r="25" spans="1:4" ht="12" customHeight="1">
      <c r="A25" s="1"/>
      <c r="B25" s="11"/>
      <c r="C25" s="12"/>
      <c r="D25" s="12"/>
    </row>
    <row r="26" spans="1:4" ht="12" customHeight="1">
      <c r="A26" s="7" t="s">
        <v>59</v>
      </c>
      <c r="B26" s="8">
        <f>SUM(B24,B22,B17,B13,B7)</f>
        <v>195772</v>
      </c>
      <c r="C26" s="9">
        <f>SUM(C24,C22,C17,C13,C7)</f>
        <v>191644</v>
      </c>
      <c r="D26" s="9">
        <f>SUM(D24,D22,D17,D13,D7)</f>
        <v>387416</v>
      </c>
    </row>
    <row r="28" spans="1:4" ht="12">
      <c r="B28" s="23"/>
      <c r="C28" s="23"/>
      <c r="D28" s="77"/>
    </row>
  </sheetData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7"/>
  <sheetViews>
    <sheetView workbookViewId="0"/>
  </sheetViews>
  <sheetFormatPr defaultColWidth="9.33203125" defaultRowHeight="11.4"/>
  <cols>
    <col min="1" max="1" width="48.6640625" style="13" customWidth="1"/>
    <col min="2" max="4" width="11.33203125" style="13" customWidth="1"/>
    <col min="5" max="5" width="10.6640625" style="13" customWidth="1"/>
    <col min="6" max="16384" width="9.33203125" style="13"/>
  </cols>
  <sheetData>
    <row r="1" spans="1:7" ht="12" customHeight="1">
      <c r="A1" s="1" t="s">
        <v>1</v>
      </c>
    </row>
    <row r="2" spans="1:7" ht="12" customHeight="1">
      <c r="A2" s="18" t="s">
        <v>62</v>
      </c>
      <c r="B2" s="18"/>
      <c r="C2" s="18"/>
      <c r="D2" s="18"/>
    </row>
    <row r="3" spans="1:7" ht="12" customHeight="1">
      <c r="A3" s="18" t="s">
        <v>83</v>
      </c>
      <c r="B3" s="18"/>
      <c r="C3" s="18"/>
      <c r="D3" s="18"/>
    </row>
    <row r="4" spans="1:7" ht="12" customHeight="1" thickBot="1">
      <c r="A4" s="70"/>
      <c r="B4" s="16"/>
      <c r="C4" s="16"/>
      <c r="D4" s="16"/>
    </row>
    <row r="5" spans="1:7" ht="12" customHeight="1">
      <c r="A5" s="3"/>
      <c r="B5" s="4" t="s">
        <v>40</v>
      </c>
      <c r="C5" s="5" t="s">
        <v>41</v>
      </c>
      <c r="D5" s="5" t="s">
        <v>42</v>
      </c>
    </row>
    <row r="6" spans="1:7" ht="12" customHeight="1">
      <c r="A6" s="39" t="s">
        <v>65</v>
      </c>
      <c r="B6" s="48"/>
      <c r="C6" s="49"/>
      <c r="D6" s="49"/>
    </row>
    <row r="7" spans="1:7" ht="12" customHeight="1">
      <c r="A7" s="13" t="s">
        <v>66</v>
      </c>
      <c r="B7" s="14">
        <v>6199</v>
      </c>
      <c r="C7" s="15">
        <v>6161</v>
      </c>
      <c r="D7" s="15">
        <v>12360</v>
      </c>
    </row>
    <row r="8" spans="1:7" ht="12" customHeight="1">
      <c r="A8" s="13" t="s">
        <v>67</v>
      </c>
      <c r="B8" s="14">
        <v>13509</v>
      </c>
      <c r="C8" s="15">
        <v>13982</v>
      </c>
      <c r="D8" s="15">
        <v>27491</v>
      </c>
    </row>
    <row r="9" spans="1:7" ht="12" customHeight="1">
      <c r="A9" s="13" t="s">
        <v>68</v>
      </c>
      <c r="B9" s="14">
        <v>254</v>
      </c>
      <c r="C9" s="15">
        <v>74</v>
      </c>
      <c r="D9" s="15">
        <v>328</v>
      </c>
    </row>
    <row r="10" spans="1:7" ht="12" customHeight="1">
      <c r="A10" s="13" t="s">
        <v>69</v>
      </c>
      <c r="B10" s="14">
        <v>1013</v>
      </c>
      <c r="C10" s="15">
        <v>718</v>
      </c>
      <c r="D10" s="15">
        <v>1731</v>
      </c>
      <c r="E10" s="50"/>
      <c r="F10" s="50"/>
      <c r="G10" s="50"/>
    </row>
    <row r="11" spans="1:7" ht="12" customHeight="1">
      <c r="A11" s="7" t="s">
        <v>42</v>
      </c>
      <c r="B11" s="8">
        <f>SUM(B7:B10)</f>
        <v>20975</v>
      </c>
      <c r="C11" s="9">
        <f>SUM(C7:C10)</f>
        <v>20935</v>
      </c>
      <c r="D11" s="9">
        <f>SUM(D7:D10)</f>
        <v>41910</v>
      </c>
      <c r="E11" s="1"/>
      <c r="F11" s="1"/>
      <c r="G11" s="1"/>
    </row>
    <row r="12" spans="1:7" ht="12" customHeight="1">
      <c r="A12" s="1" t="s">
        <v>70</v>
      </c>
      <c r="B12" s="71"/>
      <c r="E12" s="50"/>
      <c r="F12" s="50"/>
      <c r="G12" s="50"/>
    </row>
    <row r="13" spans="1:7" ht="12" customHeight="1">
      <c r="A13" s="13" t="s">
        <v>66</v>
      </c>
      <c r="B13" s="14">
        <v>354</v>
      </c>
      <c r="C13" s="15">
        <v>332</v>
      </c>
      <c r="D13" s="15">
        <v>686</v>
      </c>
      <c r="E13" s="50"/>
      <c r="F13" s="50"/>
      <c r="G13" s="50"/>
    </row>
    <row r="14" spans="1:7" ht="12" customHeight="1">
      <c r="A14" s="13" t="s">
        <v>67</v>
      </c>
      <c r="B14" s="14">
        <v>1925</v>
      </c>
      <c r="C14" s="15">
        <v>1652</v>
      </c>
      <c r="D14" s="15">
        <v>3577</v>
      </c>
      <c r="E14" s="50"/>
      <c r="F14" s="50"/>
      <c r="G14" s="50"/>
    </row>
    <row r="15" spans="1:7" ht="12" customHeight="1">
      <c r="A15" s="13" t="s">
        <v>68</v>
      </c>
      <c r="B15" s="14">
        <v>14</v>
      </c>
      <c r="C15" s="15">
        <v>31</v>
      </c>
      <c r="D15" s="15">
        <v>45</v>
      </c>
    </row>
    <row r="16" spans="1:7" ht="12" customHeight="1">
      <c r="A16" s="13" t="s">
        <v>69</v>
      </c>
      <c r="B16" s="14">
        <v>213</v>
      </c>
      <c r="C16" s="15">
        <v>69</v>
      </c>
      <c r="D16" s="15">
        <v>282</v>
      </c>
    </row>
    <row r="17" spans="1:7" ht="12" customHeight="1">
      <c r="A17" s="7" t="s">
        <v>42</v>
      </c>
      <c r="B17" s="8">
        <f>SUM(B13:B16)</f>
        <v>2506</v>
      </c>
      <c r="C17" s="9">
        <f>SUM(C13:C16)</f>
        <v>2084</v>
      </c>
      <c r="D17" s="9">
        <f>SUM(D13:D16)</f>
        <v>4590</v>
      </c>
      <c r="E17" s="1"/>
      <c r="F17" s="1"/>
      <c r="G17" s="1"/>
    </row>
    <row r="18" spans="1:7" ht="12" customHeight="1">
      <c r="A18" s="1" t="s">
        <v>71</v>
      </c>
      <c r="B18" s="11"/>
      <c r="C18" s="12"/>
      <c r="D18" s="12"/>
    </row>
    <row r="19" spans="1:7" ht="12" customHeight="1">
      <c r="A19" s="13" t="s">
        <v>66</v>
      </c>
      <c r="B19" s="14">
        <v>5896</v>
      </c>
      <c r="C19" s="15">
        <v>6114</v>
      </c>
      <c r="D19" s="15">
        <v>12010</v>
      </c>
    </row>
    <row r="20" spans="1:7" ht="12" customHeight="1">
      <c r="A20" s="13" t="s">
        <v>67</v>
      </c>
      <c r="B20" s="14">
        <v>23003</v>
      </c>
      <c r="C20" s="15">
        <v>24344</v>
      </c>
      <c r="D20" s="15">
        <v>47347</v>
      </c>
    </row>
    <row r="21" spans="1:7" ht="12" customHeight="1">
      <c r="A21" s="13" t="s">
        <v>68</v>
      </c>
      <c r="B21" s="14">
        <v>747</v>
      </c>
      <c r="C21" s="15">
        <v>461</v>
      </c>
      <c r="D21" s="15">
        <v>1208</v>
      </c>
    </row>
    <row r="22" spans="1:7" ht="12" customHeight="1">
      <c r="A22" s="13" t="s">
        <v>69</v>
      </c>
      <c r="B22" s="14">
        <v>1110</v>
      </c>
      <c r="C22" s="15">
        <v>852</v>
      </c>
      <c r="D22" s="15">
        <v>1962</v>
      </c>
    </row>
    <row r="23" spans="1:7" ht="12" customHeight="1">
      <c r="A23" s="7" t="s">
        <v>42</v>
      </c>
      <c r="B23" s="8">
        <f>SUM(B19:B22)</f>
        <v>30756</v>
      </c>
      <c r="C23" s="9">
        <f>SUM(C19:C22)</f>
        <v>31771</v>
      </c>
      <c r="D23" s="9">
        <f>SUM(D19:D22)</f>
        <v>62527</v>
      </c>
      <c r="E23" s="1"/>
      <c r="F23" s="1"/>
      <c r="G23" s="1"/>
    </row>
    <row r="24" spans="1:7" ht="12" customHeight="1">
      <c r="A24" s="1" t="s">
        <v>84</v>
      </c>
      <c r="B24" s="11"/>
      <c r="C24" s="12"/>
      <c r="D24" s="12"/>
    </row>
    <row r="25" spans="1:7" ht="12" customHeight="1">
      <c r="A25" s="13" t="s">
        <v>66</v>
      </c>
      <c r="B25" s="14">
        <v>1169</v>
      </c>
      <c r="C25" s="15">
        <v>1063</v>
      </c>
      <c r="D25" s="15">
        <v>2232</v>
      </c>
    </row>
    <row r="26" spans="1:7" ht="12" customHeight="1">
      <c r="A26" s="13" t="s">
        <v>67</v>
      </c>
      <c r="B26" s="14">
        <v>3864</v>
      </c>
      <c r="C26" s="15">
        <v>3401</v>
      </c>
      <c r="D26" s="15">
        <v>7265</v>
      </c>
    </row>
    <row r="27" spans="1:7" ht="12" customHeight="1">
      <c r="A27" s="13" t="s">
        <v>68</v>
      </c>
      <c r="B27" s="14">
        <v>102</v>
      </c>
      <c r="C27" s="15">
        <v>72</v>
      </c>
      <c r="D27" s="15">
        <v>174</v>
      </c>
    </row>
    <row r="28" spans="1:7" ht="12" customHeight="1">
      <c r="A28" s="13" t="s">
        <v>69</v>
      </c>
      <c r="B28" s="14">
        <v>429</v>
      </c>
      <c r="C28" s="15">
        <v>244</v>
      </c>
      <c r="D28" s="15">
        <v>673</v>
      </c>
    </row>
    <row r="29" spans="1:7" ht="12" customHeight="1">
      <c r="A29" s="7" t="s">
        <v>42</v>
      </c>
      <c r="B29" s="72">
        <f>SUM(B25:B28)</f>
        <v>5564</v>
      </c>
      <c r="C29" s="9">
        <f>SUM(C25:C28)</f>
        <v>4780</v>
      </c>
      <c r="D29" s="9">
        <f>SUM(D25:D28)</f>
        <v>10344</v>
      </c>
      <c r="E29" s="1"/>
      <c r="F29" s="1"/>
      <c r="G29" s="1"/>
    </row>
    <row r="30" spans="1:7" ht="12" customHeight="1">
      <c r="A30" s="51" t="s">
        <v>50</v>
      </c>
      <c r="B30" s="24"/>
      <c r="C30" s="25"/>
      <c r="D30" s="25"/>
    </row>
    <row r="31" spans="1:7" ht="12" customHeight="1">
      <c r="A31" s="13" t="s">
        <v>66</v>
      </c>
      <c r="B31" s="52">
        <f t="shared" ref="B31:D34" si="0">SUM(B25,B19,B13,B7)</f>
        <v>13618</v>
      </c>
      <c r="C31" s="23">
        <f t="shared" si="0"/>
        <v>13670</v>
      </c>
      <c r="D31" s="23">
        <f t="shared" si="0"/>
        <v>27288</v>
      </c>
    </row>
    <row r="32" spans="1:7" ht="12" customHeight="1">
      <c r="A32" s="13" t="s">
        <v>67</v>
      </c>
      <c r="B32" s="52">
        <f t="shared" si="0"/>
        <v>42301</v>
      </c>
      <c r="C32" s="23">
        <f t="shared" si="0"/>
        <v>43379</v>
      </c>
      <c r="D32" s="23">
        <f t="shared" si="0"/>
        <v>85680</v>
      </c>
    </row>
    <row r="33" spans="1:4" ht="12" customHeight="1">
      <c r="A33" s="13" t="s">
        <v>68</v>
      </c>
      <c r="B33" s="52">
        <f t="shared" si="0"/>
        <v>1117</v>
      </c>
      <c r="C33" s="23">
        <f t="shared" si="0"/>
        <v>638</v>
      </c>
      <c r="D33" s="23">
        <f t="shared" si="0"/>
        <v>1755</v>
      </c>
    </row>
    <row r="34" spans="1:4" ht="12" customHeight="1">
      <c r="A34" s="13" t="s">
        <v>69</v>
      </c>
      <c r="B34" s="52">
        <f t="shared" si="0"/>
        <v>2765</v>
      </c>
      <c r="C34" s="23">
        <f t="shared" si="0"/>
        <v>1883</v>
      </c>
      <c r="D34" s="23">
        <f t="shared" si="0"/>
        <v>4648</v>
      </c>
    </row>
    <row r="35" spans="1:4" ht="12" customHeight="1">
      <c r="A35" s="7" t="s">
        <v>42</v>
      </c>
      <c r="B35" s="24">
        <f>SUM(B31:B34)</f>
        <v>59801</v>
      </c>
      <c r="C35" s="25">
        <f>SUM(C31:C34)</f>
        <v>59570</v>
      </c>
      <c r="D35" s="25">
        <f>SUM(D31:D34)</f>
        <v>119371</v>
      </c>
    </row>
    <row r="36" spans="1:4">
      <c r="B36" s="23"/>
      <c r="C36" s="23"/>
      <c r="D36" s="23"/>
    </row>
    <row r="37" spans="1:4">
      <c r="B37" s="23"/>
      <c r="C37" s="23"/>
      <c r="D37" s="23"/>
    </row>
    <row r="38" spans="1:4">
      <c r="B38" s="23"/>
      <c r="C38" s="23"/>
      <c r="D38" s="23"/>
    </row>
    <row r="39" spans="1:4">
      <c r="B39" s="23"/>
      <c r="C39" s="23"/>
      <c r="D39" s="23"/>
    </row>
    <row r="40" spans="1:4">
      <c r="B40" s="47"/>
      <c r="C40" s="47"/>
      <c r="D40" s="47"/>
    </row>
    <row r="41" spans="1:4">
      <c r="B41" s="47"/>
      <c r="C41" s="47"/>
      <c r="D41" s="47"/>
    </row>
    <row r="42" spans="1:4">
      <c r="B42" s="47"/>
      <c r="C42" s="47"/>
      <c r="D42" s="47"/>
    </row>
    <row r="43" spans="1:4">
      <c r="B43" s="47"/>
      <c r="C43" s="47"/>
      <c r="D43" s="47"/>
    </row>
    <row r="44" spans="1:4">
      <c r="B44" s="47"/>
      <c r="C44" s="47"/>
      <c r="D44" s="47"/>
    </row>
    <row r="45" spans="1:4">
      <c r="B45" s="47"/>
      <c r="C45" s="47"/>
      <c r="D45" s="47"/>
    </row>
    <row r="46" spans="1:4">
      <c r="B46" s="47"/>
      <c r="C46" s="47"/>
      <c r="D46" s="47"/>
    </row>
    <row r="47" spans="1:4">
      <c r="B47" s="47"/>
      <c r="C47" s="47"/>
      <c r="D47" s="47"/>
    </row>
    <row r="48" spans="1:4">
      <c r="B48" s="47"/>
      <c r="C48" s="47"/>
      <c r="D48" s="47"/>
    </row>
    <row r="49" spans="2:4">
      <c r="B49" s="47"/>
      <c r="C49" s="47"/>
      <c r="D49" s="47"/>
    </row>
    <row r="50" spans="2:4">
      <c r="B50" s="47"/>
      <c r="C50" s="47"/>
      <c r="D50" s="47"/>
    </row>
    <row r="51" spans="2:4">
      <c r="B51" s="47"/>
      <c r="C51" s="47"/>
      <c r="D51" s="47"/>
    </row>
    <row r="52" spans="2:4">
      <c r="B52" s="47"/>
      <c r="C52" s="47"/>
      <c r="D52" s="47"/>
    </row>
    <row r="53" spans="2:4">
      <c r="B53" s="47"/>
      <c r="C53" s="47"/>
      <c r="D53" s="47"/>
    </row>
    <row r="54" spans="2:4">
      <c r="B54" s="47"/>
      <c r="C54" s="47"/>
      <c r="D54" s="47"/>
    </row>
    <row r="55" spans="2:4">
      <c r="B55" s="47"/>
      <c r="C55" s="47"/>
      <c r="D55" s="47"/>
    </row>
    <row r="56" spans="2:4">
      <c r="B56" s="47"/>
      <c r="C56" s="47"/>
      <c r="D56" s="47"/>
    </row>
    <row r="57" spans="2:4">
      <c r="B57" s="47"/>
      <c r="C57" s="47"/>
      <c r="D57" s="47"/>
    </row>
    <row r="58" spans="2:4">
      <c r="B58" s="47"/>
      <c r="C58" s="47"/>
      <c r="D58" s="47"/>
    </row>
    <row r="59" spans="2:4">
      <c r="B59" s="47"/>
      <c r="C59" s="47"/>
      <c r="D59" s="47"/>
    </row>
    <row r="60" spans="2:4">
      <c r="B60" s="47"/>
      <c r="C60" s="47"/>
      <c r="D60" s="47"/>
    </row>
    <row r="61" spans="2:4">
      <c r="B61" s="47"/>
      <c r="C61" s="47"/>
      <c r="D61" s="47"/>
    </row>
    <row r="62" spans="2:4">
      <c r="B62" s="47"/>
      <c r="C62" s="47"/>
      <c r="D62" s="47"/>
    </row>
    <row r="63" spans="2:4">
      <c r="B63" s="47"/>
      <c r="C63" s="47"/>
      <c r="D63" s="47"/>
    </row>
    <row r="64" spans="2:4">
      <c r="B64" s="47"/>
      <c r="C64" s="47"/>
      <c r="D64" s="47"/>
    </row>
    <row r="65" spans="2:4">
      <c r="B65" s="47"/>
      <c r="C65" s="47"/>
      <c r="D65" s="47"/>
    </row>
    <row r="66" spans="2:4">
      <c r="B66" s="47"/>
      <c r="C66" s="47"/>
      <c r="D66" s="47"/>
    </row>
    <row r="67" spans="2:4">
      <c r="B67" s="47"/>
      <c r="C67" s="47"/>
      <c r="D67" s="47"/>
    </row>
    <row r="68" spans="2:4">
      <c r="B68" s="47"/>
      <c r="C68" s="47"/>
      <c r="D68" s="47"/>
    </row>
    <row r="69" spans="2:4">
      <c r="B69" s="47"/>
      <c r="C69" s="47"/>
      <c r="D69" s="47"/>
    </row>
    <row r="70" spans="2:4">
      <c r="B70" s="47"/>
      <c r="C70" s="47"/>
      <c r="D70" s="47"/>
    </row>
    <row r="71" spans="2:4">
      <c r="B71" s="47"/>
      <c r="C71" s="47"/>
      <c r="D71" s="47"/>
    </row>
    <row r="72" spans="2:4">
      <c r="B72" s="47"/>
      <c r="C72" s="47"/>
      <c r="D72" s="47"/>
    </row>
    <row r="73" spans="2:4">
      <c r="B73" s="47"/>
      <c r="C73" s="47"/>
      <c r="D73" s="47"/>
    </row>
    <row r="74" spans="2:4">
      <c r="B74" s="47"/>
      <c r="C74" s="47"/>
      <c r="D74" s="47"/>
    </row>
    <row r="75" spans="2:4">
      <c r="B75" s="47"/>
      <c r="C75" s="47"/>
      <c r="D75" s="47"/>
    </row>
    <row r="76" spans="2:4">
      <c r="B76" s="47"/>
      <c r="C76" s="47"/>
      <c r="D76" s="47"/>
    </row>
    <row r="77" spans="2:4">
      <c r="B77" s="47"/>
      <c r="C77" s="47"/>
      <c r="D77" s="47"/>
    </row>
    <row r="78" spans="2:4">
      <c r="B78" s="47"/>
      <c r="C78" s="47"/>
      <c r="D78" s="47"/>
    </row>
    <row r="79" spans="2:4">
      <c r="B79" s="47"/>
      <c r="C79" s="47"/>
      <c r="D79" s="47"/>
    </row>
    <row r="80" spans="2:4">
      <c r="B80" s="47"/>
      <c r="C80" s="47"/>
      <c r="D80" s="47"/>
    </row>
    <row r="81" spans="2:4">
      <c r="B81" s="47"/>
      <c r="C81" s="47"/>
      <c r="D81" s="47"/>
    </row>
    <row r="82" spans="2:4">
      <c r="B82" s="47"/>
      <c r="C82" s="47"/>
      <c r="D82" s="47"/>
    </row>
    <row r="83" spans="2:4">
      <c r="B83" s="47"/>
      <c r="C83" s="47"/>
      <c r="D83" s="47"/>
    </row>
    <row r="84" spans="2:4">
      <c r="B84" s="47"/>
      <c r="C84" s="47"/>
      <c r="D84" s="47"/>
    </row>
    <row r="85" spans="2:4">
      <c r="B85" s="47"/>
      <c r="C85" s="47"/>
      <c r="D85" s="47"/>
    </row>
    <row r="86" spans="2:4">
      <c r="B86" s="47"/>
      <c r="C86" s="47"/>
      <c r="D86" s="47"/>
    </row>
    <row r="87" spans="2:4">
      <c r="B87" s="47"/>
      <c r="C87" s="47"/>
      <c r="D87" s="47"/>
    </row>
  </sheetData>
  <phoneticPr fontId="4" type="noConversion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6"/>
  <sheetViews>
    <sheetView workbookViewId="0"/>
  </sheetViews>
  <sheetFormatPr defaultColWidth="9.33203125" defaultRowHeight="11.4"/>
  <cols>
    <col min="1" max="1" width="27.6640625" style="13" customWidth="1"/>
    <col min="2" max="10" width="7.6640625" style="13" customWidth="1"/>
    <col min="11" max="16384" width="9.33203125" style="13"/>
  </cols>
  <sheetData>
    <row r="1" spans="1:12" ht="12" customHeight="1">
      <c r="A1" s="1" t="s">
        <v>1</v>
      </c>
    </row>
    <row r="2" spans="1:12" ht="12" customHeight="1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ht="12" customHeight="1">
      <c r="A3" s="18" t="s">
        <v>85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12" customHeight="1" thickBot="1"/>
    <row r="5" spans="1:12" ht="12" customHeight="1">
      <c r="A5" s="53"/>
      <c r="B5" s="54" t="s">
        <v>74</v>
      </c>
      <c r="C5" s="55"/>
      <c r="D5" s="56"/>
      <c r="E5" s="54" t="s">
        <v>75</v>
      </c>
      <c r="F5" s="55"/>
      <c r="G5" s="56"/>
      <c r="H5" s="54" t="s">
        <v>59</v>
      </c>
      <c r="I5" s="55"/>
      <c r="J5" s="55"/>
    </row>
    <row r="6" spans="1:12" ht="12" customHeight="1">
      <c r="A6" s="57"/>
      <c r="B6" s="36" t="s">
        <v>40</v>
      </c>
      <c r="C6" s="37" t="s">
        <v>41</v>
      </c>
      <c r="D6" s="37" t="s">
        <v>42</v>
      </c>
      <c r="E6" s="36" t="s">
        <v>40</v>
      </c>
      <c r="F6" s="37" t="s">
        <v>41</v>
      </c>
      <c r="G6" s="37" t="s">
        <v>42</v>
      </c>
      <c r="H6" s="36" t="s">
        <v>40</v>
      </c>
      <c r="I6" s="37" t="s">
        <v>41</v>
      </c>
      <c r="J6" s="37" t="s">
        <v>42</v>
      </c>
    </row>
    <row r="7" spans="1:12" ht="12" customHeight="1">
      <c r="A7" s="51" t="s">
        <v>76</v>
      </c>
      <c r="B7" s="58"/>
      <c r="C7" s="59"/>
      <c r="D7" s="59"/>
      <c r="E7" s="58"/>
      <c r="F7" s="59"/>
      <c r="G7" s="59"/>
      <c r="H7" s="60"/>
      <c r="I7" s="61"/>
      <c r="J7" s="61"/>
    </row>
    <row r="8" spans="1:12" ht="12" customHeight="1">
      <c r="A8" s="57" t="s">
        <v>66</v>
      </c>
      <c r="B8" s="14">
        <v>3372</v>
      </c>
      <c r="C8" s="15">
        <v>4198</v>
      </c>
      <c r="D8" s="15">
        <v>7570</v>
      </c>
      <c r="E8" s="14">
        <v>2991</v>
      </c>
      <c r="F8" s="15">
        <v>3675</v>
      </c>
      <c r="G8" s="15">
        <v>6666</v>
      </c>
      <c r="H8" s="42">
        <f t="shared" ref="H8:I12" si="0">SUM(E8,B8)</f>
        <v>6363</v>
      </c>
      <c r="I8" s="23">
        <f t="shared" si="0"/>
        <v>7873</v>
      </c>
      <c r="J8" s="23">
        <f>SUM(H8:I8)</f>
        <v>14236</v>
      </c>
      <c r="L8" s="23"/>
    </row>
    <row r="9" spans="1:12" ht="12" customHeight="1">
      <c r="A9" s="57" t="s">
        <v>67</v>
      </c>
      <c r="B9" s="14">
        <v>12026</v>
      </c>
      <c r="C9" s="15">
        <v>15134</v>
      </c>
      <c r="D9" s="15">
        <v>27160</v>
      </c>
      <c r="E9" s="14">
        <v>10925</v>
      </c>
      <c r="F9" s="15">
        <v>13987</v>
      </c>
      <c r="G9" s="15">
        <v>24912</v>
      </c>
      <c r="H9" s="42">
        <f t="shared" si="0"/>
        <v>22951</v>
      </c>
      <c r="I9" s="23">
        <f t="shared" si="0"/>
        <v>29121</v>
      </c>
      <c r="J9" s="23">
        <f>SUM(H9:I9)</f>
        <v>52072</v>
      </c>
      <c r="L9" s="23"/>
    </row>
    <row r="10" spans="1:12" ht="12" customHeight="1">
      <c r="A10" s="57" t="s">
        <v>68</v>
      </c>
      <c r="B10" s="14">
        <v>86</v>
      </c>
      <c r="C10" s="15">
        <v>110</v>
      </c>
      <c r="D10" s="15">
        <v>196</v>
      </c>
      <c r="E10" s="14">
        <v>80</v>
      </c>
      <c r="F10" s="15">
        <v>110</v>
      </c>
      <c r="G10" s="15">
        <v>190</v>
      </c>
      <c r="H10" s="42">
        <f t="shared" si="0"/>
        <v>166</v>
      </c>
      <c r="I10" s="23">
        <f t="shared" si="0"/>
        <v>220</v>
      </c>
      <c r="J10" s="23">
        <f>SUM(H10:I10)</f>
        <v>386</v>
      </c>
      <c r="L10" s="23"/>
    </row>
    <row r="11" spans="1:12" ht="12" customHeight="1">
      <c r="A11" s="57" t="s">
        <v>69</v>
      </c>
      <c r="B11" s="14">
        <v>496</v>
      </c>
      <c r="C11" s="15">
        <v>519</v>
      </c>
      <c r="D11" s="15">
        <v>1015</v>
      </c>
      <c r="E11" s="14">
        <v>385</v>
      </c>
      <c r="F11" s="15">
        <v>463</v>
      </c>
      <c r="G11" s="15">
        <v>848</v>
      </c>
      <c r="H11" s="42">
        <f t="shared" si="0"/>
        <v>881</v>
      </c>
      <c r="I11" s="23">
        <f t="shared" si="0"/>
        <v>982</v>
      </c>
      <c r="J11" s="23">
        <f>SUM(H11:I11)</f>
        <v>1863</v>
      </c>
      <c r="L11" s="23"/>
    </row>
    <row r="12" spans="1:12" s="7" customFormat="1" ht="12" customHeight="1">
      <c r="A12" s="62" t="s">
        <v>42</v>
      </c>
      <c r="B12" s="8">
        <f t="shared" ref="B12:G12" si="1">SUM(B8:B11)</f>
        <v>15980</v>
      </c>
      <c r="C12" s="9">
        <f t="shared" si="1"/>
        <v>19961</v>
      </c>
      <c r="D12" s="9">
        <f t="shared" si="1"/>
        <v>35941</v>
      </c>
      <c r="E12" s="8">
        <f t="shared" si="1"/>
        <v>14381</v>
      </c>
      <c r="F12" s="9">
        <f t="shared" si="1"/>
        <v>18235</v>
      </c>
      <c r="G12" s="9">
        <f t="shared" si="1"/>
        <v>32616</v>
      </c>
      <c r="H12" s="8">
        <f t="shared" si="0"/>
        <v>30361</v>
      </c>
      <c r="I12" s="9">
        <f t="shared" si="0"/>
        <v>38196</v>
      </c>
      <c r="J12" s="9">
        <f>SUM(H12:I12)</f>
        <v>68557</v>
      </c>
      <c r="L12" s="23"/>
    </row>
    <row r="13" spans="1:12" ht="12" customHeight="1">
      <c r="A13" s="1" t="s">
        <v>77</v>
      </c>
      <c r="B13" s="14"/>
      <c r="C13" s="15"/>
      <c r="D13" s="15"/>
      <c r="E13" s="14"/>
      <c r="F13" s="15"/>
      <c r="G13" s="15"/>
      <c r="H13" s="42"/>
      <c r="I13" s="23"/>
      <c r="J13" s="23"/>
      <c r="L13" s="23"/>
    </row>
    <row r="14" spans="1:12" ht="12" customHeight="1">
      <c r="A14" s="57" t="s">
        <v>66</v>
      </c>
      <c r="B14" s="14">
        <v>2373</v>
      </c>
      <c r="C14" s="15">
        <v>1703</v>
      </c>
      <c r="D14" s="15">
        <v>4076</v>
      </c>
      <c r="E14" s="14">
        <v>2171</v>
      </c>
      <c r="F14" s="15">
        <v>1604</v>
      </c>
      <c r="G14" s="15">
        <v>3775</v>
      </c>
      <c r="H14" s="42">
        <f>(SUM(E14,B14))</f>
        <v>4544</v>
      </c>
      <c r="I14" s="23">
        <f>SUM(F14,C14)</f>
        <v>3307</v>
      </c>
      <c r="J14" s="23">
        <f>SUM(H14:I14)</f>
        <v>7851</v>
      </c>
      <c r="L14" s="23"/>
    </row>
    <row r="15" spans="1:12" ht="12" customHeight="1">
      <c r="A15" s="57" t="s">
        <v>67</v>
      </c>
      <c r="B15" s="14">
        <v>10032</v>
      </c>
      <c r="C15" s="15">
        <v>7645</v>
      </c>
      <c r="D15" s="15">
        <v>17677</v>
      </c>
      <c r="E15" s="14">
        <v>8788</v>
      </c>
      <c r="F15" s="15">
        <v>6979</v>
      </c>
      <c r="G15" s="15">
        <v>15767</v>
      </c>
      <c r="H15" s="42">
        <f>(SUM(E15,B15))</f>
        <v>18820</v>
      </c>
      <c r="I15" s="23">
        <f>SUM(F15,C15)</f>
        <v>14624</v>
      </c>
      <c r="J15" s="23">
        <f>SUM(H15:I15)</f>
        <v>33444</v>
      </c>
      <c r="L15" s="23"/>
    </row>
    <row r="16" spans="1:12" ht="12" customHeight="1">
      <c r="A16" s="57" t="s">
        <v>68</v>
      </c>
      <c r="B16" s="14">
        <v>789</v>
      </c>
      <c r="C16" s="15">
        <v>276</v>
      </c>
      <c r="D16" s="15">
        <v>1065</v>
      </c>
      <c r="E16" s="14">
        <v>755</v>
      </c>
      <c r="F16" s="15">
        <v>290</v>
      </c>
      <c r="G16" s="15">
        <v>1045</v>
      </c>
      <c r="H16" s="42">
        <f>(SUM(E16,B16))</f>
        <v>1544</v>
      </c>
      <c r="I16" s="23">
        <f>SUM(F16,C16)</f>
        <v>566</v>
      </c>
      <c r="J16" s="23">
        <f>SUM(H16:I16)</f>
        <v>2110</v>
      </c>
      <c r="L16" s="23"/>
    </row>
    <row r="17" spans="1:12" ht="12" customHeight="1">
      <c r="A17" s="57" t="s">
        <v>69</v>
      </c>
      <c r="B17" s="14">
        <v>719</v>
      </c>
      <c r="C17" s="15">
        <v>218</v>
      </c>
      <c r="D17" s="15">
        <v>937</v>
      </c>
      <c r="E17" s="14">
        <v>698</v>
      </c>
      <c r="F17" s="15">
        <v>211</v>
      </c>
      <c r="G17" s="15">
        <v>909</v>
      </c>
      <c r="H17" s="42">
        <f>(SUM(E17,B17))</f>
        <v>1417</v>
      </c>
      <c r="I17" s="23">
        <f>SUM(F17,C17)</f>
        <v>429</v>
      </c>
      <c r="J17" s="23">
        <f>SUM(H17:I17)</f>
        <v>1846</v>
      </c>
      <c r="L17" s="23"/>
    </row>
    <row r="18" spans="1:12" s="7" customFormat="1" ht="12" customHeight="1">
      <c r="A18" s="62" t="s">
        <v>42</v>
      </c>
      <c r="B18" s="8">
        <f t="shared" ref="B18:G18" si="2">SUM(B14:B17)</f>
        <v>13913</v>
      </c>
      <c r="C18" s="9">
        <f t="shared" si="2"/>
        <v>9842</v>
      </c>
      <c r="D18" s="9">
        <f t="shared" si="2"/>
        <v>23755</v>
      </c>
      <c r="E18" s="8">
        <f t="shared" si="2"/>
        <v>12412</v>
      </c>
      <c r="F18" s="9">
        <f t="shared" si="2"/>
        <v>9084</v>
      </c>
      <c r="G18" s="9">
        <f t="shared" si="2"/>
        <v>21496</v>
      </c>
      <c r="H18" s="8">
        <f>(SUM(E18,B18))</f>
        <v>26325</v>
      </c>
      <c r="I18" s="9">
        <f>SUM(F18,C18)</f>
        <v>18926</v>
      </c>
      <c r="J18" s="9">
        <f>SUM(H18:I18)</f>
        <v>45251</v>
      </c>
      <c r="L18" s="23"/>
    </row>
    <row r="19" spans="1:12" ht="12" customHeight="1">
      <c r="A19" s="1" t="s">
        <v>78</v>
      </c>
      <c r="B19" s="14"/>
      <c r="C19" s="15"/>
      <c r="D19" s="15"/>
      <c r="E19" s="14"/>
      <c r="F19" s="15"/>
      <c r="G19" s="15"/>
      <c r="H19" s="42"/>
      <c r="I19" s="23"/>
      <c r="J19" s="23"/>
      <c r="L19" s="23"/>
    </row>
    <row r="20" spans="1:12" ht="12" customHeight="1">
      <c r="A20" s="57" t="s">
        <v>66</v>
      </c>
      <c r="B20" s="14">
        <v>136</v>
      </c>
      <c r="C20" s="15">
        <v>304</v>
      </c>
      <c r="D20" s="15">
        <v>440</v>
      </c>
      <c r="E20" s="14">
        <v>122</v>
      </c>
      <c r="F20" s="15">
        <v>258</v>
      </c>
      <c r="G20" s="15">
        <v>380</v>
      </c>
      <c r="H20" s="42">
        <f t="shared" ref="H20:I24" si="3">SUM(E20,B20)</f>
        <v>258</v>
      </c>
      <c r="I20" s="23">
        <f t="shared" si="3"/>
        <v>562</v>
      </c>
      <c r="J20" s="23">
        <f>SUM(H20:I20)</f>
        <v>820</v>
      </c>
      <c r="L20" s="23"/>
    </row>
    <row r="21" spans="1:12" ht="12" customHeight="1">
      <c r="A21" s="57" t="s">
        <v>67</v>
      </c>
      <c r="B21" s="14">
        <v>238</v>
      </c>
      <c r="C21" s="15">
        <v>824</v>
      </c>
      <c r="D21" s="15">
        <v>1062</v>
      </c>
      <c r="E21" s="14">
        <v>217</v>
      </c>
      <c r="F21" s="15">
        <v>739</v>
      </c>
      <c r="G21" s="15">
        <v>956</v>
      </c>
      <c r="H21" s="42">
        <f t="shared" si="3"/>
        <v>455</v>
      </c>
      <c r="I21" s="23">
        <f t="shared" si="3"/>
        <v>1563</v>
      </c>
      <c r="J21" s="23">
        <f>SUM(H21:I21)</f>
        <v>2018</v>
      </c>
      <c r="L21" s="23"/>
    </row>
    <row r="22" spans="1:12" ht="12" customHeight="1">
      <c r="A22" s="57" t="s">
        <v>68</v>
      </c>
      <c r="B22" s="14">
        <v>71</v>
      </c>
      <c r="C22" s="15">
        <v>236</v>
      </c>
      <c r="D22" s="15">
        <v>307</v>
      </c>
      <c r="E22" s="14">
        <v>61</v>
      </c>
      <c r="F22" s="15">
        <v>166</v>
      </c>
      <c r="G22" s="15">
        <v>227</v>
      </c>
      <c r="H22" s="42">
        <f t="shared" si="3"/>
        <v>132</v>
      </c>
      <c r="I22" s="23">
        <f t="shared" si="3"/>
        <v>402</v>
      </c>
      <c r="J22" s="23">
        <f>SUM(H22:I22)</f>
        <v>534</v>
      </c>
      <c r="L22" s="23"/>
    </row>
    <row r="23" spans="1:12" ht="12" customHeight="1">
      <c r="A23" s="57" t="s">
        <v>69</v>
      </c>
      <c r="B23" s="14">
        <v>103</v>
      </c>
      <c r="C23" s="15">
        <v>251</v>
      </c>
      <c r="D23" s="15">
        <v>354</v>
      </c>
      <c r="E23" s="14">
        <v>104</v>
      </c>
      <c r="F23" s="15">
        <v>225</v>
      </c>
      <c r="G23" s="15">
        <v>329</v>
      </c>
      <c r="H23" s="42">
        <f t="shared" si="3"/>
        <v>207</v>
      </c>
      <c r="I23" s="23">
        <f t="shared" si="3"/>
        <v>476</v>
      </c>
      <c r="J23" s="23">
        <f>SUM(H23:I23)</f>
        <v>683</v>
      </c>
      <c r="L23" s="23"/>
    </row>
    <row r="24" spans="1:12" s="7" customFormat="1" ht="12" customHeight="1">
      <c r="A24" s="62" t="s">
        <v>42</v>
      </c>
      <c r="B24" s="8">
        <f t="shared" ref="B24:G24" si="4">SUM(B20:B23)</f>
        <v>548</v>
      </c>
      <c r="C24" s="9">
        <f t="shared" si="4"/>
        <v>1615</v>
      </c>
      <c r="D24" s="9">
        <f t="shared" si="4"/>
        <v>2163</v>
      </c>
      <c r="E24" s="8">
        <f t="shared" si="4"/>
        <v>504</v>
      </c>
      <c r="F24" s="9">
        <f t="shared" si="4"/>
        <v>1388</v>
      </c>
      <c r="G24" s="9">
        <f t="shared" si="4"/>
        <v>1892</v>
      </c>
      <c r="H24" s="8">
        <f t="shared" si="3"/>
        <v>1052</v>
      </c>
      <c r="I24" s="9">
        <f t="shared" si="3"/>
        <v>3003</v>
      </c>
      <c r="J24" s="9">
        <f>SUM(H24:I24)</f>
        <v>4055</v>
      </c>
      <c r="L24" s="23"/>
    </row>
    <row r="25" spans="1:12" ht="12" customHeight="1">
      <c r="A25" s="1" t="s">
        <v>79</v>
      </c>
      <c r="B25" s="63"/>
      <c r="C25" s="64"/>
      <c r="D25" s="64"/>
      <c r="E25" s="63"/>
      <c r="F25" s="64"/>
      <c r="G25" s="64"/>
      <c r="H25" s="65"/>
      <c r="L25" s="23"/>
    </row>
    <row r="26" spans="1:12" ht="12" customHeight="1">
      <c r="A26" s="13" t="s">
        <v>66</v>
      </c>
      <c r="B26" s="14">
        <v>1850</v>
      </c>
      <c r="C26" s="15">
        <v>1399</v>
      </c>
      <c r="D26" s="15">
        <v>3249</v>
      </c>
      <c r="E26" s="14">
        <v>1345</v>
      </c>
      <c r="F26" s="15">
        <v>1048</v>
      </c>
      <c r="G26" s="15">
        <v>2393</v>
      </c>
      <c r="H26" s="42">
        <f t="shared" ref="H26:I30" si="5">SUM(E26,B26)</f>
        <v>3195</v>
      </c>
      <c r="I26" s="23">
        <f t="shared" si="5"/>
        <v>2447</v>
      </c>
      <c r="J26" s="23">
        <f>SUM(H26:I26)</f>
        <v>5642</v>
      </c>
      <c r="L26" s="23"/>
    </row>
    <row r="27" spans="1:12" ht="12" customHeight="1">
      <c r="A27" s="57" t="s">
        <v>67</v>
      </c>
      <c r="B27" s="14">
        <v>4428</v>
      </c>
      <c r="C27" s="15">
        <v>3254</v>
      </c>
      <c r="D27" s="15">
        <v>7682</v>
      </c>
      <c r="E27" s="14">
        <v>2671</v>
      </c>
      <c r="F27" s="15">
        <v>1949</v>
      </c>
      <c r="G27" s="15">
        <v>4620</v>
      </c>
      <c r="H27" s="42">
        <f t="shared" si="5"/>
        <v>7099</v>
      </c>
      <c r="I27" s="23">
        <f t="shared" si="5"/>
        <v>5203</v>
      </c>
      <c r="J27" s="23">
        <f>SUM(H27:I27)</f>
        <v>12302</v>
      </c>
      <c r="L27" s="23"/>
    </row>
    <row r="28" spans="1:12" ht="12" customHeight="1">
      <c r="A28" s="57" t="s">
        <v>68</v>
      </c>
      <c r="B28" s="14">
        <v>505</v>
      </c>
      <c r="C28" s="15">
        <v>260</v>
      </c>
      <c r="D28" s="15">
        <v>765</v>
      </c>
      <c r="E28" s="14">
        <v>309</v>
      </c>
      <c r="F28" s="15">
        <v>107</v>
      </c>
      <c r="G28" s="15">
        <v>416</v>
      </c>
      <c r="H28" s="42">
        <f t="shared" si="5"/>
        <v>814</v>
      </c>
      <c r="I28" s="23">
        <f t="shared" si="5"/>
        <v>367</v>
      </c>
      <c r="J28" s="23">
        <f>SUM(H28:I28)</f>
        <v>1181</v>
      </c>
      <c r="L28" s="23"/>
    </row>
    <row r="29" spans="1:12" ht="12" customHeight="1">
      <c r="A29" s="57" t="s">
        <v>69</v>
      </c>
      <c r="B29" s="14">
        <v>644</v>
      </c>
      <c r="C29" s="15">
        <v>193</v>
      </c>
      <c r="D29" s="15">
        <v>837</v>
      </c>
      <c r="E29" s="14">
        <v>448</v>
      </c>
      <c r="F29" s="15">
        <v>117</v>
      </c>
      <c r="G29" s="15">
        <v>565</v>
      </c>
      <c r="H29" s="42">
        <f t="shared" si="5"/>
        <v>1092</v>
      </c>
      <c r="I29" s="23">
        <f t="shared" si="5"/>
        <v>310</v>
      </c>
      <c r="J29" s="23">
        <f>SUM(H29:I29)</f>
        <v>1402</v>
      </c>
      <c r="L29" s="23"/>
    </row>
    <row r="30" spans="1:12" s="7" customFormat="1" ht="12" customHeight="1">
      <c r="A30" s="62" t="s">
        <v>42</v>
      </c>
      <c r="B30" s="8">
        <f t="shared" ref="B30:G30" si="6">SUM(B26:B29)</f>
        <v>7427</v>
      </c>
      <c r="C30" s="9">
        <f t="shared" si="6"/>
        <v>5106</v>
      </c>
      <c r="D30" s="9">
        <f t="shared" si="6"/>
        <v>12533</v>
      </c>
      <c r="E30" s="8">
        <f t="shared" si="6"/>
        <v>4773</v>
      </c>
      <c r="F30" s="9">
        <f t="shared" si="6"/>
        <v>3221</v>
      </c>
      <c r="G30" s="9">
        <f t="shared" si="6"/>
        <v>7994</v>
      </c>
      <c r="H30" s="8">
        <f t="shared" si="5"/>
        <v>12200</v>
      </c>
      <c r="I30" s="9">
        <f t="shared" si="5"/>
        <v>8327</v>
      </c>
      <c r="J30" s="9">
        <f>SUM(H30:I30)</f>
        <v>20527</v>
      </c>
      <c r="L30" s="23"/>
    </row>
    <row r="31" spans="1:12" ht="12" customHeight="1">
      <c r="A31" s="66" t="s">
        <v>54</v>
      </c>
      <c r="B31" s="27"/>
      <c r="C31" s="28"/>
      <c r="D31" s="28"/>
      <c r="E31" s="27"/>
      <c r="F31" s="28"/>
      <c r="G31" s="28"/>
      <c r="H31" s="45"/>
      <c r="I31" s="46"/>
      <c r="J31" s="46"/>
      <c r="L31" s="23"/>
    </row>
    <row r="32" spans="1:12" ht="12" customHeight="1">
      <c r="A32" s="57" t="s">
        <v>66</v>
      </c>
      <c r="B32" s="14">
        <f t="shared" ref="B32:G35" si="7">SUM(B26,B20,B14,B8)</f>
        <v>7731</v>
      </c>
      <c r="C32" s="15">
        <f t="shared" si="7"/>
        <v>7604</v>
      </c>
      <c r="D32" s="15">
        <f t="shared" si="7"/>
        <v>15335</v>
      </c>
      <c r="E32" s="14">
        <f t="shared" si="7"/>
        <v>6629</v>
      </c>
      <c r="F32" s="15">
        <f t="shared" si="7"/>
        <v>6585</v>
      </c>
      <c r="G32" s="15">
        <f t="shared" si="7"/>
        <v>13214</v>
      </c>
      <c r="H32" s="42">
        <f t="shared" ref="H32:I36" si="8">SUM(E32,B32)</f>
        <v>14360</v>
      </c>
      <c r="I32" s="23">
        <f t="shared" si="8"/>
        <v>14189</v>
      </c>
      <c r="J32" s="23">
        <f>SUM(H32:I32)</f>
        <v>28549</v>
      </c>
      <c r="L32" s="23"/>
    </row>
    <row r="33" spans="1:12" ht="12" customHeight="1">
      <c r="A33" s="57" t="s">
        <v>67</v>
      </c>
      <c r="B33" s="14">
        <f t="shared" si="7"/>
        <v>26724</v>
      </c>
      <c r="C33" s="15">
        <f t="shared" si="7"/>
        <v>26857</v>
      </c>
      <c r="D33" s="15">
        <f t="shared" si="7"/>
        <v>53581</v>
      </c>
      <c r="E33" s="14">
        <f t="shared" si="7"/>
        <v>22601</v>
      </c>
      <c r="F33" s="15">
        <f t="shared" si="7"/>
        <v>23654</v>
      </c>
      <c r="G33" s="15">
        <f t="shared" si="7"/>
        <v>46255</v>
      </c>
      <c r="H33" s="42">
        <f t="shared" si="8"/>
        <v>49325</v>
      </c>
      <c r="I33" s="23">
        <f t="shared" si="8"/>
        <v>50511</v>
      </c>
      <c r="J33" s="23">
        <f>SUM(H33:I33)</f>
        <v>99836</v>
      </c>
      <c r="L33" s="23"/>
    </row>
    <row r="34" spans="1:12" ht="12" customHeight="1">
      <c r="A34" s="57" t="s">
        <v>68</v>
      </c>
      <c r="B34" s="14">
        <f t="shared" si="7"/>
        <v>1451</v>
      </c>
      <c r="C34" s="15">
        <f t="shared" si="7"/>
        <v>882</v>
      </c>
      <c r="D34" s="15">
        <f t="shared" si="7"/>
        <v>2333</v>
      </c>
      <c r="E34" s="14">
        <f t="shared" si="7"/>
        <v>1205</v>
      </c>
      <c r="F34" s="15">
        <f t="shared" si="7"/>
        <v>673</v>
      </c>
      <c r="G34" s="15">
        <f t="shared" si="7"/>
        <v>1878</v>
      </c>
      <c r="H34" s="42">
        <f t="shared" si="8"/>
        <v>2656</v>
      </c>
      <c r="I34" s="23">
        <f t="shared" si="8"/>
        <v>1555</v>
      </c>
      <c r="J34" s="23">
        <f>SUM(H34:I34)</f>
        <v>4211</v>
      </c>
      <c r="L34" s="23"/>
    </row>
    <row r="35" spans="1:12" ht="12" customHeight="1">
      <c r="A35" s="57" t="s">
        <v>69</v>
      </c>
      <c r="B35" s="14">
        <f t="shared" si="7"/>
        <v>1962</v>
      </c>
      <c r="C35" s="15">
        <f t="shared" si="7"/>
        <v>1181</v>
      </c>
      <c r="D35" s="15">
        <f t="shared" si="7"/>
        <v>3143</v>
      </c>
      <c r="E35" s="14">
        <f t="shared" si="7"/>
        <v>1635</v>
      </c>
      <c r="F35" s="15">
        <f t="shared" si="7"/>
        <v>1016</v>
      </c>
      <c r="G35" s="15">
        <f t="shared" si="7"/>
        <v>2651</v>
      </c>
      <c r="H35" s="42">
        <f t="shared" si="8"/>
        <v>3597</v>
      </c>
      <c r="I35" s="23">
        <f t="shared" si="8"/>
        <v>2197</v>
      </c>
      <c r="J35" s="23">
        <f>SUM(H35:I35)</f>
        <v>5794</v>
      </c>
      <c r="L35" s="23"/>
    </row>
    <row r="36" spans="1:12" s="7" customFormat="1" ht="12" customHeight="1">
      <c r="A36" s="62" t="s">
        <v>42</v>
      </c>
      <c r="B36" s="8">
        <f t="shared" ref="B36:G36" si="9">SUM(B32:B35)</f>
        <v>37868</v>
      </c>
      <c r="C36" s="9">
        <f t="shared" si="9"/>
        <v>36524</v>
      </c>
      <c r="D36" s="9">
        <f t="shared" si="9"/>
        <v>74392</v>
      </c>
      <c r="E36" s="8">
        <f t="shared" si="9"/>
        <v>32070</v>
      </c>
      <c r="F36" s="9">
        <f t="shared" si="9"/>
        <v>31928</v>
      </c>
      <c r="G36" s="9">
        <f t="shared" si="9"/>
        <v>63998</v>
      </c>
      <c r="H36" s="8">
        <f t="shared" si="8"/>
        <v>69938</v>
      </c>
      <c r="I36" s="9">
        <f t="shared" si="8"/>
        <v>68452</v>
      </c>
      <c r="J36" s="9">
        <f>SUM(H36:I36)</f>
        <v>138390</v>
      </c>
      <c r="L36" s="23"/>
    </row>
  </sheetData>
  <phoneticPr fontId="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A98EAA-48F5-43C4-9C2C-3311BD1994D7}">
  <ds:schemaRefs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3E748C-73E0-4A4A-905C-5D16FD862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A4EFDF-A6D4-4404-955D-6DD4C3D053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18</vt:i4>
      </vt:variant>
    </vt:vector>
  </HeadingPairs>
  <TitlesOfParts>
    <vt:vector size="18" baseType="lpstr">
      <vt:lpstr>INHOUD</vt:lpstr>
      <vt:lpstr>21talen01</vt:lpstr>
      <vt:lpstr>21talen02</vt:lpstr>
      <vt:lpstr>21talen03</vt:lpstr>
      <vt:lpstr>21talen04</vt:lpstr>
      <vt:lpstr>21talen05</vt:lpstr>
      <vt:lpstr>21talen06</vt:lpstr>
      <vt:lpstr>21talen07</vt:lpstr>
      <vt:lpstr>21talen08</vt:lpstr>
      <vt:lpstr>21talen09</vt:lpstr>
      <vt:lpstr>21talen10</vt:lpstr>
      <vt:lpstr>21talen11</vt:lpstr>
      <vt:lpstr>21talen12</vt:lpstr>
      <vt:lpstr>21talen13</vt:lpstr>
      <vt:lpstr>21talen14</vt:lpstr>
      <vt:lpstr>21talen15</vt:lpstr>
      <vt:lpstr>21talen16</vt:lpstr>
      <vt:lpstr>21talen17</vt:lpstr>
    </vt:vector>
  </TitlesOfParts>
  <Manager/>
  <Company>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Van Impe, Hannah</cp:lastModifiedBy>
  <cp:revision/>
  <dcterms:created xsi:type="dcterms:W3CDTF">2002-09-03T08:12:57Z</dcterms:created>
  <dcterms:modified xsi:type="dcterms:W3CDTF">2023-05-04T12:00:47Z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0x010100703FEEF7FC4925438935D2DAE7BDF520</vt:lpwstr>
  </property>
</Properties>
</file>