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vanimpha\Desktop\"/>
    </mc:Choice>
  </mc:AlternateContent>
  <xr:revisionPtr revIDLastSave="0" documentId="13_ncr:1_{27F8E3CD-1BFB-4FC9-81FA-821B75C66EAE}" xr6:coauthVersionLast="47" xr6:coauthVersionMax="47" xr10:uidLastSave="{00000000-0000-0000-0000-000000000000}"/>
  <bookViews>
    <workbookView xWindow="36" yWindow="228" windowWidth="22896" windowHeight="11796" tabRatio="595" xr2:uid="{00000000-000D-0000-FFFF-FFFF00000000}"/>
  </bookViews>
  <sheets>
    <sheet name="INHOUD" sheetId="5" r:id="rId1"/>
    <sheet name="21gods01" sheetId="1" r:id="rId2"/>
    <sheet name="21gods02" sheetId="6" r:id="rId3"/>
    <sheet name="21gods03" sheetId="11" r:id="rId4"/>
    <sheet name="21gods04" sheetId="4" r:id="rId5"/>
    <sheet name="21gods05" sheetId="7" r:id="rId6"/>
    <sheet name="21gods06" sheetId="8" r:id="rId7"/>
    <sheet name="21gods07" sheetId="10" r:id="rId8"/>
    <sheet name="21gods08" sheetId="9" r:id="rId9"/>
  </sheets>
  <definedNames>
    <definedName name="_xlnm.Print_Area" localSheetId="2">'21gods02'!$A$1:$AE$51</definedName>
    <definedName name="_xlnm.Print_Area" localSheetId="7">'21gods07'!$A$1:$L$36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7" l="1"/>
  <c r="H18" i="9"/>
  <c r="AF10" i="11"/>
  <c r="AF11" i="11"/>
  <c r="AF12" i="11"/>
  <c r="AF13" i="11"/>
  <c r="AF14" i="11"/>
  <c r="AF16" i="11"/>
  <c r="AF17" i="11"/>
  <c r="AF18" i="11"/>
  <c r="AF19" i="11"/>
  <c r="AF20" i="11"/>
  <c r="AF22" i="11"/>
  <c r="AF23" i="11"/>
  <c r="AF24" i="11"/>
  <c r="AF25" i="11"/>
  <c r="AF27" i="11"/>
  <c r="AF28" i="11"/>
  <c r="AF29" i="11"/>
  <c r="AF30" i="11"/>
  <c r="AF31" i="11"/>
  <c r="AF33" i="11"/>
  <c r="AF34" i="11"/>
  <c r="AF35" i="11"/>
  <c r="AF36" i="11"/>
  <c r="AF37" i="11"/>
  <c r="AF39" i="11"/>
  <c r="AF40" i="11"/>
  <c r="AF41" i="11"/>
  <c r="AF42" i="11"/>
  <c r="AF43" i="11"/>
  <c r="AA44" i="4"/>
  <c r="Z44" i="4"/>
  <c r="AA43" i="4"/>
  <c r="Z43" i="4"/>
  <c r="AA42" i="4"/>
  <c r="Z42" i="4"/>
  <c r="AB42" i="4" s="1"/>
  <c r="AA41" i="4"/>
  <c r="Z41" i="4"/>
  <c r="AA40" i="4"/>
  <c r="AB40" i="4" s="1"/>
  <c r="Z40" i="4"/>
  <c r="AA38" i="4"/>
  <c r="Z38" i="4"/>
  <c r="AA37" i="4"/>
  <c r="Z37" i="4"/>
  <c r="AB37" i="4" s="1"/>
  <c r="AA36" i="4"/>
  <c r="Z36" i="4"/>
  <c r="AA35" i="4"/>
  <c r="AB35" i="4" s="1"/>
  <c r="Z35" i="4"/>
  <c r="AA34" i="4"/>
  <c r="Z34" i="4"/>
  <c r="AA32" i="4"/>
  <c r="AB32" i="4" s="1"/>
  <c r="Z32" i="4"/>
  <c r="AA31" i="4"/>
  <c r="Z31" i="4"/>
  <c r="AA30" i="4"/>
  <c r="Z30" i="4"/>
  <c r="AA29" i="4"/>
  <c r="AB29" i="4" s="1"/>
  <c r="Z29" i="4"/>
  <c r="AA28" i="4"/>
  <c r="Z28" i="4"/>
  <c r="AB28" i="4" s="1"/>
  <c r="AA26" i="4"/>
  <c r="Z26" i="4"/>
  <c r="AB26" i="4"/>
  <c r="AA25" i="4"/>
  <c r="Z25" i="4"/>
  <c r="AB25" i="4" s="1"/>
  <c r="AA24" i="4"/>
  <c r="Z24" i="4"/>
  <c r="AA23" i="4"/>
  <c r="AB23" i="4" s="1"/>
  <c r="Z23" i="4"/>
  <c r="AA22" i="4"/>
  <c r="AB22" i="4" s="1"/>
  <c r="Z22" i="4"/>
  <c r="AA20" i="4"/>
  <c r="Z20" i="4"/>
  <c r="AA19" i="4"/>
  <c r="Z19" i="4"/>
  <c r="AA18" i="4"/>
  <c r="Z18" i="4"/>
  <c r="AB18" i="4" s="1"/>
  <c r="AA17" i="4"/>
  <c r="Z17" i="4"/>
  <c r="AA16" i="4"/>
  <c r="Z16" i="4"/>
  <c r="AA14" i="4"/>
  <c r="Z14" i="4"/>
  <c r="AA13" i="4"/>
  <c r="Z13" i="4"/>
  <c r="AA12" i="4"/>
  <c r="Z12" i="4"/>
  <c r="AA11" i="4"/>
  <c r="Z11" i="4"/>
  <c r="AA10" i="4"/>
  <c r="Z10" i="4"/>
  <c r="AB10" i="4" s="1"/>
  <c r="L17" i="9"/>
  <c r="K33" i="9"/>
  <c r="L17" i="10"/>
  <c r="G33" i="10" s="1"/>
  <c r="K17" i="8"/>
  <c r="B33" i="8"/>
  <c r="C33" i="7"/>
  <c r="K17" i="7"/>
  <c r="K33" i="7"/>
  <c r="K16" i="7"/>
  <c r="B32" i="7"/>
  <c r="K16" i="8"/>
  <c r="C32" i="8"/>
  <c r="L16" i="10"/>
  <c r="L32" i="10" s="1"/>
  <c r="L16" i="9"/>
  <c r="J32" i="9"/>
  <c r="AE48" i="11"/>
  <c r="AD48" i="11"/>
  <c r="AC48" i="11"/>
  <c r="AE47" i="11"/>
  <c r="AD47" i="11"/>
  <c r="AC47" i="11"/>
  <c r="AE46" i="11"/>
  <c r="AD46" i="11"/>
  <c r="AC46" i="11"/>
  <c r="AE45" i="11"/>
  <c r="AD45" i="11"/>
  <c r="AC45" i="11"/>
  <c r="AB45" i="11"/>
  <c r="L15" i="9"/>
  <c r="K31" i="9"/>
  <c r="L15" i="10"/>
  <c r="L31" i="10" s="1"/>
  <c r="B31" i="8"/>
  <c r="I31" i="8"/>
  <c r="K15" i="7"/>
  <c r="K31" i="7"/>
  <c r="AB48" i="11"/>
  <c r="AB47" i="11"/>
  <c r="AB46" i="11"/>
  <c r="L14" i="10"/>
  <c r="B30" i="10" s="1"/>
  <c r="AG31" i="11"/>
  <c r="AH25" i="11"/>
  <c r="AH14" i="11"/>
  <c r="AH11" i="11"/>
  <c r="L14" i="9"/>
  <c r="C30" i="9"/>
  <c r="K14" i="8"/>
  <c r="B30" i="8"/>
  <c r="K14" i="7"/>
  <c r="J30" i="7"/>
  <c r="K13" i="7"/>
  <c r="B29" i="7"/>
  <c r="B48" i="1"/>
  <c r="C48" i="1"/>
  <c r="C52" i="1" s="1"/>
  <c r="D48" i="1"/>
  <c r="D52" i="1" s="1"/>
  <c r="B18" i="7" s="1"/>
  <c r="E48" i="1"/>
  <c r="E52" i="1" s="1"/>
  <c r="F48" i="1"/>
  <c r="G48" i="1"/>
  <c r="H48" i="1"/>
  <c r="H52" i="1" s="1"/>
  <c r="I48" i="1"/>
  <c r="J48" i="1"/>
  <c r="J52" i="1" s="1"/>
  <c r="D18" i="7" s="1"/>
  <c r="K48" i="1"/>
  <c r="K52" i="1" s="1"/>
  <c r="L48" i="1"/>
  <c r="L52" i="1" s="1"/>
  <c r="M48" i="1"/>
  <c r="N48" i="1"/>
  <c r="O48" i="1"/>
  <c r="P48" i="1"/>
  <c r="Q48" i="1"/>
  <c r="R48" i="1"/>
  <c r="R52" i="1" s="1"/>
  <c r="S48" i="1"/>
  <c r="S52" i="1" s="1"/>
  <c r="G18" i="7" s="1"/>
  <c r="T48" i="1"/>
  <c r="U48" i="1"/>
  <c r="V48" i="1"/>
  <c r="W48" i="1"/>
  <c r="AC48" i="1" s="1"/>
  <c r="X48" i="1"/>
  <c r="X52" i="1" s="1"/>
  <c r="Y48" i="1"/>
  <c r="AE48" i="1" s="1"/>
  <c r="Z48" i="1"/>
  <c r="AA48" i="1"/>
  <c r="AD48" i="1" s="1"/>
  <c r="AB48" i="1"/>
  <c r="J30" i="8"/>
  <c r="B29" i="9"/>
  <c r="C29" i="9"/>
  <c r="D29" i="9"/>
  <c r="E29" i="9"/>
  <c r="F29" i="9"/>
  <c r="G29" i="9"/>
  <c r="H29" i="9"/>
  <c r="I29" i="9"/>
  <c r="J29" i="9"/>
  <c r="K29" i="9"/>
  <c r="L29" i="9"/>
  <c r="C29" i="10"/>
  <c r="D29" i="10"/>
  <c r="E29" i="10"/>
  <c r="F29" i="10"/>
  <c r="G29" i="10"/>
  <c r="H29" i="10"/>
  <c r="I29" i="10"/>
  <c r="J29" i="10"/>
  <c r="K29" i="10"/>
  <c r="L29" i="10"/>
  <c r="B29" i="10"/>
  <c r="S50" i="6"/>
  <c r="R50" i="6"/>
  <c r="Q50" i="6"/>
  <c r="S49" i="6"/>
  <c r="S51" i="6"/>
  <c r="G18" i="8" s="1"/>
  <c r="R49" i="6"/>
  <c r="Q49" i="6"/>
  <c r="S48" i="6"/>
  <c r="R48" i="6"/>
  <c r="Q48" i="6"/>
  <c r="S47" i="6"/>
  <c r="R47" i="6"/>
  <c r="Q47" i="6"/>
  <c r="S46" i="6"/>
  <c r="R46" i="6"/>
  <c r="R51" i="6"/>
  <c r="Q46" i="6"/>
  <c r="AC10" i="1"/>
  <c r="AD10" i="1"/>
  <c r="AC11" i="1"/>
  <c r="AD11" i="1"/>
  <c r="AC12" i="1"/>
  <c r="AD12" i="1"/>
  <c r="AC13" i="1"/>
  <c r="AD13" i="1"/>
  <c r="AC14" i="1"/>
  <c r="AD14" i="1"/>
  <c r="AC16" i="1"/>
  <c r="AD16" i="1"/>
  <c r="AC17" i="1"/>
  <c r="AD17" i="1"/>
  <c r="AC18" i="1"/>
  <c r="AD18" i="1"/>
  <c r="AC19" i="1"/>
  <c r="AD19" i="1"/>
  <c r="AC20" i="1"/>
  <c r="AD20" i="1"/>
  <c r="AC22" i="1"/>
  <c r="AD22" i="1"/>
  <c r="AC23" i="1"/>
  <c r="AD23" i="1"/>
  <c r="AC24" i="1"/>
  <c r="AD24" i="1"/>
  <c r="AC25" i="1"/>
  <c r="AD25" i="1"/>
  <c r="AC27" i="1"/>
  <c r="AD27" i="1"/>
  <c r="AC28" i="1"/>
  <c r="AD28" i="1"/>
  <c r="AC29" i="1"/>
  <c r="AD29" i="1"/>
  <c r="AC30" i="1"/>
  <c r="AD30" i="1"/>
  <c r="AC31" i="1"/>
  <c r="AD31" i="1"/>
  <c r="AC33" i="1"/>
  <c r="AD33" i="1"/>
  <c r="AC34" i="1"/>
  <c r="AD34" i="1"/>
  <c r="AC35" i="1"/>
  <c r="AD35" i="1"/>
  <c r="AC36" i="1"/>
  <c r="AD36" i="1"/>
  <c r="AC37" i="1"/>
  <c r="AD37" i="1"/>
  <c r="AC39" i="1"/>
  <c r="AD39" i="1"/>
  <c r="AC40" i="1"/>
  <c r="AD40" i="1"/>
  <c r="AC42" i="1"/>
  <c r="AD42" i="1"/>
  <c r="AC43" i="1"/>
  <c r="AD43" i="1"/>
  <c r="AC44" i="1"/>
  <c r="AD44" i="1"/>
  <c r="AC45" i="1"/>
  <c r="AD45" i="1"/>
  <c r="AC46" i="1"/>
  <c r="AD46" i="1"/>
  <c r="B29" i="8"/>
  <c r="C29" i="8"/>
  <c r="D29" i="8"/>
  <c r="E29" i="8"/>
  <c r="F29" i="8"/>
  <c r="G29" i="8"/>
  <c r="H29" i="8"/>
  <c r="I29" i="8"/>
  <c r="J29" i="8"/>
  <c r="K29" i="8"/>
  <c r="AE14" i="6"/>
  <c r="AD14" i="6"/>
  <c r="AC14" i="6"/>
  <c r="AC13" i="6"/>
  <c r="AD13" i="6"/>
  <c r="AG10" i="11"/>
  <c r="AH10" i="11"/>
  <c r="AG11" i="11"/>
  <c r="AG12" i="11"/>
  <c r="AH12" i="11"/>
  <c r="AG13" i="11"/>
  <c r="AH13" i="11"/>
  <c r="AG14" i="11"/>
  <c r="AG16" i="11"/>
  <c r="AH16" i="11"/>
  <c r="AG17" i="11"/>
  <c r="AH17" i="11"/>
  <c r="AG18" i="11"/>
  <c r="AH18" i="11"/>
  <c r="AG19" i="11"/>
  <c r="AG20" i="11"/>
  <c r="AH20" i="11"/>
  <c r="AG22" i="11"/>
  <c r="AH22" i="11"/>
  <c r="AG23" i="11"/>
  <c r="AH23" i="11"/>
  <c r="AG24" i="11"/>
  <c r="AH24" i="11"/>
  <c r="AG25" i="11"/>
  <c r="AG27" i="11"/>
  <c r="AH27" i="11"/>
  <c r="AG28" i="11"/>
  <c r="AH28" i="11"/>
  <c r="AG29" i="11"/>
  <c r="AH29" i="11"/>
  <c r="AG30" i="11"/>
  <c r="AH30" i="11"/>
  <c r="AH31" i="11"/>
  <c r="AG33" i="11"/>
  <c r="AH33" i="11"/>
  <c r="AG34" i="11"/>
  <c r="AH34" i="11"/>
  <c r="AG35" i="11"/>
  <c r="AH35" i="11"/>
  <c r="AG36" i="11"/>
  <c r="AH36" i="11"/>
  <c r="AG37" i="11"/>
  <c r="AH37" i="11"/>
  <c r="AG39" i="11"/>
  <c r="AH39" i="11"/>
  <c r="AG40" i="11"/>
  <c r="AH40" i="11"/>
  <c r="AG41" i="11"/>
  <c r="AH41" i="11"/>
  <c r="AG42" i="11"/>
  <c r="AH42" i="11"/>
  <c r="AG43" i="11"/>
  <c r="AH43" i="11"/>
  <c r="B21" i="9"/>
  <c r="C21" i="9"/>
  <c r="D21" i="9"/>
  <c r="E21" i="9"/>
  <c r="F21" i="9"/>
  <c r="G21" i="9"/>
  <c r="H21" i="9"/>
  <c r="I21" i="9"/>
  <c r="J21" i="9"/>
  <c r="K21" i="9"/>
  <c r="L21" i="9"/>
  <c r="B22" i="9"/>
  <c r="C22" i="9"/>
  <c r="D22" i="9"/>
  <c r="E22" i="9"/>
  <c r="F22" i="9"/>
  <c r="G22" i="9"/>
  <c r="H22" i="9"/>
  <c r="I22" i="9"/>
  <c r="J22" i="9"/>
  <c r="K22" i="9"/>
  <c r="L22" i="9"/>
  <c r="B23" i="9"/>
  <c r="C23" i="9"/>
  <c r="D23" i="9"/>
  <c r="E23" i="9"/>
  <c r="F23" i="9"/>
  <c r="G23" i="9"/>
  <c r="H23" i="9"/>
  <c r="I23" i="9"/>
  <c r="J23" i="9"/>
  <c r="K23" i="9"/>
  <c r="L23" i="9"/>
  <c r="B24" i="9"/>
  <c r="C24" i="9"/>
  <c r="D24" i="9"/>
  <c r="E24" i="9"/>
  <c r="F24" i="9"/>
  <c r="G24" i="9"/>
  <c r="H24" i="9"/>
  <c r="I24" i="9"/>
  <c r="J24" i="9"/>
  <c r="K24" i="9"/>
  <c r="L24" i="9"/>
  <c r="B25" i="9"/>
  <c r="C25" i="9"/>
  <c r="D25" i="9"/>
  <c r="E25" i="9"/>
  <c r="F25" i="9"/>
  <c r="G25" i="9"/>
  <c r="H25" i="9"/>
  <c r="I25" i="9"/>
  <c r="J25" i="9"/>
  <c r="K25" i="9"/>
  <c r="L25" i="9"/>
  <c r="B26" i="9"/>
  <c r="C26" i="9"/>
  <c r="D26" i="9"/>
  <c r="E26" i="9"/>
  <c r="F26" i="9"/>
  <c r="G26" i="9"/>
  <c r="H26" i="9"/>
  <c r="I26" i="9"/>
  <c r="J26" i="9"/>
  <c r="K26" i="9"/>
  <c r="L26" i="9"/>
  <c r="B27" i="9"/>
  <c r="C27" i="9"/>
  <c r="D27" i="9"/>
  <c r="E27" i="9"/>
  <c r="F27" i="9"/>
  <c r="G27" i="9"/>
  <c r="H27" i="9"/>
  <c r="I27" i="9"/>
  <c r="J27" i="9"/>
  <c r="K27" i="9"/>
  <c r="L27" i="9"/>
  <c r="B28" i="9"/>
  <c r="C28" i="9"/>
  <c r="D28" i="9"/>
  <c r="E28" i="9"/>
  <c r="F28" i="9"/>
  <c r="G28" i="9"/>
  <c r="H28" i="9"/>
  <c r="I28" i="9"/>
  <c r="J28" i="9"/>
  <c r="K28" i="9"/>
  <c r="L28" i="9"/>
  <c r="B21" i="8"/>
  <c r="C21" i="8"/>
  <c r="D21" i="8"/>
  <c r="E21" i="8"/>
  <c r="F21" i="8"/>
  <c r="G21" i="8"/>
  <c r="H21" i="8"/>
  <c r="I21" i="8"/>
  <c r="J21" i="8"/>
  <c r="K21" i="8"/>
  <c r="B22" i="8"/>
  <c r="C22" i="8"/>
  <c r="D22" i="8"/>
  <c r="E22" i="8"/>
  <c r="F22" i="8"/>
  <c r="G22" i="8"/>
  <c r="H22" i="8"/>
  <c r="I22" i="8"/>
  <c r="J22" i="8"/>
  <c r="K22" i="8"/>
  <c r="B23" i="8"/>
  <c r="C23" i="8"/>
  <c r="D23" i="8"/>
  <c r="E23" i="8"/>
  <c r="F23" i="8"/>
  <c r="G23" i="8"/>
  <c r="H23" i="8"/>
  <c r="I23" i="8"/>
  <c r="J23" i="8"/>
  <c r="K23" i="8"/>
  <c r="B24" i="8"/>
  <c r="C24" i="8"/>
  <c r="D24" i="8"/>
  <c r="E24" i="8"/>
  <c r="F24" i="8"/>
  <c r="G24" i="8"/>
  <c r="H24" i="8"/>
  <c r="I24" i="8"/>
  <c r="J24" i="8"/>
  <c r="K24" i="8"/>
  <c r="B25" i="8"/>
  <c r="C25" i="8"/>
  <c r="D25" i="8"/>
  <c r="E25" i="8"/>
  <c r="F25" i="8"/>
  <c r="G25" i="8"/>
  <c r="H25" i="8"/>
  <c r="I25" i="8"/>
  <c r="J25" i="8"/>
  <c r="K25" i="8"/>
  <c r="B26" i="8"/>
  <c r="C26" i="8"/>
  <c r="D26" i="8"/>
  <c r="E26" i="8"/>
  <c r="F26" i="8"/>
  <c r="G26" i="8"/>
  <c r="H26" i="8"/>
  <c r="I26" i="8"/>
  <c r="J26" i="8"/>
  <c r="K26" i="8"/>
  <c r="B27" i="8"/>
  <c r="C27" i="8"/>
  <c r="D27" i="8"/>
  <c r="E27" i="8"/>
  <c r="F27" i="8"/>
  <c r="G27" i="8"/>
  <c r="H27" i="8"/>
  <c r="I27" i="8"/>
  <c r="J27" i="8"/>
  <c r="K27" i="8"/>
  <c r="B28" i="8"/>
  <c r="C28" i="8"/>
  <c r="D28" i="8"/>
  <c r="E28" i="8"/>
  <c r="F28" i="8"/>
  <c r="G28" i="8"/>
  <c r="H28" i="8"/>
  <c r="I28" i="8"/>
  <c r="J28" i="8"/>
  <c r="K28" i="8"/>
  <c r="B21" i="7"/>
  <c r="C21" i="7"/>
  <c r="D21" i="7"/>
  <c r="E21" i="7"/>
  <c r="F21" i="7"/>
  <c r="G21" i="7"/>
  <c r="H21" i="7"/>
  <c r="I21" i="7"/>
  <c r="J21" i="7"/>
  <c r="K21" i="7"/>
  <c r="B22" i="7"/>
  <c r="C22" i="7"/>
  <c r="D22" i="7"/>
  <c r="E22" i="7"/>
  <c r="F22" i="7"/>
  <c r="G22" i="7"/>
  <c r="H22" i="7"/>
  <c r="I22" i="7"/>
  <c r="J22" i="7"/>
  <c r="K22" i="7"/>
  <c r="B23" i="7"/>
  <c r="C23" i="7"/>
  <c r="D23" i="7"/>
  <c r="E23" i="7"/>
  <c r="F23" i="7"/>
  <c r="G23" i="7"/>
  <c r="H23" i="7"/>
  <c r="I23" i="7"/>
  <c r="J23" i="7"/>
  <c r="K23" i="7"/>
  <c r="B24" i="7"/>
  <c r="C24" i="7"/>
  <c r="D24" i="7"/>
  <c r="E24" i="7"/>
  <c r="F24" i="7"/>
  <c r="G24" i="7"/>
  <c r="H24" i="7"/>
  <c r="I24" i="7"/>
  <c r="J24" i="7"/>
  <c r="K24" i="7"/>
  <c r="B25" i="7"/>
  <c r="C25" i="7"/>
  <c r="D25" i="7"/>
  <c r="E25" i="7"/>
  <c r="F25" i="7"/>
  <c r="G25" i="7"/>
  <c r="H25" i="7"/>
  <c r="I25" i="7"/>
  <c r="J25" i="7"/>
  <c r="K25" i="7"/>
  <c r="B26" i="7"/>
  <c r="C26" i="7"/>
  <c r="D26" i="7"/>
  <c r="E26" i="7"/>
  <c r="F26" i="7"/>
  <c r="G26" i="7"/>
  <c r="H26" i="7"/>
  <c r="I26" i="7"/>
  <c r="J26" i="7"/>
  <c r="K26" i="7"/>
  <c r="B27" i="7"/>
  <c r="C27" i="7"/>
  <c r="D27" i="7"/>
  <c r="E27" i="7"/>
  <c r="F27" i="7"/>
  <c r="G27" i="7"/>
  <c r="H27" i="7"/>
  <c r="I27" i="7"/>
  <c r="J27" i="7"/>
  <c r="K27" i="7"/>
  <c r="B28" i="7"/>
  <c r="C28" i="7"/>
  <c r="D28" i="7"/>
  <c r="E28" i="7"/>
  <c r="F28" i="7"/>
  <c r="G28" i="7"/>
  <c r="H28" i="7"/>
  <c r="I28" i="7"/>
  <c r="J28" i="7"/>
  <c r="K28" i="7"/>
  <c r="AB46" i="6"/>
  <c r="AB51" i="6"/>
  <c r="J18" i="8" s="1"/>
  <c r="AA46" i="6"/>
  <c r="AA51" i="6" s="1"/>
  <c r="Z46" i="6"/>
  <c r="Y46" i="6"/>
  <c r="Y51" i="6" s="1"/>
  <c r="I18" i="8" s="1"/>
  <c r="X46" i="6"/>
  <c r="X51" i="6" s="1"/>
  <c r="W46" i="6"/>
  <c r="W51" i="6" s="1"/>
  <c r="V46" i="6"/>
  <c r="V51" i="6" s="1"/>
  <c r="H18" i="8" s="1"/>
  <c r="U46" i="6"/>
  <c r="T46" i="6"/>
  <c r="P46" i="6"/>
  <c r="P51" i="6" s="1"/>
  <c r="F18" i="8" s="1"/>
  <c r="O46" i="6"/>
  <c r="N46" i="6"/>
  <c r="M46" i="6"/>
  <c r="L46" i="6"/>
  <c r="L51" i="6" s="1"/>
  <c r="K46" i="6"/>
  <c r="J46" i="6"/>
  <c r="I46" i="6"/>
  <c r="I51" i="6" s="1"/>
  <c r="H46" i="6"/>
  <c r="G46" i="6"/>
  <c r="F46" i="6"/>
  <c r="F51" i="6" s="1"/>
  <c r="E46" i="6"/>
  <c r="D46" i="6"/>
  <c r="C46" i="6"/>
  <c r="C51" i="6" s="1"/>
  <c r="B46" i="6"/>
  <c r="P50" i="4"/>
  <c r="P51" i="4" s="1"/>
  <c r="F18" i="9" s="1"/>
  <c r="O50" i="4"/>
  <c r="N50" i="4"/>
  <c r="P49" i="4"/>
  <c r="O49" i="4"/>
  <c r="N49" i="4"/>
  <c r="P48" i="4"/>
  <c r="O48" i="4"/>
  <c r="N48" i="4"/>
  <c r="P47" i="4"/>
  <c r="O47" i="4"/>
  <c r="N47" i="4"/>
  <c r="P46" i="4"/>
  <c r="O46" i="4"/>
  <c r="O51" i="4" s="1"/>
  <c r="N46" i="4"/>
  <c r="N51" i="4" s="1"/>
  <c r="AE39" i="1"/>
  <c r="AE40" i="1"/>
  <c r="Y50" i="4"/>
  <c r="X50" i="4"/>
  <c r="W50" i="4"/>
  <c r="V50" i="4"/>
  <c r="U50" i="4"/>
  <c r="T50" i="4"/>
  <c r="S50" i="4"/>
  <c r="R50" i="4"/>
  <c r="Q50" i="4"/>
  <c r="M50" i="4"/>
  <c r="L50" i="4"/>
  <c r="K50" i="4"/>
  <c r="J50" i="4"/>
  <c r="I50" i="4"/>
  <c r="H50" i="4"/>
  <c r="G50" i="4"/>
  <c r="F50" i="4"/>
  <c r="E50" i="4"/>
  <c r="D50" i="4"/>
  <c r="C50" i="4"/>
  <c r="Y49" i="4"/>
  <c r="X49" i="4"/>
  <c r="W49" i="4"/>
  <c r="V49" i="4"/>
  <c r="U49" i="4"/>
  <c r="T49" i="4"/>
  <c r="S49" i="4"/>
  <c r="R49" i="4"/>
  <c r="Q49" i="4"/>
  <c r="M49" i="4"/>
  <c r="L49" i="4"/>
  <c r="K49" i="4"/>
  <c r="J49" i="4"/>
  <c r="I49" i="4"/>
  <c r="H49" i="4"/>
  <c r="G49" i="4"/>
  <c r="F49" i="4"/>
  <c r="E49" i="4"/>
  <c r="D49" i="4"/>
  <c r="C49" i="4"/>
  <c r="Y48" i="4"/>
  <c r="X48" i="4"/>
  <c r="AA48" i="4" s="1"/>
  <c r="W48" i="4"/>
  <c r="Z48" i="4" s="1"/>
  <c r="V48" i="4"/>
  <c r="U48" i="4"/>
  <c r="T48" i="4"/>
  <c r="S48" i="4"/>
  <c r="R48" i="4"/>
  <c r="Q48" i="4"/>
  <c r="M48" i="4"/>
  <c r="L48" i="4"/>
  <c r="K48" i="4"/>
  <c r="J48" i="4"/>
  <c r="I48" i="4"/>
  <c r="H48" i="4"/>
  <c r="G48" i="4"/>
  <c r="G51" i="4" s="1"/>
  <c r="C18" i="9" s="1"/>
  <c r="F48" i="4"/>
  <c r="E48" i="4"/>
  <c r="D48" i="4"/>
  <c r="C48" i="4"/>
  <c r="Y47" i="4"/>
  <c r="X47" i="4"/>
  <c r="X51" i="4" s="1"/>
  <c r="W47" i="4"/>
  <c r="W51" i="4" s="1"/>
  <c r="V47" i="4"/>
  <c r="U47" i="4"/>
  <c r="T47" i="4"/>
  <c r="S47" i="4"/>
  <c r="R47" i="4"/>
  <c r="Q47" i="4"/>
  <c r="Q51" i="4" s="1"/>
  <c r="M47" i="4"/>
  <c r="M51" i="4" s="1"/>
  <c r="E18" i="9" s="1"/>
  <c r="L47" i="4"/>
  <c r="AA47" i="4" s="1"/>
  <c r="K47" i="4"/>
  <c r="J47" i="4"/>
  <c r="I47" i="4"/>
  <c r="H47" i="4"/>
  <c r="G47" i="4"/>
  <c r="F47" i="4"/>
  <c r="E47" i="4"/>
  <c r="D47" i="4"/>
  <c r="C47" i="4"/>
  <c r="Y46" i="4"/>
  <c r="Y51" i="4" s="1"/>
  <c r="J18" i="9" s="1"/>
  <c r="X46" i="4"/>
  <c r="W46" i="4"/>
  <c r="V46" i="4"/>
  <c r="V51" i="4" s="1"/>
  <c r="I18" i="9" s="1"/>
  <c r="U46" i="4"/>
  <c r="T46" i="4"/>
  <c r="T51" i="4" s="1"/>
  <c r="S46" i="4"/>
  <c r="R46" i="4"/>
  <c r="R51" i="4" s="1"/>
  <c r="Q46" i="4"/>
  <c r="M46" i="4"/>
  <c r="L46" i="4"/>
  <c r="L51" i="4" s="1"/>
  <c r="K46" i="4"/>
  <c r="K51" i="4" s="1"/>
  <c r="J46" i="4"/>
  <c r="J51" i="4" s="1"/>
  <c r="D18" i="9" s="1"/>
  <c r="I46" i="4"/>
  <c r="H46" i="4"/>
  <c r="G46" i="4"/>
  <c r="F46" i="4"/>
  <c r="F51" i="4" s="1"/>
  <c r="E46" i="4"/>
  <c r="E51" i="4" s="1"/>
  <c r="D46" i="4"/>
  <c r="D51" i="4" s="1"/>
  <c r="B18" i="9" s="1"/>
  <c r="C46" i="4"/>
  <c r="B50" i="4"/>
  <c r="B49" i="4"/>
  <c r="B48" i="4"/>
  <c r="B47" i="4"/>
  <c r="B46" i="4"/>
  <c r="B51" i="4" s="1"/>
  <c r="AB50" i="6"/>
  <c r="AA50" i="6"/>
  <c r="Z50" i="6"/>
  <c r="Y50" i="6"/>
  <c r="X50" i="6"/>
  <c r="W50" i="6"/>
  <c r="V50" i="6"/>
  <c r="U50" i="6"/>
  <c r="T50" i="6"/>
  <c r="P50" i="6"/>
  <c r="O50" i="6"/>
  <c r="N50" i="6"/>
  <c r="M50" i="6"/>
  <c r="L50" i="6"/>
  <c r="K50" i="6"/>
  <c r="AC50" i="6" s="1"/>
  <c r="J50" i="6"/>
  <c r="I50" i="6"/>
  <c r="H50" i="6"/>
  <c r="G50" i="6"/>
  <c r="F50" i="6"/>
  <c r="E50" i="6"/>
  <c r="D50" i="6"/>
  <c r="C50" i="6"/>
  <c r="B50" i="6"/>
  <c r="AB49" i="6"/>
  <c r="AA49" i="6"/>
  <c r="Z49" i="6"/>
  <c r="Y49" i="6"/>
  <c r="X49" i="6"/>
  <c r="W49" i="6"/>
  <c r="V49" i="6"/>
  <c r="U49" i="6"/>
  <c r="T49" i="6"/>
  <c r="P49" i="6"/>
  <c r="O49" i="6"/>
  <c r="AD49" i="6" s="1"/>
  <c r="N49" i="6"/>
  <c r="M49" i="6"/>
  <c r="L49" i="6"/>
  <c r="K49" i="6"/>
  <c r="K51" i="6" s="1"/>
  <c r="J49" i="6"/>
  <c r="I49" i="6"/>
  <c r="H49" i="6"/>
  <c r="G49" i="6"/>
  <c r="F49" i="6"/>
  <c r="E49" i="6"/>
  <c r="E51" i="6"/>
  <c r="D49" i="6"/>
  <c r="C49" i="6"/>
  <c r="B49" i="6"/>
  <c r="AB48" i="6"/>
  <c r="AA48" i="6"/>
  <c r="Z48" i="6"/>
  <c r="Y48" i="6"/>
  <c r="X48" i="6"/>
  <c r="W48" i="6"/>
  <c r="V48" i="6"/>
  <c r="U48" i="6"/>
  <c r="T48" i="6"/>
  <c r="P48" i="6"/>
  <c r="O48" i="6"/>
  <c r="N48" i="6"/>
  <c r="M48" i="6"/>
  <c r="L48" i="6"/>
  <c r="K48" i="6"/>
  <c r="J48" i="6"/>
  <c r="I48" i="6"/>
  <c r="H48" i="6"/>
  <c r="G48" i="6"/>
  <c r="G51" i="6" s="1"/>
  <c r="C18" i="8" s="1"/>
  <c r="F48" i="6"/>
  <c r="E48" i="6"/>
  <c r="D48" i="6"/>
  <c r="C48" i="6"/>
  <c r="B48" i="6"/>
  <c r="AB47" i="6"/>
  <c r="AA47" i="6"/>
  <c r="Z47" i="6"/>
  <c r="Z51" i="6" s="1"/>
  <c r="Y47" i="6"/>
  <c r="X47" i="6"/>
  <c r="W47" i="6"/>
  <c r="V47" i="6"/>
  <c r="U47" i="6"/>
  <c r="U51" i="6" s="1"/>
  <c r="T47" i="6"/>
  <c r="T51" i="6" s="1"/>
  <c r="P47" i="6"/>
  <c r="O47" i="6"/>
  <c r="O51" i="6"/>
  <c r="N47" i="6"/>
  <c r="M47" i="6"/>
  <c r="L47" i="6"/>
  <c r="K47" i="6"/>
  <c r="J47" i="6"/>
  <c r="I47" i="6"/>
  <c r="H47" i="6"/>
  <c r="H51" i="6" s="1"/>
  <c r="G47" i="6"/>
  <c r="F47" i="6"/>
  <c r="E47" i="6"/>
  <c r="D47" i="6"/>
  <c r="D51" i="6" s="1"/>
  <c r="B18" i="8" s="1"/>
  <c r="C47" i="6"/>
  <c r="B47" i="6"/>
  <c r="B51" i="6" s="1"/>
  <c r="AD44" i="6"/>
  <c r="AE44" i="6" s="1"/>
  <c r="AC44" i="6"/>
  <c r="AD43" i="6"/>
  <c r="AE43" i="6"/>
  <c r="AC43" i="6"/>
  <c r="AD42" i="6"/>
  <c r="AC42" i="6"/>
  <c r="AD41" i="6"/>
  <c r="AC41" i="6"/>
  <c r="AE41" i="6" s="1"/>
  <c r="AD40" i="6"/>
  <c r="AC40" i="6"/>
  <c r="AD38" i="6"/>
  <c r="AE38" i="6" s="1"/>
  <c r="AC38" i="6"/>
  <c r="AD37" i="6"/>
  <c r="AE37" i="6" s="1"/>
  <c r="AC37" i="6"/>
  <c r="AD36" i="6"/>
  <c r="AC36" i="6"/>
  <c r="AE36" i="6" s="1"/>
  <c r="AD35" i="6"/>
  <c r="AC35" i="6"/>
  <c r="AD34" i="6"/>
  <c r="AE34" i="6" s="1"/>
  <c r="AC34" i="6"/>
  <c r="AD32" i="6"/>
  <c r="AC32" i="6"/>
  <c r="AE32" i="6"/>
  <c r="AD31" i="6"/>
  <c r="AC31" i="6"/>
  <c r="AD30" i="6"/>
  <c r="AC30" i="6"/>
  <c r="AD29" i="6"/>
  <c r="AC29" i="6"/>
  <c r="AD28" i="6"/>
  <c r="AC28" i="6"/>
  <c r="AE28" i="6" s="1"/>
  <c r="AD26" i="6"/>
  <c r="AC26" i="6"/>
  <c r="AD25" i="6"/>
  <c r="AC25" i="6"/>
  <c r="AD24" i="6"/>
  <c r="AC24" i="6"/>
  <c r="AD23" i="6"/>
  <c r="AC23" i="6"/>
  <c r="AD22" i="6"/>
  <c r="AC22" i="6"/>
  <c r="AD20" i="6"/>
  <c r="AE20" i="6" s="1"/>
  <c r="AC20" i="6"/>
  <c r="AD19" i="6"/>
  <c r="AE19" i="6" s="1"/>
  <c r="AC19" i="6"/>
  <c r="AD18" i="6"/>
  <c r="AC18" i="6"/>
  <c r="AD17" i="6"/>
  <c r="AC17" i="6"/>
  <c r="AE17" i="6"/>
  <c r="AD16" i="6"/>
  <c r="AC16" i="6"/>
  <c r="AD12" i="6"/>
  <c r="AC12" i="6"/>
  <c r="AD11" i="6"/>
  <c r="AC11" i="6"/>
  <c r="AD10" i="6"/>
  <c r="AC10" i="6"/>
  <c r="AE10" i="6" s="1"/>
  <c r="AE46" i="1"/>
  <c r="AE45" i="1"/>
  <c r="AE44" i="1"/>
  <c r="AE43" i="1"/>
  <c r="AE42" i="1"/>
  <c r="AE37" i="1"/>
  <c r="AE36" i="1"/>
  <c r="AE35" i="1"/>
  <c r="AE34" i="1"/>
  <c r="AE33" i="1"/>
  <c r="AE31" i="1"/>
  <c r="AE30" i="1"/>
  <c r="AE29" i="1"/>
  <c r="AE28" i="1"/>
  <c r="AE27" i="1"/>
  <c r="AE25" i="1"/>
  <c r="AE24" i="1"/>
  <c r="AE23" i="1"/>
  <c r="AE22" i="1"/>
  <c r="AE20" i="1"/>
  <c r="AE19" i="1"/>
  <c r="AE18" i="1"/>
  <c r="AE17" i="1"/>
  <c r="AE16" i="1"/>
  <c r="AE14" i="1"/>
  <c r="AE13" i="1"/>
  <c r="AE12" i="1"/>
  <c r="AE11" i="1"/>
  <c r="AE10" i="1"/>
  <c r="AB51" i="1"/>
  <c r="AA51" i="1"/>
  <c r="Z51" i="1"/>
  <c r="Y51" i="1"/>
  <c r="X51" i="1"/>
  <c r="AD51" i="1" s="1"/>
  <c r="W51" i="1"/>
  <c r="AC51" i="1" s="1"/>
  <c r="V51" i="1"/>
  <c r="AE51" i="1" s="1"/>
  <c r="U51" i="1"/>
  <c r="T51" i="1"/>
  <c r="S51" i="1"/>
  <c r="R51" i="1"/>
  <c r="Q51" i="1"/>
  <c r="Q52" i="1" s="1"/>
  <c r="P51" i="1"/>
  <c r="O51" i="1"/>
  <c r="N51" i="1"/>
  <c r="M51" i="1"/>
  <c r="L51" i="1"/>
  <c r="K51" i="1"/>
  <c r="J51" i="1"/>
  <c r="I51" i="1"/>
  <c r="H51" i="1"/>
  <c r="G51" i="1"/>
  <c r="F51" i="1"/>
  <c r="E51" i="1"/>
  <c r="D51" i="1"/>
  <c r="C51" i="1"/>
  <c r="AB50" i="1"/>
  <c r="AE50" i="1" s="1"/>
  <c r="AA50" i="1"/>
  <c r="AD50" i="1" s="1"/>
  <c r="Z50" i="1"/>
  <c r="Z52" i="1" s="1"/>
  <c r="Y50" i="1"/>
  <c r="X50" i="1"/>
  <c r="W50" i="1"/>
  <c r="V50" i="1"/>
  <c r="U50" i="1"/>
  <c r="T50" i="1"/>
  <c r="T52" i="1" s="1"/>
  <c r="S50" i="1"/>
  <c r="R50" i="1"/>
  <c r="Q50" i="1"/>
  <c r="P50" i="1"/>
  <c r="O50" i="1"/>
  <c r="N50" i="1"/>
  <c r="N52" i="1"/>
  <c r="M50" i="1"/>
  <c r="L50" i="1"/>
  <c r="K50" i="1"/>
  <c r="J50" i="1"/>
  <c r="I50" i="1"/>
  <c r="H50" i="1"/>
  <c r="AC50" i="1" s="1"/>
  <c r="G50" i="1"/>
  <c r="F50" i="1"/>
  <c r="E50" i="1"/>
  <c r="D50" i="1"/>
  <c r="C50" i="1"/>
  <c r="AB49" i="1"/>
  <c r="AA49" i="1"/>
  <c r="AA52" i="1" s="1"/>
  <c r="AD52" i="1" s="1"/>
  <c r="Z49" i="1"/>
  <c r="Y49" i="1"/>
  <c r="X49" i="1"/>
  <c r="W49" i="1"/>
  <c r="AC49" i="1" s="1"/>
  <c r="V49" i="1"/>
  <c r="V52" i="1" s="1"/>
  <c r="H18" i="7" s="1"/>
  <c r="U49" i="1"/>
  <c r="U52" i="1" s="1"/>
  <c r="T49" i="1"/>
  <c r="S49" i="1"/>
  <c r="R49" i="1"/>
  <c r="Q49" i="1"/>
  <c r="P49" i="1"/>
  <c r="P52" i="1" s="1"/>
  <c r="F18" i="7" s="1"/>
  <c r="O49" i="1"/>
  <c r="N49" i="1"/>
  <c r="M49" i="1"/>
  <c r="M52" i="1" s="1"/>
  <c r="E18" i="7" s="1"/>
  <c r="L49" i="1"/>
  <c r="K49" i="1"/>
  <c r="J49" i="1"/>
  <c r="I49" i="1"/>
  <c r="I52" i="1" s="1"/>
  <c r="H49" i="1"/>
  <c r="G49" i="1"/>
  <c r="G52" i="1" s="1"/>
  <c r="C18" i="7" s="1"/>
  <c r="F49" i="1"/>
  <c r="F52" i="1"/>
  <c r="E49" i="1"/>
  <c r="D49" i="1"/>
  <c r="C49" i="1"/>
  <c r="B51" i="1"/>
  <c r="B50" i="1"/>
  <c r="B49" i="1"/>
  <c r="B52" i="1"/>
  <c r="G30" i="9"/>
  <c r="E30" i="9"/>
  <c r="L30" i="9"/>
  <c r="D30" i="9"/>
  <c r="K30" i="9"/>
  <c r="I30" i="8"/>
  <c r="H30" i="8"/>
  <c r="G30" i="8"/>
  <c r="E30" i="10"/>
  <c r="C30" i="10"/>
  <c r="AH19" i="11"/>
  <c r="K30" i="8"/>
  <c r="E30" i="8"/>
  <c r="F30" i="8"/>
  <c r="D30" i="8"/>
  <c r="C30" i="8"/>
  <c r="F31" i="7"/>
  <c r="D31" i="7"/>
  <c r="E31" i="7"/>
  <c r="G31" i="7"/>
  <c r="H31" i="7"/>
  <c r="I31" i="7"/>
  <c r="B31" i="7"/>
  <c r="J31" i="7"/>
  <c r="C31" i="7"/>
  <c r="J30" i="9"/>
  <c r="I30" i="9"/>
  <c r="H30" i="9"/>
  <c r="B30" i="9"/>
  <c r="D31" i="9"/>
  <c r="E31" i="9"/>
  <c r="F31" i="9"/>
  <c r="H31" i="9"/>
  <c r="L31" i="9"/>
  <c r="F30" i="9"/>
  <c r="G31" i="9"/>
  <c r="I31" i="9"/>
  <c r="B31" i="9"/>
  <c r="J31" i="9"/>
  <c r="C31" i="9"/>
  <c r="D31" i="8"/>
  <c r="J31" i="8"/>
  <c r="C31" i="8"/>
  <c r="E31" i="8"/>
  <c r="G31" i="8"/>
  <c r="H31" i="8"/>
  <c r="K31" i="8"/>
  <c r="F31" i="8"/>
  <c r="K32" i="7"/>
  <c r="J32" i="7"/>
  <c r="I32" i="7"/>
  <c r="H32" i="7"/>
  <c r="G32" i="7"/>
  <c r="F32" i="7"/>
  <c r="E32" i="7"/>
  <c r="D32" i="7"/>
  <c r="C32" i="7"/>
  <c r="I29" i="7"/>
  <c r="G29" i="7"/>
  <c r="F29" i="7"/>
  <c r="H29" i="7"/>
  <c r="C29" i="7"/>
  <c r="J29" i="7"/>
  <c r="D29" i="7"/>
  <c r="K29" i="7"/>
  <c r="E29" i="7"/>
  <c r="G32" i="9"/>
  <c r="F32" i="9"/>
  <c r="B32" i="9"/>
  <c r="C32" i="9"/>
  <c r="I32" i="9"/>
  <c r="H32" i="9"/>
  <c r="E30" i="7"/>
  <c r="D30" i="7"/>
  <c r="F30" i="7"/>
  <c r="E32" i="9"/>
  <c r="C30" i="7"/>
  <c r="D32" i="9"/>
  <c r="B30" i="7"/>
  <c r="H30" i="7"/>
  <c r="B31" i="10"/>
  <c r="H32" i="8"/>
  <c r="K30" i="7"/>
  <c r="I30" i="7"/>
  <c r="K31" i="10"/>
  <c r="G32" i="8"/>
  <c r="J31" i="10"/>
  <c r="E32" i="8"/>
  <c r="E31" i="10"/>
  <c r="K32" i="8"/>
  <c r="I32" i="8"/>
  <c r="G30" i="7"/>
  <c r="I31" i="10"/>
  <c r="L32" i="9"/>
  <c r="B32" i="8"/>
  <c r="J32" i="8"/>
  <c r="H31" i="10"/>
  <c r="K32" i="9"/>
  <c r="D32" i="8"/>
  <c r="F32" i="8"/>
  <c r="C33" i="9"/>
  <c r="L33" i="9"/>
  <c r="E33" i="9"/>
  <c r="D33" i="9"/>
  <c r="K33" i="8"/>
  <c r="J33" i="8"/>
  <c r="I33" i="8"/>
  <c r="H33" i="8"/>
  <c r="G33" i="8"/>
  <c r="F33" i="8"/>
  <c r="E33" i="8"/>
  <c r="D33" i="8"/>
  <c r="C33" i="8"/>
  <c r="J33" i="7"/>
  <c r="I33" i="7"/>
  <c r="G33" i="7"/>
  <c r="F33" i="7"/>
  <c r="D33" i="7"/>
  <c r="B33" i="7"/>
  <c r="E33" i="7"/>
  <c r="H33" i="7"/>
  <c r="AB16" i="4"/>
  <c r="AB38" i="4"/>
  <c r="I51" i="4"/>
  <c r="S51" i="4"/>
  <c r="U51" i="4"/>
  <c r="C51" i="4"/>
  <c r="J51" i="6"/>
  <c r="D18" i="8" s="1"/>
  <c r="M51" i="6"/>
  <c r="E18" i="8" s="1"/>
  <c r="O52" i="1"/>
  <c r="AB52" i="1"/>
  <c r="J18" i="7" s="1"/>
  <c r="AD46" i="6"/>
  <c r="B33" i="9"/>
  <c r="F33" i="9"/>
  <c r="G33" i="9"/>
  <c r="H33" i="9"/>
  <c r="I33" i="9"/>
  <c r="J33" i="9"/>
  <c r="I33" i="10" l="1"/>
  <c r="L33" i="10"/>
  <c r="J33" i="10"/>
  <c r="H33" i="10"/>
  <c r="E32" i="10"/>
  <c r="I32" i="10"/>
  <c r="H32" i="10"/>
  <c r="G32" i="10"/>
  <c r="K32" i="10"/>
  <c r="D32" i="10"/>
  <c r="B33" i="10"/>
  <c r="C32" i="10"/>
  <c r="K30" i="10"/>
  <c r="J30" i="10"/>
  <c r="J32" i="10"/>
  <c r="D30" i="10"/>
  <c r="H30" i="10"/>
  <c r="C31" i="10"/>
  <c r="B32" i="10"/>
  <c r="L30" i="10"/>
  <c r="F30" i="10"/>
  <c r="I30" i="10"/>
  <c r="D31" i="10"/>
  <c r="F32" i="10"/>
  <c r="G30" i="10"/>
  <c r="K33" i="10"/>
  <c r="G31" i="10"/>
  <c r="F33" i="10"/>
  <c r="C33" i="10"/>
  <c r="D33" i="10"/>
  <c r="E33" i="10"/>
  <c r="F31" i="10"/>
  <c r="D49" i="11"/>
  <c r="AE49" i="11"/>
  <c r="R49" i="11"/>
  <c r="Q49" i="11"/>
  <c r="I49" i="11"/>
  <c r="N49" i="11"/>
  <c r="V49" i="11"/>
  <c r="S49" i="11"/>
  <c r="P49" i="11"/>
  <c r="H49" i="11"/>
  <c r="B49" i="11"/>
  <c r="AB14" i="4"/>
  <c r="AA50" i="4"/>
  <c r="AB48" i="4"/>
  <c r="AB17" i="4"/>
  <c r="AB30" i="4"/>
  <c r="AB13" i="4"/>
  <c r="AB31" i="4"/>
  <c r="AB36" i="4"/>
  <c r="AB41" i="4"/>
  <c r="AA49" i="4"/>
  <c r="Z49" i="4"/>
  <c r="AB34" i="4"/>
  <c r="Z47" i="4"/>
  <c r="AB47" i="4" s="1"/>
  <c r="AB11" i="4"/>
  <c r="Z46" i="4"/>
  <c r="AB19" i="4"/>
  <c r="AB43" i="4"/>
  <c r="AA51" i="4"/>
  <c r="Z50" i="4"/>
  <c r="AB12" i="4"/>
  <c r="AB20" i="4"/>
  <c r="AB24" i="4"/>
  <c r="AB44" i="4"/>
  <c r="L18" i="9"/>
  <c r="B34" i="9"/>
  <c r="C34" i="9"/>
  <c r="AB50" i="4"/>
  <c r="AA46" i="4"/>
  <c r="H51" i="4"/>
  <c r="Z51" i="4" s="1"/>
  <c r="AC49" i="11"/>
  <c r="AD49" i="11"/>
  <c r="AG46" i="11"/>
  <c r="W49" i="11"/>
  <c r="Z49" i="11"/>
  <c r="U49" i="11"/>
  <c r="E49" i="11"/>
  <c r="AF48" i="11"/>
  <c r="T49" i="11"/>
  <c r="M49" i="11"/>
  <c r="G49" i="11"/>
  <c r="K49" i="11"/>
  <c r="C49" i="11"/>
  <c r="AA49" i="11"/>
  <c r="F49" i="11"/>
  <c r="AG48" i="11"/>
  <c r="O49" i="11"/>
  <c r="Y49" i="11"/>
  <c r="J49" i="11"/>
  <c r="AB49" i="11"/>
  <c r="AF45" i="11"/>
  <c r="AH46" i="11"/>
  <c r="AH47" i="11"/>
  <c r="AH45" i="11"/>
  <c r="AG45" i="11"/>
  <c r="AG47" i="11"/>
  <c r="AH48" i="11"/>
  <c r="AF47" i="11"/>
  <c r="L49" i="11"/>
  <c r="X49" i="11"/>
  <c r="AF46" i="11"/>
  <c r="AE22" i="6"/>
  <c r="AE26" i="6"/>
  <c r="AE31" i="6"/>
  <c r="AE35" i="6"/>
  <c r="AE18" i="6"/>
  <c r="AE13" i="6"/>
  <c r="AE16" i="6"/>
  <c r="AE23" i="6"/>
  <c r="AD48" i="6"/>
  <c r="AE12" i="6"/>
  <c r="AE24" i="6"/>
  <c r="AE29" i="6"/>
  <c r="AE42" i="6"/>
  <c r="AC46" i="6"/>
  <c r="AE46" i="6" s="1"/>
  <c r="AC48" i="6"/>
  <c r="AE25" i="6"/>
  <c r="AE30" i="6"/>
  <c r="AD50" i="6"/>
  <c r="AE50" i="6" s="1"/>
  <c r="AC47" i="6"/>
  <c r="AC49" i="6"/>
  <c r="AE49" i="6" s="1"/>
  <c r="AE11" i="6"/>
  <c r="AE40" i="6"/>
  <c r="AD47" i="6"/>
  <c r="AE47" i="6" s="1"/>
  <c r="K18" i="8"/>
  <c r="B34" i="8" s="1"/>
  <c r="C34" i="8"/>
  <c r="E34" i="8"/>
  <c r="F34" i="8"/>
  <c r="D34" i="8"/>
  <c r="AD51" i="6"/>
  <c r="N51" i="6"/>
  <c r="Q51" i="6"/>
  <c r="AC51" i="6" s="1"/>
  <c r="AC52" i="1"/>
  <c r="AD49" i="1"/>
  <c r="AE49" i="1"/>
  <c r="W52" i="1"/>
  <c r="Y52" i="1"/>
  <c r="I18" i="7" s="1"/>
  <c r="G18" i="10" l="1"/>
  <c r="H18" i="10"/>
  <c r="J18" i="10"/>
  <c r="D18" i="10"/>
  <c r="C18" i="10"/>
  <c r="I18" i="10"/>
  <c r="E18" i="10"/>
  <c r="K18" i="10"/>
  <c r="F18" i="10"/>
  <c r="B18" i="10"/>
  <c r="AF49" i="11"/>
  <c r="AB51" i="4"/>
  <c r="AB46" i="4"/>
  <c r="AB49" i="4"/>
  <c r="L34" i="9"/>
  <c r="E34" i="9"/>
  <c r="G34" i="9"/>
  <c r="K34" i="9"/>
  <c r="I34" i="9"/>
  <c r="J34" i="9"/>
  <c r="F34" i="9"/>
  <c r="H34" i="9"/>
  <c r="D34" i="9"/>
  <c r="AG49" i="11"/>
  <c r="AH49" i="11"/>
  <c r="AE51" i="6"/>
  <c r="AE48" i="6"/>
  <c r="G34" i="8"/>
  <c r="H34" i="8"/>
  <c r="I34" i="8"/>
  <c r="J34" i="8"/>
  <c r="K34" i="8"/>
  <c r="K18" i="7"/>
  <c r="AE52" i="1"/>
  <c r="L18" i="10" l="1"/>
  <c r="J34" i="10" s="1"/>
  <c r="K34" i="7"/>
  <c r="D34" i="7"/>
  <c r="H34" i="7"/>
  <c r="E34" i="7"/>
  <c r="J34" i="7"/>
  <c r="C34" i="7"/>
  <c r="F34" i="7"/>
  <c r="G34" i="7"/>
  <c r="I34" i="7"/>
  <c r="G34" i="10" l="1"/>
  <c r="K34" i="10"/>
  <c r="D34" i="10"/>
  <c r="L34" i="10"/>
  <c r="H34" i="10"/>
  <c r="B34" i="10"/>
  <c r="E34" i="10"/>
  <c r="C34" i="10"/>
  <c r="F34" i="10"/>
  <c r="I34" i="10"/>
</calcChain>
</file>

<file path=xl/sharedStrings.xml><?xml version="1.0" encoding="utf-8"?>
<sst xmlns="http://schemas.openxmlformats.org/spreadsheetml/2006/main" count="597" uniqueCount="87">
  <si>
    <t>ONDERWIJS NIET-CONFESSIONELE ZEDENLEER EN GODSDIENST</t>
  </si>
  <si>
    <t>Schooljaar 2021-2022</t>
  </si>
  <si>
    <t>21gods01</t>
  </si>
  <si>
    <t>Gewoon lager onderwijs</t>
  </si>
  <si>
    <t>21gods02</t>
  </si>
  <si>
    <t>Buitengewoon lager onderwijs</t>
  </si>
  <si>
    <t>21gods03</t>
  </si>
  <si>
    <t>Gewoon secundair onderwjis</t>
  </si>
  <si>
    <t>21gods04</t>
  </si>
  <si>
    <t>Buitengewoon secundair onderwijs</t>
  </si>
  <si>
    <t>Evolutie keuze levensbeschouwelijke vakken</t>
  </si>
  <si>
    <t>21gods05</t>
  </si>
  <si>
    <t>21gods06</t>
  </si>
  <si>
    <t>21gods07</t>
  </si>
  <si>
    <t>21gods08</t>
  </si>
  <si>
    <t>GEWOON LAGER ONDERWIJS</t>
  </si>
  <si>
    <t>Aantal leerlingen die een cursus godsdienst of niet-confessionele zedenleer volgen of vrijgesteld zijn</t>
  </si>
  <si>
    <t>Katholieke</t>
  </si>
  <si>
    <t>Protestantse</t>
  </si>
  <si>
    <t>Israëlitische</t>
  </si>
  <si>
    <t>Islamitische</t>
  </si>
  <si>
    <t>Orthodoxe</t>
  </si>
  <si>
    <t>Anglicaanse</t>
  </si>
  <si>
    <t>Niet-confessionele</t>
  </si>
  <si>
    <t>Cultuur-</t>
  </si>
  <si>
    <t>Vrijstelling</t>
  </si>
  <si>
    <t>Algemeen totaal</t>
  </si>
  <si>
    <t>godsdienst</t>
  </si>
  <si>
    <t>zedenleer</t>
  </si>
  <si>
    <t>beschouwing</t>
  </si>
  <si>
    <t>J</t>
  </si>
  <si>
    <t>M</t>
  </si>
  <si>
    <t>T</t>
  </si>
  <si>
    <t>Antwerpen</t>
  </si>
  <si>
    <t xml:space="preserve">   Gemeenschapsonderwijs</t>
  </si>
  <si>
    <t xml:space="preserve">   Privaatrechtelijk</t>
  </si>
  <si>
    <t xml:space="preserve">   Provincie</t>
  </si>
  <si>
    <t xml:space="preserve">   Gemeente</t>
  </si>
  <si>
    <t>Totaal</t>
  </si>
  <si>
    <t>Vlaams-Brabant</t>
  </si>
  <si>
    <t>Brussels Hoofdstedelijk Gewest</t>
  </si>
  <si>
    <t>West-Vlaanderen</t>
  </si>
  <si>
    <t>Oost-Vlaanderen</t>
  </si>
  <si>
    <t>Henegouwen</t>
  </si>
  <si>
    <t>Limburg</t>
  </si>
  <si>
    <t>ALGEMEEN TOTAAL</t>
  </si>
  <si>
    <t>BUITENGEWOON LAGER ONDERWIJS</t>
  </si>
  <si>
    <t>Anglikaanse</t>
  </si>
  <si>
    <t xml:space="preserve">   Vl. Gemeenschapscommissie</t>
  </si>
  <si>
    <t>GEWOON SECUNDAIR ONDERWIJS</t>
  </si>
  <si>
    <t>Cultuurbeschouwing</t>
  </si>
  <si>
    <t>Niet van</t>
  </si>
  <si>
    <t>(1) In oudere jaarboeken (tot en met editie 2015-2016) werden er godsdienstvakken of “vrijstelling” weergegeven voor leerlingen voor wie de keuze van een godsdienstvak eigenlijk niet van toepassing was (3de leerjaar van de 3de graad ASO, TSO en KSO en Se-n-Se). Vanaf de editie 2016-2017 worden ze apart weergegeven.</t>
  </si>
  <si>
    <t xml:space="preserve">(2) De cijfers voor voltijds gewoon secundair onderwijs zijn deze zonder de leerlingen duaal leren aangeboden in CDO en Syntra-campussen. </t>
  </si>
  <si>
    <t>BUITENGEWOON SECUNDAIR ONDERWIJS</t>
  </si>
  <si>
    <t xml:space="preserve"> </t>
  </si>
  <si>
    <t xml:space="preserve">   Vl. Gemeenschapscomm.</t>
  </si>
  <si>
    <t>EVOLUTIE KEUZE LEVENSBESCHOUWELIJKE VAKKEN - GEWOON LAGER ONDERWIJS</t>
  </si>
  <si>
    <t>Katholieke godsdienst</t>
  </si>
  <si>
    <t>Protestantse godsdienst</t>
  </si>
  <si>
    <t>Israëlitische godsdienst</t>
  </si>
  <si>
    <t>Islamitische godsdienst</t>
  </si>
  <si>
    <t>Orthodoxe godsdienst</t>
  </si>
  <si>
    <t>Anglicaanse godsdienst</t>
  </si>
  <si>
    <t>Niet-confessionele zedenleer</t>
  </si>
  <si>
    <t>Cultuur- beschouwing</t>
  </si>
  <si>
    <t>2008-2009</t>
  </si>
  <si>
    <t>2009-2010</t>
  </si>
  <si>
    <t>2010-2011</t>
  </si>
  <si>
    <t>2011-2012</t>
  </si>
  <si>
    <t>2012-2013</t>
  </si>
  <si>
    <t>2013-2014</t>
  </si>
  <si>
    <t>2014-2015</t>
  </si>
  <si>
    <t>2015-2016</t>
  </si>
  <si>
    <t>2016-2017</t>
  </si>
  <si>
    <t>2017-2018</t>
  </si>
  <si>
    <t>2018-2019</t>
  </si>
  <si>
    <t>2019-2020</t>
  </si>
  <si>
    <t>2020-2021</t>
  </si>
  <si>
    <t>2021-2022</t>
  </si>
  <si>
    <t>EVOLUTIE KEUZE LEVENSBESCHOUWELIJKE VAKKEN - BUITENGEWOON LAGER ONDERWIJS</t>
  </si>
  <si>
    <t>EVOLUTIE KEUZE LEVENSBESCHOUWELIJKE VAKKEN - GEWOON SECUNDAIR ONDERWIJS</t>
  </si>
  <si>
    <t>(1) In oudere jaarboeken (tot en met editie 2015-2016) werden er in het voltijds gewoon secundair onderwijs godsdienstvakken of “vrijstelling” weergegeven voor leerlingen voor wie de keuze van een godsdienstvak eigenlijk niet van toepassing was (3de leerjaar van de 3de graad ASO, TSO en KSO en Se-n-Se). In deze tabel worden ze apart weergegeven.</t>
  </si>
  <si>
    <t>EVOLUTIE KEUZE LEVENSBESCHOUWELIJKE VAKKEN - BUITENGEWOON SECUNDAIR ONDERWIJS</t>
  </si>
  <si>
    <t>Eigen cultuur en religie</t>
  </si>
  <si>
    <t>toepassing (1)(2)</t>
  </si>
  <si>
    <t>Niet van toepassing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</si>
</sst>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
  </numFmts>
  <fonts count="14" x14ac:knownFonts="1">
    <font>
      <sz val="10"/>
      <name val="Arial"/>
    </font>
    <font>
      <sz val="10"/>
      <name val="Arial"/>
      <family val="2"/>
    </font>
    <font>
      <b/>
      <sz val="9"/>
      <name val="Arial"/>
      <family val="2"/>
    </font>
    <font>
      <b/>
      <sz val="10"/>
      <name val="Arial"/>
      <family val="2"/>
    </font>
    <font>
      <sz val="10"/>
      <name val="Arial"/>
      <family val="2"/>
    </font>
    <font>
      <b/>
      <sz val="12"/>
      <name val="Arial"/>
      <family val="2"/>
    </font>
    <font>
      <sz val="9"/>
      <name val="Arial"/>
      <family val="2"/>
    </font>
    <font>
      <sz val="8"/>
      <name val="Arial"/>
      <family val="2"/>
    </font>
    <font>
      <sz val="11"/>
      <color theme="1"/>
      <name val="Calibri"/>
      <family val="2"/>
      <scheme val="minor"/>
    </font>
    <font>
      <u/>
      <sz val="10"/>
      <color theme="10"/>
      <name val="Arial"/>
      <family val="2"/>
    </font>
    <font>
      <b/>
      <sz val="11"/>
      <color theme="1"/>
      <name val="Calibri"/>
      <family val="2"/>
      <scheme val="minor"/>
    </font>
    <font>
      <b/>
      <sz val="11"/>
      <color rgb="FFFF0000"/>
      <name val="Calibri"/>
      <family val="2"/>
      <scheme val="minor"/>
    </font>
    <font>
      <b/>
      <sz val="10"/>
      <color rgb="FFFF0000"/>
      <name val="Arial"/>
      <family val="2"/>
    </font>
    <font>
      <sz val="11"/>
      <name val="Calibri"/>
      <family val="2"/>
      <scheme val="minor"/>
    </font>
  </fonts>
  <fills count="2">
    <fill>
      <patternFill patternType="none"/>
    </fill>
    <fill>
      <patternFill patternType="gray125"/>
    </fill>
  </fills>
  <borders count="38">
    <border>
      <left/>
      <right/>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64"/>
      </top>
      <bottom/>
      <diagonal/>
    </border>
    <border>
      <left style="thin">
        <color indexed="8"/>
      </left>
      <right/>
      <top style="medium">
        <color indexed="64"/>
      </top>
      <bottom/>
      <diagonal/>
    </border>
    <border>
      <left style="thin">
        <color indexed="65"/>
      </left>
      <right/>
      <top style="medium">
        <color indexed="64"/>
      </top>
      <bottom/>
      <diagonal/>
    </border>
    <border>
      <left/>
      <right style="thin">
        <color indexed="8"/>
      </right>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8"/>
      </right>
      <top/>
      <bottom/>
      <diagonal/>
    </border>
    <border>
      <left style="thin">
        <color indexed="64"/>
      </left>
      <right/>
      <top style="medium">
        <color indexed="64"/>
      </top>
      <bottom/>
      <diagonal/>
    </border>
    <border>
      <left/>
      <right style="thin">
        <color indexed="8"/>
      </right>
      <top style="medium">
        <color indexed="64"/>
      </top>
      <bottom/>
      <diagonal/>
    </border>
    <border>
      <left style="thin">
        <color indexed="64"/>
      </left>
      <right/>
      <top style="thin">
        <color indexed="8"/>
      </top>
      <bottom/>
      <diagonal/>
    </border>
    <border>
      <left/>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s>
  <cellStyleXfs count="4">
    <xf numFmtId="0" fontId="0" fillId="0" borderId="0"/>
    <xf numFmtId="0" fontId="9" fillId="0" borderId="0" applyNumberFormat="0" applyFill="0" applyBorder="0" applyAlignment="0" applyProtection="0"/>
    <xf numFmtId="0" fontId="8" fillId="0" borderId="0"/>
    <xf numFmtId="0" fontId="1" fillId="0" borderId="0"/>
  </cellStyleXfs>
  <cellXfs count="122">
    <xf numFmtId="0" fontId="0" fillId="0" borderId="0" xfId="0"/>
    <xf numFmtId="164" fontId="0" fillId="0" borderId="1" xfId="0" applyNumberFormat="1" applyBorder="1" applyAlignment="1">
      <alignment horizontal="right"/>
    </xf>
    <xf numFmtId="164" fontId="0" fillId="0" borderId="0" xfId="0" applyNumberFormat="1" applyAlignment="1">
      <alignment horizontal="right"/>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4" fontId="3" fillId="0" borderId="1" xfId="0" applyNumberFormat="1" applyFont="1" applyBorder="1" applyAlignment="1">
      <alignment horizontal="right"/>
    </xf>
    <xf numFmtId="164" fontId="3" fillId="0" borderId="0" xfId="0" applyNumberFormat="1" applyFont="1" applyAlignment="1">
      <alignment horizontal="right"/>
    </xf>
    <xf numFmtId="164" fontId="0" fillId="0" borderId="2" xfId="0" applyNumberFormat="1" applyBorder="1" applyAlignment="1">
      <alignment horizontal="right"/>
    </xf>
    <xf numFmtId="164" fontId="0" fillId="0" borderId="3" xfId="0" applyNumberFormat="1" applyBorder="1" applyAlignment="1">
      <alignment horizontal="right"/>
    </xf>
    <xf numFmtId="0" fontId="3" fillId="0" borderId="0" xfId="0" applyFont="1" applyAlignment="1">
      <alignment horizontal="right"/>
    </xf>
    <xf numFmtId="0" fontId="3" fillId="0" borderId="0" xfId="3" applyFont="1" applyAlignment="1">
      <alignment horizontal="right"/>
    </xf>
    <xf numFmtId="0" fontId="3" fillId="0" borderId="0" xfId="0" applyFont="1"/>
    <xf numFmtId="0" fontId="1" fillId="0" borderId="0" xfId="3"/>
    <xf numFmtId="0" fontId="3" fillId="0" borderId="4" xfId="0" applyFont="1" applyBorder="1"/>
    <xf numFmtId="0" fontId="2" fillId="0" borderId="0" xfId="0" applyFont="1"/>
    <xf numFmtId="0" fontId="3" fillId="0" borderId="0" xfId="3" applyFont="1" applyAlignment="1">
      <alignment horizontal="center"/>
    </xf>
    <xf numFmtId="0" fontId="4" fillId="0" borderId="0" xfId="3" applyFont="1"/>
    <xf numFmtId="0" fontId="5" fillId="0" borderId="0" xfId="0" applyFont="1"/>
    <xf numFmtId="0" fontId="6" fillId="0" borderId="0" xfId="3" applyFont="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1" xfId="0" applyNumberFormat="1" applyBorder="1"/>
    <xf numFmtId="164" fontId="0" fillId="0" borderId="0" xfId="0" applyNumberFormat="1"/>
    <xf numFmtId="164" fontId="3" fillId="0" borderId="15" xfId="0" applyNumberFormat="1" applyFont="1" applyBorder="1" applyAlignment="1">
      <alignment horizontal="right"/>
    </xf>
    <xf numFmtId="164" fontId="3" fillId="0" borderId="4" xfId="0" applyNumberFormat="1" applyFont="1" applyBorder="1" applyAlignment="1">
      <alignment horizontal="right"/>
    </xf>
    <xf numFmtId="164" fontId="0" fillId="0" borderId="15" xfId="0" applyNumberFormat="1" applyBorder="1" applyAlignment="1">
      <alignment horizontal="right"/>
    </xf>
    <xf numFmtId="164" fontId="0" fillId="0" borderId="4" xfId="0" applyNumberFormat="1" applyBorder="1" applyAlignment="1">
      <alignment horizontal="right"/>
    </xf>
    <xf numFmtId="164" fontId="0" fillId="0" borderId="2" xfId="0" applyNumberFormat="1" applyBorder="1"/>
    <xf numFmtId="164" fontId="0" fillId="0" borderId="3" xfId="0" applyNumberFormat="1" applyBorder="1"/>
    <xf numFmtId="0" fontId="3" fillId="0" borderId="0" xfId="0" applyFont="1" applyAlignment="1">
      <alignment horizontal="center"/>
    </xf>
    <xf numFmtId="0" fontId="0" fillId="0" borderId="16" xfId="0" applyBorder="1"/>
    <xf numFmtId="0" fontId="0" fillId="0" borderId="1" xfId="0" applyBorder="1"/>
    <xf numFmtId="0" fontId="0" fillId="0" borderId="0" xfId="0" applyAlignment="1">
      <alignment horizontal="right"/>
    </xf>
    <xf numFmtId="0" fontId="0" fillId="0" borderId="8"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1" xfId="0" applyBorder="1" applyAlignment="1">
      <alignment horizontal="right"/>
    </xf>
    <xf numFmtId="0" fontId="0" fillId="0" borderId="12" xfId="0" applyBorder="1" applyAlignment="1">
      <alignment horizontal="right"/>
    </xf>
    <xf numFmtId="0" fontId="0" fillId="0" borderId="5" xfId="0" applyBorder="1"/>
    <xf numFmtId="0" fontId="1" fillId="0" borderId="0" xfId="0" applyFont="1"/>
    <xf numFmtId="164" fontId="0" fillId="0" borderId="21" xfId="0" applyNumberFormat="1" applyBorder="1" applyAlignment="1">
      <alignment horizontal="right"/>
    </xf>
    <xf numFmtId="164" fontId="3" fillId="0" borderId="23" xfId="0" applyNumberFormat="1" applyFont="1" applyBorder="1" applyAlignment="1">
      <alignment horizontal="right"/>
    </xf>
    <xf numFmtId="164" fontId="0" fillId="0" borderId="23" xfId="0" applyNumberFormat="1" applyBorder="1" applyAlignment="1">
      <alignment horizontal="right"/>
    </xf>
    <xf numFmtId="0" fontId="8" fillId="0" borderId="0" xfId="2"/>
    <xf numFmtId="165" fontId="8" fillId="0" borderId="26" xfId="2" applyNumberFormat="1" applyBorder="1"/>
    <xf numFmtId="3" fontId="8" fillId="0" borderId="26" xfId="2" applyNumberFormat="1" applyBorder="1"/>
    <xf numFmtId="0" fontId="8" fillId="0" borderId="0" xfId="2" applyAlignment="1">
      <alignment horizontal="center"/>
    </xf>
    <xf numFmtId="0" fontId="8" fillId="0" borderId="0" xfId="2" applyAlignment="1">
      <alignment horizontal="right"/>
    </xf>
    <xf numFmtId="165" fontId="8" fillId="0" borderId="26" xfId="2" applyNumberFormat="1" applyBorder="1" applyAlignment="1">
      <alignment horizontal="right"/>
    </xf>
    <xf numFmtId="3" fontId="8" fillId="0" borderId="26" xfId="2" applyNumberFormat="1" applyBorder="1" applyAlignment="1">
      <alignment horizontal="right"/>
    </xf>
    <xf numFmtId="0" fontId="1" fillId="0" borderId="0" xfId="0" applyFont="1" applyAlignment="1">
      <alignment horizontal="right"/>
    </xf>
    <xf numFmtId="0" fontId="1" fillId="0" borderId="1" xfId="0" applyFont="1" applyBorder="1" applyAlignment="1">
      <alignment horizontal="right"/>
    </xf>
    <xf numFmtId="0" fontId="1" fillId="0" borderId="12" xfId="0" applyFont="1" applyBorder="1" applyAlignment="1">
      <alignment horizontal="right"/>
    </xf>
    <xf numFmtId="0" fontId="1" fillId="0" borderId="11" xfId="0" applyFont="1" applyBorder="1" applyAlignment="1">
      <alignment horizontal="right"/>
    </xf>
    <xf numFmtId="0" fontId="3" fillId="0" borderId="12" xfId="0" applyFont="1" applyBorder="1"/>
    <xf numFmtId="0" fontId="1" fillId="0" borderId="10" xfId="0" applyFont="1" applyBorder="1" applyAlignment="1">
      <alignment horizontal="right"/>
    </xf>
    <xf numFmtId="0" fontId="1" fillId="0" borderId="9" xfId="0" applyFont="1" applyBorder="1" applyAlignment="1">
      <alignment horizontal="right"/>
    </xf>
    <xf numFmtId="0" fontId="1" fillId="0" borderId="25" xfId="0" applyFont="1" applyBorder="1" applyAlignment="1">
      <alignment horizontal="right"/>
    </xf>
    <xf numFmtId="0" fontId="1" fillId="0" borderId="24" xfId="0" applyFont="1" applyBorder="1" applyAlignment="1">
      <alignment horizontal="right"/>
    </xf>
    <xf numFmtId="0" fontId="1" fillId="0" borderId="8" xfId="0" applyFont="1" applyBorder="1"/>
    <xf numFmtId="0" fontId="1" fillId="0" borderId="1" xfId="0" applyFont="1" applyBorder="1"/>
    <xf numFmtId="0" fontId="1" fillId="0" borderId="0" xfId="0" applyFont="1" applyAlignment="1">
      <alignment horizontal="centerContinuous"/>
    </xf>
    <xf numFmtId="0" fontId="1" fillId="0" borderId="1" xfId="0" applyFont="1" applyBorder="1" applyAlignment="1">
      <alignment horizontal="centerContinuous"/>
    </xf>
    <xf numFmtId="0" fontId="1" fillId="0" borderId="5" xfId="0" applyFont="1" applyBorder="1" applyAlignment="1">
      <alignment horizontal="centerContinuous"/>
    </xf>
    <xf numFmtId="0" fontId="1" fillId="0" borderId="7" xfId="0" applyFont="1" applyBorder="1" applyAlignment="1">
      <alignment horizontal="centerContinuous"/>
    </xf>
    <xf numFmtId="0" fontId="1" fillId="0" borderId="6" xfId="0" applyFont="1" applyBorder="1" applyAlignment="1">
      <alignment horizontal="centerContinuous"/>
    </xf>
    <xf numFmtId="0" fontId="1" fillId="0" borderId="5" xfId="0" applyFont="1" applyBorder="1"/>
    <xf numFmtId="0" fontId="8" fillId="0" borderId="27" xfId="2" applyBorder="1" applyAlignment="1">
      <alignment horizontal="center" wrapText="1"/>
    </xf>
    <xf numFmtId="0" fontId="8" fillId="0" borderId="28" xfId="2" applyBorder="1" applyAlignment="1">
      <alignment horizontal="center" wrapText="1"/>
    </xf>
    <xf numFmtId="3" fontId="8" fillId="0" borderId="24" xfId="2" applyNumberFormat="1" applyBorder="1"/>
    <xf numFmtId="165" fontId="8" fillId="0" borderId="24" xfId="2" applyNumberFormat="1" applyBorder="1"/>
    <xf numFmtId="0" fontId="8" fillId="0" borderId="29" xfId="2" applyBorder="1" applyAlignment="1">
      <alignment horizontal="center" wrapText="1"/>
    </xf>
    <xf numFmtId="3" fontId="8" fillId="0" borderId="10" xfId="2" applyNumberFormat="1" applyBorder="1"/>
    <xf numFmtId="165" fontId="8" fillId="0" borderId="10" xfId="2" applyNumberFormat="1" applyBorder="1"/>
    <xf numFmtId="0" fontId="11" fillId="0" borderId="0" xfId="2" applyFont="1"/>
    <xf numFmtId="0" fontId="8" fillId="0" borderId="29" xfId="2" applyBorder="1"/>
    <xf numFmtId="0" fontId="8" fillId="0" borderId="10" xfId="2" applyBorder="1"/>
    <xf numFmtId="0" fontId="8" fillId="0" borderId="22" xfId="2" applyBorder="1"/>
    <xf numFmtId="0" fontId="8" fillId="0" borderId="22" xfId="2" applyBorder="1" applyAlignment="1">
      <alignment horizontal="left"/>
    </xf>
    <xf numFmtId="3" fontId="8" fillId="0" borderId="24" xfId="2" applyNumberFormat="1" applyBorder="1" applyAlignment="1">
      <alignment horizontal="right"/>
    </xf>
    <xf numFmtId="165" fontId="8" fillId="0" borderId="24" xfId="2" applyNumberFormat="1" applyBorder="1" applyAlignment="1">
      <alignment horizontal="right"/>
    </xf>
    <xf numFmtId="0" fontId="8" fillId="0" borderId="30" xfId="2" applyBorder="1"/>
    <xf numFmtId="0" fontId="0" fillId="0" borderId="0" xfId="0" applyAlignment="1">
      <alignment horizontal="left"/>
    </xf>
    <xf numFmtId="0" fontId="3" fillId="0" borderId="0" xfId="0" applyFont="1" applyAlignment="1">
      <alignment horizontal="left"/>
    </xf>
    <xf numFmtId="0" fontId="9" fillId="0" borderId="0" xfId="1" applyFill="1"/>
    <xf numFmtId="0" fontId="12" fillId="0" borderId="0" xfId="3" applyFont="1"/>
    <xf numFmtId="0" fontId="1" fillId="0" borderId="12" xfId="0" applyFont="1" applyBorder="1"/>
    <xf numFmtId="164" fontId="3" fillId="0" borderId="12" xfId="0" applyNumberFormat="1" applyFont="1" applyBorder="1" applyAlignment="1">
      <alignment horizontal="right"/>
    </xf>
    <xf numFmtId="164" fontId="3" fillId="0" borderId="11" xfId="0" applyNumberFormat="1" applyFont="1" applyBorder="1" applyAlignment="1">
      <alignment horizontal="right"/>
    </xf>
    <xf numFmtId="164" fontId="3" fillId="0" borderId="21" xfId="0" applyNumberFormat="1" applyFont="1" applyBorder="1" applyAlignment="1">
      <alignment horizontal="right"/>
    </xf>
    <xf numFmtId="0" fontId="1" fillId="0" borderId="14" xfId="0" applyFont="1" applyBorder="1" applyAlignment="1">
      <alignment horizontal="centerContinuous"/>
    </xf>
    <xf numFmtId="0" fontId="1" fillId="0" borderId="13" xfId="0" applyFont="1" applyBorder="1" applyAlignment="1">
      <alignment horizontal="centerContinuous"/>
    </xf>
    <xf numFmtId="0" fontId="1" fillId="0" borderId="20" xfId="0" applyFont="1" applyBorder="1" applyAlignment="1">
      <alignment horizontal="centerContinuous"/>
    </xf>
    <xf numFmtId="0" fontId="1" fillId="0" borderId="0" xfId="3" applyFont="1"/>
    <xf numFmtId="0" fontId="1" fillId="0" borderId="12" xfId="0" applyFont="1" applyBorder="1" applyAlignment="1">
      <alignment horizontal="centerContinuous"/>
    </xf>
    <xf numFmtId="0" fontId="1" fillId="0" borderId="11" xfId="0" applyFont="1" applyBorder="1" applyAlignment="1">
      <alignment horizontal="centerContinuous"/>
    </xf>
    <xf numFmtId="0" fontId="1" fillId="0" borderId="21" xfId="0" applyFont="1" applyBorder="1" applyAlignment="1">
      <alignment horizontal="right"/>
    </xf>
    <xf numFmtId="0" fontId="1" fillId="0" borderId="22" xfId="0" applyFont="1" applyBorder="1" applyAlignment="1">
      <alignment horizontal="right"/>
    </xf>
    <xf numFmtId="0" fontId="0" fillId="0" borderId="31" xfId="0" applyBorder="1" applyAlignment="1">
      <alignment horizontal="center"/>
    </xf>
    <xf numFmtId="0" fontId="0" fillId="0" borderId="32"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3" fillId="0" borderId="0" xfId="0" applyFont="1" applyAlignment="1">
      <alignment horizontal="center"/>
    </xf>
    <xf numFmtId="0" fontId="0" fillId="0" borderId="33"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3" fillId="0" borderId="0" xfId="3" applyFont="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1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0" fillId="0" borderId="0" xfId="2" applyFont="1" applyAlignment="1">
      <alignment horizontal="center"/>
    </xf>
    <xf numFmtId="0" fontId="8" fillId="0" borderId="0" xfId="2" applyAlignment="1">
      <alignment horizontal="left" vertical="center" wrapText="1"/>
    </xf>
    <xf numFmtId="0" fontId="6" fillId="0" borderId="0" xfId="0" applyFont="1"/>
    <xf numFmtId="0" fontId="13" fillId="0" borderId="27" xfId="2" applyFont="1" applyBorder="1" applyAlignment="1">
      <alignment horizontal="center" wrapText="1"/>
    </xf>
  </cellXfs>
  <cellStyles count="4">
    <cellStyle name="Hyperlink" xfId="1" builtinId="8"/>
    <cellStyle name="Standaard" xfId="0" builtinId="0"/>
    <cellStyle name="Standaard 2" xfId="2" xr:uid="{00000000-0005-0000-0000-000002000000}"/>
    <cellStyle name="Standaard_statjbbasis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abSelected="1" workbookViewId="0"/>
  </sheetViews>
  <sheetFormatPr defaultRowHeight="13.2" x14ac:dyDescent="0.25"/>
  <cols>
    <col min="1" max="1" width="11.44140625" customWidth="1"/>
  </cols>
  <sheetData>
    <row r="1" spans="1:2" ht="15.6" x14ac:dyDescent="0.3">
      <c r="A1" s="17" t="s">
        <v>0</v>
      </c>
    </row>
    <row r="2" spans="1:2" ht="15.6" x14ac:dyDescent="0.3">
      <c r="A2" s="17" t="s">
        <v>1</v>
      </c>
    </row>
    <row r="4" spans="1:2" x14ac:dyDescent="0.25">
      <c r="A4" s="87" t="s">
        <v>2</v>
      </c>
      <c r="B4" t="s">
        <v>3</v>
      </c>
    </row>
    <row r="5" spans="1:2" x14ac:dyDescent="0.25">
      <c r="A5" s="87" t="s">
        <v>4</v>
      </c>
      <c r="B5" t="s">
        <v>5</v>
      </c>
    </row>
    <row r="6" spans="1:2" x14ac:dyDescent="0.25">
      <c r="A6" s="87" t="s">
        <v>6</v>
      </c>
      <c r="B6" t="s">
        <v>7</v>
      </c>
    </row>
    <row r="7" spans="1:2" x14ac:dyDescent="0.25">
      <c r="A7" s="87" t="s">
        <v>8</v>
      </c>
      <c r="B7" t="s">
        <v>9</v>
      </c>
    </row>
    <row r="8" spans="1:2" x14ac:dyDescent="0.25">
      <c r="A8" s="42"/>
    </row>
    <row r="9" spans="1:2" x14ac:dyDescent="0.25">
      <c r="A9" s="11" t="s">
        <v>10</v>
      </c>
    </row>
    <row r="10" spans="1:2" x14ac:dyDescent="0.25">
      <c r="A10" s="87" t="s">
        <v>11</v>
      </c>
      <c r="B10" t="s">
        <v>3</v>
      </c>
    </row>
    <row r="11" spans="1:2" x14ac:dyDescent="0.25">
      <c r="A11" s="87" t="s">
        <v>12</v>
      </c>
      <c r="B11" t="s">
        <v>5</v>
      </c>
    </row>
    <row r="12" spans="1:2" x14ac:dyDescent="0.25">
      <c r="A12" s="87" t="s">
        <v>13</v>
      </c>
      <c r="B12" t="s">
        <v>7</v>
      </c>
    </row>
    <row r="13" spans="1:2" x14ac:dyDescent="0.25">
      <c r="A13" s="87" t="s">
        <v>14</v>
      </c>
      <c r="B13" t="s">
        <v>9</v>
      </c>
    </row>
  </sheetData>
  <phoneticPr fontId="0" type="noConversion"/>
  <hyperlinks>
    <hyperlink ref="A4" location="'21gods01'!A1" display="21gods01" xr:uid="{00000000-0004-0000-0000-000000000000}"/>
    <hyperlink ref="A5" location="'21gods02'!A1" display="21gods02" xr:uid="{00000000-0004-0000-0000-000001000000}"/>
    <hyperlink ref="A6" location="'21gods03'!A1" display="21gods03" xr:uid="{00000000-0004-0000-0000-000002000000}"/>
    <hyperlink ref="A7" location="'21gods04'!A1" display="21gods04" xr:uid="{00000000-0004-0000-0000-000003000000}"/>
    <hyperlink ref="A10" location="'21gods05'!A1" display="21gods05" xr:uid="{00000000-0004-0000-0000-000004000000}"/>
    <hyperlink ref="A11" location="'21gods06'!A1" display="21gods06" xr:uid="{00000000-0004-0000-0000-000005000000}"/>
    <hyperlink ref="A12" location="'21gods07'!A1" display="21gods07" xr:uid="{00000000-0004-0000-0000-000006000000}"/>
    <hyperlink ref="A13" location="'21gods08'!A1" display="21gods08" xr:uid="{00000000-0004-0000-0000-000007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64"/>
  <sheetViews>
    <sheetView workbookViewId="0"/>
  </sheetViews>
  <sheetFormatPr defaultColWidth="8.88671875" defaultRowHeight="13.2" x14ac:dyDescent="0.25"/>
  <cols>
    <col min="1" max="1" width="29.109375" bestFit="1" customWidth="1"/>
    <col min="2" max="2" width="7.5546875" customWidth="1"/>
    <col min="3" max="4" width="7.88671875" customWidth="1"/>
    <col min="5" max="10" width="6.109375" customWidth="1"/>
    <col min="11" max="13" width="6.6640625" customWidth="1"/>
    <col min="14" max="19" width="6.109375" customWidth="1"/>
    <col min="20" max="20" width="6.6640625" customWidth="1"/>
    <col min="21" max="21" width="7" customWidth="1"/>
    <col min="22" max="22" width="7.44140625" customWidth="1"/>
    <col min="23" max="28" width="6.109375" customWidth="1"/>
    <col min="29" max="29" width="9.33203125" customWidth="1"/>
    <col min="30" max="30" width="8" customWidth="1"/>
    <col min="31" max="31" width="7.5546875" customWidth="1"/>
    <col min="33" max="34" width="8.88671875" style="85"/>
    <col min="35" max="62" width="3.5546875" customWidth="1"/>
  </cols>
  <sheetData>
    <row r="1" spans="1:63" x14ac:dyDescent="0.25">
      <c r="A1" s="14" t="s">
        <v>1</v>
      </c>
    </row>
    <row r="2" spans="1:63" x14ac:dyDescent="0.25">
      <c r="A2" s="107" t="s">
        <v>15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row>
    <row r="3" spans="1:63" x14ac:dyDescent="0.25">
      <c r="A3" s="107" t="s">
        <v>16</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row>
    <row r="4" spans="1:63" ht="13.8" thickBot="1" x14ac:dyDescent="0.3"/>
    <row r="5" spans="1:63" x14ac:dyDescent="0.25">
      <c r="A5" s="41"/>
      <c r="B5" s="104" t="s">
        <v>17</v>
      </c>
      <c r="C5" s="105"/>
      <c r="D5" s="106"/>
      <c r="E5" s="104" t="s">
        <v>18</v>
      </c>
      <c r="F5" s="105"/>
      <c r="G5" s="106"/>
      <c r="H5" s="104" t="s">
        <v>19</v>
      </c>
      <c r="I5" s="105"/>
      <c r="J5" s="106"/>
      <c r="K5" s="104" t="s">
        <v>20</v>
      </c>
      <c r="L5" s="105"/>
      <c r="M5" s="106"/>
      <c r="N5" s="104" t="s">
        <v>21</v>
      </c>
      <c r="O5" s="105"/>
      <c r="P5" s="106"/>
      <c r="Q5" s="104" t="s">
        <v>22</v>
      </c>
      <c r="R5" s="105"/>
      <c r="S5" s="106"/>
      <c r="T5" s="104" t="s">
        <v>23</v>
      </c>
      <c r="U5" s="105"/>
      <c r="V5" s="106"/>
      <c r="W5" s="104" t="s">
        <v>24</v>
      </c>
      <c r="X5" s="105"/>
      <c r="Y5" s="106"/>
      <c r="Z5" s="104" t="s">
        <v>25</v>
      </c>
      <c r="AA5" s="105"/>
      <c r="AB5" s="106"/>
      <c r="AC5" s="104" t="s">
        <v>26</v>
      </c>
      <c r="AD5" s="105"/>
      <c r="AE5" s="105"/>
    </row>
    <row r="6" spans="1:63" x14ac:dyDescent="0.25">
      <c r="B6" s="101" t="s">
        <v>27</v>
      </c>
      <c r="C6" s="102"/>
      <c r="D6" s="103"/>
      <c r="E6" s="101" t="s">
        <v>27</v>
      </c>
      <c r="F6" s="102"/>
      <c r="G6" s="103"/>
      <c r="H6" s="101" t="s">
        <v>27</v>
      </c>
      <c r="I6" s="102"/>
      <c r="J6" s="103"/>
      <c r="K6" s="101" t="s">
        <v>27</v>
      </c>
      <c r="L6" s="102"/>
      <c r="M6" s="103"/>
      <c r="N6" s="101" t="s">
        <v>27</v>
      </c>
      <c r="O6" s="102"/>
      <c r="P6" s="103"/>
      <c r="Q6" s="101" t="s">
        <v>27</v>
      </c>
      <c r="R6" s="102"/>
      <c r="S6" s="103"/>
      <c r="T6" s="101" t="s">
        <v>28</v>
      </c>
      <c r="U6" s="102"/>
      <c r="V6" s="103"/>
      <c r="W6" s="101" t="s">
        <v>29</v>
      </c>
      <c r="X6" s="102"/>
      <c r="Y6" s="103"/>
      <c r="Z6" s="31"/>
      <c r="AB6" s="32"/>
      <c r="AC6" s="31"/>
      <c r="AG6"/>
      <c r="AH6"/>
    </row>
    <row r="7" spans="1:63" s="32" customFormat="1" x14ac:dyDescent="0.25">
      <c r="A7" s="33"/>
      <c r="B7" s="34" t="s">
        <v>30</v>
      </c>
      <c r="C7" s="35" t="s">
        <v>31</v>
      </c>
      <c r="D7" s="35" t="s">
        <v>32</v>
      </c>
      <c r="E7" s="34" t="s">
        <v>30</v>
      </c>
      <c r="F7" s="35" t="s">
        <v>31</v>
      </c>
      <c r="G7" s="35" t="s">
        <v>32</v>
      </c>
      <c r="H7" s="34" t="s">
        <v>30</v>
      </c>
      <c r="I7" s="35" t="s">
        <v>31</v>
      </c>
      <c r="J7" s="35" t="s">
        <v>32</v>
      </c>
      <c r="K7" s="34" t="s">
        <v>30</v>
      </c>
      <c r="L7" s="35" t="s">
        <v>31</v>
      </c>
      <c r="M7" s="35" t="s">
        <v>32</v>
      </c>
      <c r="N7" s="34" t="s">
        <v>30</v>
      </c>
      <c r="O7" s="35" t="s">
        <v>31</v>
      </c>
      <c r="P7" s="35" t="s">
        <v>32</v>
      </c>
      <c r="Q7" s="34" t="s">
        <v>30</v>
      </c>
      <c r="R7" s="35" t="s">
        <v>31</v>
      </c>
      <c r="S7" s="35" t="s">
        <v>32</v>
      </c>
      <c r="T7" s="34" t="s">
        <v>30</v>
      </c>
      <c r="U7" s="35" t="s">
        <v>31</v>
      </c>
      <c r="V7" s="35" t="s">
        <v>32</v>
      </c>
      <c r="W7" s="34" t="s">
        <v>30</v>
      </c>
      <c r="X7" s="35" t="s">
        <v>31</v>
      </c>
      <c r="Y7" s="35" t="s">
        <v>32</v>
      </c>
      <c r="Z7" s="34" t="s">
        <v>30</v>
      </c>
      <c r="AA7" s="35" t="s">
        <v>31</v>
      </c>
      <c r="AB7" s="35" t="s">
        <v>32</v>
      </c>
      <c r="AC7" s="34" t="s">
        <v>30</v>
      </c>
      <c r="AD7" s="35" t="s">
        <v>31</v>
      </c>
      <c r="AE7" s="35" t="s">
        <v>32</v>
      </c>
      <c r="AG7" s="85"/>
      <c r="AH7" s="85"/>
      <c r="AI7"/>
      <c r="AJ7"/>
      <c r="AK7"/>
      <c r="AL7"/>
      <c r="AM7"/>
      <c r="AN7"/>
      <c r="AO7"/>
      <c r="AP7"/>
      <c r="AQ7"/>
      <c r="AR7"/>
      <c r="AS7"/>
      <c r="AT7"/>
      <c r="AU7"/>
      <c r="AV7"/>
      <c r="AW7"/>
      <c r="AX7"/>
      <c r="AY7"/>
      <c r="AZ7"/>
      <c r="BA7"/>
      <c r="BB7"/>
      <c r="BC7"/>
      <c r="BD7"/>
      <c r="BE7"/>
      <c r="BF7"/>
      <c r="BG7"/>
      <c r="BH7"/>
      <c r="BI7"/>
      <c r="BJ7"/>
      <c r="BK7"/>
    </row>
    <row r="8" spans="1:63" s="32" customFormat="1" x14ac:dyDescent="0.25">
      <c r="B8" s="39"/>
      <c r="E8" s="39"/>
      <c r="H8" s="39"/>
      <c r="K8" s="39"/>
      <c r="N8" s="39"/>
      <c r="Q8" s="39"/>
      <c r="T8" s="39"/>
      <c r="W8" s="39"/>
      <c r="Z8" s="39"/>
      <c r="AC8" s="39"/>
      <c r="AG8" s="85"/>
      <c r="AH8" s="85"/>
      <c r="AI8"/>
      <c r="AJ8"/>
      <c r="AK8"/>
      <c r="AL8"/>
      <c r="AM8"/>
      <c r="AN8"/>
      <c r="AO8"/>
      <c r="AP8"/>
      <c r="AQ8"/>
      <c r="AR8"/>
      <c r="AS8"/>
      <c r="AT8"/>
      <c r="AU8"/>
      <c r="AV8"/>
      <c r="AW8"/>
      <c r="AX8"/>
      <c r="AY8"/>
      <c r="AZ8"/>
      <c r="BA8"/>
      <c r="BB8"/>
      <c r="BC8"/>
      <c r="BD8"/>
      <c r="BE8"/>
      <c r="BF8"/>
      <c r="BG8"/>
      <c r="BH8"/>
      <c r="BI8"/>
      <c r="BJ8"/>
      <c r="BK8"/>
    </row>
    <row r="9" spans="1:63" s="32" customFormat="1" x14ac:dyDescent="0.25">
      <c r="A9" s="11" t="s">
        <v>33</v>
      </c>
      <c r="B9" s="39"/>
      <c r="E9" s="39"/>
      <c r="H9" s="39"/>
      <c r="K9" s="39"/>
      <c r="N9" s="39"/>
      <c r="Q9" s="39"/>
      <c r="T9" s="39"/>
      <c r="W9" s="39"/>
      <c r="Z9" s="39"/>
      <c r="AC9" s="39"/>
      <c r="AG9" s="85"/>
      <c r="AH9" s="85"/>
      <c r="AI9"/>
      <c r="AJ9"/>
      <c r="AK9"/>
      <c r="AL9"/>
      <c r="AM9"/>
      <c r="AN9"/>
      <c r="AO9"/>
      <c r="AP9"/>
      <c r="AQ9"/>
      <c r="AR9"/>
      <c r="AS9"/>
      <c r="AT9"/>
      <c r="AU9"/>
      <c r="AV9"/>
      <c r="AW9"/>
      <c r="AX9"/>
      <c r="AY9"/>
      <c r="AZ9"/>
      <c r="BA9"/>
      <c r="BB9"/>
      <c r="BC9"/>
      <c r="BD9"/>
      <c r="BE9"/>
      <c r="BF9"/>
      <c r="BG9"/>
      <c r="BH9"/>
      <c r="BI9"/>
      <c r="BJ9"/>
      <c r="BK9"/>
    </row>
    <row r="10" spans="1:63" x14ac:dyDescent="0.25">
      <c r="A10" t="s">
        <v>34</v>
      </c>
      <c r="B10" s="21">
        <v>2366</v>
      </c>
      <c r="C10" s="22">
        <v>2344</v>
      </c>
      <c r="D10" s="2">
        <v>4710</v>
      </c>
      <c r="E10" s="21">
        <v>255</v>
      </c>
      <c r="F10" s="22">
        <v>237</v>
      </c>
      <c r="G10" s="2">
        <v>492</v>
      </c>
      <c r="H10" s="21">
        <v>7</v>
      </c>
      <c r="I10" s="22">
        <v>4</v>
      </c>
      <c r="J10" s="2">
        <v>11</v>
      </c>
      <c r="K10" s="21">
        <v>3033</v>
      </c>
      <c r="L10" s="22">
        <v>2951</v>
      </c>
      <c r="M10" s="2">
        <v>5984</v>
      </c>
      <c r="N10" s="21">
        <v>92</v>
      </c>
      <c r="O10" s="22">
        <v>76</v>
      </c>
      <c r="P10" s="2">
        <v>168</v>
      </c>
      <c r="Q10" s="21">
        <v>1</v>
      </c>
      <c r="R10" s="22">
        <v>1</v>
      </c>
      <c r="S10" s="2">
        <v>2</v>
      </c>
      <c r="T10" s="21">
        <v>3895</v>
      </c>
      <c r="U10" s="22">
        <v>3717</v>
      </c>
      <c r="V10" s="2">
        <v>7612</v>
      </c>
      <c r="W10" s="21">
        <v>0</v>
      </c>
      <c r="X10" s="22">
        <v>0</v>
      </c>
      <c r="Y10" s="2">
        <v>0</v>
      </c>
      <c r="Z10" s="21">
        <v>102</v>
      </c>
      <c r="AA10" s="22">
        <v>106</v>
      </c>
      <c r="AB10" s="2">
        <v>208</v>
      </c>
      <c r="AC10" s="21">
        <f t="shared" ref="AC10:AE14" si="0">SUM(Z10,W10,T10,Q10,N10,K10,H10,E10,B10)</f>
        <v>9751</v>
      </c>
      <c r="AD10" s="22">
        <f t="shared" si="0"/>
        <v>9436</v>
      </c>
      <c r="AE10" s="22">
        <f t="shared" si="0"/>
        <v>19187</v>
      </c>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row>
    <row r="11" spans="1:63" x14ac:dyDescent="0.25">
      <c r="A11" t="s">
        <v>35</v>
      </c>
      <c r="B11" s="21">
        <v>34184</v>
      </c>
      <c r="C11" s="22">
        <v>34060</v>
      </c>
      <c r="D11" s="2">
        <v>68244</v>
      </c>
      <c r="E11" s="21">
        <v>85</v>
      </c>
      <c r="F11" s="22">
        <v>110</v>
      </c>
      <c r="G11" s="2">
        <v>195</v>
      </c>
      <c r="H11" s="21">
        <v>450</v>
      </c>
      <c r="I11" s="22">
        <v>762</v>
      </c>
      <c r="J11" s="2">
        <v>1212</v>
      </c>
      <c r="K11" s="21">
        <v>56</v>
      </c>
      <c r="L11" s="22">
        <v>56</v>
      </c>
      <c r="M11" s="2">
        <v>112</v>
      </c>
      <c r="N11" s="21">
        <v>0</v>
      </c>
      <c r="O11" s="22">
        <v>0</v>
      </c>
      <c r="P11" s="2">
        <v>0</v>
      </c>
      <c r="Q11" s="21">
        <v>0</v>
      </c>
      <c r="R11" s="22">
        <v>0</v>
      </c>
      <c r="S11" s="2">
        <v>0</v>
      </c>
      <c r="T11" s="21">
        <v>0</v>
      </c>
      <c r="U11" s="22">
        <v>0</v>
      </c>
      <c r="V11" s="2">
        <v>0</v>
      </c>
      <c r="W11" s="21">
        <v>980</v>
      </c>
      <c r="X11" s="22">
        <v>950</v>
      </c>
      <c r="Y11" s="2">
        <v>1930</v>
      </c>
      <c r="Z11" s="21">
        <v>0</v>
      </c>
      <c r="AA11" s="22">
        <v>0</v>
      </c>
      <c r="AB11" s="2">
        <v>0</v>
      </c>
      <c r="AC11" s="21">
        <f t="shared" si="0"/>
        <v>35755</v>
      </c>
      <c r="AD11" s="22">
        <f t="shared" si="0"/>
        <v>35938</v>
      </c>
      <c r="AE11" s="22">
        <f t="shared" si="0"/>
        <v>71693</v>
      </c>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row>
    <row r="12" spans="1:63" x14ac:dyDescent="0.25">
      <c r="A12" t="s">
        <v>36</v>
      </c>
      <c r="B12" s="21">
        <v>0</v>
      </c>
      <c r="C12" s="22">
        <v>0</v>
      </c>
      <c r="D12" s="2">
        <v>0</v>
      </c>
      <c r="E12" s="21">
        <v>0</v>
      </c>
      <c r="F12" s="22">
        <v>0</v>
      </c>
      <c r="G12" s="2">
        <v>0</v>
      </c>
      <c r="H12" s="21">
        <v>0</v>
      </c>
      <c r="I12" s="22">
        <v>0</v>
      </c>
      <c r="J12" s="2">
        <v>0</v>
      </c>
      <c r="K12" s="21">
        <v>0</v>
      </c>
      <c r="L12" s="22">
        <v>0</v>
      </c>
      <c r="M12" s="2">
        <v>0</v>
      </c>
      <c r="N12" s="21">
        <v>0</v>
      </c>
      <c r="O12" s="22">
        <v>0</v>
      </c>
      <c r="P12" s="2">
        <v>0</v>
      </c>
      <c r="Q12" s="21">
        <v>0</v>
      </c>
      <c r="R12" s="22">
        <v>0</v>
      </c>
      <c r="S12" s="2">
        <v>0</v>
      </c>
      <c r="T12" s="21">
        <v>0</v>
      </c>
      <c r="U12" s="22">
        <v>0</v>
      </c>
      <c r="V12" s="2">
        <v>0</v>
      </c>
      <c r="W12" s="21">
        <v>0</v>
      </c>
      <c r="X12" s="22">
        <v>0</v>
      </c>
      <c r="Y12" s="2">
        <v>0</v>
      </c>
      <c r="Z12" s="21">
        <v>0</v>
      </c>
      <c r="AA12" s="22">
        <v>0</v>
      </c>
      <c r="AB12" s="2">
        <v>0</v>
      </c>
      <c r="AC12" s="21">
        <f t="shared" si="0"/>
        <v>0</v>
      </c>
      <c r="AD12" s="22">
        <f t="shared" si="0"/>
        <v>0</v>
      </c>
      <c r="AE12" s="22">
        <f t="shared" si="0"/>
        <v>0</v>
      </c>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row>
    <row r="13" spans="1:63" x14ac:dyDescent="0.25">
      <c r="A13" t="s">
        <v>37</v>
      </c>
      <c r="B13" s="21">
        <v>6533</v>
      </c>
      <c r="C13" s="22">
        <v>6332</v>
      </c>
      <c r="D13" s="2">
        <v>12865</v>
      </c>
      <c r="E13" s="21">
        <v>240</v>
      </c>
      <c r="F13" s="22">
        <v>269</v>
      </c>
      <c r="G13" s="2">
        <v>509</v>
      </c>
      <c r="H13" s="21">
        <v>8</v>
      </c>
      <c r="I13" s="22">
        <v>3</v>
      </c>
      <c r="J13" s="2">
        <v>11</v>
      </c>
      <c r="K13" s="21">
        <v>4747</v>
      </c>
      <c r="L13" s="22">
        <v>4676</v>
      </c>
      <c r="M13" s="2">
        <v>9423</v>
      </c>
      <c r="N13" s="21">
        <v>151</v>
      </c>
      <c r="O13" s="22">
        <v>149</v>
      </c>
      <c r="P13" s="2">
        <v>300</v>
      </c>
      <c r="Q13" s="21">
        <v>2</v>
      </c>
      <c r="R13" s="22">
        <v>1</v>
      </c>
      <c r="S13" s="2">
        <v>3</v>
      </c>
      <c r="T13" s="21">
        <v>5468</v>
      </c>
      <c r="U13" s="22">
        <v>5297</v>
      </c>
      <c r="V13" s="2">
        <v>10765</v>
      </c>
      <c r="W13" s="21">
        <v>0</v>
      </c>
      <c r="X13" s="22">
        <v>0</v>
      </c>
      <c r="Y13" s="2">
        <v>0</v>
      </c>
      <c r="Z13" s="21">
        <v>29</v>
      </c>
      <c r="AA13" s="22">
        <v>25</v>
      </c>
      <c r="AB13" s="2">
        <v>54</v>
      </c>
      <c r="AC13" s="21">
        <f t="shared" si="0"/>
        <v>17178</v>
      </c>
      <c r="AD13" s="22">
        <f t="shared" si="0"/>
        <v>16752</v>
      </c>
      <c r="AE13" s="22">
        <f t="shared" si="0"/>
        <v>33930</v>
      </c>
      <c r="BD13" s="32"/>
      <c r="BE13" s="32"/>
      <c r="BF13" s="32"/>
    </row>
    <row r="14" spans="1:63" s="9" customFormat="1" x14ac:dyDescent="0.25">
      <c r="A14" s="9" t="s">
        <v>38</v>
      </c>
      <c r="B14" s="3">
        <v>43083</v>
      </c>
      <c r="C14" s="4">
        <v>42736</v>
      </c>
      <c r="D14" s="4">
        <v>85819</v>
      </c>
      <c r="E14" s="3">
        <v>580</v>
      </c>
      <c r="F14" s="4">
        <v>616</v>
      </c>
      <c r="G14" s="4">
        <v>1196</v>
      </c>
      <c r="H14" s="3">
        <v>465</v>
      </c>
      <c r="I14" s="4">
        <v>769</v>
      </c>
      <c r="J14" s="4">
        <v>1234</v>
      </c>
      <c r="K14" s="3">
        <v>7836</v>
      </c>
      <c r="L14" s="4">
        <v>7683</v>
      </c>
      <c r="M14" s="4">
        <v>15519</v>
      </c>
      <c r="N14" s="3">
        <v>243</v>
      </c>
      <c r="O14" s="4">
        <v>225</v>
      </c>
      <c r="P14" s="4">
        <v>468</v>
      </c>
      <c r="Q14" s="3">
        <v>3</v>
      </c>
      <c r="R14" s="4">
        <v>2</v>
      </c>
      <c r="S14" s="4">
        <v>5</v>
      </c>
      <c r="T14" s="3">
        <v>9363</v>
      </c>
      <c r="U14" s="4">
        <v>9014</v>
      </c>
      <c r="V14" s="4">
        <v>18377</v>
      </c>
      <c r="W14" s="3">
        <v>980</v>
      </c>
      <c r="X14" s="4">
        <v>950</v>
      </c>
      <c r="Y14" s="4">
        <v>1930</v>
      </c>
      <c r="Z14" s="3">
        <v>131</v>
      </c>
      <c r="AA14" s="4">
        <v>131</v>
      </c>
      <c r="AB14" s="4">
        <v>262</v>
      </c>
      <c r="AC14" s="3">
        <f t="shared" si="0"/>
        <v>62684</v>
      </c>
      <c r="AD14" s="4">
        <f t="shared" si="0"/>
        <v>62126</v>
      </c>
      <c r="AE14" s="4">
        <f t="shared" si="0"/>
        <v>124810</v>
      </c>
      <c r="AG14" s="85"/>
      <c r="AH14" s="85"/>
      <c r="AI14"/>
      <c r="AJ14"/>
      <c r="AK14"/>
      <c r="AL14"/>
      <c r="AM14"/>
      <c r="AN14"/>
      <c r="AO14"/>
      <c r="AP14"/>
      <c r="AQ14"/>
      <c r="AR14"/>
      <c r="AS14"/>
      <c r="AT14"/>
      <c r="AU14"/>
      <c r="AV14"/>
      <c r="AW14"/>
      <c r="AX14"/>
      <c r="AY14"/>
      <c r="AZ14"/>
      <c r="BA14"/>
      <c r="BB14"/>
      <c r="BC14"/>
      <c r="BD14"/>
      <c r="BE14"/>
      <c r="BF14"/>
      <c r="BG14"/>
      <c r="BH14"/>
      <c r="BI14"/>
      <c r="BJ14"/>
      <c r="BK14"/>
    </row>
    <row r="15" spans="1:63" s="9" customFormat="1" x14ac:dyDescent="0.25">
      <c r="A15" s="11" t="s">
        <v>39</v>
      </c>
      <c r="B15" s="5"/>
      <c r="C15" s="6"/>
      <c r="D15" s="6"/>
      <c r="E15" s="5"/>
      <c r="F15" s="6"/>
      <c r="G15" s="6"/>
      <c r="H15" s="5"/>
      <c r="I15" s="6"/>
      <c r="J15" s="6"/>
      <c r="K15" s="5"/>
      <c r="L15" s="6"/>
      <c r="M15" s="6"/>
      <c r="N15" s="5"/>
      <c r="O15" s="6"/>
      <c r="P15" s="6"/>
      <c r="Q15" s="5"/>
      <c r="R15" s="6"/>
      <c r="S15" s="6"/>
      <c r="T15" s="5"/>
      <c r="U15" s="6"/>
      <c r="V15" s="6"/>
      <c r="W15" s="5"/>
      <c r="X15" s="6"/>
      <c r="Y15" s="6"/>
      <c r="Z15" s="5"/>
      <c r="AA15" s="6"/>
      <c r="AB15" s="6"/>
      <c r="AC15" s="5"/>
      <c r="AD15" s="6"/>
      <c r="AE15" s="6"/>
      <c r="AG15" s="85"/>
      <c r="AH15" s="85"/>
      <c r="AI15"/>
      <c r="AJ15"/>
      <c r="AK15"/>
      <c r="AL15"/>
      <c r="AM15"/>
      <c r="AN15"/>
      <c r="AO15"/>
      <c r="AP15"/>
      <c r="AQ15"/>
      <c r="AR15"/>
      <c r="AS15"/>
      <c r="AT15"/>
      <c r="AU15"/>
      <c r="AV15"/>
      <c r="AW15"/>
      <c r="AX15"/>
      <c r="AY15"/>
      <c r="AZ15"/>
      <c r="BA15"/>
      <c r="BB15"/>
      <c r="BC15"/>
      <c r="BD15"/>
      <c r="BE15"/>
      <c r="BF15"/>
      <c r="BG15"/>
      <c r="BH15"/>
      <c r="BI15"/>
      <c r="BJ15"/>
      <c r="BK15"/>
    </row>
    <row r="16" spans="1:63" x14ac:dyDescent="0.25">
      <c r="A16" t="s">
        <v>34</v>
      </c>
      <c r="B16" s="21">
        <v>1870</v>
      </c>
      <c r="C16" s="22">
        <v>1817</v>
      </c>
      <c r="D16" s="2">
        <v>3687</v>
      </c>
      <c r="E16" s="21">
        <v>276</v>
      </c>
      <c r="F16" s="22">
        <v>247</v>
      </c>
      <c r="G16" s="2">
        <v>523</v>
      </c>
      <c r="H16" s="21">
        <v>2</v>
      </c>
      <c r="I16" s="22">
        <v>1</v>
      </c>
      <c r="J16" s="2">
        <v>3</v>
      </c>
      <c r="K16" s="21">
        <v>1413</v>
      </c>
      <c r="L16" s="22">
        <v>1381</v>
      </c>
      <c r="M16" s="2">
        <v>2794</v>
      </c>
      <c r="N16" s="21">
        <v>81</v>
      </c>
      <c r="O16" s="22">
        <v>68</v>
      </c>
      <c r="P16" s="2">
        <v>149</v>
      </c>
      <c r="Q16" s="21">
        <v>0</v>
      </c>
      <c r="R16" s="22">
        <v>1</v>
      </c>
      <c r="S16" s="2">
        <v>1</v>
      </c>
      <c r="T16" s="21">
        <v>2086</v>
      </c>
      <c r="U16" s="22">
        <v>1956</v>
      </c>
      <c r="V16" s="2">
        <v>4042</v>
      </c>
      <c r="W16" s="21">
        <v>0</v>
      </c>
      <c r="X16" s="22">
        <v>0</v>
      </c>
      <c r="Y16" s="2">
        <v>0</v>
      </c>
      <c r="Z16" s="21">
        <v>190</v>
      </c>
      <c r="AA16" s="22">
        <v>201</v>
      </c>
      <c r="AB16" s="2">
        <v>391</v>
      </c>
      <c r="AC16" s="21">
        <f t="shared" ref="AC16:AE20" si="1">SUM(Z16,W16,T16,Q16,N16,K16,H16,E16,B16)</f>
        <v>5918</v>
      </c>
      <c r="AD16" s="22">
        <f t="shared" si="1"/>
        <v>5672</v>
      </c>
      <c r="AE16" s="22">
        <f t="shared" si="1"/>
        <v>11590</v>
      </c>
      <c r="BD16" s="32"/>
      <c r="BE16" s="32"/>
      <c r="BF16" s="32"/>
    </row>
    <row r="17" spans="1:63" x14ac:dyDescent="0.25">
      <c r="A17" t="s">
        <v>35</v>
      </c>
      <c r="B17" s="21">
        <v>18476</v>
      </c>
      <c r="C17" s="22">
        <v>18263</v>
      </c>
      <c r="D17" s="2">
        <v>36739</v>
      </c>
      <c r="E17" s="21">
        <v>19</v>
      </c>
      <c r="F17" s="22">
        <v>24</v>
      </c>
      <c r="G17" s="2">
        <v>43</v>
      </c>
      <c r="H17" s="21">
        <v>0</v>
      </c>
      <c r="I17" s="22">
        <v>0</v>
      </c>
      <c r="J17" s="2">
        <v>0</v>
      </c>
      <c r="K17" s="21">
        <v>0</v>
      </c>
      <c r="L17" s="22">
        <v>0</v>
      </c>
      <c r="M17" s="2">
        <v>0</v>
      </c>
      <c r="N17" s="21">
        <v>0</v>
      </c>
      <c r="O17" s="22">
        <v>0</v>
      </c>
      <c r="P17" s="2">
        <v>0</v>
      </c>
      <c r="Q17" s="21">
        <v>0</v>
      </c>
      <c r="R17" s="22">
        <v>0</v>
      </c>
      <c r="S17" s="2">
        <v>0</v>
      </c>
      <c r="T17" s="21">
        <v>0</v>
      </c>
      <c r="U17" s="22">
        <v>0</v>
      </c>
      <c r="V17" s="2">
        <v>0</v>
      </c>
      <c r="W17" s="21">
        <v>306</v>
      </c>
      <c r="X17" s="22">
        <v>314</v>
      </c>
      <c r="Y17" s="2">
        <v>620</v>
      </c>
      <c r="Z17" s="21">
        <v>0</v>
      </c>
      <c r="AA17" s="22">
        <v>0</v>
      </c>
      <c r="AB17" s="2">
        <v>0</v>
      </c>
      <c r="AC17" s="21">
        <f t="shared" si="1"/>
        <v>18801</v>
      </c>
      <c r="AD17" s="22">
        <f t="shared" si="1"/>
        <v>18601</v>
      </c>
      <c r="AE17" s="22">
        <f t="shared" si="1"/>
        <v>37402</v>
      </c>
    </row>
    <row r="18" spans="1:63" x14ac:dyDescent="0.25">
      <c r="A18" t="s">
        <v>36</v>
      </c>
      <c r="B18" s="21">
        <v>0</v>
      </c>
      <c r="C18" s="22">
        <v>0</v>
      </c>
      <c r="D18" s="2">
        <v>0</v>
      </c>
      <c r="E18" s="21">
        <v>0</v>
      </c>
      <c r="F18" s="22">
        <v>0</v>
      </c>
      <c r="G18" s="2">
        <v>0</v>
      </c>
      <c r="H18" s="21">
        <v>0</v>
      </c>
      <c r="I18" s="22">
        <v>0</v>
      </c>
      <c r="J18" s="2">
        <v>0</v>
      </c>
      <c r="K18" s="21">
        <v>0</v>
      </c>
      <c r="L18" s="22">
        <v>0</v>
      </c>
      <c r="M18" s="2">
        <v>0</v>
      </c>
      <c r="N18" s="21">
        <v>0</v>
      </c>
      <c r="O18" s="22">
        <v>0</v>
      </c>
      <c r="P18" s="2">
        <v>0</v>
      </c>
      <c r="Q18" s="21">
        <v>0</v>
      </c>
      <c r="R18" s="22">
        <v>0</v>
      </c>
      <c r="S18" s="2">
        <v>0</v>
      </c>
      <c r="T18" s="21">
        <v>0</v>
      </c>
      <c r="U18" s="22">
        <v>0</v>
      </c>
      <c r="V18" s="2">
        <v>0</v>
      </c>
      <c r="W18" s="21">
        <v>0</v>
      </c>
      <c r="X18" s="22">
        <v>0</v>
      </c>
      <c r="Y18" s="2">
        <v>0</v>
      </c>
      <c r="Z18" s="21">
        <v>0</v>
      </c>
      <c r="AA18" s="22">
        <v>0</v>
      </c>
      <c r="AB18" s="2">
        <v>0</v>
      </c>
      <c r="AC18" s="21">
        <f t="shared" si="1"/>
        <v>0</v>
      </c>
      <c r="AD18" s="22">
        <f t="shared" si="1"/>
        <v>0</v>
      </c>
      <c r="AE18" s="22">
        <f t="shared" si="1"/>
        <v>0</v>
      </c>
    </row>
    <row r="19" spans="1:63" x14ac:dyDescent="0.25">
      <c r="A19" t="s">
        <v>37</v>
      </c>
      <c r="B19" s="21">
        <v>4867</v>
      </c>
      <c r="C19" s="22">
        <v>4826</v>
      </c>
      <c r="D19" s="2">
        <v>9693</v>
      </c>
      <c r="E19" s="21">
        <v>325</v>
      </c>
      <c r="F19" s="22">
        <v>345</v>
      </c>
      <c r="G19" s="2">
        <v>670</v>
      </c>
      <c r="H19" s="21">
        <v>4</v>
      </c>
      <c r="I19" s="22">
        <v>5</v>
      </c>
      <c r="J19" s="2">
        <v>9</v>
      </c>
      <c r="K19" s="21">
        <v>1742</v>
      </c>
      <c r="L19" s="22">
        <v>1641</v>
      </c>
      <c r="M19" s="2">
        <v>3383</v>
      </c>
      <c r="N19" s="21">
        <v>133</v>
      </c>
      <c r="O19" s="22">
        <v>147</v>
      </c>
      <c r="P19" s="2">
        <v>280</v>
      </c>
      <c r="Q19" s="21">
        <v>2</v>
      </c>
      <c r="R19" s="22">
        <v>4</v>
      </c>
      <c r="S19" s="2">
        <v>6</v>
      </c>
      <c r="T19" s="21">
        <v>3824</v>
      </c>
      <c r="U19" s="22">
        <v>3618</v>
      </c>
      <c r="V19" s="2">
        <v>7442</v>
      </c>
      <c r="W19" s="21">
        <v>0</v>
      </c>
      <c r="X19" s="22">
        <v>0</v>
      </c>
      <c r="Y19" s="2">
        <v>0</v>
      </c>
      <c r="Z19" s="21">
        <v>17</v>
      </c>
      <c r="AA19" s="22">
        <v>20</v>
      </c>
      <c r="AB19" s="2">
        <v>37</v>
      </c>
      <c r="AC19" s="21">
        <f t="shared" si="1"/>
        <v>10914</v>
      </c>
      <c r="AD19" s="22">
        <f t="shared" si="1"/>
        <v>10606</v>
      </c>
      <c r="AE19" s="22">
        <f t="shared" si="1"/>
        <v>21520</v>
      </c>
      <c r="AG19" s="86"/>
      <c r="AH19" s="86"/>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row>
    <row r="20" spans="1:63" s="9" customFormat="1" x14ac:dyDescent="0.25">
      <c r="A20" s="9" t="s">
        <v>38</v>
      </c>
      <c r="B20" s="3">
        <v>25213</v>
      </c>
      <c r="C20" s="4">
        <v>24906</v>
      </c>
      <c r="D20" s="4">
        <v>50119</v>
      </c>
      <c r="E20" s="3">
        <v>620</v>
      </c>
      <c r="F20" s="4">
        <v>616</v>
      </c>
      <c r="G20" s="4">
        <v>1236</v>
      </c>
      <c r="H20" s="3">
        <v>6</v>
      </c>
      <c r="I20" s="4">
        <v>6</v>
      </c>
      <c r="J20" s="4">
        <v>12</v>
      </c>
      <c r="K20" s="3">
        <v>3155</v>
      </c>
      <c r="L20" s="4">
        <v>3022</v>
      </c>
      <c r="M20" s="4">
        <v>6177</v>
      </c>
      <c r="N20" s="3">
        <v>214</v>
      </c>
      <c r="O20" s="4">
        <v>215</v>
      </c>
      <c r="P20" s="4">
        <v>429</v>
      </c>
      <c r="Q20" s="3">
        <v>2</v>
      </c>
      <c r="R20" s="4">
        <v>5</v>
      </c>
      <c r="S20" s="4">
        <v>7</v>
      </c>
      <c r="T20" s="3">
        <v>5910</v>
      </c>
      <c r="U20" s="4">
        <v>5574</v>
      </c>
      <c r="V20" s="4">
        <v>11484</v>
      </c>
      <c r="W20" s="3">
        <v>306</v>
      </c>
      <c r="X20" s="4">
        <v>314</v>
      </c>
      <c r="Y20" s="4">
        <v>620</v>
      </c>
      <c r="Z20" s="3">
        <v>207</v>
      </c>
      <c r="AA20" s="4">
        <v>221</v>
      </c>
      <c r="AB20" s="4">
        <v>428</v>
      </c>
      <c r="AC20" s="3">
        <f t="shared" si="1"/>
        <v>35633</v>
      </c>
      <c r="AD20" s="4">
        <f t="shared" si="1"/>
        <v>34879</v>
      </c>
      <c r="AE20" s="4">
        <f t="shared" si="1"/>
        <v>70512</v>
      </c>
      <c r="AG20" s="86"/>
      <c r="AH20" s="86"/>
    </row>
    <row r="21" spans="1:63" s="9" customFormat="1" x14ac:dyDescent="0.25">
      <c r="A21" s="11" t="s">
        <v>40</v>
      </c>
      <c r="B21" s="5"/>
      <c r="C21" s="6"/>
      <c r="D21" s="6"/>
      <c r="E21" s="5"/>
      <c r="F21" s="6"/>
      <c r="G21" s="6"/>
      <c r="H21" s="5"/>
      <c r="I21" s="6"/>
      <c r="J21" s="6"/>
      <c r="K21" s="5"/>
      <c r="L21" s="6"/>
      <c r="M21" s="6"/>
      <c r="N21" s="5"/>
      <c r="O21" s="6"/>
      <c r="P21" s="6"/>
      <c r="Q21" s="5"/>
      <c r="R21" s="6"/>
      <c r="S21" s="6"/>
      <c r="T21" s="5"/>
      <c r="U21" s="6"/>
      <c r="V21" s="6"/>
      <c r="W21" s="5"/>
      <c r="X21" s="6"/>
      <c r="Y21" s="6"/>
      <c r="Z21" s="5"/>
      <c r="AA21" s="6"/>
      <c r="AB21" s="6"/>
      <c r="AC21" s="5"/>
      <c r="AD21" s="6"/>
      <c r="AE21" s="6"/>
      <c r="AG21" s="86"/>
      <c r="AH21" s="86"/>
    </row>
    <row r="22" spans="1:63" x14ac:dyDescent="0.25">
      <c r="A22" t="s">
        <v>34</v>
      </c>
      <c r="B22" s="21">
        <v>514</v>
      </c>
      <c r="C22" s="22">
        <v>512</v>
      </c>
      <c r="D22" s="2">
        <v>1026</v>
      </c>
      <c r="E22" s="21">
        <v>125</v>
      </c>
      <c r="F22" s="22">
        <v>149</v>
      </c>
      <c r="G22" s="2">
        <v>274</v>
      </c>
      <c r="H22" s="21">
        <v>5</v>
      </c>
      <c r="I22" s="22">
        <v>2</v>
      </c>
      <c r="J22" s="2">
        <v>7</v>
      </c>
      <c r="K22" s="21">
        <v>1520</v>
      </c>
      <c r="L22" s="22">
        <v>1406</v>
      </c>
      <c r="M22" s="2">
        <v>2926</v>
      </c>
      <c r="N22" s="21">
        <v>25</v>
      </c>
      <c r="O22" s="22">
        <v>27</v>
      </c>
      <c r="P22" s="2">
        <v>52</v>
      </c>
      <c r="Q22" s="21">
        <v>1</v>
      </c>
      <c r="R22" s="22">
        <v>0</v>
      </c>
      <c r="S22" s="2">
        <v>1</v>
      </c>
      <c r="T22" s="21">
        <v>654</v>
      </c>
      <c r="U22" s="22">
        <v>618</v>
      </c>
      <c r="V22" s="2">
        <v>1272</v>
      </c>
      <c r="W22" s="21">
        <v>0</v>
      </c>
      <c r="X22" s="22">
        <v>0</v>
      </c>
      <c r="Y22" s="2">
        <v>0</v>
      </c>
      <c r="Z22" s="21">
        <v>3</v>
      </c>
      <c r="AA22" s="22">
        <v>6</v>
      </c>
      <c r="AB22" s="2">
        <v>9</v>
      </c>
      <c r="AC22" s="21">
        <f t="shared" ref="AC22:AE25" si="2">SUM(Z22,W22,T22,Q22,N22,K22,H22,E22,B22)</f>
        <v>2847</v>
      </c>
      <c r="AD22" s="22">
        <f t="shared" si="2"/>
        <v>2720</v>
      </c>
      <c r="AE22" s="22">
        <f t="shared" si="2"/>
        <v>5567</v>
      </c>
    </row>
    <row r="23" spans="1:63" x14ac:dyDescent="0.25">
      <c r="A23" t="s">
        <v>35</v>
      </c>
      <c r="B23" s="21">
        <v>4493</v>
      </c>
      <c r="C23" s="22">
        <v>4554</v>
      </c>
      <c r="D23" s="2">
        <v>9047</v>
      </c>
      <c r="E23" s="21">
        <v>98</v>
      </c>
      <c r="F23" s="22">
        <v>76</v>
      </c>
      <c r="G23" s="2">
        <v>174</v>
      </c>
      <c r="H23" s="21">
        <v>0</v>
      </c>
      <c r="I23" s="22">
        <v>0</v>
      </c>
      <c r="J23" s="2">
        <v>0</v>
      </c>
      <c r="K23" s="21">
        <v>117</v>
      </c>
      <c r="L23" s="22">
        <v>115</v>
      </c>
      <c r="M23" s="2">
        <v>232</v>
      </c>
      <c r="N23" s="21">
        <v>2</v>
      </c>
      <c r="O23" s="22">
        <v>0</v>
      </c>
      <c r="P23" s="2">
        <v>2</v>
      </c>
      <c r="Q23" s="21">
        <v>0</v>
      </c>
      <c r="R23" s="22">
        <v>0</v>
      </c>
      <c r="S23" s="2">
        <v>0</v>
      </c>
      <c r="T23" s="21">
        <v>1</v>
      </c>
      <c r="U23" s="22">
        <v>0</v>
      </c>
      <c r="V23" s="2">
        <v>1</v>
      </c>
      <c r="W23" s="21">
        <v>127</v>
      </c>
      <c r="X23" s="22">
        <v>139</v>
      </c>
      <c r="Y23" s="2">
        <v>266</v>
      </c>
      <c r="Z23" s="21">
        <v>0</v>
      </c>
      <c r="AA23" s="22">
        <v>1</v>
      </c>
      <c r="AB23" s="2">
        <v>1</v>
      </c>
      <c r="AC23" s="21">
        <f t="shared" si="2"/>
        <v>4838</v>
      </c>
      <c r="AD23" s="22">
        <f t="shared" si="2"/>
        <v>4885</v>
      </c>
      <c r="AE23" s="22">
        <f t="shared" si="2"/>
        <v>9723</v>
      </c>
    </row>
    <row r="24" spans="1:63" x14ac:dyDescent="0.25">
      <c r="A24" t="s">
        <v>37</v>
      </c>
      <c r="B24" s="21">
        <v>342</v>
      </c>
      <c r="C24" s="22">
        <v>323</v>
      </c>
      <c r="D24" s="2">
        <v>665</v>
      </c>
      <c r="E24" s="21">
        <v>81</v>
      </c>
      <c r="F24" s="22">
        <v>100</v>
      </c>
      <c r="G24" s="2">
        <v>181</v>
      </c>
      <c r="H24" s="21">
        <v>0</v>
      </c>
      <c r="I24" s="22">
        <v>0</v>
      </c>
      <c r="J24" s="2">
        <v>0</v>
      </c>
      <c r="K24" s="21">
        <v>1710</v>
      </c>
      <c r="L24" s="22">
        <v>1669</v>
      </c>
      <c r="M24" s="2">
        <v>3379</v>
      </c>
      <c r="N24" s="21">
        <v>12</v>
      </c>
      <c r="O24" s="22">
        <v>14</v>
      </c>
      <c r="P24" s="2">
        <v>26</v>
      </c>
      <c r="Q24" s="21">
        <v>2</v>
      </c>
      <c r="R24" s="22">
        <v>1</v>
      </c>
      <c r="S24" s="2">
        <v>3</v>
      </c>
      <c r="T24" s="21">
        <v>268</v>
      </c>
      <c r="U24" s="22">
        <v>275</v>
      </c>
      <c r="V24" s="2">
        <v>543</v>
      </c>
      <c r="W24" s="21">
        <v>0</v>
      </c>
      <c r="X24" s="22">
        <v>0</v>
      </c>
      <c r="Y24" s="2">
        <v>0</v>
      </c>
      <c r="Z24" s="21">
        <v>6</v>
      </c>
      <c r="AA24" s="22">
        <v>3</v>
      </c>
      <c r="AB24" s="2">
        <v>9</v>
      </c>
      <c r="AC24" s="21">
        <f t="shared" si="2"/>
        <v>2421</v>
      </c>
      <c r="AD24" s="22">
        <f t="shared" si="2"/>
        <v>2385</v>
      </c>
      <c r="AE24" s="22">
        <f t="shared" si="2"/>
        <v>4806</v>
      </c>
    </row>
    <row r="25" spans="1:63" s="9" customFormat="1" x14ac:dyDescent="0.25">
      <c r="A25" s="9" t="s">
        <v>38</v>
      </c>
      <c r="B25" s="3">
        <v>5349</v>
      </c>
      <c r="C25" s="4">
        <v>5389</v>
      </c>
      <c r="D25" s="4">
        <v>10738</v>
      </c>
      <c r="E25" s="3">
        <v>304</v>
      </c>
      <c r="F25" s="4">
        <v>325</v>
      </c>
      <c r="G25" s="4">
        <v>629</v>
      </c>
      <c r="H25" s="3">
        <v>5</v>
      </c>
      <c r="I25" s="4">
        <v>2</v>
      </c>
      <c r="J25" s="4">
        <v>7</v>
      </c>
      <c r="K25" s="3">
        <v>3347</v>
      </c>
      <c r="L25" s="4">
        <v>3190</v>
      </c>
      <c r="M25" s="4">
        <v>6537</v>
      </c>
      <c r="N25" s="3">
        <v>39</v>
      </c>
      <c r="O25" s="4">
        <v>41</v>
      </c>
      <c r="P25" s="4">
        <v>80</v>
      </c>
      <c r="Q25" s="3">
        <v>3</v>
      </c>
      <c r="R25" s="4">
        <v>1</v>
      </c>
      <c r="S25" s="4">
        <v>4</v>
      </c>
      <c r="T25" s="3">
        <v>923</v>
      </c>
      <c r="U25" s="4">
        <v>893</v>
      </c>
      <c r="V25" s="4">
        <v>1816</v>
      </c>
      <c r="W25" s="3">
        <v>127</v>
      </c>
      <c r="X25" s="4">
        <v>139</v>
      </c>
      <c r="Y25" s="4">
        <v>266</v>
      </c>
      <c r="Z25" s="3">
        <v>9</v>
      </c>
      <c r="AA25" s="4">
        <v>10</v>
      </c>
      <c r="AB25" s="4">
        <v>19</v>
      </c>
      <c r="AC25" s="3">
        <f t="shared" si="2"/>
        <v>10106</v>
      </c>
      <c r="AD25" s="4">
        <f t="shared" si="2"/>
        <v>9990</v>
      </c>
      <c r="AE25" s="4">
        <f t="shared" si="2"/>
        <v>20096</v>
      </c>
      <c r="AG25" s="85"/>
      <c r="AH25" s="85"/>
      <c r="AI25"/>
      <c r="AJ25"/>
      <c r="AK25"/>
      <c r="AL25"/>
      <c r="AM25"/>
      <c r="AN25"/>
      <c r="AO25"/>
      <c r="AP25"/>
      <c r="AQ25"/>
      <c r="AR25"/>
      <c r="AS25"/>
      <c r="AT25"/>
      <c r="AU25"/>
      <c r="AV25"/>
      <c r="AW25"/>
      <c r="AX25"/>
      <c r="AY25"/>
      <c r="AZ25"/>
      <c r="BA25"/>
      <c r="BB25"/>
      <c r="BC25"/>
      <c r="BD25"/>
      <c r="BE25"/>
      <c r="BF25"/>
      <c r="BG25"/>
      <c r="BH25"/>
      <c r="BI25"/>
      <c r="BJ25"/>
      <c r="BK25"/>
    </row>
    <row r="26" spans="1:63" s="9" customFormat="1" x14ac:dyDescent="0.25">
      <c r="A26" s="11" t="s">
        <v>41</v>
      </c>
      <c r="B26" s="5"/>
      <c r="C26" s="6"/>
      <c r="D26" s="6"/>
      <c r="E26" s="5"/>
      <c r="F26" s="6"/>
      <c r="G26" s="6"/>
      <c r="H26" s="5"/>
      <c r="I26" s="6"/>
      <c r="J26" s="6"/>
      <c r="K26" s="5"/>
      <c r="L26" s="6"/>
      <c r="M26" s="6"/>
      <c r="N26" s="5"/>
      <c r="O26" s="6"/>
      <c r="P26" s="6"/>
      <c r="Q26" s="5"/>
      <c r="R26" s="6"/>
      <c r="S26" s="6"/>
      <c r="T26" s="5"/>
      <c r="U26" s="6"/>
      <c r="V26" s="6"/>
      <c r="W26" s="5"/>
      <c r="X26" s="6"/>
      <c r="Y26" s="6"/>
      <c r="Z26" s="5"/>
      <c r="AA26" s="6"/>
      <c r="AB26" s="6"/>
      <c r="AC26" s="5"/>
      <c r="AD26" s="6"/>
      <c r="AE26" s="6"/>
      <c r="AG26" s="85"/>
      <c r="AH26" s="85"/>
      <c r="AI26"/>
      <c r="AJ26"/>
      <c r="AK26"/>
      <c r="AL26"/>
      <c r="AM26"/>
      <c r="AN26"/>
      <c r="AO26"/>
      <c r="AP26"/>
      <c r="AQ26"/>
      <c r="AR26"/>
      <c r="AS26"/>
      <c r="AT26"/>
      <c r="AU26"/>
      <c r="AV26"/>
      <c r="AW26"/>
      <c r="AX26"/>
      <c r="AY26"/>
      <c r="AZ26"/>
      <c r="BA26"/>
      <c r="BB26"/>
      <c r="BC26"/>
      <c r="BD26"/>
      <c r="BE26"/>
      <c r="BF26"/>
      <c r="BG26"/>
      <c r="BH26"/>
      <c r="BI26"/>
      <c r="BJ26"/>
      <c r="BK26"/>
    </row>
    <row r="27" spans="1:63" x14ac:dyDescent="0.25">
      <c r="A27" t="s">
        <v>34</v>
      </c>
      <c r="B27" s="21">
        <v>1596</v>
      </c>
      <c r="C27" s="22">
        <v>1666</v>
      </c>
      <c r="D27" s="2">
        <v>3262</v>
      </c>
      <c r="E27" s="21">
        <v>84</v>
      </c>
      <c r="F27" s="22">
        <v>76</v>
      </c>
      <c r="G27" s="2">
        <v>160</v>
      </c>
      <c r="H27" s="21">
        <v>2</v>
      </c>
      <c r="I27" s="22">
        <v>1</v>
      </c>
      <c r="J27" s="2">
        <v>3</v>
      </c>
      <c r="K27" s="21">
        <v>843</v>
      </c>
      <c r="L27" s="22">
        <v>932</v>
      </c>
      <c r="M27" s="2">
        <v>1775</v>
      </c>
      <c r="N27" s="21">
        <v>62</v>
      </c>
      <c r="O27" s="22">
        <v>63</v>
      </c>
      <c r="P27" s="2">
        <v>125</v>
      </c>
      <c r="Q27" s="21">
        <v>0</v>
      </c>
      <c r="R27" s="22">
        <v>2</v>
      </c>
      <c r="S27" s="2">
        <v>2</v>
      </c>
      <c r="T27" s="21">
        <v>2415</v>
      </c>
      <c r="U27" s="22">
        <v>2350</v>
      </c>
      <c r="V27" s="2">
        <v>4765</v>
      </c>
      <c r="W27" s="21">
        <v>0</v>
      </c>
      <c r="X27" s="22">
        <v>0</v>
      </c>
      <c r="Y27" s="2">
        <v>0</v>
      </c>
      <c r="Z27" s="21">
        <v>30</v>
      </c>
      <c r="AA27" s="22">
        <v>37</v>
      </c>
      <c r="AB27" s="2">
        <v>67</v>
      </c>
      <c r="AC27" s="21">
        <f t="shared" ref="AC27:AE31" si="3">SUM(Z27,W27,T27,Q27,N27,K27,H27,E27,B27)</f>
        <v>5032</v>
      </c>
      <c r="AD27" s="22">
        <f t="shared" si="3"/>
        <v>5127</v>
      </c>
      <c r="AE27" s="22">
        <f t="shared" si="3"/>
        <v>10159</v>
      </c>
      <c r="AG27" s="86"/>
      <c r="AH27" s="86"/>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row>
    <row r="28" spans="1:63" x14ac:dyDescent="0.25">
      <c r="A28" t="s">
        <v>35</v>
      </c>
      <c r="B28" s="21">
        <v>24802</v>
      </c>
      <c r="C28" s="22">
        <v>24710</v>
      </c>
      <c r="D28" s="2">
        <v>49512</v>
      </c>
      <c r="E28" s="21">
        <v>88</v>
      </c>
      <c r="F28" s="22">
        <v>97</v>
      </c>
      <c r="G28" s="2">
        <v>185</v>
      </c>
      <c r="H28" s="21">
        <v>0</v>
      </c>
      <c r="I28" s="22">
        <v>0</v>
      </c>
      <c r="J28" s="2">
        <v>0</v>
      </c>
      <c r="K28" s="21">
        <v>0</v>
      </c>
      <c r="L28" s="22">
        <v>0</v>
      </c>
      <c r="M28" s="2">
        <v>0</v>
      </c>
      <c r="N28" s="21">
        <v>12</v>
      </c>
      <c r="O28" s="22">
        <v>8</v>
      </c>
      <c r="P28" s="2">
        <v>20</v>
      </c>
      <c r="Q28" s="21">
        <v>0</v>
      </c>
      <c r="R28" s="22">
        <v>0</v>
      </c>
      <c r="S28" s="2">
        <v>0</v>
      </c>
      <c r="T28" s="21">
        <v>29</v>
      </c>
      <c r="U28" s="22">
        <v>6</v>
      </c>
      <c r="V28" s="2">
        <v>35</v>
      </c>
      <c r="W28" s="21">
        <v>463</v>
      </c>
      <c r="X28" s="22">
        <v>442</v>
      </c>
      <c r="Y28" s="2">
        <v>905</v>
      </c>
      <c r="Z28" s="21">
        <v>0</v>
      </c>
      <c r="AA28" s="22">
        <v>0</v>
      </c>
      <c r="AB28" s="2">
        <v>0</v>
      </c>
      <c r="AC28" s="21">
        <f t="shared" si="3"/>
        <v>25394</v>
      </c>
      <c r="AD28" s="22">
        <f t="shared" si="3"/>
        <v>25263</v>
      </c>
      <c r="AE28" s="22">
        <f t="shared" si="3"/>
        <v>50657</v>
      </c>
      <c r="AG28" s="86"/>
      <c r="AH28" s="86"/>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row>
    <row r="29" spans="1:63" x14ac:dyDescent="0.25">
      <c r="A29" t="s">
        <v>36</v>
      </c>
      <c r="B29" s="21">
        <v>0</v>
      </c>
      <c r="C29" s="22">
        <v>0</v>
      </c>
      <c r="D29" s="2">
        <v>0</v>
      </c>
      <c r="E29" s="21">
        <v>0</v>
      </c>
      <c r="F29" s="22">
        <v>0</v>
      </c>
      <c r="G29" s="2">
        <v>0</v>
      </c>
      <c r="H29" s="21">
        <v>0</v>
      </c>
      <c r="I29" s="22">
        <v>0</v>
      </c>
      <c r="J29" s="2">
        <v>0</v>
      </c>
      <c r="K29" s="21">
        <v>0</v>
      </c>
      <c r="L29" s="22">
        <v>0</v>
      </c>
      <c r="M29" s="2">
        <v>0</v>
      </c>
      <c r="N29" s="21">
        <v>0</v>
      </c>
      <c r="O29" s="22">
        <v>0</v>
      </c>
      <c r="P29" s="2">
        <v>0</v>
      </c>
      <c r="Q29" s="21">
        <v>0</v>
      </c>
      <c r="R29" s="22">
        <v>0</v>
      </c>
      <c r="S29" s="2">
        <v>0</v>
      </c>
      <c r="T29" s="21">
        <v>0</v>
      </c>
      <c r="U29" s="22">
        <v>0</v>
      </c>
      <c r="V29" s="2">
        <v>0</v>
      </c>
      <c r="W29" s="21">
        <v>0</v>
      </c>
      <c r="X29" s="22">
        <v>0</v>
      </c>
      <c r="Y29" s="2">
        <v>0</v>
      </c>
      <c r="Z29" s="21">
        <v>0</v>
      </c>
      <c r="AA29" s="22">
        <v>0</v>
      </c>
      <c r="AB29" s="2">
        <v>0</v>
      </c>
      <c r="AC29" s="21">
        <f t="shared" si="3"/>
        <v>0</v>
      </c>
      <c r="AD29" s="22">
        <f t="shared" si="3"/>
        <v>0</v>
      </c>
      <c r="AE29" s="22">
        <f t="shared" si="3"/>
        <v>0</v>
      </c>
      <c r="AG29" s="86"/>
      <c r="AH29" s="86"/>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9"/>
    </row>
    <row r="30" spans="1:63" x14ac:dyDescent="0.25">
      <c r="A30" t="s">
        <v>37</v>
      </c>
      <c r="B30" s="21">
        <v>2802</v>
      </c>
      <c r="C30" s="22">
        <v>2682</v>
      </c>
      <c r="D30" s="2">
        <v>5484</v>
      </c>
      <c r="E30" s="21">
        <v>49</v>
      </c>
      <c r="F30" s="22">
        <v>51</v>
      </c>
      <c r="G30" s="2">
        <v>100</v>
      </c>
      <c r="H30" s="21">
        <v>0</v>
      </c>
      <c r="I30" s="22">
        <v>0</v>
      </c>
      <c r="J30" s="2">
        <v>0</v>
      </c>
      <c r="K30" s="21">
        <v>363</v>
      </c>
      <c r="L30" s="22">
        <v>405</v>
      </c>
      <c r="M30" s="2">
        <v>768</v>
      </c>
      <c r="N30" s="21">
        <v>26</v>
      </c>
      <c r="O30" s="22">
        <v>27</v>
      </c>
      <c r="P30" s="2">
        <v>53</v>
      </c>
      <c r="Q30" s="21">
        <v>0</v>
      </c>
      <c r="R30" s="22">
        <v>0</v>
      </c>
      <c r="S30" s="2">
        <v>0</v>
      </c>
      <c r="T30" s="21">
        <v>1468</v>
      </c>
      <c r="U30" s="22">
        <v>1403</v>
      </c>
      <c r="V30" s="2">
        <v>2871</v>
      </c>
      <c r="W30" s="21">
        <v>0</v>
      </c>
      <c r="X30" s="22">
        <v>0</v>
      </c>
      <c r="Y30" s="2">
        <v>0</v>
      </c>
      <c r="Z30" s="21">
        <v>22</v>
      </c>
      <c r="AA30" s="22">
        <v>20</v>
      </c>
      <c r="AB30" s="2">
        <v>42</v>
      </c>
      <c r="AC30" s="21">
        <f t="shared" si="3"/>
        <v>4730</v>
      </c>
      <c r="AD30" s="22">
        <f t="shared" si="3"/>
        <v>4588</v>
      </c>
      <c r="AE30" s="22">
        <f t="shared" si="3"/>
        <v>9318</v>
      </c>
    </row>
    <row r="31" spans="1:63" s="9" customFormat="1" x14ac:dyDescent="0.25">
      <c r="A31" s="9" t="s">
        <v>38</v>
      </c>
      <c r="B31" s="3">
        <v>29200</v>
      </c>
      <c r="C31" s="4">
        <v>29058</v>
      </c>
      <c r="D31" s="4">
        <v>58258</v>
      </c>
      <c r="E31" s="3">
        <v>221</v>
      </c>
      <c r="F31" s="4">
        <v>224</v>
      </c>
      <c r="G31" s="4">
        <v>445</v>
      </c>
      <c r="H31" s="3">
        <v>2</v>
      </c>
      <c r="I31" s="4">
        <v>1</v>
      </c>
      <c r="J31" s="4">
        <v>3</v>
      </c>
      <c r="K31" s="3">
        <v>1206</v>
      </c>
      <c r="L31" s="4">
        <v>1337</v>
      </c>
      <c r="M31" s="4">
        <v>2543</v>
      </c>
      <c r="N31" s="3">
        <v>100</v>
      </c>
      <c r="O31" s="4">
        <v>98</v>
      </c>
      <c r="P31" s="4">
        <v>198</v>
      </c>
      <c r="Q31" s="3">
        <v>0</v>
      </c>
      <c r="R31" s="4">
        <v>2</v>
      </c>
      <c r="S31" s="4">
        <v>2</v>
      </c>
      <c r="T31" s="3">
        <v>3912</v>
      </c>
      <c r="U31" s="4">
        <v>3759</v>
      </c>
      <c r="V31" s="4">
        <v>7671</v>
      </c>
      <c r="W31" s="3">
        <v>463</v>
      </c>
      <c r="X31" s="4">
        <v>442</v>
      </c>
      <c r="Y31" s="4">
        <v>905</v>
      </c>
      <c r="Z31" s="3">
        <v>52</v>
      </c>
      <c r="AA31" s="4">
        <v>57</v>
      </c>
      <c r="AB31" s="4">
        <v>109</v>
      </c>
      <c r="AC31" s="3">
        <f t="shared" si="3"/>
        <v>35156</v>
      </c>
      <c r="AD31" s="4">
        <f t="shared" si="3"/>
        <v>34978</v>
      </c>
      <c r="AE31" s="4">
        <f t="shared" si="3"/>
        <v>70134</v>
      </c>
      <c r="AG31" s="85"/>
      <c r="AH31" s="85"/>
      <c r="AI31"/>
      <c r="AJ31"/>
      <c r="AK31"/>
      <c r="AL31"/>
      <c r="AM31"/>
      <c r="AN31"/>
      <c r="AO31"/>
      <c r="AP31"/>
      <c r="AQ31"/>
      <c r="AR31"/>
      <c r="AS31"/>
      <c r="AT31"/>
      <c r="AU31"/>
      <c r="AV31"/>
      <c r="AW31"/>
      <c r="AX31"/>
      <c r="AY31"/>
      <c r="AZ31"/>
      <c r="BA31"/>
      <c r="BB31"/>
      <c r="BC31"/>
      <c r="BD31"/>
      <c r="BE31"/>
      <c r="BF31"/>
      <c r="BG31"/>
      <c r="BH31"/>
      <c r="BI31"/>
      <c r="BJ31"/>
      <c r="BK31"/>
    </row>
    <row r="32" spans="1:63" s="9" customFormat="1" x14ac:dyDescent="0.25">
      <c r="A32" s="11" t="s">
        <v>42</v>
      </c>
      <c r="B32" s="5"/>
      <c r="C32" s="6"/>
      <c r="D32" s="6"/>
      <c r="E32" s="5"/>
      <c r="F32" s="6"/>
      <c r="G32" s="6"/>
      <c r="H32" s="5"/>
      <c r="I32" s="6"/>
      <c r="J32" s="6"/>
      <c r="K32" s="5"/>
      <c r="L32" s="6"/>
      <c r="M32" s="6"/>
      <c r="N32" s="5"/>
      <c r="O32" s="6"/>
      <c r="P32" s="6"/>
      <c r="Q32" s="5"/>
      <c r="R32" s="6"/>
      <c r="S32" s="6"/>
      <c r="T32" s="5"/>
      <c r="U32" s="6"/>
      <c r="V32" s="6"/>
      <c r="W32" s="5"/>
      <c r="X32" s="6"/>
      <c r="Y32" s="6"/>
      <c r="Z32" s="5"/>
      <c r="AA32" s="6"/>
      <c r="AB32" s="6"/>
      <c r="AC32" s="5"/>
      <c r="AD32" s="6"/>
      <c r="AE32" s="6"/>
      <c r="AG32" s="85"/>
      <c r="AH32" s="85"/>
      <c r="AI32"/>
      <c r="AJ32"/>
      <c r="AK32"/>
      <c r="AL32"/>
      <c r="AM32"/>
      <c r="AN32"/>
      <c r="AO32"/>
      <c r="AP32"/>
      <c r="AQ32"/>
      <c r="AR32"/>
      <c r="AS32"/>
      <c r="AT32"/>
      <c r="AU32"/>
      <c r="AV32"/>
      <c r="AW32"/>
      <c r="AX32"/>
      <c r="AY32"/>
      <c r="AZ32"/>
      <c r="BA32"/>
      <c r="BB32"/>
      <c r="BC32"/>
      <c r="BD32"/>
      <c r="BE32"/>
      <c r="BF32"/>
      <c r="BG32"/>
      <c r="BH32"/>
      <c r="BI32"/>
      <c r="BJ32"/>
      <c r="BK32"/>
    </row>
    <row r="33" spans="1:63" x14ac:dyDescent="0.25">
      <c r="A33" t="s">
        <v>34</v>
      </c>
      <c r="B33" s="21">
        <v>2102</v>
      </c>
      <c r="C33" s="22">
        <v>2184</v>
      </c>
      <c r="D33" s="2">
        <v>4286</v>
      </c>
      <c r="E33" s="21">
        <v>248</v>
      </c>
      <c r="F33" s="22">
        <v>246</v>
      </c>
      <c r="G33" s="2">
        <v>494</v>
      </c>
      <c r="H33" s="21">
        <v>1</v>
      </c>
      <c r="I33" s="22">
        <v>3</v>
      </c>
      <c r="J33" s="2">
        <v>4</v>
      </c>
      <c r="K33" s="21">
        <v>1732</v>
      </c>
      <c r="L33" s="22">
        <v>1850</v>
      </c>
      <c r="M33" s="2">
        <v>3582</v>
      </c>
      <c r="N33" s="21">
        <v>51</v>
      </c>
      <c r="O33" s="22">
        <v>52</v>
      </c>
      <c r="P33" s="2">
        <v>103</v>
      </c>
      <c r="Q33" s="21">
        <v>0</v>
      </c>
      <c r="R33" s="22">
        <v>0</v>
      </c>
      <c r="S33" s="2">
        <v>0</v>
      </c>
      <c r="T33" s="21">
        <v>3479</v>
      </c>
      <c r="U33" s="22">
        <v>3183</v>
      </c>
      <c r="V33" s="2">
        <v>6662</v>
      </c>
      <c r="W33" s="21">
        <v>0</v>
      </c>
      <c r="X33" s="22">
        <v>0</v>
      </c>
      <c r="Y33" s="2">
        <v>0</v>
      </c>
      <c r="Z33" s="21">
        <v>88</v>
      </c>
      <c r="AA33" s="22">
        <v>90</v>
      </c>
      <c r="AB33" s="2">
        <v>178</v>
      </c>
      <c r="AC33" s="21">
        <f t="shared" ref="AC33:AE37" si="4">SUM(Z33,W33,T33,Q33,N33,K33,H33,E33,B33)</f>
        <v>7701</v>
      </c>
      <c r="AD33" s="22">
        <f t="shared" si="4"/>
        <v>7608</v>
      </c>
      <c r="AE33" s="22">
        <f t="shared" si="4"/>
        <v>15309</v>
      </c>
    </row>
    <row r="34" spans="1:63" x14ac:dyDescent="0.25">
      <c r="A34" t="s">
        <v>35</v>
      </c>
      <c r="B34" s="21">
        <v>30368</v>
      </c>
      <c r="C34" s="22">
        <v>30185</v>
      </c>
      <c r="D34" s="2">
        <v>60553</v>
      </c>
      <c r="E34" s="21">
        <v>56</v>
      </c>
      <c r="F34" s="22">
        <v>59</v>
      </c>
      <c r="G34" s="2">
        <v>115</v>
      </c>
      <c r="H34" s="21">
        <v>0</v>
      </c>
      <c r="I34" s="22">
        <v>0</v>
      </c>
      <c r="J34" s="2">
        <v>0</v>
      </c>
      <c r="K34" s="21">
        <v>0</v>
      </c>
      <c r="L34" s="22">
        <v>0</v>
      </c>
      <c r="M34" s="2">
        <v>0</v>
      </c>
      <c r="N34" s="21">
        <v>0</v>
      </c>
      <c r="O34" s="22">
        <v>0</v>
      </c>
      <c r="P34" s="2">
        <v>0</v>
      </c>
      <c r="Q34" s="21">
        <v>0</v>
      </c>
      <c r="R34" s="22">
        <v>0</v>
      </c>
      <c r="S34" s="2">
        <v>0</v>
      </c>
      <c r="T34" s="21">
        <v>107</v>
      </c>
      <c r="U34" s="22">
        <v>111</v>
      </c>
      <c r="V34" s="2">
        <v>218</v>
      </c>
      <c r="W34" s="21">
        <v>511</v>
      </c>
      <c r="X34" s="22">
        <v>522</v>
      </c>
      <c r="Y34" s="2">
        <v>1033</v>
      </c>
      <c r="Z34" s="21">
        <v>0</v>
      </c>
      <c r="AA34" s="22">
        <v>0</v>
      </c>
      <c r="AB34" s="2">
        <v>0</v>
      </c>
      <c r="AC34" s="21">
        <f t="shared" si="4"/>
        <v>31042</v>
      </c>
      <c r="AD34" s="22">
        <f t="shared" si="4"/>
        <v>30877</v>
      </c>
      <c r="AE34" s="22">
        <f t="shared" si="4"/>
        <v>61919</v>
      </c>
      <c r="AG34" s="86"/>
      <c r="AH34" s="86"/>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row>
    <row r="35" spans="1:63" x14ac:dyDescent="0.25">
      <c r="A35" t="s">
        <v>36</v>
      </c>
      <c r="B35" s="21">
        <v>0</v>
      </c>
      <c r="C35" s="22">
        <v>0</v>
      </c>
      <c r="D35" s="2">
        <v>0</v>
      </c>
      <c r="E35" s="21">
        <v>0</v>
      </c>
      <c r="F35" s="22">
        <v>0</v>
      </c>
      <c r="G35" s="2">
        <v>0</v>
      </c>
      <c r="H35" s="21">
        <v>0</v>
      </c>
      <c r="I35" s="22">
        <v>0</v>
      </c>
      <c r="J35" s="2">
        <v>0</v>
      </c>
      <c r="K35" s="21">
        <v>0</v>
      </c>
      <c r="L35" s="22">
        <v>0</v>
      </c>
      <c r="M35" s="2">
        <v>0</v>
      </c>
      <c r="N35" s="21">
        <v>0</v>
      </c>
      <c r="O35" s="22">
        <v>0</v>
      </c>
      <c r="P35" s="2">
        <v>0</v>
      </c>
      <c r="Q35" s="21">
        <v>0</v>
      </c>
      <c r="R35" s="22">
        <v>0</v>
      </c>
      <c r="S35" s="2">
        <v>0</v>
      </c>
      <c r="T35" s="21">
        <v>0</v>
      </c>
      <c r="U35" s="22">
        <v>0</v>
      </c>
      <c r="V35" s="2">
        <v>0</v>
      </c>
      <c r="W35" s="21">
        <v>0</v>
      </c>
      <c r="X35" s="22">
        <v>0</v>
      </c>
      <c r="Y35" s="2">
        <v>0</v>
      </c>
      <c r="Z35" s="21">
        <v>0</v>
      </c>
      <c r="AA35" s="22">
        <v>0</v>
      </c>
      <c r="AB35" s="2">
        <v>0</v>
      </c>
      <c r="AC35" s="21">
        <f t="shared" si="4"/>
        <v>0</v>
      </c>
      <c r="AD35" s="22">
        <f t="shared" si="4"/>
        <v>0</v>
      </c>
      <c r="AE35" s="22">
        <f t="shared" si="4"/>
        <v>0</v>
      </c>
      <c r="AG35" s="86"/>
      <c r="AH35" s="86"/>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9"/>
    </row>
    <row r="36" spans="1:63" x14ac:dyDescent="0.25">
      <c r="A36" t="s">
        <v>37</v>
      </c>
      <c r="B36" s="21">
        <v>4449</v>
      </c>
      <c r="C36" s="22">
        <v>4389</v>
      </c>
      <c r="D36" s="2">
        <v>8838</v>
      </c>
      <c r="E36" s="21">
        <v>205</v>
      </c>
      <c r="F36" s="22">
        <v>188</v>
      </c>
      <c r="G36" s="2">
        <v>393</v>
      </c>
      <c r="H36" s="21">
        <v>1</v>
      </c>
      <c r="I36" s="22">
        <v>3</v>
      </c>
      <c r="J36" s="2">
        <v>4</v>
      </c>
      <c r="K36" s="21">
        <v>1860</v>
      </c>
      <c r="L36" s="22">
        <v>1843</v>
      </c>
      <c r="M36" s="2">
        <v>3703</v>
      </c>
      <c r="N36" s="21">
        <v>83</v>
      </c>
      <c r="O36" s="22">
        <v>88</v>
      </c>
      <c r="P36" s="2">
        <v>171</v>
      </c>
      <c r="Q36" s="21">
        <v>4</v>
      </c>
      <c r="R36" s="22">
        <v>2</v>
      </c>
      <c r="S36" s="2">
        <v>6</v>
      </c>
      <c r="T36" s="21">
        <v>4175</v>
      </c>
      <c r="U36" s="22">
        <v>4010</v>
      </c>
      <c r="V36" s="2">
        <v>8185</v>
      </c>
      <c r="W36" s="21">
        <v>0</v>
      </c>
      <c r="X36" s="22">
        <v>0</v>
      </c>
      <c r="Y36" s="2">
        <v>0</v>
      </c>
      <c r="Z36" s="21">
        <v>42</v>
      </c>
      <c r="AA36" s="22">
        <v>37</v>
      </c>
      <c r="AB36" s="2">
        <v>79</v>
      </c>
      <c r="AC36" s="21">
        <f t="shared" si="4"/>
        <v>10819</v>
      </c>
      <c r="AD36" s="22">
        <f t="shared" si="4"/>
        <v>10560</v>
      </c>
      <c r="AE36" s="22">
        <f t="shared" si="4"/>
        <v>21379</v>
      </c>
      <c r="AG36" s="86"/>
      <c r="AH36" s="86"/>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row>
    <row r="37" spans="1:63" s="9" customFormat="1" x14ac:dyDescent="0.25">
      <c r="A37" s="9" t="s">
        <v>38</v>
      </c>
      <c r="B37" s="3">
        <v>36919</v>
      </c>
      <c r="C37" s="4">
        <v>36758</v>
      </c>
      <c r="D37" s="4">
        <v>73677</v>
      </c>
      <c r="E37" s="3">
        <v>509</v>
      </c>
      <c r="F37" s="4">
        <v>493</v>
      </c>
      <c r="G37" s="4">
        <v>1002</v>
      </c>
      <c r="H37" s="3">
        <v>2</v>
      </c>
      <c r="I37" s="4">
        <v>6</v>
      </c>
      <c r="J37" s="4">
        <v>8</v>
      </c>
      <c r="K37" s="3">
        <v>3592</v>
      </c>
      <c r="L37" s="4">
        <v>3693</v>
      </c>
      <c r="M37" s="4">
        <v>7285</v>
      </c>
      <c r="N37" s="3">
        <v>134</v>
      </c>
      <c r="O37" s="4">
        <v>140</v>
      </c>
      <c r="P37" s="4">
        <v>274</v>
      </c>
      <c r="Q37" s="3">
        <v>4</v>
      </c>
      <c r="R37" s="4">
        <v>2</v>
      </c>
      <c r="S37" s="4">
        <v>6</v>
      </c>
      <c r="T37" s="3">
        <v>7761</v>
      </c>
      <c r="U37" s="4">
        <v>7304</v>
      </c>
      <c r="V37" s="4">
        <v>15065</v>
      </c>
      <c r="W37" s="3">
        <v>511</v>
      </c>
      <c r="X37" s="4">
        <v>522</v>
      </c>
      <c r="Y37" s="4">
        <v>1033</v>
      </c>
      <c r="Z37" s="3">
        <v>130</v>
      </c>
      <c r="AA37" s="4">
        <v>127</v>
      </c>
      <c r="AB37" s="4">
        <v>257</v>
      </c>
      <c r="AC37" s="3">
        <f t="shared" si="4"/>
        <v>49562</v>
      </c>
      <c r="AD37" s="4">
        <f t="shared" si="4"/>
        <v>49045</v>
      </c>
      <c r="AE37" s="4">
        <f t="shared" si="4"/>
        <v>98607</v>
      </c>
      <c r="AG37" s="85"/>
      <c r="AH37" s="85"/>
      <c r="AI37"/>
      <c r="AJ37"/>
      <c r="AK37"/>
      <c r="AL37"/>
      <c r="AM37"/>
      <c r="AN37"/>
      <c r="AO37"/>
      <c r="AP37"/>
      <c r="AQ37"/>
      <c r="AR37"/>
      <c r="AS37"/>
      <c r="AT37"/>
      <c r="AU37"/>
      <c r="AV37"/>
      <c r="AW37"/>
      <c r="AX37"/>
      <c r="AY37"/>
      <c r="AZ37"/>
      <c r="BA37"/>
      <c r="BB37"/>
      <c r="BC37"/>
      <c r="BD37"/>
      <c r="BE37"/>
      <c r="BF37"/>
      <c r="BG37"/>
      <c r="BH37"/>
      <c r="BI37"/>
      <c r="BJ37"/>
      <c r="BK37"/>
    </row>
    <row r="38" spans="1:63" s="9" customFormat="1" x14ac:dyDescent="0.25">
      <c r="A38" s="11" t="s">
        <v>43</v>
      </c>
      <c r="B38" s="5"/>
      <c r="C38" s="6"/>
      <c r="D38" s="6"/>
      <c r="E38" s="5"/>
      <c r="F38" s="6"/>
      <c r="G38" s="6"/>
      <c r="H38" s="5"/>
      <c r="I38" s="6"/>
      <c r="J38" s="6"/>
      <c r="K38" s="5"/>
      <c r="L38" s="6"/>
      <c r="M38" s="6"/>
      <c r="N38" s="5"/>
      <c r="O38" s="6"/>
      <c r="P38" s="6"/>
      <c r="Q38" s="5"/>
      <c r="R38" s="6"/>
      <c r="S38" s="6"/>
      <c r="T38" s="5"/>
      <c r="U38" s="6"/>
      <c r="V38" s="6"/>
      <c r="W38" s="5"/>
      <c r="X38" s="6"/>
      <c r="Y38" s="6"/>
      <c r="Z38" s="5"/>
      <c r="AA38" s="6"/>
      <c r="AB38" s="6"/>
      <c r="AC38" s="5"/>
      <c r="AD38" s="6"/>
      <c r="AE38" s="6"/>
      <c r="AG38" s="85"/>
      <c r="AH38" s="85"/>
      <c r="AI38"/>
      <c r="AJ38"/>
      <c r="AK38"/>
      <c r="AL38"/>
      <c r="AM38"/>
      <c r="AN38"/>
      <c r="AO38"/>
      <c r="AP38"/>
      <c r="AQ38"/>
      <c r="AR38"/>
      <c r="AS38"/>
      <c r="AT38"/>
      <c r="AU38"/>
      <c r="AV38"/>
      <c r="AW38"/>
      <c r="AX38"/>
      <c r="AY38"/>
      <c r="AZ38"/>
      <c r="BA38"/>
      <c r="BB38"/>
      <c r="BC38"/>
      <c r="BD38"/>
      <c r="BE38"/>
      <c r="BF38"/>
      <c r="BG38"/>
      <c r="BH38"/>
      <c r="BI38"/>
      <c r="BJ38"/>
      <c r="BK38"/>
    </row>
    <row r="39" spans="1:63" x14ac:dyDescent="0.25">
      <c r="A39" t="s">
        <v>34</v>
      </c>
      <c r="B39" s="21">
        <v>19</v>
      </c>
      <c r="C39" s="22">
        <v>24</v>
      </c>
      <c r="D39" s="2">
        <v>43</v>
      </c>
      <c r="E39" s="21">
        <v>0</v>
      </c>
      <c r="F39" s="22">
        <v>0</v>
      </c>
      <c r="G39" s="2">
        <v>0</v>
      </c>
      <c r="H39" s="21">
        <v>0</v>
      </c>
      <c r="I39" s="22">
        <v>0</v>
      </c>
      <c r="J39" s="2">
        <v>0</v>
      </c>
      <c r="K39" s="21">
        <v>0</v>
      </c>
      <c r="L39" s="22">
        <v>0</v>
      </c>
      <c r="M39" s="2">
        <v>0</v>
      </c>
      <c r="N39" s="21">
        <v>0</v>
      </c>
      <c r="O39" s="22">
        <v>0</v>
      </c>
      <c r="P39" s="2">
        <v>0</v>
      </c>
      <c r="Q39" s="21">
        <v>0</v>
      </c>
      <c r="R39" s="22">
        <v>0</v>
      </c>
      <c r="S39" s="2">
        <v>0</v>
      </c>
      <c r="T39" s="21">
        <v>12</v>
      </c>
      <c r="U39" s="22">
        <v>15</v>
      </c>
      <c r="V39" s="2">
        <v>27</v>
      </c>
      <c r="W39" s="21">
        <v>0</v>
      </c>
      <c r="X39" s="22">
        <v>0</v>
      </c>
      <c r="Y39" s="2">
        <v>0</v>
      </c>
      <c r="Z39" s="21">
        <v>0</v>
      </c>
      <c r="AA39" s="22">
        <v>0</v>
      </c>
      <c r="AB39" s="2">
        <v>0</v>
      </c>
      <c r="AC39" s="21">
        <f t="shared" ref="AC39:AE40" si="5">SUM(Z39,W39,T39,Q39,N39,K39,H39,E39,B39)</f>
        <v>31</v>
      </c>
      <c r="AD39" s="22">
        <f t="shared" si="5"/>
        <v>39</v>
      </c>
      <c r="AE39" s="22">
        <f t="shared" si="5"/>
        <v>70</v>
      </c>
      <c r="AF39" s="9"/>
    </row>
    <row r="40" spans="1:63" s="9" customFormat="1" x14ac:dyDescent="0.25">
      <c r="A40" s="9" t="s">
        <v>38</v>
      </c>
      <c r="B40" s="3">
        <v>19</v>
      </c>
      <c r="C40" s="4">
        <v>24</v>
      </c>
      <c r="D40" s="4">
        <v>43</v>
      </c>
      <c r="E40" s="3">
        <v>0</v>
      </c>
      <c r="F40" s="4">
        <v>0</v>
      </c>
      <c r="G40" s="4">
        <v>0</v>
      </c>
      <c r="H40" s="3">
        <v>0</v>
      </c>
      <c r="I40" s="4">
        <v>0</v>
      </c>
      <c r="J40" s="4">
        <v>0</v>
      </c>
      <c r="K40" s="3">
        <v>0</v>
      </c>
      <c r="L40" s="4">
        <v>0</v>
      </c>
      <c r="M40" s="4">
        <v>0</v>
      </c>
      <c r="N40" s="3">
        <v>0</v>
      </c>
      <c r="O40" s="4">
        <v>0</v>
      </c>
      <c r="P40" s="4">
        <v>0</v>
      </c>
      <c r="Q40" s="3">
        <v>0</v>
      </c>
      <c r="R40" s="4">
        <v>0</v>
      </c>
      <c r="S40" s="4">
        <v>0</v>
      </c>
      <c r="T40" s="3">
        <v>12</v>
      </c>
      <c r="U40" s="4">
        <v>15</v>
      </c>
      <c r="V40" s="4">
        <v>27</v>
      </c>
      <c r="W40" s="3">
        <v>0</v>
      </c>
      <c r="X40" s="4">
        <v>0</v>
      </c>
      <c r="Y40" s="4">
        <v>0</v>
      </c>
      <c r="Z40" s="3">
        <v>0</v>
      </c>
      <c r="AA40" s="4">
        <v>0</v>
      </c>
      <c r="AB40" s="4">
        <v>0</v>
      </c>
      <c r="AC40" s="3">
        <f t="shared" si="5"/>
        <v>31</v>
      </c>
      <c r="AD40" s="4">
        <f t="shared" si="5"/>
        <v>39</v>
      </c>
      <c r="AE40" s="4">
        <f t="shared" si="5"/>
        <v>70</v>
      </c>
      <c r="AF40"/>
      <c r="AG40" s="85"/>
      <c r="AH40" s="85"/>
      <c r="AI40"/>
      <c r="AJ40"/>
      <c r="AK40"/>
      <c r="AL40"/>
      <c r="AM40"/>
      <c r="AN40"/>
      <c r="AO40"/>
      <c r="AP40"/>
      <c r="AQ40"/>
      <c r="AR40"/>
      <c r="AS40"/>
      <c r="AT40"/>
      <c r="AU40"/>
      <c r="AV40"/>
      <c r="AW40"/>
      <c r="AX40"/>
      <c r="AY40"/>
      <c r="AZ40"/>
      <c r="BA40"/>
      <c r="BB40"/>
      <c r="BC40"/>
      <c r="BD40"/>
      <c r="BE40"/>
      <c r="BF40"/>
      <c r="BG40"/>
      <c r="BH40"/>
      <c r="BI40"/>
      <c r="BJ40"/>
      <c r="BK40"/>
    </row>
    <row r="41" spans="1:63" s="9" customFormat="1" x14ac:dyDescent="0.25">
      <c r="A41" s="11" t="s">
        <v>44</v>
      </c>
      <c r="B41" s="5"/>
      <c r="C41" s="6"/>
      <c r="D41" s="6"/>
      <c r="E41" s="5"/>
      <c r="F41" s="6"/>
      <c r="G41" s="6"/>
      <c r="H41" s="5"/>
      <c r="I41" s="6"/>
      <c r="J41" s="6"/>
      <c r="K41" s="5"/>
      <c r="L41" s="6"/>
      <c r="M41" s="6"/>
      <c r="N41" s="5"/>
      <c r="O41" s="6"/>
      <c r="P41" s="6"/>
      <c r="Q41" s="5"/>
      <c r="R41" s="6"/>
      <c r="S41" s="6"/>
      <c r="T41" s="5"/>
      <c r="U41" s="6"/>
      <c r="V41" s="6"/>
      <c r="W41" s="5"/>
      <c r="X41" s="6"/>
      <c r="Y41" s="6"/>
      <c r="Z41" s="5"/>
      <c r="AA41" s="6"/>
      <c r="AB41" s="6"/>
      <c r="AC41" s="5"/>
      <c r="AD41" s="6"/>
      <c r="AE41" s="6"/>
      <c r="AF41"/>
      <c r="AG41" s="85"/>
      <c r="AH41" s="85"/>
      <c r="AI41"/>
      <c r="AJ41"/>
      <c r="AK41"/>
      <c r="AL41"/>
      <c r="AM41"/>
      <c r="AN41"/>
      <c r="AO41"/>
      <c r="AP41"/>
      <c r="AQ41"/>
      <c r="AR41"/>
      <c r="AS41"/>
      <c r="AT41"/>
      <c r="AU41"/>
      <c r="AV41"/>
      <c r="AW41"/>
      <c r="AX41"/>
      <c r="AY41"/>
      <c r="AZ41"/>
      <c r="BA41"/>
      <c r="BB41"/>
      <c r="BC41"/>
      <c r="BD41"/>
      <c r="BE41"/>
      <c r="BF41"/>
      <c r="BG41"/>
      <c r="BH41"/>
      <c r="BI41"/>
      <c r="BJ41"/>
      <c r="BK41"/>
    </row>
    <row r="42" spans="1:63" x14ac:dyDescent="0.25">
      <c r="A42" t="s">
        <v>34</v>
      </c>
      <c r="B42" s="21">
        <v>1554</v>
      </c>
      <c r="C42" s="22">
        <v>1509</v>
      </c>
      <c r="D42" s="2">
        <v>3063</v>
      </c>
      <c r="E42" s="21">
        <v>77</v>
      </c>
      <c r="F42" s="22">
        <v>91</v>
      </c>
      <c r="G42" s="2">
        <v>168</v>
      </c>
      <c r="H42" s="21">
        <v>0</v>
      </c>
      <c r="I42" s="22">
        <v>0</v>
      </c>
      <c r="J42" s="2">
        <v>0</v>
      </c>
      <c r="K42" s="21">
        <v>1520</v>
      </c>
      <c r="L42" s="22">
        <v>1542</v>
      </c>
      <c r="M42" s="2">
        <v>3062</v>
      </c>
      <c r="N42" s="21">
        <v>49</v>
      </c>
      <c r="O42" s="22">
        <v>45</v>
      </c>
      <c r="P42" s="2">
        <v>94</v>
      </c>
      <c r="Q42" s="21">
        <v>0</v>
      </c>
      <c r="R42" s="22">
        <v>0</v>
      </c>
      <c r="S42" s="2">
        <v>0</v>
      </c>
      <c r="T42" s="21">
        <v>1519</v>
      </c>
      <c r="U42" s="22">
        <v>1485</v>
      </c>
      <c r="V42" s="2">
        <v>3004</v>
      </c>
      <c r="W42" s="21">
        <v>0</v>
      </c>
      <c r="X42" s="22">
        <v>0</v>
      </c>
      <c r="Y42" s="2">
        <v>0</v>
      </c>
      <c r="Z42" s="21">
        <v>72</v>
      </c>
      <c r="AA42" s="22">
        <v>55</v>
      </c>
      <c r="AB42" s="2">
        <v>127</v>
      </c>
      <c r="AC42" s="21">
        <f t="shared" ref="AC42:AE46" si="6">SUM(Z42,W42,T42,Q42,N42,K42,H42,E42,B42)</f>
        <v>4791</v>
      </c>
      <c r="AD42" s="22">
        <f t="shared" si="6"/>
        <v>4727</v>
      </c>
      <c r="AE42" s="22">
        <f t="shared" si="6"/>
        <v>9518</v>
      </c>
      <c r="AF42" s="9"/>
    </row>
    <row r="43" spans="1:63" x14ac:dyDescent="0.25">
      <c r="A43" t="s">
        <v>35</v>
      </c>
      <c r="B43" s="21">
        <v>17422</v>
      </c>
      <c r="C43" s="22">
        <v>17392</v>
      </c>
      <c r="D43" s="2">
        <v>34814</v>
      </c>
      <c r="E43" s="21">
        <v>118</v>
      </c>
      <c r="F43" s="22">
        <v>105</v>
      </c>
      <c r="G43" s="2">
        <v>223</v>
      </c>
      <c r="H43" s="21">
        <v>0</v>
      </c>
      <c r="I43" s="22">
        <v>0</v>
      </c>
      <c r="J43" s="2">
        <v>0</v>
      </c>
      <c r="K43" s="21">
        <v>448</v>
      </c>
      <c r="L43" s="22">
        <v>445</v>
      </c>
      <c r="M43" s="2">
        <v>893</v>
      </c>
      <c r="N43" s="21">
        <v>0</v>
      </c>
      <c r="O43" s="22">
        <v>0</v>
      </c>
      <c r="P43" s="2">
        <v>0</v>
      </c>
      <c r="Q43" s="21">
        <v>0</v>
      </c>
      <c r="R43" s="22">
        <v>0</v>
      </c>
      <c r="S43" s="2">
        <v>0</v>
      </c>
      <c r="T43" s="21">
        <v>0</v>
      </c>
      <c r="U43" s="22">
        <v>0</v>
      </c>
      <c r="V43" s="2">
        <v>0</v>
      </c>
      <c r="W43" s="21">
        <v>162</v>
      </c>
      <c r="X43" s="22">
        <v>150</v>
      </c>
      <c r="Y43" s="2">
        <v>312</v>
      </c>
      <c r="Z43" s="21">
        <v>0</v>
      </c>
      <c r="AA43" s="22">
        <v>0</v>
      </c>
      <c r="AB43" s="2">
        <v>0</v>
      </c>
      <c r="AC43" s="21">
        <f t="shared" si="6"/>
        <v>18150</v>
      </c>
      <c r="AD43" s="22">
        <f t="shared" si="6"/>
        <v>18092</v>
      </c>
      <c r="AE43" s="22">
        <f t="shared" si="6"/>
        <v>36242</v>
      </c>
      <c r="AF43" s="9"/>
      <c r="AG43" s="86"/>
      <c r="AH43" s="86"/>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row>
    <row r="44" spans="1:63" x14ac:dyDescent="0.25">
      <c r="A44" t="s">
        <v>36</v>
      </c>
      <c r="B44" s="21">
        <v>50</v>
      </c>
      <c r="C44" s="22">
        <v>56</v>
      </c>
      <c r="D44" s="2">
        <v>106</v>
      </c>
      <c r="E44" s="21">
        <v>5</v>
      </c>
      <c r="F44" s="22">
        <v>1</v>
      </c>
      <c r="G44" s="2">
        <v>6</v>
      </c>
      <c r="H44" s="21">
        <v>0</v>
      </c>
      <c r="I44" s="22">
        <v>0</v>
      </c>
      <c r="J44" s="2">
        <v>0</v>
      </c>
      <c r="K44" s="21">
        <v>4</v>
      </c>
      <c r="L44" s="22">
        <v>5</v>
      </c>
      <c r="M44" s="2">
        <v>9</v>
      </c>
      <c r="N44" s="21">
        <v>0</v>
      </c>
      <c r="O44" s="22">
        <v>0</v>
      </c>
      <c r="P44" s="2">
        <v>0</v>
      </c>
      <c r="Q44" s="21">
        <v>0</v>
      </c>
      <c r="R44" s="22">
        <v>0</v>
      </c>
      <c r="S44" s="2">
        <v>0</v>
      </c>
      <c r="T44" s="21">
        <v>39</v>
      </c>
      <c r="U44" s="22">
        <v>35</v>
      </c>
      <c r="V44" s="2">
        <v>74</v>
      </c>
      <c r="W44" s="21">
        <v>0</v>
      </c>
      <c r="X44" s="22">
        <v>0</v>
      </c>
      <c r="Y44" s="2">
        <v>0</v>
      </c>
      <c r="Z44" s="21">
        <v>0</v>
      </c>
      <c r="AA44" s="22">
        <v>0</v>
      </c>
      <c r="AB44" s="2">
        <v>0</v>
      </c>
      <c r="AC44" s="21">
        <f t="shared" si="6"/>
        <v>98</v>
      </c>
      <c r="AD44" s="22">
        <f t="shared" si="6"/>
        <v>97</v>
      </c>
      <c r="AE44" s="22">
        <f t="shared" si="6"/>
        <v>195</v>
      </c>
      <c r="AG44" s="86"/>
      <c r="AH44" s="86"/>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row>
    <row r="45" spans="1:63" x14ac:dyDescent="0.25">
      <c r="A45" t="s">
        <v>37</v>
      </c>
      <c r="B45" s="21">
        <v>2131</v>
      </c>
      <c r="C45" s="22">
        <v>2257</v>
      </c>
      <c r="D45" s="2">
        <v>4388</v>
      </c>
      <c r="E45" s="21">
        <v>39</v>
      </c>
      <c r="F45" s="22">
        <v>34</v>
      </c>
      <c r="G45" s="2">
        <v>73</v>
      </c>
      <c r="H45" s="21">
        <v>0</v>
      </c>
      <c r="I45" s="22">
        <v>0</v>
      </c>
      <c r="J45" s="2">
        <v>0</v>
      </c>
      <c r="K45" s="21">
        <v>537</v>
      </c>
      <c r="L45" s="22">
        <v>526</v>
      </c>
      <c r="M45" s="2">
        <v>1063</v>
      </c>
      <c r="N45" s="21">
        <v>16</v>
      </c>
      <c r="O45" s="22">
        <v>16</v>
      </c>
      <c r="P45" s="2">
        <v>32</v>
      </c>
      <c r="Q45" s="21">
        <v>0</v>
      </c>
      <c r="R45" s="22">
        <v>0</v>
      </c>
      <c r="S45" s="2">
        <v>0</v>
      </c>
      <c r="T45" s="21">
        <v>970</v>
      </c>
      <c r="U45" s="22">
        <v>843</v>
      </c>
      <c r="V45" s="2">
        <v>1813</v>
      </c>
      <c r="W45" s="21">
        <v>0</v>
      </c>
      <c r="X45" s="22">
        <v>0</v>
      </c>
      <c r="Y45" s="2">
        <v>0</v>
      </c>
      <c r="Z45" s="21">
        <v>10</v>
      </c>
      <c r="AA45" s="22">
        <v>6</v>
      </c>
      <c r="AB45" s="2">
        <v>16</v>
      </c>
      <c r="AC45" s="21">
        <f t="shared" si="6"/>
        <v>3703</v>
      </c>
      <c r="AD45" s="22">
        <f t="shared" si="6"/>
        <v>3682</v>
      </c>
      <c r="AE45" s="22">
        <f t="shared" si="6"/>
        <v>7385</v>
      </c>
    </row>
    <row r="46" spans="1:63" s="9" customFormat="1" x14ac:dyDescent="0.25">
      <c r="A46" s="9" t="s">
        <v>38</v>
      </c>
      <c r="B46" s="3">
        <v>21157</v>
      </c>
      <c r="C46" s="4">
        <v>21214</v>
      </c>
      <c r="D46" s="4">
        <v>42371</v>
      </c>
      <c r="E46" s="3">
        <v>239</v>
      </c>
      <c r="F46" s="4">
        <v>231</v>
      </c>
      <c r="G46" s="4">
        <v>470</v>
      </c>
      <c r="H46" s="3">
        <v>0</v>
      </c>
      <c r="I46" s="4">
        <v>0</v>
      </c>
      <c r="J46" s="4">
        <v>0</v>
      </c>
      <c r="K46" s="3">
        <v>2509</v>
      </c>
      <c r="L46" s="4">
        <v>2518</v>
      </c>
      <c r="M46" s="4">
        <v>5027</v>
      </c>
      <c r="N46" s="3">
        <v>65</v>
      </c>
      <c r="O46" s="4">
        <v>61</v>
      </c>
      <c r="P46" s="4">
        <v>126</v>
      </c>
      <c r="Q46" s="3">
        <v>0</v>
      </c>
      <c r="R46" s="4">
        <v>0</v>
      </c>
      <c r="S46" s="4">
        <v>0</v>
      </c>
      <c r="T46" s="3">
        <v>2528</v>
      </c>
      <c r="U46" s="4">
        <v>2363</v>
      </c>
      <c r="V46" s="4">
        <v>4891</v>
      </c>
      <c r="W46" s="3">
        <v>162</v>
      </c>
      <c r="X46" s="4">
        <v>150</v>
      </c>
      <c r="Y46" s="4">
        <v>312</v>
      </c>
      <c r="Z46" s="3">
        <v>82</v>
      </c>
      <c r="AA46" s="4">
        <v>61</v>
      </c>
      <c r="AB46" s="4">
        <v>143</v>
      </c>
      <c r="AC46" s="3">
        <f t="shared" si="6"/>
        <v>26742</v>
      </c>
      <c r="AD46" s="4">
        <f t="shared" si="6"/>
        <v>26598</v>
      </c>
      <c r="AE46" s="4">
        <f t="shared" si="6"/>
        <v>53340</v>
      </c>
      <c r="AF46"/>
      <c r="AG46" s="85"/>
      <c r="AH46" s="85"/>
      <c r="AI46"/>
      <c r="AJ46"/>
      <c r="AK46"/>
      <c r="AL46"/>
      <c r="AM46"/>
      <c r="AN46"/>
      <c r="AO46"/>
      <c r="AP46"/>
      <c r="AQ46"/>
      <c r="AR46"/>
      <c r="AS46"/>
      <c r="AT46"/>
      <c r="AU46"/>
      <c r="AV46"/>
      <c r="AW46"/>
      <c r="AX46"/>
      <c r="AY46"/>
      <c r="AZ46"/>
      <c r="BA46"/>
      <c r="BB46"/>
      <c r="BC46"/>
      <c r="BD46"/>
      <c r="BE46"/>
      <c r="BF46"/>
      <c r="BG46"/>
      <c r="BH46"/>
      <c r="BI46"/>
      <c r="BJ46"/>
      <c r="BK46"/>
    </row>
    <row r="47" spans="1:63" x14ac:dyDescent="0.25">
      <c r="A47" s="13" t="s">
        <v>45</v>
      </c>
      <c r="B47" s="27"/>
      <c r="C47" s="28"/>
      <c r="D47" s="8"/>
      <c r="E47" s="27"/>
      <c r="F47" s="28"/>
      <c r="G47" s="8"/>
      <c r="H47" s="27"/>
      <c r="I47" s="28"/>
      <c r="J47" s="8"/>
      <c r="K47" s="27"/>
      <c r="L47" s="28"/>
      <c r="M47" s="8"/>
      <c r="N47" s="27"/>
      <c r="O47" s="28"/>
      <c r="P47" s="8"/>
      <c r="Q47" s="27"/>
      <c r="R47" s="28"/>
      <c r="S47" s="8"/>
      <c r="T47" s="27"/>
      <c r="U47" s="28"/>
      <c r="V47" s="8"/>
      <c r="W47" s="27"/>
      <c r="X47" s="28"/>
      <c r="Y47" s="8"/>
      <c r="Z47" s="27"/>
      <c r="AA47" s="28"/>
      <c r="AB47" s="8"/>
      <c r="AC47" s="27"/>
      <c r="AD47" s="28"/>
      <c r="AE47" s="28"/>
      <c r="AG47"/>
      <c r="AH47"/>
    </row>
    <row r="48" spans="1:63" x14ac:dyDescent="0.25">
      <c r="A48" t="s">
        <v>34</v>
      </c>
      <c r="B48" s="21">
        <f t="shared" ref="B48:AB48" si="7">SUM(B42,B39,B33,B27,B22,B16,B10)</f>
        <v>10021</v>
      </c>
      <c r="C48" s="22">
        <f t="shared" si="7"/>
        <v>10056</v>
      </c>
      <c r="D48" s="2">
        <f t="shared" si="7"/>
        <v>20077</v>
      </c>
      <c r="E48" s="21">
        <f t="shared" si="7"/>
        <v>1065</v>
      </c>
      <c r="F48" s="22">
        <f t="shared" si="7"/>
        <v>1046</v>
      </c>
      <c r="G48" s="2">
        <f t="shared" si="7"/>
        <v>2111</v>
      </c>
      <c r="H48" s="21">
        <f t="shared" si="7"/>
        <v>17</v>
      </c>
      <c r="I48" s="22">
        <f t="shared" si="7"/>
        <v>11</v>
      </c>
      <c r="J48" s="2">
        <f t="shared" si="7"/>
        <v>28</v>
      </c>
      <c r="K48" s="21">
        <f t="shared" si="7"/>
        <v>10061</v>
      </c>
      <c r="L48" s="22">
        <f t="shared" si="7"/>
        <v>10062</v>
      </c>
      <c r="M48" s="2">
        <f t="shared" si="7"/>
        <v>20123</v>
      </c>
      <c r="N48" s="21">
        <f t="shared" si="7"/>
        <v>360</v>
      </c>
      <c r="O48" s="22">
        <f t="shared" si="7"/>
        <v>331</v>
      </c>
      <c r="P48" s="2">
        <f t="shared" si="7"/>
        <v>691</v>
      </c>
      <c r="Q48" s="21">
        <f t="shared" si="7"/>
        <v>2</v>
      </c>
      <c r="R48" s="22">
        <f t="shared" si="7"/>
        <v>4</v>
      </c>
      <c r="S48" s="2">
        <f t="shared" si="7"/>
        <v>6</v>
      </c>
      <c r="T48" s="21">
        <f t="shared" si="7"/>
        <v>14060</v>
      </c>
      <c r="U48" s="22">
        <f t="shared" si="7"/>
        <v>13324</v>
      </c>
      <c r="V48" s="2">
        <f t="shared" si="7"/>
        <v>27384</v>
      </c>
      <c r="W48" s="21">
        <f t="shared" si="7"/>
        <v>0</v>
      </c>
      <c r="X48" s="22">
        <f t="shared" si="7"/>
        <v>0</v>
      </c>
      <c r="Y48" s="2">
        <f t="shared" si="7"/>
        <v>0</v>
      </c>
      <c r="Z48" s="21">
        <f t="shared" si="7"/>
        <v>485</v>
      </c>
      <c r="AA48" s="22">
        <f t="shared" si="7"/>
        <v>495</v>
      </c>
      <c r="AB48" s="2">
        <f t="shared" si="7"/>
        <v>980</v>
      </c>
      <c r="AC48" s="21">
        <f t="shared" ref="AC48:AE52" si="8">SUM(Z48,W48,T48,Q48,N48,K48,H48,E48,B48)</f>
        <v>36071</v>
      </c>
      <c r="AD48" s="22">
        <f t="shared" si="8"/>
        <v>35329</v>
      </c>
      <c r="AE48" s="22">
        <f t="shared" si="8"/>
        <v>71400</v>
      </c>
      <c r="AF48" s="9"/>
    </row>
    <row r="49" spans="1:63" x14ac:dyDescent="0.25">
      <c r="A49" t="s">
        <v>35</v>
      </c>
      <c r="B49" s="21">
        <f t="shared" ref="B49:AB49" si="9">SUM(B11,B17,B23,B28,B34,B43)</f>
        <v>129745</v>
      </c>
      <c r="C49" s="22">
        <f t="shared" si="9"/>
        <v>129164</v>
      </c>
      <c r="D49" s="2">
        <f t="shared" si="9"/>
        <v>258909</v>
      </c>
      <c r="E49" s="21">
        <f t="shared" si="9"/>
        <v>464</v>
      </c>
      <c r="F49" s="22">
        <f t="shared" si="9"/>
        <v>471</v>
      </c>
      <c r="G49" s="2">
        <f t="shared" si="9"/>
        <v>935</v>
      </c>
      <c r="H49" s="21">
        <f t="shared" si="9"/>
        <v>450</v>
      </c>
      <c r="I49" s="22">
        <f t="shared" si="9"/>
        <v>762</v>
      </c>
      <c r="J49" s="2">
        <f t="shared" si="9"/>
        <v>1212</v>
      </c>
      <c r="K49" s="21">
        <f t="shared" si="9"/>
        <v>621</v>
      </c>
      <c r="L49" s="22">
        <f t="shared" si="9"/>
        <v>616</v>
      </c>
      <c r="M49" s="2">
        <f t="shared" si="9"/>
        <v>1237</v>
      </c>
      <c r="N49" s="21">
        <f t="shared" si="9"/>
        <v>14</v>
      </c>
      <c r="O49" s="22">
        <f t="shared" si="9"/>
        <v>8</v>
      </c>
      <c r="P49" s="2">
        <f t="shared" si="9"/>
        <v>22</v>
      </c>
      <c r="Q49" s="21">
        <f t="shared" si="9"/>
        <v>0</v>
      </c>
      <c r="R49" s="22">
        <f t="shared" si="9"/>
        <v>0</v>
      </c>
      <c r="S49" s="2">
        <f t="shared" si="9"/>
        <v>0</v>
      </c>
      <c r="T49" s="21">
        <f t="shared" si="9"/>
        <v>137</v>
      </c>
      <c r="U49" s="22">
        <f t="shared" si="9"/>
        <v>117</v>
      </c>
      <c r="V49" s="2">
        <f t="shared" si="9"/>
        <v>254</v>
      </c>
      <c r="W49" s="21">
        <f t="shared" si="9"/>
        <v>2549</v>
      </c>
      <c r="X49" s="22">
        <f t="shared" si="9"/>
        <v>2517</v>
      </c>
      <c r="Y49" s="2">
        <f t="shared" si="9"/>
        <v>5066</v>
      </c>
      <c r="Z49" s="21">
        <f t="shared" si="9"/>
        <v>0</v>
      </c>
      <c r="AA49" s="22">
        <f t="shared" si="9"/>
        <v>1</v>
      </c>
      <c r="AB49" s="2">
        <f t="shared" si="9"/>
        <v>1</v>
      </c>
      <c r="AC49" s="21">
        <f t="shared" si="8"/>
        <v>133980</v>
      </c>
      <c r="AD49" s="22">
        <f t="shared" si="8"/>
        <v>133656</v>
      </c>
      <c r="AE49" s="22">
        <f t="shared" si="8"/>
        <v>267636</v>
      </c>
      <c r="AG49" s="86"/>
      <c r="AH49" s="86"/>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row>
    <row r="50" spans="1:63" x14ac:dyDescent="0.25">
      <c r="A50" t="s">
        <v>36</v>
      </c>
      <c r="B50" s="21">
        <f t="shared" ref="B50:AB50" si="10">SUM(B12,B18,B29,B35,B44)</f>
        <v>50</v>
      </c>
      <c r="C50" s="22">
        <f t="shared" si="10"/>
        <v>56</v>
      </c>
      <c r="D50" s="2">
        <f t="shared" si="10"/>
        <v>106</v>
      </c>
      <c r="E50" s="21">
        <f t="shared" si="10"/>
        <v>5</v>
      </c>
      <c r="F50" s="22">
        <f t="shared" si="10"/>
        <v>1</v>
      </c>
      <c r="G50" s="2">
        <f t="shared" si="10"/>
        <v>6</v>
      </c>
      <c r="H50" s="21">
        <f t="shared" si="10"/>
        <v>0</v>
      </c>
      <c r="I50" s="22">
        <f t="shared" si="10"/>
        <v>0</v>
      </c>
      <c r="J50" s="2">
        <f t="shared" si="10"/>
        <v>0</v>
      </c>
      <c r="K50" s="21">
        <f t="shared" si="10"/>
        <v>4</v>
      </c>
      <c r="L50" s="22">
        <f t="shared" si="10"/>
        <v>5</v>
      </c>
      <c r="M50" s="2">
        <f t="shared" si="10"/>
        <v>9</v>
      </c>
      <c r="N50" s="21">
        <f t="shared" si="10"/>
        <v>0</v>
      </c>
      <c r="O50" s="22">
        <f t="shared" si="10"/>
        <v>0</v>
      </c>
      <c r="P50" s="2">
        <f t="shared" si="10"/>
        <v>0</v>
      </c>
      <c r="Q50" s="21">
        <f t="shared" si="10"/>
        <v>0</v>
      </c>
      <c r="R50" s="22">
        <f t="shared" si="10"/>
        <v>0</v>
      </c>
      <c r="S50" s="2">
        <f t="shared" si="10"/>
        <v>0</v>
      </c>
      <c r="T50" s="21">
        <f t="shared" si="10"/>
        <v>39</v>
      </c>
      <c r="U50" s="22">
        <f t="shared" si="10"/>
        <v>35</v>
      </c>
      <c r="V50" s="2">
        <f t="shared" si="10"/>
        <v>74</v>
      </c>
      <c r="W50" s="21">
        <f t="shared" si="10"/>
        <v>0</v>
      </c>
      <c r="X50" s="22">
        <f t="shared" si="10"/>
        <v>0</v>
      </c>
      <c r="Y50" s="2">
        <f t="shared" si="10"/>
        <v>0</v>
      </c>
      <c r="Z50" s="21">
        <f t="shared" si="10"/>
        <v>0</v>
      </c>
      <c r="AA50" s="22">
        <f t="shared" si="10"/>
        <v>0</v>
      </c>
      <c r="AB50" s="2">
        <f t="shared" si="10"/>
        <v>0</v>
      </c>
      <c r="AC50" s="21">
        <f t="shared" si="8"/>
        <v>98</v>
      </c>
      <c r="AD50" s="22">
        <f t="shared" si="8"/>
        <v>97</v>
      </c>
      <c r="AE50" s="22">
        <f t="shared" si="8"/>
        <v>195</v>
      </c>
      <c r="AG50" s="86"/>
      <c r="AH50" s="86"/>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row>
    <row r="51" spans="1:63" x14ac:dyDescent="0.25">
      <c r="A51" t="s">
        <v>37</v>
      </c>
      <c r="B51" s="21">
        <f t="shared" ref="B51:AB51" si="11">SUM(B13,B19,B24,B30,B36,B45)</f>
        <v>21124</v>
      </c>
      <c r="C51" s="22">
        <f t="shared" si="11"/>
        <v>20809</v>
      </c>
      <c r="D51" s="2">
        <f t="shared" si="11"/>
        <v>41933</v>
      </c>
      <c r="E51" s="21">
        <f t="shared" si="11"/>
        <v>939</v>
      </c>
      <c r="F51" s="22">
        <f t="shared" si="11"/>
        <v>987</v>
      </c>
      <c r="G51" s="2">
        <f t="shared" si="11"/>
        <v>1926</v>
      </c>
      <c r="H51" s="21">
        <f t="shared" si="11"/>
        <v>13</v>
      </c>
      <c r="I51" s="22">
        <f t="shared" si="11"/>
        <v>11</v>
      </c>
      <c r="J51" s="2">
        <f t="shared" si="11"/>
        <v>24</v>
      </c>
      <c r="K51" s="21">
        <f t="shared" si="11"/>
        <v>10959</v>
      </c>
      <c r="L51" s="22">
        <f t="shared" si="11"/>
        <v>10760</v>
      </c>
      <c r="M51" s="2">
        <f t="shared" si="11"/>
        <v>21719</v>
      </c>
      <c r="N51" s="21">
        <f t="shared" si="11"/>
        <v>421</v>
      </c>
      <c r="O51" s="22">
        <f t="shared" si="11"/>
        <v>441</v>
      </c>
      <c r="P51" s="2">
        <f t="shared" si="11"/>
        <v>862</v>
      </c>
      <c r="Q51" s="21">
        <f t="shared" si="11"/>
        <v>10</v>
      </c>
      <c r="R51" s="22">
        <f t="shared" si="11"/>
        <v>8</v>
      </c>
      <c r="S51" s="2">
        <f t="shared" si="11"/>
        <v>18</v>
      </c>
      <c r="T51" s="21">
        <f t="shared" si="11"/>
        <v>16173</v>
      </c>
      <c r="U51" s="22">
        <f t="shared" si="11"/>
        <v>15446</v>
      </c>
      <c r="V51" s="2">
        <f t="shared" si="11"/>
        <v>31619</v>
      </c>
      <c r="W51" s="21">
        <f t="shared" si="11"/>
        <v>0</v>
      </c>
      <c r="X51" s="22">
        <f t="shared" si="11"/>
        <v>0</v>
      </c>
      <c r="Y51" s="2">
        <f t="shared" si="11"/>
        <v>0</v>
      </c>
      <c r="Z51" s="21">
        <f t="shared" si="11"/>
        <v>126</v>
      </c>
      <c r="AA51" s="22">
        <f t="shared" si="11"/>
        <v>111</v>
      </c>
      <c r="AB51" s="2">
        <f t="shared" si="11"/>
        <v>237</v>
      </c>
      <c r="AC51" s="21">
        <f t="shared" si="8"/>
        <v>49765</v>
      </c>
      <c r="AD51" s="22">
        <f t="shared" si="8"/>
        <v>48573</v>
      </c>
      <c r="AE51" s="22">
        <f t="shared" si="8"/>
        <v>98338</v>
      </c>
    </row>
    <row r="52" spans="1:63" s="9" customFormat="1" x14ac:dyDescent="0.25">
      <c r="A52" s="9" t="s">
        <v>26</v>
      </c>
      <c r="B52" s="3">
        <f>SUM(B48:B51)</f>
        <v>160940</v>
      </c>
      <c r="C52" s="4">
        <f t="shared" ref="C52:AB52" si="12">SUM(C48:C51)</f>
        <v>160085</v>
      </c>
      <c r="D52" s="4">
        <f t="shared" si="12"/>
        <v>321025</v>
      </c>
      <c r="E52" s="3">
        <f t="shared" si="12"/>
        <v>2473</v>
      </c>
      <c r="F52" s="4">
        <f t="shared" si="12"/>
        <v>2505</v>
      </c>
      <c r="G52" s="4">
        <f t="shared" si="12"/>
        <v>4978</v>
      </c>
      <c r="H52" s="3">
        <f t="shared" si="12"/>
        <v>480</v>
      </c>
      <c r="I52" s="4">
        <f t="shared" si="12"/>
        <v>784</v>
      </c>
      <c r="J52" s="4">
        <f t="shared" si="12"/>
        <v>1264</v>
      </c>
      <c r="K52" s="3">
        <f t="shared" si="12"/>
        <v>21645</v>
      </c>
      <c r="L52" s="4">
        <f t="shared" si="12"/>
        <v>21443</v>
      </c>
      <c r="M52" s="4">
        <f t="shared" si="12"/>
        <v>43088</v>
      </c>
      <c r="N52" s="3">
        <f t="shared" si="12"/>
        <v>795</v>
      </c>
      <c r="O52" s="4">
        <f t="shared" si="12"/>
        <v>780</v>
      </c>
      <c r="P52" s="4">
        <f t="shared" si="12"/>
        <v>1575</v>
      </c>
      <c r="Q52" s="3">
        <f t="shared" si="12"/>
        <v>12</v>
      </c>
      <c r="R52" s="4">
        <f t="shared" si="12"/>
        <v>12</v>
      </c>
      <c r="S52" s="4">
        <f t="shared" si="12"/>
        <v>24</v>
      </c>
      <c r="T52" s="3">
        <f t="shared" si="12"/>
        <v>30409</v>
      </c>
      <c r="U52" s="4">
        <f t="shared" si="12"/>
        <v>28922</v>
      </c>
      <c r="V52" s="4">
        <f t="shared" si="12"/>
        <v>59331</v>
      </c>
      <c r="W52" s="3">
        <f t="shared" si="12"/>
        <v>2549</v>
      </c>
      <c r="X52" s="4">
        <f t="shared" si="12"/>
        <v>2517</v>
      </c>
      <c r="Y52" s="4">
        <f t="shared" si="12"/>
        <v>5066</v>
      </c>
      <c r="Z52" s="3">
        <f t="shared" si="12"/>
        <v>611</v>
      </c>
      <c r="AA52" s="4">
        <f t="shared" si="12"/>
        <v>607</v>
      </c>
      <c r="AB52" s="4">
        <f t="shared" si="12"/>
        <v>1218</v>
      </c>
      <c r="AC52" s="3">
        <f t="shared" si="8"/>
        <v>219914</v>
      </c>
      <c r="AD52" s="4">
        <f t="shared" si="8"/>
        <v>217655</v>
      </c>
      <c r="AE52" s="4">
        <f t="shared" si="8"/>
        <v>437569</v>
      </c>
      <c r="AF52"/>
      <c r="AG52" s="85"/>
      <c r="AH52" s="85"/>
      <c r="AI52"/>
      <c r="AJ52"/>
      <c r="AK52"/>
      <c r="AL52"/>
      <c r="AM52"/>
      <c r="AN52"/>
      <c r="AO52"/>
      <c r="AP52"/>
      <c r="AQ52"/>
      <c r="AR52"/>
      <c r="AS52"/>
      <c r="AT52"/>
      <c r="AU52"/>
      <c r="AV52"/>
      <c r="AW52"/>
      <c r="AX52"/>
      <c r="AY52"/>
      <c r="AZ52"/>
      <c r="BA52"/>
      <c r="BB52"/>
      <c r="BC52"/>
      <c r="BD52"/>
      <c r="BE52"/>
      <c r="BF52"/>
      <c r="BG52"/>
      <c r="BH52"/>
      <c r="BI52"/>
      <c r="BJ52"/>
      <c r="BK52"/>
    </row>
    <row r="53" spans="1:63" x14ac:dyDescent="0.25">
      <c r="AG53" s="86"/>
      <c r="AH53" s="86"/>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row>
    <row r="54" spans="1:63" x14ac:dyDescent="0.25">
      <c r="AF54" s="9"/>
    </row>
    <row r="58" spans="1:63" x14ac:dyDescent="0.25">
      <c r="AG58" s="86"/>
      <c r="AH58" s="86"/>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row>
    <row r="64" spans="1:63" x14ac:dyDescent="0.25">
      <c r="AG64" s="86"/>
      <c r="AH64" s="86"/>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row>
  </sheetData>
  <mergeCells count="20">
    <mergeCell ref="Z5:AB5"/>
    <mergeCell ref="AC5:AE5"/>
    <mergeCell ref="A2:AE2"/>
    <mergeCell ref="A3:AE3"/>
    <mergeCell ref="B5:D5"/>
    <mergeCell ref="E5:G5"/>
    <mergeCell ref="H5:J5"/>
    <mergeCell ref="K5:M5"/>
    <mergeCell ref="N5:P5"/>
    <mergeCell ref="Q5:S5"/>
    <mergeCell ref="T5:V5"/>
    <mergeCell ref="W5:Y5"/>
    <mergeCell ref="Q6:S6"/>
    <mergeCell ref="T6:V6"/>
    <mergeCell ref="W6:Y6"/>
    <mergeCell ref="B6:D6"/>
    <mergeCell ref="E6:G6"/>
    <mergeCell ref="H6:J6"/>
    <mergeCell ref="K6:M6"/>
    <mergeCell ref="N6:P6"/>
  </mergeCells>
  <phoneticPr fontId="0" type="noConversion"/>
  <pageMargins left="0.19685039370078741" right="0.19685039370078741" top="0.78740157480314965" bottom="0.59055118110236227" header="0.51181102362204722" footer="0.51181102362204722"/>
  <pageSetup paperSize="9" scale="87" fitToWidth="2" orientation="portrait" horizontalDpi="1200" verticalDpi="1200"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51"/>
  <sheetViews>
    <sheetView zoomScaleNormal="100" workbookViewId="0"/>
  </sheetViews>
  <sheetFormatPr defaultColWidth="8.88671875" defaultRowHeight="13.2" x14ac:dyDescent="0.25"/>
  <cols>
    <col min="1" max="1" width="29.109375" bestFit="1" customWidth="1"/>
    <col min="2" max="4" width="6.88671875" customWidth="1"/>
    <col min="5" max="22" width="6.33203125" customWidth="1"/>
    <col min="23" max="28" width="6.88671875" customWidth="1"/>
    <col min="29" max="31" width="7.88671875" customWidth="1"/>
  </cols>
  <sheetData>
    <row r="1" spans="1:31" x14ac:dyDescent="0.25">
      <c r="A1" s="14" t="s">
        <v>1</v>
      </c>
    </row>
    <row r="2" spans="1:31" x14ac:dyDescent="0.25">
      <c r="A2" s="107" t="s">
        <v>46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row>
    <row r="3" spans="1:31" x14ac:dyDescent="0.25">
      <c r="A3" s="107" t="s">
        <v>16</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row>
    <row r="4" spans="1:31" ht="13.8" thickBo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x14ac:dyDescent="0.25">
      <c r="A5" s="30"/>
      <c r="B5" s="108" t="s">
        <v>17</v>
      </c>
      <c r="C5" s="109"/>
      <c r="D5" s="110"/>
      <c r="E5" s="108" t="s">
        <v>18</v>
      </c>
      <c r="F5" s="109"/>
      <c r="G5" s="110"/>
      <c r="H5" s="108" t="s">
        <v>19</v>
      </c>
      <c r="I5" s="109"/>
      <c r="J5" s="110"/>
      <c r="K5" s="108" t="s">
        <v>20</v>
      </c>
      <c r="L5" s="109"/>
      <c r="M5" s="110"/>
      <c r="N5" s="108" t="s">
        <v>21</v>
      </c>
      <c r="O5" s="109"/>
      <c r="P5" s="109"/>
      <c r="Q5" s="108" t="s">
        <v>47</v>
      </c>
      <c r="R5" s="109"/>
      <c r="S5" s="110"/>
      <c r="T5" s="108" t="s">
        <v>23</v>
      </c>
      <c r="U5" s="109"/>
      <c r="V5" s="110"/>
      <c r="W5" s="108" t="s">
        <v>24</v>
      </c>
      <c r="X5" s="109"/>
      <c r="Y5" s="110"/>
      <c r="Z5" s="108" t="s">
        <v>25</v>
      </c>
      <c r="AA5" s="109"/>
      <c r="AB5" s="110"/>
      <c r="AC5" s="108" t="s">
        <v>26</v>
      </c>
      <c r="AD5" s="109"/>
      <c r="AE5" s="109"/>
    </row>
    <row r="6" spans="1:31" x14ac:dyDescent="0.25">
      <c r="B6" s="101" t="s">
        <v>27</v>
      </c>
      <c r="C6" s="102"/>
      <c r="D6" s="103"/>
      <c r="E6" s="101" t="s">
        <v>27</v>
      </c>
      <c r="F6" s="102"/>
      <c r="G6" s="103"/>
      <c r="H6" s="101" t="s">
        <v>27</v>
      </c>
      <c r="I6" s="102"/>
      <c r="J6" s="103"/>
      <c r="K6" s="101" t="s">
        <v>27</v>
      </c>
      <c r="L6" s="102"/>
      <c r="M6" s="103"/>
      <c r="N6" s="101" t="s">
        <v>27</v>
      </c>
      <c r="O6" s="102"/>
      <c r="P6" s="102"/>
      <c r="Q6" s="101" t="s">
        <v>27</v>
      </c>
      <c r="R6" s="102"/>
      <c r="S6" s="103"/>
      <c r="T6" s="101" t="s">
        <v>28</v>
      </c>
      <c r="U6" s="102"/>
      <c r="V6" s="103"/>
      <c r="W6" s="101" t="s">
        <v>29</v>
      </c>
      <c r="X6" s="102"/>
      <c r="Y6" s="103"/>
      <c r="Z6" s="31"/>
      <c r="AB6" s="32"/>
      <c r="AC6" s="31"/>
    </row>
    <row r="7" spans="1:31" s="32" customFormat="1" x14ac:dyDescent="0.25">
      <c r="A7" s="33"/>
      <c r="B7" s="34" t="s">
        <v>30</v>
      </c>
      <c r="C7" s="35" t="s">
        <v>31</v>
      </c>
      <c r="D7" s="35" t="s">
        <v>32</v>
      </c>
      <c r="E7" s="34" t="s">
        <v>30</v>
      </c>
      <c r="F7" s="35" t="s">
        <v>31</v>
      </c>
      <c r="G7" s="35" t="s">
        <v>32</v>
      </c>
      <c r="H7" s="34" t="s">
        <v>30</v>
      </c>
      <c r="I7" s="35" t="s">
        <v>31</v>
      </c>
      <c r="J7" s="35" t="s">
        <v>32</v>
      </c>
      <c r="K7" s="34" t="s">
        <v>30</v>
      </c>
      <c r="L7" s="35" t="s">
        <v>31</v>
      </c>
      <c r="M7" s="35" t="s">
        <v>32</v>
      </c>
      <c r="N7" s="34" t="s">
        <v>30</v>
      </c>
      <c r="O7" s="35" t="s">
        <v>31</v>
      </c>
      <c r="P7" s="35" t="s">
        <v>32</v>
      </c>
      <c r="Q7" s="34" t="s">
        <v>30</v>
      </c>
      <c r="R7" s="35" t="s">
        <v>31</v>
      </c>
      <c r="S7" s="36" t="s">
        <v>32</v>
      </c>
      <c r="T7" s="34" t="s">
        <v>30</v>
      </c>
      <c r="U7" s="35" t="s">
        <v>31</v>
      </c>
      <c r="V7" s="35" t="s">
        <v>32</v>
      </c>
      <c r="W7" s="34" t="s">
        <v>30</v>
      </c>
      <c r="X7" s="35" t="s">
        <v>31</v>
      </c>
      <c r="Y7" s="35" t="s">
        <v>32</v>
      </c>
      <c r="Z7" s="34" t="s">
        <v>30</v>
      </c>
      <c r="AA7" s="35" t="s">
        <v>31</v>
      </c>
      <c r="AB7" s="35" t="s">
        <v>32</v>
      </c>
      <c r="AC7" s="34" t="s">
        <v>30</v>
      </c>
      <c r="AD7" s="35" t="s">
        <v>31</v>
      </c>
      <c r="AE7" s="35" t="s">
        <v>32</v>
      </c>
    </row>
    <row r="8" spans="1:31" s="32" customFormat="1" x14ac:dyDescent="0.25">
      <c r="B8" s="37"/>
      <c r="C8" s="38"/>
      <c r="E8" s="37"/>
      <c r="F8" s="38"/>
      <c r="H8" s="37"/>
      <c r="I8" s="38"/>
      <c r="K8" s="37"/>
      <c r="L8" s="38"/>
      <c r="N8" s="37"/>
      <c r="O8" s="38"/>
      <c r="Q8" s="39"/>
      <c r="S8" s="40"/>
      <c r="T8" s="37"/>
      <c r="U8" s="38"/>
      <c r="W8" s="37"/>
      <c r="X8" s="38"/>
      <c r="Z8" s="37"/>
      <c r="AA8" s="38"/>
      <c r="AC8" s="37"/>
      <c r="AD8" s="38"/>
    </row>
    <row r="9" spans="1:31" x14ac:dyDescent="0.25">
      <c r="A9" s="11" t="s">
        <v>33</v>
      </c>
      <c r="B9" s="39"/>
      <c r="C9" s="32"/>
      <c r="D9" s="32"/>
      <c r="E9" s="39"/>
      <c r="F9" s="32"/>
      <c r="G9" s="32"/>
      <c r="H9" s="39"/>
      <c r="I9" s="32"/>
      <c r="J9" s="32"/>
      <c r="K9" s="39"/>
      <c r="L9" s="32"/>
      <c r="M9" s="32"/>
      <c r="N9" s="39"/>
      <c r="O9" s="32"/>
      <c r="P9" s="32"/>
      <c r="Q9" s="39"/>
      <c r="R9" s="32"/>
      <c r="S9" s="40"/>
      <c r="T9" s="39"/>
      <c r="U9" s="32"/>
      <c r="V9" s="32"/>
      <c r="W9" s="39"/>
      <c r="X9" s="32"/>
      <c r="Y9" s="32"/>
      <c r="Z9" s="39"/>
      <c r="AA9" s="32"/>
      <c r="AB9" s="32"/>
      <c r="AC9" s="31"/>
    </row>
    <row r="10" spans="1:31" x14ac:dyDescent="0.25">
      <c r="A10" t="s">
        <v>34</v>
      </c>
      <c r="B10" s="21">
        <v>525</v>
      </c>
      <c r="C10" s="22">
        <v>277</v>
      </c>
      <c r="D10" s="2">
        <v>802</v>
      </c>
      <c r="E10" s="21">
        <v>28</v>
      </c>
      <c r="F10" s="22">
        <v>18</v>
      </c>
      <c r="G10" s="2">
        <v>46</v>
      </c>
      <c r="H10" s="21">
        <v>0</v>
      </c>
      <c r="I10" s="22">
        <v>0</v>
      </c>
      <c r="J10" s="2">
        <v>0</v>
      </c>
      <c r="K10" s="21">
        <v>325</v>
      </c>
      <c r="L10" s="22">
        <v>166</v>
      </c>
      <c r="M10" s="2">
        <v>491</v>
      </c>
      <c r="N10" s="21">
        <v>5</v>
      </c>
      <c r="O10" s="22">
        <v>4</v>
      </c>
      <c r="P10" s="2">
        <v>9</v>
      </c>
      <c r="Q10" s="1">
        <v>1</v>
      </c>
      <c r="R10" s="2">
        <v>0</v>
      </c>
      <c r="S10" s="20">
        <v>1</v>
      </c>
      <c r="T10" s="21">
        <v>419</v>
      </c>
      <c r="U10" s="22">
        <v>203</v>
      </c>
      <c r="V10" s="2">
        <v>622</v>
      </c>
      <c r="W10" s="21">
        <v>0</v>
      </c>
      <c r="X10" s="22">
        <v>0</v>
      </c>
      <c r="Y10" s="2">
        <v>0</v>
      </c>
      <c r="Z10" s="21">
        <v>1</v>
      </c>
      <c r="AA10" s="22">
        <v>2</v>
      </c>
      <c r="AB10" s="2">
        <v>3</v>
      </c>
      <c r="AC10" s="21">
        <f t="shared" ref="AC10:AD14" si="0">SUM(Z10,W10,T10,Q10,N10,K10,H10,E10,B10)</f>
        <v>1304</v>
      </c>
      <c r="AD10" s="22">
        <f t="shared" si="0"/>
        <v>670</v>
      </c>
      <c r="AE10" s="22">
        <f>SUM(AC10:AD10)</f>
        <v>1974</v>
      </c>
    </row>
    <row r="11" spans="1:31" x14ac:dyDescent="0.25">
      <c r="A11" t="s">
        <v>35</v>
      </c>
      <c r="B11" s="21">
        <v>2241</v>
      </c>
      <c r="C11" s="22">
        <v>1153</v>
      </c>
      <c r="D11" s="2">
        <v>3394</v>
      </c>
      <c r="E11" s="21">
        <v>4</v>
      </c>
      <c r="F11" s="22">
        <v>2</v>
      </c>
      <c r="G11" s="2">
        <v>6</v>
      </c>
      <c r="H11" s="21">
        <v>20</v>
      </c>
      <c r="I11" s="22">
        <v>1</v>
      </c>
      <c r="J11" s="2">
        <v>21</v>
      </c>
      <c r="K11" s="21">
        <v>22</v>
      </c>
      <c r="L11" s="22">
        <v>14</v>
      </c>
      <c r="M11" s="2">
        <v>36</v>
      </c>
      <c r="N11" s="21">
        <v>0</v>
      </c>
      <c r="O11" s="22">
        <v>0</v>
      </c>
      <c r="P11" s="2">
        <v>0</v>
      </c>
      <c r="Q11" s="1">
        <v>0</v>
      </c>
      <c r="R11" s="2">
        <v>0</v>
      </c>
      <c r="S11" s="20">
        <v>0</v>
      </c>
      <c r="T11" s="21">
        <v>33</v>
      </c>
      <c r="U11" s="22">
        <v>33</v>
      </c>
      <c r="V11" s="2">
        <v>66</v>
      </c>
      <c r="W11" s="21">
        <v>234</v>
      </c>
      <c r="X11" s="22">
        <v>97</v>
      </c>
      <c r="Y11" s="2">
        <v>331</v>
      </c>
      <c r="Z11" s="21">
        <v>0</v>
      </c>
      <c r="AA11" s="22">
        <v>1</v>
      </c>
      <c r="AB11" s="2">
        <v>1</v>
      </c>
      <c r="AC11" s="21">
        <f t="shared" si="0"/>
        <v>2554</v>
      </c>
      <c r="AD11" s="22">
        <f t="shared" si="0"/>
        <v>1301</v>
      </c>
      <c r="AE11" s="22">
        <f>SUM(AC11:AD11)</f>
        <v>3855</v>
      </c>
    </row>
    <row r="12" spans="1:31" x14ac:dyDescent="0.25">
      <c r="A12" t="s">
        <v>36</v>
      </c>
      <c r="B12" s="21">
        <v>0</v>
      </c>
      <c r="C12" s="22">
        <v>0</v>
      </c>
      <c r="D12" s="2">
        <v>0</v>
      </c>
      <c r="E12" s="21">
        <v>0</v>
      </c>
      <c r="F12" s="22">
        <v>0</v>
      </c>
      <c r="G12" s="2">
        <v>0</v>
      </c>
      <c r="H12" s="21">
        <v>0</v>
      </c>
      <c r="I12" s="22">
        <v>0</v>
      </c>
      <c r="J12" s="2">
        <v>0</v>
      </c>
      <c r="K12" s="21">
        <v>0</v>
      </c>
      <c r="L12" s="22">
        <v>0</v>
      </c>
      <c r="M12" s="2">
        <v>0</v>
      </c>
      <c r="N12" s="21">
        <v>0</v>
      </c>
      <c r="O12" s="22">
        <v>0</v>
      </c>
      <c r="P12" s="2">
        <v>0</v>
      </c>
      <c r="Q12" s="1">
        <v>0</v>
      </c>
      <c r="R12" s="2">
        <v>0</v>
      </c>
      <c r="S12" s="20">
        <v>0</v>
      </c>
      <c r="T12" s="21">
        <v>0</v>
      </c>
      <c r="U12" s="22">
        <v>0</v>
      </c>
      <c r="V12" s="2">
        <v>0</v>
      </c>
      <c r="W12" s="21">
        <v>0</v>
      </c>
      <c r="X12" s="22">
        <v>0</v>
      </c>
      <c r="Y12" s="2">
        <v>0</v>
      </c>
      <c r="Z12" s="21">
        <v>0</v>
      </c>
      <c r="AA12" s="22">
        <v>0</v>
      </c>
      <c r="AB12" s="2">
        <v>0</v>
      </c>
      <c r="AC12" s="21">
        <f t="shared" si="0"/>
        <v>0</v>
      </c>
      <c r="AD12" s="22">
        <f t="shared" si="0"/>
        <v>0</v>
      </c>
      <c r="AE12" s="22">
        <f>SUM(AC12:AD12)</f>
        <v>0</v>
      </c>
    </row>
    <row r="13" spans="1:31" x14ac:dyDescent="0.25">
      <c r="A13" t="s">
        <v>37</v>
      </c>
      <c r="B13" s="21">
        <v>312</v>
      </c>
      <c r="C13" s="22">
        <v>194</v>
      </c>
      <c r="D13" s="2">
        <v>506</v>
      </c>
      <c r="E13" s="21">
        <v>22</v>
      </c>
      <c r="F13" s="22">
        <v>24</v>
      </c>
      <c r="G13" s="2">
        <v>46</v>
      </c>
      <c r="H13" s="21">
        <v>0</v>
      </c>
      <c r="I13" s="22">
        <v>0</v>
      </c>
      <c r="J13" s="2">
        <v>0</v>
      </c>
      <c r="K13" s="21">
        <v>427</v>
      </c>
      <c r="L13" s="22">
        <v>281</v>
      </c>
      <c r="M13" s="2">
        <v>708</v>
      </c>
      <c r="N13" s="21">
        <v>2</v>
      </c>
      <c r="O13" s="22">
        <v>1</v>
      </c>
      <c r="P13" s="2">
        <v>3</v>
      </c>
      <c r="Q13" s="1">
        <v>0</v>
      </c>
      <c r="R13" s="2">
        <v>0</v>
      </c>
      <c r="S13" s="20">
        <v>0</v>
      </c>
      <c r="T13" s="21">
        <v>178</v>
      </c>
      <c r="U13" s="22">
        <v>114</v>
      </c>
      <c r="V13" s="2">
        <v>292</v>
      </c>
      <c r="W13" s="21">
        <v>0</v>
      </c>
      <c r="X13" s="22">
        <v>0</v>
      </c>
      <c r="Y13" s="2">
        <v>0</v>
      </c>
      <c r="Z13" s="21">
        <v>18</v>
      </c>
      <c r="AA13" s="22">
        <v>7</v>
      </c>
      <c r="AB13" s="2">
        <v>25</v>
      </c>
      <c r="AC13" s="21">
        <f t="shared" si="0"/>
        <v>959</v>
      </c>
      <c r="AD13" s="22">
        <f t="shared" si="0"/>
        <v>621</v>
      </c>
      <c r="AE13" s="22">
        <f>SUM(AC13:AD13)</f>
        <v>1580</v>
      </c>
    </row>
    <row r="14" spans="1:31" s="9" customFormat="1" x14ac:dyDescent="0.25">
      <c r="A14" s="9" t="s">
        <v>38</v>
      </c>
      <c r="B14" s="3">
        <v>3078</v>
      </c>
      <c r="C14" s="4">
        <v>1624</v>
      </c>
      <c r="D14" s="4">
        <v>4702</v>
      </c>
      <c r="E14" s="3">
        <v>54</v>
      </c>
      <c r="F14" s="4">
        <v>44</v>
      </c>
      <c r="G14" s="4">
        <v>98</v>
      </c>
      <c r="H14" s="3">
        <v>20</v>
      </c>
      <c r="I14" s="4">
        <v>1</v>
      </c>
      <c r="J14" s="4">
        <v>21</v>
      </c>
      <c r="K14" s="3">
        <v>774</v>
      </c>
      <c r="L14" s="4">
        <v>461</v>
      </c>
      <c r="M14" s="4">
        <v>1235</v>
      </c>
      <c r="N14" s="3">
        <v>7</v>
      </c>
      <c r="O14" s="4">
        <v>5</v>
      </c>
      <c r="P14" s="4">
        <v>12</v>
      </c>
      <c r="Q14" s="3">
        <v>1</v>
      </c>
      <c r="R14" s="4">
        <v>0</v>
      </c>
      <c r="S14" s="24">
        <v>1</v>
      </c>
      <c r="T14" s="3">
        <v>630</v>
      </c>
      <c r="U14" s="4">
        <v>350</v>
      </c>
      <c r="V14" s="4">
        <v>980</v>
      </c>
      <c r="W14" s="3">
        <v>234</v>
      </c>
      <c r="X14" s="4">
        <v>97</v>
      </c>
      <c r="Y14" s="4">
        <v>331</v>
      </c>
      <c r="Z14" s="3">
        <v>19</v>
      </c>
      <c r="AA14" s="4">
        <v>10</v>
      </c>
      <c r="AB14" s="4">
        <v>29</v>
      </c>
      <c r="AC14" s="3">
        <f t="shared" si="0"/>
        <v>4817</v>
      </c>
      <c r="AD14" s="4">
        <f t="shared" si="0"/>
        <v>2592</v>
      </c>
      <c r="AE14" s="4">
        <f>SUM(AB14,Y14,V14,S14,P14,M14,J14,G14,D14)</f>
        <v>7409</v>
      </c>
    </row>
    <row r="15" spans="1:31" s="9" customFormat="1" x14ac:dyDescent="0.25">
      <c r="A15" s="11" t="s">
        <v>39</v>
      </c>
      <c r="B15" s="5"/>
      <c r="C15" s="6"/>
      <c r="D15" s="6"/>
      <c r="E15" s="5"/>
      <c r="F15" s="6"/>
      <c r="G15" s="6"/>
      <c r="H15" s="5"/>
      <c r="I15" s="6"/>
      <c r="J15" s="6"/>
      <c r="K15" s="5"/>
      <c r="L15" s="6"/>
      <c r="M15" s="6"/>
      <c r="N15" s="5"/>
      <c r="O15" s="6"/>
      <c r="P15" s="6"/>
      <c r="Q15" s="5"/>
      <c r="R15" s="6"/>
      <c r="S15" s="90"/>
      <c r="T15" s="5"/>
      <c r="U15" s="6"/>
      <c r="V15" s="6"/>
      <c r="W15" s="5"/>
      <c r="X15" s="6"/>
      <c r="Y15" s="6"/>
      <c r="Z15" s="5"/>
      <c r="AA15" s="6"/>
      <c r="AB15" s="6"/>
      <c r="AC15" s="5"/>
      <c r="AD15" s="6"/>
      <c r="AE15" s="6"/>
    </row>
    <row r="16" spans="1:31" x14ac:dyDescent="0.25">
      <c r="A16" t="s">
        <v>34</v>
      </c>
      <c r="B16" s="21">
        <v>250</v>
      </c>
      <c r="C16" s="22">
        <v>124</v>
      </c>
      <c r="D16" s="2">
        <v>374</v>
      </c>
      <c r="E16" s="21">
        <v>17</v>
      </c>
      <c r="F16" s="22">
        <v>7</v>
      </c>
      <c r="G16" s="2">
        <v>24</v>
      </c>
      <c r="H16" s="21">
        <v>0</v>
      </c>
      <c r="I16" s="22">
        <v>0</v>
      </c>
      <c r="J16" s="2">
        <v>0</v>
      </c>
      <c r="K16" s="21">
        <v>142</v>
      </c>
      <c r="L16" s="22">
        <v>68</v>
      </c>
      <c r="M16" s="2">
        <v>210</v>
      </c>
      <c r="N16" s="21">
        <v>7</v>
      </c>
      <c r="O16" s="22">
        <v>2</v>
      </c>
      <c r="P16" s="2">
        <v>9</v>
      </c>
      <c r="Q16" s="1">
        <v>0</v>
      </c>
      <c r="R16" s="2">
        <v>0</v>
      </c>
      <c r="S16" s="20">
        <v>0</v>
      </c>
      <c r="T16" s="21">
        <v>145</v>
      </c>
      <c r="U16" s="22">
        <v>86</v>
      </c>
      <c r="V16" s="2">
        <v>231</v>
      </c>
      <c r="W16" s="21">
        <v>0</v>
      </c>
      <c r="X16" s="22">
        <v>0</v>
      </c>
      <c r="Y16" s="2">
        <v>0</v>
      </c>
      <c r="Z16" s="21">
        <v>0</v>
      </c>
      <c r="AA16" s="22">
        <v>1</v>
      </c>
      <c r="AB16" s="2">
        <v>1</v>
      </c>
      <c r="AC16" s="21">
        <f t="shared" ref="AC16:AD20" si="1">SUM(Z16,W16,T16,Q16,N16,K16,H16,E16,B16)</f>
        <v>561</v>
      </c>
      <c r="AD16" s="22">
        <f t="shared" si="1"/>
        <v>288</v>
      </c>
      <c r="AE16" s="22">
        <f>SUM(AC16:AD16)</f>
        <v>849</v>
      </c>
    </row>
    <row r="17" spans="1:31" x14ac:dyDescent="0.25">
      <c r="A17" t="s">
        <v>35</v>
      </c>
      <c r="B17" s="21">
        <v>926</v>
      </c>
      <c r="C17" s="22">
        <v>530</v>
      </c>
      <c r="D17" s="2">
        <v>1456</v>
      </c>
      <c r="E17" s="21">
        <v>0</v>
      </c>
      <c r="F17" s="22">
        <v>0</v>
      </c>
      <c r="G17" s="2">
        <v>0</v>
      </c>
      <c r="H17" s="21">
        <v>0</v>
      </c>
      <c r="I17" s="22">
        <v>0</v>
      </c>
      <c r="J17" s="2">
        <v>0</v>
      </c>
      <c r="K17" s="21">
        <v>0</v>
      </c>
      <c r="L17" s="22">
        <v>0</v>
      </c>
      <c r="M17" s="2">
        <v>0</v>
      </c>
      <c r="N17" s="21">
        <v>0</v>
      </c>
      <c r="O17" s="22">
        <v>0</v>
      </c>
      <c r="P17" s="2">
        <v>0</v>
      </c>
      <c r="Q17" s="1">
        <v>0</v>
      </c>
      <c r="R17" s="2">
        <v>0</v>
      </c>
      <c r="S17" s="20">
        <v>0</v>
      </c>
      <c r="T17" s="21">
        <v>0</v>
      </c>
      <c r="U17" s="22">
        <v>0</v>
      </c>
      <c r="V17" s="2">
        <v>0</v>
      </c>
      <c r="W17" s="21">
        <v>107</v>
      </c>
      <c r="X17" s="22">
        <v>22</v>
      </c>
      <c r="Y17" s="2">
        <v>129</v>
      </c>
      <c r="Z17" s="21">
        <v>0</v>
      </c>
      <c r="AA17" s="22">
        <v>0</v>
      </c>
      <c r="AB17" s="2">
        <v>0</v>
      </c>
      <c r="AC17" s="21">
        <f t="shared" si="1"/>
        <v>1033</v>
      </c>
      <c r="AD17" s="22">
        <f t="shared" si="1"/>
        <v>552</v>
      </c>
      <c r="AE17" s="22">
        <f>SUM(AC17:AD17)</f>
        <v>1585</v>
      </c>
    </row>
    <row r="18" spans="1:31" x14ac:dyDescent="0.25">
      <c r="A18" t="s">
        <v>36</v>
      </c>
      <c r="B18" s="21">
        <v>36</v>
      </c>
      <c r="C18" s="22">
        <v>20</v>
      </c>
      <c r="D18" s="2">
        <v>56</v>
      </c>
      <c r="E18" s="21">
        <v>0</v>
      </c>
      <c r="F18" s="22">
        <v>2</v>
      </c>
      <c r="G18" s="2">
        <v>2</v>
      </c>
      <c r="H18" s="21">
        <v>0</v>
      </c>
      <c r="I18" s="22">
        <v>0</v>
      </c>
      <c r="J18" s="2">
        <v>0</v>
      </c>
      <c r="K18" s="21">
        <v>24</v>
      </c>
      <c r="L18" s="22">
        <v>12</v>
      </c>
      <c r="M18" s="2">
        <v>36</v>
      </c>
      <c r="N18" s="21">
        <v>0</v>
      </c>
      <c r="O18" s="22">
        <v>0</v>
      </c>
      <c r="P18" s="2">
        <v>0</v>
      </c>
      <c r="Q18" s="1">
        <v>0</v>
      </c>
      <c r="R18" s="2">
        <v>0</v>
      </c>
      <c r="S18" s="20">
        <v>0</v>
      </c>
      <c r="T18" s="21">
        <v>4</v>
      </c>
      <c r="U18" s="22">
        <v>9</v>
      </c>
      <c r="V18" s="2">
        <v>13</v>
      </c>
      <c r="W18" s="21">
        <v>0</v>
      </c>
      <c r="X18" s="22">
        <v>0</v>
      </c>
      <c r="Y18" s="2">
        <v>0</v>
      </c>
      <c r="Z18" s="21">
        <v>0</v>
      </c>
      <c r="AA18" s="22">
        <v>0</v>
      </c>
      <c r="AB18" s="2">
        <v>0</v>
      </c>
      <c r="AC18" s="21">
        <f t="shared" si="1"/>
        <v>64</v>
      </c>
      <c r="AD18" s="22">
        <f t="shared" si="1"/>
        <v>43</v>
      </c>
      <c r="AE18" s="22">
        <f>SUM(AC18:AD18)</f>
        <v>107</v>
      </c>
    </row>
    <row r="19" spans="1:31" x14ac:dyDescent="0.25">
      <c r="A19" t="s">
        <v>37</v>
      </c>
      <c r="B19" s="21">
        <v>150</v>
      </c>
      <c r="C19" s="22">
        <v>69</v>
      </c>
      <c r="D19" s="2">
        <v>219</v>
      </c>
      <c r="E19" s="21">
        <v>7</v>
      </c>
      <c r="F19" s="22">
        <v>2</v>
      </c>
      <c r="G19" s="2">
        <v>9</v>
      </c>
      <c r="H19" s="21">
        <v>1</v>
      </c>
      <c r="I19" s="22">
        <v>0</v>
      </c>
      <c r="J19" s="2">
        <v>1</v>
      </c>
      <c r="K19" s="21">
        <v>74</v>
      </c>
      <c r="L19" s="22">
        <v>32</v>
      </c>
      <c r="M19" s="2">
        <v>106</v>
      </c>
      <c r="N19" s="21">
        <v>1</v>
      </c>
      <c r="O19" s="22">
        <v>0</v>
      </c>
      <c r="P19" s="2">
        <v>1</v>
      </c>
      <c r="Q19" s="1">
        <v>0</v>
      </c>
      <c r="R19" s="2">
        <v>0</v>
      </c>
      <c r="S19" s="20">
        <v>0</v>
      </c>
      <c r="T19" s="21">
        <v>67</v>
      </c>
      <c r="U19" s="22">
        <v>19</v>
      </c>
      <c r="V19" s="2">
        <v>86</v>
      </c>
      <c r="W19" s="21">
        <v>0</v>
      </c>
      <c r="X19" s="22">
        <v>0</v>
      </c>
      <c r="Y19" s="2">
        <v>0</v>
      </c>
      <c r="Z19" s="21">
        <v>0</v>
      </c>
      <c r="AA19" s="22">
        <v>3</v>
      </c>
      <c r="AB19" s="2">
        <v>3</v>
      </c>
      <c r="AC19" s="21">
        <f t="shared" si="1"/>
        <v>300</v>
      </c>
      <c r="AD19" s="22">
        <f t="shared" si="1"/>
        <v>125</v>
      </c>
      <c r="AE19" s="22">
        <f>SUM(AC19:AD19)</f>
        <v>425</v>
      </c>
    </row>
    <row r="20" spans="1:31" s="9" customFormat="1" x14ac:dyDescent="0.25">
      <c r="A20" s="9" t="s">
        <v>38</v>
      </c>
      <c r="B20" s="3">
        <v>1362</v>
      </c>
      <c r="C20" s="4">
        <v>743</v>
      </c>
      <c r="D20" s="4">
        <v>2105</v>
      </c>
      <c r="E20" s="3">
        <v>24</v>
      </c>
      <c r="F20" s="4">
        <v>11</v>
      </c>
      <c r="G20" s="4">
        <v>35</v>
      </c>
      <c r="H20" s="3">
        <v>1</v>
      </c>
      <c r="I20" s="4">
        <v>0</v>
      </c>
      <c r="J20" s="4">
        <v>1</v>
      </c>
      <c r="K20" s="3">
        <v>240</v>
      </c>
      <c r="L20" s="4">
        <v>112</v>
      </c>
      <c r="M20" s="4">
        <v>352</v>
      </c>
      <c r="N20" s="3">
        <v>8</v>
      </c>
      <c r="O20" s="4">
        <v>2</v>
      </c>
      <c r="P20" s="4">
        <v>10</v>
      </c>
      <c r="Q20" s="3">
        <v>0</v>
      </c>
      <c r="R20" s="4">
        <v>0</v>
      </c>
      <c r="S20" s="24">
        <v>0</v>
      </c>
      <c r="T20" s="3">
        <v>216</v>
      </c>
      <c r="U20" s="4">
        <v>114</v>
      </c>
      <c r="V20" s="4">
        <v>330</v>
      </c>
      <c r="W20" s="3">
        <v>107</v>
      </c>
      <c r="X20" s="4">
        <v>22</v>
      </c>
      <c r="Y20" s="4">
        <v>129</v>
      </c>
      <c r="Z20" s="3">
        <v>0</v>
      </c>
      <c r="AA20" s="4">
        <v>4</v>
      </c>
      <c r="AB20" s="4">
        <v>4</v>
      </c>
      <c r="AC20" s="3">
        <f t="shared" si="1"/>
        <v>1958</v>
      </c>
      <c r="AD20" s="4">
        <f t="shared" si="1"/>
        <v>1008</v>
      </c>
      <c r="AE20" s="4">
        <f>SUM(AC20:AD20)</f>
        <v>2966</v>
      </c>
    </row>
    <row r="21" spans="1:31" s="9" customFormat="1" x14ac:dyDescent="0.25">
      <c r="A21" s="11" t="s">
        <v>40</v>
      </c>
      <c r="B21" s="5"/>
      <c r="C21" s="6"/>
      <c r="D21" s="6"/>
      <c r="E21" s="5"/>
      <c r="F21" s="6"/>
      <c r="G21" s="6"/>
      <c r="H21" s="5"/>
      <c r="I21" s="6"/>
      <c r="J21" s="6"/>
      <c r="K21" s="5"/>
      <c r="L21" s="6"/>
      <c r="M21" s="6"/>
      <c r="N21" s="5"/>
      <c r="O21" s="6"/>
      <c r="P21" s="6"/>
      <c r="Q21" s="5"/>
      <c r="R21" s="6"/>
      <c r="S21" s="90"/>
      <c r="T21" s="5"/>
      <c r="U21" s="6"/>
      <c r="V21" s="6"/>
      <c r="W21" s="5"/>
      <c r="X21" s="6"/>
      <c r="Y21" s="6"/>
      <c r="Z21" s="5"/>
      <c r="AA21" s="6"/>
      <c r="AB21" s="6"/>
      <c r="AC21" s="5"/>
      <c r="AD21" s="6"/>
      <c r="AE21" s="6"/>
    </row>
    <row r="22" spans="1:31" x14ac:dyDescent="0.25">
      <c r="A22" t="s">
        <v>34</v>
      </c>
      <c r="B22" s="21">
        <v>13</v>
      </c>
      <c r="C22" s="22">
        <v>3</v>
      </c>
      <c r="D22" s="2">
        <v>16</v>
      </c>
      <c r="E22" s="21">
        <v>7</v>
      </c>
      <c r="F22" s="22">
        <v>1</v>
      </c>
      <c r="G22" s="2">
        <v>8</v>
      </c>
      <c r="H22" s="21">
        <v>0</v>
      </c>
      <c r="I22" s="22">
        <v>0</v>
      </c>
      <c r="J22" s="2">
        <v>0</v>
      </c>
      <c r="K22" s="21">
        <v>31</v>
      </c>
      <c r="L22" s="22">
        <v>9</v>
      </c>
      <c r="M22" s="2">
        <v>40</v>
      </c>
      <c r="N22" s="21">
        <v>0</v>
      </c>
      <c r="O22" s="22">
        <v>0</v>
      </c>
      <c r="P22" s="2">
        <v>0</v>
      </c>
      <c r="Q22" s="1">
        <v>0</v>
      </c>
      <c r="R22" s="2">
        <v>0</v>
      </c>
      <c r="S22" s="20">
        <v>0</v>
      </c>
      <c r="T22" s="21">
        <v>12</v>
      </c>
      <c r="U22" s="22">
        <v>4</v>
      </c>
      <c r="V22" s="2">
        <v>16</v>
      </c>
      <c r="W22" s="21">
        <v>0</v>
      </c>
      <c r="X22" s="22">
        <v>0</v>
      </c>
      <c r="Y22" s="2">
        <v>0</v>
      </c>
      <c r="Z22" s="21">
        <v>5</v>
      </c>
      <c r="AA22" s="22">
        <v>4</v>
      </c>
      <c r="AB22" s="2">
        <v>9</v>
      </c>
      <c r="AC22" s="21">
        <f t="shared" ref="AC22:AD26" si="2">SUM(Z22,W22,T22,Q22,N22,K22,H22,E22,B22)</f>
        <v>68</v>
      </c>
      <c r="AD22" s="22">
        <f t="shared" si="2"/>
        <v>21</v>
      </c>
      <c r="AE22" s="22">
        <f>SUM(AC22:AD22)</f>
        <v>89</v>
      </c>
    </row>
    <row r="23" spans="1:31" x14ac:dyDescent="0.25">
      <c r="A23" t="s">
        <v>35</v>
      </c>
      <c r="B23" s="21">
        <v>189</v>
      </c>
      <c r="C23" s="22">
        <v>97</v>
      </c>
      <c r="D23" s="2">
        <v>286</v>
      </c>
      <c r="E23" s="21">
        <v>0</v>
      </c>
      <c r="F23" s="22">
        <v>0</v>
      </c>
      <c r="G23" s="2">
        <v>0</v>
      </c>
      <c r="H23" s="21">
        <v>0</v>
      </c>
      <c r="I23" s="22">
        <v>0</v>
      </c>
      <c r="J23" s="2">
        <v>0</v>
      </c>
      <c r="K23" s="21">
        <v>0</v>
      </c>
      <c r="L23" s="22">
        <v>0</v>
      </c>
      <c r="M23" s="2">
        <v>0</v>
      </c>
      <c r="N23" s="21">
        <v>0</v>
      </c>
      <c r="O23" s="22">
        <v>0</v>
      </c>
      <c r="P23" s="2">
        <v>0</v>
      </c>
      <c r="Q23" s="1">
        <v>0</v>
      </c>
      <c r="R23" s="2">
        <v>0</v>
      </c>
      <c r="S23" s="20">
        <v>0</v>
      </c>
      <c r="T23" s="21">
        <v>0</v>
      </c>
      <c r="U23" s="22">
        <v>0</v>
      </c>
      <c r="V23" s="2">
        <v>0</v>
      </c>
      <c r="W23" s="21">
        <v>0</v>
      </c>
      <c r="X23" s="22">
        <v>0</v>
      </c>
      <c r="Y23" s="2">
        <v>0</v>
      </c>
      <c r="Z23" s="21">
        <v>0</v>
      </c>
      <c r="AA23" s="22">
        <v>0</v>
      </c>
      <c r="AB23" s="2">
        <v>0</v>
      </c>
      <c r="AC23" s="21">
        <f t="shared" si="2"/>
        <v>189</v>
      </c>
      <c r="AD23" s="22">
        <f t="shared" si="2"/>
        <v>97</v>
      </c>
      <c r="AE23" s="22">
        <f>SUM(AC23:AD23)</f>
        <v>286</v>
      </c>
    </row>
    <row r="24" spans="1:31" x14ac:dyDescent="0.25">
      <c r="A24" t="s">
        <v>37</v>
      </c>
      <c r="B24" s="21">
        <v>10</v>
      </c>
      <c r="C24" s="22">
        <v>14</v>
      </c>
      <c r="D24" s="2">
        <v>24</v>
      </c>
      <c r="E24" s="21">
        <v>1</v>
      </c>
      <c r="F24" s="22">
        <v>2</v>
      </c>
      <c r="G24" s="2">
        <v>3</v>
      </c>
      <c r="H24" s="21">
        <v>0</v>
      </c>
      <c r="I24" s="22">
        <v>0</v>
      </c>
      <c r="J24" s="2">
        <v>0</v>
      </c>
      <c r="K24" s="21">
        <v>32</v>
      </c>
      <c r="L24" s="22">
        <v>15</v>
      </c>
      <c r="M24" s="2">
        <v>47</v>
      </c>
      <c r="N24" s="21">
        <v>0</v>
      </c>
      <c r="O24" s="22">
        <v>0</v>
      </c>
      <c r="P24" s="2">
        <v>0</v>
      </c>
      <c r="Q24" s="1">
        <v>0</v>
      </c>
      <c r="R24" s="2">
        <v>0</v>
      </c>
      <c r="S24" s="20">
        <v>0</v>
      </c>
      <c r="T24" s="21">
        <v>4</v>
      </c>
      <c r="U24" s="22">
        <v>2</v>
      </c>
      <c r="V24" s="2">
        <v>6</v>
      </c>
      <c r="W24" s="21">
        <v>0</v>
      </c>
      <c r="X24" s="22">
        <v>0</v>
      </c>
      <c r="Y24" s="2">
        <v>0</v>
      </c>
      <c r="Z24" s="21">
        <v>0</v>
      </c>
      <c r="AA24" s="22">
        <v>0</v>
      </c>
      <c r="AB24" s="2">
        <v>0</v>
      </c>
      <c r="AC24" s="21">
        <f t="shared" si="2"/>
        <v>47</v>
      </c>
      <c r="AD24" s="22">
        <f t="shared" si="2"/>
        <v>33</v>
      </c>
      <c r="AE24" s="22">
        <f>SUM(AC24:AD24)</f>
        <v>80</v>
      </c>
    </row>
    <row r="25" spans="1:31" x14ac:dyDescent="0.25">
      <c r="A25" t="s">
        <v>48</v>
      </c>
      <c r="B25" s="21">
        <v>35</v>
      </c>
      <c r="C25" s="22">
        <v>21</v>
      </c>
      <c r="D25" s="2">
        <v>56</v>
      </c>
      <c r="E25" s="21">
        <v>6</v>
      </c>
      <c r="F25" s="22">
        <v>1</v>
      </c>
      <c r="G25" s="2">
        <v>7</v>
      </c>
      <c r="H25" s="21">
        <v>0</v>
      </c>
      <c r="I25" s="22">
        <v>0</v>
      </c>
      <c r="J25" s="2">
        <v>0</v>
      </c>
      <c r="K25" s="21">
        <v>56</v>
      </c>
      <c r="L25" s="22">
        <v>23</v>
      </c>
      <c r="M25" s="2">
        <v>79</v>
      </c>
      <c r="N25" s="21">
        <v>5</v>
      </c>
      <c r="O25" s="22">
        <v>0</v>
      </c>
      <c r="P25" s="2">
        <v>5</v>
      </c>
      <c r="Q25" s="1">
        <v>0</v>
      </c>
      <c r="R25" s="2">
        <v>0</v>
      </c>
      <c r="S25" s="20">
        <v>0</v>
      </c>
      <c r="T25" s="21">
        <v>18</v>
      </c>
      <c r="U25" s="22">
        <v>9</v>
      </c>
      <c r="V25" s="2">
        <v>27</v>
      </c>
      <c r="W25" s="21">
        <v>0</v>
      </c>
      <c r="X25" s="22">
        <v>0</v>
      </c>
      <c r="Y25" s="2">
        <v>0</v>
      </c>
      <c r="Z25" s="21">
        <v>1</v>
      </c>
      <c r="AA25" s="22">
        <v>0</v>
      </c>
      <c r="AB25" s="2">
        <v>1</v>
      </c>
      <c r="AC25" s="21">
        <f t="shared" si="2"/>
        <v>121</v>
      </c>
      <c r="AD25" s="22">
        <f t="shared" si="2"/>
        <v>54</v>
      </c>
      <c r="AE25" s="22">
        <f>SUM(AC25:AD25)</f>
        <v>175</v>
      </c>
    </row>
    <row r="26" spans="1:31" s="9" customFormat="1" x14ac:dyDescent="0.25">
      <c r="A26" s="9" t="s">
        <v>38</v>
      </c>
      <c r="B26" s="3">
        <v>247</v>
      </c>
      <c r="C26" s="4">
        <v>135</v>
      </c>
      <c r="D26" s="4">
        <v>382</v>
      </c>
      <c r="E26" s="3">
        <v>14</v>
      </c>
      <c r="F26" s="4">
        <v>4</v>
      </c>
      <c r="G26" s="4">
        <v>18</v>
      </c>
      <c r="H26" s="3">
        <v>0</v>
      </c>
      <c r="I26" s="4">
        <v>0</v>
      </c>
      <c r="J26" s="4">
        <v>0</v>
      </c>
      <c r="K26" s="3">
        <v>119</v>
      </c>
      <c r="L26" s="4">
        <v>47</v>
      </c>
      <c r="M26" s="4">
        <v>166</v>
      </c>
      <c r="N26" s="3">
        <v>5</v>
      </c>
      <c r="O26" s="4">
        <v>0</v>
      </c>
      <c r="P26" s="4">
        <v>5</v>
      </c>
      <c r="Q26" s="3">
        <v>0</v>
      </c>
      <c r="R26" s="4">
        <v>0</v>
      </c>
      <c r="S26" s="24">
        <v>0</v>
      </c>
      <c r="T26" s="3">
        <v>34</v>
      </c>
      <c r="U26" s="4">
        <v>15</v>
      </c>
      <c r="V26" s="4">
        <v>49</v>
      </c>
      <c r="W26" s="3">
        <v>0</v>
      </c>
      <c r="X26" s="4">
        <v>0</v>
      </c>
      <c r="Y26" s="4">
        <v>0</v>
      </c>
      <c r="Z26" s="3">
        <v>6</v>
      </c>
      <c r="AA26" s="4">
        <v>4</v>
      </c>
      <c r="AB26" s="4">
        <v>10</v>
      </c>
      <c r="AC26" s="3">
        <f t="shared" si="2"/>
        <v>425</v>
      </c>
      <c r="AD26" s="4">
        <f t="shared" si="2"/>
        <v>205</v>
      </c>
      <c r="AE26" s="4">
        <f>SUM(AC26:AD26)</f>
        <v>630</v>
      </c>
    </row>
    <row r="27" spans="1:31" s="9" customFormat="1" x14ac:dyDescent="0.25">
      <c r="A27" s="11" t="s">
        <v>41</v>
      </c>
      <c r="B27" s="5"/>
      <c r="C27" s="6"/>
      <c r="D27" s="6"/>
      <c r="E27" s="5"/>
      <c r="F27" s="6"/>
      <c r="G27" s="6"/>
      <c r="H27" s="5"/>
      <c r="I27" s="6"/>
      <c r="J27" s="6"/>
      <c r="K27" s="5"/>
      <c r="L27" s="6"/>
      <c r="M27" s="6"/>
      <c r="N27" s="5"/>
      <c r="O27" s="6"/>
      <c r="P27" s="6"/>
      <c r="Q27" s="5"/>
      <c r="R27" s="6"/>
      <c r="S27" s="90"/>
      <c r="T27" s="5"/>
      <c r="U27" s="6"/>
      <c r="V27" s="6"/>
      <c r="W27" s="5"/>
      <c r="X27" s="6"/>
      <c r="Y27" s="6"/>
      <c r="Z27" s="5"/>
      <c r="AA27" s="6"/>
      <c r="AB27" s="6"/>
      <c r="AC27" s="5"/>
      <c r="AD27" s="6"/>
      <c r="AE27" s="6"/>
    </row>
    <row r="28" spans="1:31" x14ac:dyDescent="0.25">
      <c r="A28" t="s">
        <v>34</v>
      </c>
      <c r="B28" s="21">
        <v>496</v>
      </c>
      <c r="C28" s="22">
        <v>223</v>
      </c>
      <c r="D28" s="2">
        <v>719</v>
      </c>
      <c r="E28" s="21">
        <v>16</v>
      </c>
      <c r="F28" s="22">
        <v>4</v>
      </c>
      <c r="G28" s="2">
        <v>20</v>
      </c>
      <c r="H28" s="21">
        <v>1</v>
      </c>
      <c r="I28" s="22">
        <v>0</v>
      </c>
      <c r="J28" s="2">
        <v>1</v>
      </c>
      <c r="K28" s="21">
        <v>131</v>
      </c>
      <c r="L28" s="22">
        <v>61</v>
      </c>
      <c r="M28" s="2">
        <v>192</v>
      </c>
      <c r="N28" s="21">
        <v>9</v>
      </c>
      <c r="O28" s="22">
        <v>5</v>
      </c>
      <c r="P28" s="2">
        <v>14</v>
      </c>
      <c r="Q28" s="1">
        <v>0</v>
      </c>
      <c r="R28" s="2">
        <v>0</v>
      </c>
      <c r="S28" s="20">
        <v>0</v>
      </c>
      <c r="T28" s="21">
        <v>265</v>
      </c>
      <c r="U28" s="22">
        <v>143</v>
      </c>
      <c r="V28" s="2">
        <v>408</v>
      </c>
      <c r="W28" s="21">
        <v>0</v>
      </c>
      <c r="X28" s="22">
        <v>0</v>
      </c>
      <c r="Y28" s="2">
        <v>0</v>
      </c>
      <c r="Z28" s="21">
        <v>11</v>
      </c>
      <c r="AA28" s="22">
        <v>2</v>
      </c>
      <c r="AB28" s="2">
        <v>13</v>
      </c>
      <c r="AC28" s="21">
        <f t="shared" ref="AC28:AD32" si="3">SUM(Z28,W28,T28,Q28,N28,K28,H28,E28,B28)</f>
        <v>929</v>
      </c>
      <c r="AD28" s="22">
        <f t="shared" si="3"/>
        <v>438</v>
      </c>
      <c r="AE28" s="22">
        <f>SUM(AC28:AD28)</f>
        <v>1367</v>
      </c>
    </row>
    <row r="29" spans="1:31" x14ac:dyDescent="0.25">
      <c r="A29" t="s">
        <v>35</v>
      </c>
      <c r="B29" s="21">
        <v>2162</v>
      </c>
      <c r="C29" s="22">
        <v>1145</v>
      </c>
      <c r="D29" s="2">
        <v>3307</v>
      </c>
      <c r="E29" s="21">
        <v>19</v>
      </c>
      <c r="F29" s="22">
        <v>7</v>
      </c>
      <c r="G29" s="2">
        <v>26</v>
      </c>
      <c r="H29" s="21">
        <v>0</v>
      </c>
      <c r="I29" s="22">
        <v>0</v>
      </c>
      <c r="J29" s="2">
        <v>0</v>
      </c>
      <c r="K29" s="21">
        <v>0</v>
      </c>
      <c r="L29" s="22">
        <v>0</v>
      </c>
      <c r="M29" s="2">
        <v>0</v>
      </c>
      <c r="N29" s="21">
        <v>0</v>
      </c>
      <c r="O29" s="22">
        <v>0</v>
      </c>
      <c r="P29" s="2">
        <v>0</v>
      </c>
      <c r="Q29" s="1">
        <v>0</v>
      </c>
      <c r="R29" s="2">
        <v>0</v>
      </c>
      <c r="S29" s="20">
        <v>0</v>
      </c>
      <c r="T29" s="21">
        <v>0</v>
      </c>
      <c r="U29" s="22">
        <v>0</v>
      </c>
      <c r="V29" s="2">
        <v>0</v>
      </c>
      <c r="W29" s="21">
        <v>0</v>
      </c>
      <c r="X29" s="22">
        <v>0</v>
      </c>
      <c r="Y29" s="2">
        <v>0</v>
      </c>
      <c r="Z29" s="21">
        <v>0</v>
      </c>
      <c r="AA29" s="22">
        <v>0</v>
      </c>
      <c r="AB29" s="2">
        <v>0</v>
      </c>
      <c r="AC29" s="21">
        <f t="shared" si="3"/>
        <v>2181</v>
      </c>
      <c r="AD29" s="22">
        <f t="shared" si="3"/>
        <v>1152</v>
      </c>
      <c r="AE29" s="22">
        <f>SUM(AC29:AD29)</f>
        <v>3333</v>
      </c>
    </row>
    <row r="30" spans="1:31" x14ac:dyDescent="0.25">
      <c r="A30" t="s">
        <v>36</v>
      </c>
      <c r="B30" s="21">
        <v>0</v>
      </c>
      <c r="C30" s="22">
        <v>0</v>
      </c>
      <c r="D30" s="2">
        <v>0</v>
      </c>
      <c r="E30" s="21">
        <v>0</v>
      </c>
      <c r="F30" s="22">
        <v>0</v>
      </c>
      <c r="G30" s="2">
        <v>0</v>
      </c>
      <c r="H30" s="21">
        <v>0</v>
      </c>
      <c r="I30" s="22">
        <v>0</v>
      </c>
      <c r="J30" s="2">
        <v>0</v>
      </c>
      <c r="K30" s="21">
        <v>0</v>
      </c>
      <c r="L30" s="22">
        <v>0</v>
      </c>
      <c r="M30" s="2">
        <v>0</v>
      </c>
      <c r="N30" s="21">
        <v>0</v>
      </c>
      <c r="O30" s="22">
        <v>0</v>
      </c>
      <c r="P30" s="2">
        <v>0</v>
      </c>
      <c r="Q30" s="1">
        <v>0</v>
      </c>
      <c r="R30" s="2">
        <v>0</v>
      </c>
      <c r="S30" s="20">
        <v>0</v>
      </c>
      <c r="T30" s="21">
        <v>0</v>
      </c>
      <c r="U30" s="22">
        <v>0</v>
      </c>
      <c r="V30" s="2">
        <v>0</v>
      </c>
      <c r="W30" s="21">
        <v>0</v>
      </c>
      <c r="X30" s="22">
        <v>0</v>
      </c>
      <c r="Y30" s="2">
        <v>0</v>
      </c>
      <c r="Z30" s="21">
        <v>0</v>
      </c>
      <c r="AA30" s="22">
        <v>0</v>
      </c>
      <c r="AB30" s="2">
        <v>0</v>
      </c>
      <c r="AC30" s="21">
        <f t="shared" si="3"/>
        <v>0</v>
      </c>
      <c r="AD30" s="22">
        <f t="shared" si="3"/>
        <v>0</v>
      </c>
      <c r="AE30" s="22">
        <f>SUM(AC30:AD30)</f>
        <v>0</v>
      </c>
    </row>
    <row r="31" spans="1:31" x14ac:dyDescent="0.25">
      <c r="A31" t="s">
        <v>37</v>
      </c>
      <c r="B31" s="21">
        <v>271</v>
      </c>
      <c r="C31" s="22">
        <v>146</v>
      </c>
      <c r="D31" s="2">
        <v>417</v>
      </c>
      <c r="E31" s="21">
        <v>2</v>
      </c>
      <c r="F31" s="22">
        <v>1</v>
      </c>
      <c r="G31" s="2">
        <v>3</v>
      </c>
      <c r="H31" s="21">
        <v>0</v>
      </c>
      <c r="I31" s="22">
        <v>0</v>
      </c>
      <c r="J31" s="2">
        <v>0</v>
      </c>
      <c r="K31" s="21">
        <v>43</v>
      </c>
      <c r="L31" s="22">
        <v>28</v>
      </c>
      <c r="M31" s="2">
        <v>71</v>
      </c>
      <c r="N31" s="21">
        <v>3</v>
      </c>
      <c r="O31" s="22">
        <v>1</v>
      </c>
      <c r="P31" s="2">
        <v>4</v>
      </c>
      <c r="Q31" s="1">
        <v>0</v>
      </c>
      <c r="R31" s="2">
        <v>0</v>
      </c>
      <c r="S31" s="20">
        <v>0</v>
      </c>
      <c r="T31" s="21">
        <v>50</v>
      </c>
      <c r="U31" s="22">
        <v>37</v>
      </c>
      <c r="V31" s="2">
        <v>87</v>
      </c>
      <c r="W31" s="21">
        <v>0</v>
      </c>
      <c r="X31" s="22">
        <v>0</v>
      </c>
      <c r="Y31" s="2">
        <v>0</v>
      </c>
      <c r="Z31" s="21">
        <v>1</v>
      </c>
      <c r="AA31" s="22">
        <v>0</v>
      </c>
      <c r="AB31" s="2">
        <v>1</v>
      </c>
      <c r="AC31" s="21">
        <f t="shared" si="3"/>
        <v>370</v>
      </c>
      <c r="AD31" s="22">
        <f t="shared" si="3"/>
        <v>213</v>
      </c>
      <c r="AE31" s="22">
        <f>SUM(AC31:AD31)</f>
        <v>583</v>
      </c>
    </row>
    <row r="32" spans="1:31" s="9" customFormat="1" x14ac:dyDescent="0.25">
      <c r="A32" s="9" t="s">
        <v>38</v>
      </c>
      <c r="B32" s="3">
        <v>2929</v>
      </c>
      <c r="C32" s="4">
        <v>1514</v>
      </c>
      <c r="D32" s="4">
        <v>4443</v>
      </c>
      <c r="E32" s="3">
        <v>37</v>
      </c>
      <c r="F32" s="4">
        <v>12</v>
      </c>
      <c r="G32" s="4">
        <v>49</v>
      </c>
      <c r="H32" s="3">
        <v>1</v>
      </c>
      <c r="I32" s="4">
        <v>0</v>
      </c>
      <c r="J32" s="4">
        <v>1</v>
      </c>
      <c r="K32" s="3">
        <v>174</v>
      </c>
      <c r="L32" s="4">
        <v>89</v>
      </c>
      <c r="M32" s="4">
        <v>263</v>
      </c>
      <c r="N32" s="3">
        <v>12</v>
      </c>
      <c r="O32" s="4">
        <v>6</v>
      </c>
      <c r="P32" s="4">
        <v>18</v>
      </c>
      <c r="Q32" s="3">
        <v>0</v>
      </c>
      <c r="R32" s="4">
        <v>0</v>
      </c>
      <c r="S32" s="24">
        <v>0</v>
      </c>
      <c r="T32" s="3">
        <v>315</v>
      </c>
      <c r="U32" s="4">
        <v>180</v>
      </c>
      <c r="V32" s="4">
        <v>495</v>
      </c>
      <c r="W32" s="3">
        <v>0</v>
      </c>
      <c r="X32" s="4">
        <v>0</v>
      </c>
      <c r="Y32" s="4">
        <v>0</v>
      </c>
      <c r="Z32" s="3">
        <v>12</v>
      </c>
      <c r="AA32" s="4">
        <v>2</v>
      </c>
      <c r="AB32" s="4">
        <v>14</v>
      </c>
      <c r="AC32" s="3">
        <f t="shared" si="3"/>
        <v>3480</v>
      </c>
      <c r="AD32" s="4">
        <f t="shared" si="3"/>
        <v>1803</v>
      </c>
      <c r="AE32" s="4">
        <f>SUM(AC32:AD32)</f>
        <v>5283</v>
      </c>
    </row>
    <row r="33" spans="1:31" s="9" customFormat="1" x14ac:dyDescent="0.25">
      <c r="A33" s="11" t="s">
        <v>42</v>
      </c>
      <c r="B33" s="5"/>
      <c r="C33" s="6"/>
      <c r="D33" s="6"/>
      <c r="E33" s="5"/>
      <c r="F33" s="6"/>
      <c r="G33" s="6"/>
      <c r="H33" s="5"/>
      <c r="I33" s="6"/>
      <c r="J33" s="6"/>
      <c r="K33" s="5"/>
      <c r="L33" s="6"/>
      <c r="M33" s="6"/>
      <c r="N33" s="5"/>
      <c r="O33" s="6"/>
      <c r="P33" s="6"/>
      <c r="Q33" s="5"/>
      <c r="R33" s="6"/>
      <c r="S33" s="90"/>
      <c r="T33" s="5"/>
      <c r="U33" s="6"/>
      <c r="V33" s="6"/>
      <c r="W33" s="5"/>
      <c r="X33" s="6"/>
      <c r="Y33" s="6"/>
      <c r="Z33" s="5"/>
      <c r="AA33" s="6"/>
      <c r="AB33" s="6"/>
      <c r="AC33" s="5"/>
      <c r="AD33" s="6"/>
      <c r="AE33" s="6"/>
    </row>
    <row r="34" spans="1:31" x14ac:dyDescent="0.25">
      <c r="A34" t="s">
        <v>34</v>
      </c>
      <c r="B34" s="21">
        <v>417</v>
      </c>
      <c r="C34" s="22">
        <v>180</v>
      </c>
      <c r="D34" s="2">
        <v>597</v>
      </c>
      <c r="E34" s="21">
        <v>32</v>
      </c>
      <c r="F34" s="22">
        <v>7</v>
      </c>
      <c r="G34" s="2">
        <v>39</v>
      </c>
      <c r="H34" s="21">
        <v>0</v>
      </c>
      <c r="I34" s="22">
        <v>0</v>
      </c>
      <c r="J34" s="2">
        <v>0</v>
      </c>
      <c r="K34" s="21">
        <v>217</v>
      </c>
      <c r="L34" s="22">
        <v>124</v>
      </c>
      <c r="M34" s="2">
        <v>341</v>
      </c>
      <c r="N34" s="21">
        <v>2</v>
      </c>
      <c r="O34" s="22">
        <v>2</v>
      </c>
      <c r="P34" s="2">
        <v>4</v>
      </c>
      <c r="Q34" s="1">
        <v>0</v>
      </c>
      <c r="R34" s="2">
        <v>0</v>
      </c>
      <c r="S34" s="20">
        <v>0</v>
      </c>
      <c r="T34" s="21">
        <v>243</v>
      </c>
      <c r="U34" s="22">
        <v>113</v>
      </c>
      <c r="V34" s="2">
        <v>356</v>
      </c>
      <c r="W34" s="21">
        <v>0</v>
      </c>
      <c r="X34" s="22">
        <v>0</v>
      </c>
      <c r="Y34" s="2">
        <v>0</v>
      </c>
      <c r="Z34" s="21">
        <v>1</v>
      </c>
      <c r="AA34" s="22">
        <v>3</v>
      </c>
      <c r="AB34" s="2">
        <v>4</v>
      </c>
      <c r="AC34" s="21">
        <f t="shared" ref="AC34:AD38" si="4">SUM(Z34,W34,T34,Q34,N34,K34,H34,E34,B34)</f>
        <v>912</v>
      </c>
      <c r="AD34" s="22">
        <f t="shared" si="4"/>
        <v>429</v>
      </c>
      <c r="AE34" s="22">
        <f>SUM(AC34:AD34)</f>
        <v>1341</v>
      </c>
    </row>
    <row r="35" spans="1:31" x14ac:dyDescent="0.25">
      <c r="A35" t="s">
        <v>35</v>
      </c>
      <c r="B35" s="21">
        <v>2107</v>
      </c>
      <c r="C35" s="22">
        <v>1161</v>
      </c>
      <c r="D35" s="2">
        <v>3268</v>
      </c>
      <c r="E35" s="21">
        <v>5</v>
      </c>
      <c r="F35" s="22">
        <v>1</v>
      </c>
      <c r="G35" s="2">
        <v>6</v>
      </c>
      <c r="H35" s="21">
        <v>0</v>
      </c>
      <c r="I35" s="22">
        <v>0</v>
      </c>
      <c r="J35" s="2">
        <v>0</v>
      </c>
      <c r="K35" s="21">
        <v>15</v>
      </c>
      <c r="L35" s="22">
        <v>11</v>
      </c>
      <c r="M35" s="2">
        <v>26</v>
      </c>
      <c r="N35" s="21">
        <v>0</v>
      </c>
      <c r="O35" s="22">
        <v>0</v>
      </c>
      <c r="P35" s="2">
        <v>0</v>
      </c>
      <c r="Q35" s="1">
        <v>0</v>
      </c>
      <c r="R35" s="2">
        <v>0</v>
      </c>
      <c r="S35" s="20">
        <v>0</v>
      </c>
      <c r="T35" s="21">
        <v>19</v>
      </c>
      <c r="U35" s="22">
        <v>10</v>
      </c>
      <c r="V35" s="2">
        <v>29</v>
      </c>
      <c r="W35" s="21">
        <v>42</v>
      </c>
      <c r="X35" s="22">
        <v>10</v>
      </c>
      <c r="Y35" s="2">
        <v>52</v>
      </c>
      <c r="Z35" s="21">
        <v>0</v>
      </c>
      <c r="AA35" s="22">
        <v>0</v>
      </c>
      <c r="AB35" s="2">
        <v>0</v>
      </c>
      <c r="AC35" s="21">
        <f t="shared" si="4"/>
        <v>2188</v>
      </c>
      <c r="AD35" s="22">
        <f t="shared" si="4"/>
        <v>1193</v>
      </c>
      <c r="AE35" s="22">
        <f>SUM(AC35:AD35)</f>
        <v>3381</v>
      </c>
    </row>
    <row r="36" spans="1:31" x14ac:dyDescent="0.25">
      <c r="A36" t="s">
        <v>36</v>
      </c>
      <c r="B36" s="21">
        <v>181</v>
      </c>
      <c r="C36" s="22">
        <v>122</v>
      </c>
      <c r="D36" s="2">
        <v>303</v>
      </c>
      <c r="E36" s="21">
        <v>6</v>
      </c>
      <c r="F36" s="22">
        <v>4</v>
      </c>
      <c r="G36" s="2">
        <v>10</v>
      </c>
      <c r="H36" s="21">
        <v>0</v>
      </c>
      <c r="I36" s="22">
        <v>0</v>
      </c>
      <c r="J36" s="2">
        <v>0</v>
      </c>
      <c r="K36" s="21">
        <v>41</v>
      </c>
      <c r="L36" s="22">
        <v>32</v>
      </c>
      <c r="M36" s="2">
        <v>73</v>
      </c>
      <c r="N36" s="21">
        <v>0</v>
      </c>
      <c r="O36" s="22">
        <v>0</v>
      </c>
      <c r="P36" s="2">
        <v>0</v>
      </c>
      <c r="Q36" s="1">
        <v>0</v>
      </c>
      <c r="R36" s="2">
        <v>0</v>
      </c>
      <c r="S36" s="20">
        <v>0</v>
      </c>
      <c r="T36" s="21">
        <v>93</v>
      </c>
      <c r="U36" s="22">
        <v>45</v>
      </c>
      <c r="V36" s="2">
        <v>138</v>
      </c>
      <c r="W36" s="21">
        <v>0</v>
      </c>
      <c r="X36" s="22">
        <v>0</v>
      </c>
      <c r="Y36" s="2">
        <v>0</v>
      </c>
      <c r="Z36" s="21">
        <v>0</v>
      </c>
      <c r="AA36" s="22">
        <v>1</v>
      </c>
      <c r="AB36" s="2">
        <v>1</v>
      </c>
      <c r="AC36" s="21">
        <f t="shared" si="4"/>
        <v>321</v>
      </c>
      <c r="AD36" s="22">
        <f t="shared" si="4"/>
        <v>204</v>
      </c>
      <c r="AE36" s="22">
        <f>SUM(AC36:AD36)</f>
        <v>525</v>
      </c>
    </row>
    <row r="37" spans="1:31" x14ac:dyDescent="0.25">
      <c r="A37" t="s">
        <v>37</v>
      </c>
      <c r="B37" s="21">
        <v>91</v>
      </c>
      <c r="C37" s="22">
        <v>34</v>
      </c>
      <c r="D37" s="2">
        <v>125</v>
      </c>
      <c r="E37" s="21">
        <v>5</v>
      </c>
      <c r="F37" s="22">
        <v>1</v>
      </c>
      <c r="G37" s="2">
        <v>6</v>
      </c>
      <c r="H37" s="21">
        <v>0</v>
      </c>
      <c r="I37" s="22">
        <v>0</v>
      </c>
      <c r="J37" s="2">
        <v>0</v>
      </c>
      <c r="K37" s="21">
        <v>135</v>
      </c>
      <c r="L37" s="22">
        <v>65</v>
      </c>
      <c r="M37" s="2">
        <v>200</v>
      </c>
      <c r="N37" s="21">
        <v>5</v>
      </c>
      <c r="O37" s="22">
        <v>3</v>
      </c>
      <c r="P37" s="2">
        <v>8</v>
      </c>
      <c r="Q37" s="1">
        <v>0</v>
      </c>
      <c r="R37" s="2">
        <v>0</v>
      </c>
      <c r="S37" s="20">
        <v>0</v>
      </c>
      <c r="T37" s="21">
        <v>47</v>
      </c>
      <c r="U37" s="22">
        <v>16</v>
      </c>
      <c r="V37" s="2">
        <v>63</v>
      </c>
      <c r="W37" s="21">
        <v>0</v>
      </c>
      <c r="X37" s="22">
        <v>0</v>
      </c>
      <c r="Y37" s="2">
        <v>0</v>
      </c>
      <c r="Z37" s="21">
        <v>0</v>
      </c>
      <c r="AA37" s="22">
        <v>0</v>
      </c>
      <c r="AB37" s="2">
        <v>0</v>
      </c>
      <c r="AC37" s="21">
        <f t="shared" si="4"/>
        <v>283</v>
      </c>
      <c r="AD37" s="22">
        <f t="shared" si="4"/>
        <v>119</v>
      </c>
      <c r="AE37" s="22">
        <f>SUM(AC37:AD37)</f>
        <v>402</v>
      </c>
    </row>
    <row r="38" spans="1:31" s="9" customFormat="1" x14ac:dyDescent="0.25">
      <c r="A38" s="9" t="s">
        <v>38</v>
      </c>
      <c r="B38" s="3">
        <v>2796</v>
      </c>
      <c r="C38" s="4">
        <v>1497</v>
      </c>
      <c r="D38" s="4">
        <v>4293</v>
      </c>
      <c r="E38" s="3">
        <v>48</v>
      </c>
      <c r="F38" s="4">
        <v>13</v>
      </c>
      <c r="G38" s="4">
        <v>61</v>
      </c>
      <c r="H38" s="3">
        <v>0</v>
      </c>
      <c r="I38" s="4">
        <v>0</v>
      </c>
      <c r="J38" s="4">
        <v>0</v>
      </c>
      <c r="K38" s="3">
        <v>408</v>
      </c>
      <c r="L38" s="4">
        <v>232</v>
      </c>
      <c r="M38" s="4">
        <v>640</v>
      </c>
      <c r="N38" s="3">
        <v>7</v>
      </c>
      <c r="O38" s="4">
        <v>5</v>
      </c>
      <c r="P38" s="4">
        <v>12</v>
      </c>
      <c r="Q38" s="3">
        <v>0</v>
      </c>
      <c r="R38" s="4">
        <v>0</v>
      </c>
      <c r="S38" s="24">
        <v>0</v>
      </c>
      <c r="T38" s="3">
        <v>402</v>
      </c>
      <c r="U38" s="4">
        <v>184</v>
      </c>
      <c r="V38" s="4">
        <v>586</v>
      </c>
      <c r="W38" s="3">
        <v>42</v>
      </c>
      <c r="X38" s="4">
        <v>10</v>
      </c>
      <c r="Y38" s="4">
        <v>52</v>
      </c>
      <c r="Z38" s="3">
        <v>1</v>
      </c>
      <c r="AA38" s="4">
        <v>4</v>
      </c>
      <c r="AB38" s="4">
        <v>5</v>
      </c>
      <c r="AC38" s="3">
        <f t="shared" si="4"/>
        <v>3704</v>
      </c>
      <c r="AD38" s="4">
        <f t="shared" si="4"/>
        <v>1945</v>
      </c>
      <c r="AE38" s="4">
        <f>SUM(AC38:AD38)</f>
        <v>5649</v>
      </c>
    </row>
    <row r="39" spans="1:31" s="9" customFormat="1" x14ac:dyDescent="0.25">
      <c r="A39" s="11" t="s">
        <v>44</v>
      </c>
      <c r="B39" s="5"/>
      <c r="C39" s="6"/>
      <c r="D39" s="6"/>
      <c r="E39" s="5"/>
      <c r="F39" s="6"/>
      <c r="G39" s="6"/>
      <c r="H39" s="5"/>
      <c r="I39" s="6"/>
      <c r="J39" s="6"/>
      <c r="K39" s="5"/>
      <c r="L39" s="6"/>
      <c r="M39" s="6"/>
      <c r="N39" s="5"/>
      <c r="O39" s="6"/>
      <c r="P39" s="6"/>
      <c r="Q39" s="5"/>
      <c r="R39" s="6"/>
      <c r="S39" s="90"/>
      <c r="T39" s="5"/>
      <c r="U39" s="6"/>
      <c r="V39" s="6"/>
      <c r="W39" s="5"/>
      <c r="X39" s="6"/>
      <c r="Y39" s="6"/>
      <c r="Z39" s="5"/>
      <c r="AA39" s="6"/>
      <c r="AB39" s="6"/>
      <c r="AC39" s="5"/>
      <c r="AD39" s="6"/>
      <c r="AE39" s="6"/>
    </row>
    <row r="40" spans="1:31" x14ac:dyDescent="0.25">
      <c r="A40" t="s">
        <v>34</v>
      </c>
      <c r="B40" s="21">
        <v>295</v>
      </c>
      <c r="C40" s="22">
        <v>129</v>
      </c>
      <c r="D40" s="2">
        <v>424</v>
      </c>
      <c r="E40" s="21">
        <v>9</v>
      </c>
      <c r="F40" s="22">
        <v>5</v>
      </c>
      <c r="G40" s="2">
        <v>14</v>
      </c>
      <c r="H40" s="21">
        <v>0</v>
      </c>
      <c r="I40" s="22">
        <v>0</v>
      </c>
      <c r="J40" s="2">
        <v>0</v>
      </c>
      <c r="K40" s="21">
        <v>143</v>
      </c>
      <c r="L40" s="22">
        <v>92</v>
      </c>
      <c r="M40" s="2">
        <v>235</v>
      </c>
      <c r="N40" s="21">
        <v>4</v>
      </c>
      <c r="O40" s="22">
        <v>0</v>
      </c>
      <c r="P40" s="2">
        <v>4</v>
      </c>
      <c r="Q40" s="1">
        <v>0</v>
      </c>
      <c r="R40" s="2">
        <v>0</v>
      </c>
      <c r="S40" s="20">
        <v>0</v>
      </c>
      <c r="T40" s="21">
        <v>167</v>
      </c>
      <c r="U40" s="22">
        <v>70</v>
      </c>
      <c r="V40" s="2">
        <v>237</v>
      </c>
      <c r="W40" s="21">
        <v>0</v>
      </c>
      <c r="X40" s="22">
        <v>0</v>
      </c>
      <c r="Y40" s="2">
        <v>0</v>
      </c>
      <c r="Z40" s="21">
        <v>0</v>
      </c>
      <c r="AA40" s="22">
        <v>2</v>
      </c>
      <c r="AB40" s="2">
        <v>2</v>
      </c>
      <c r="AC40" s="21">
        <f t="shared" ref="AC40:AD44" si="5">SUM(Z40,W40,T40,Q40,N40,K40,H40,E40,B40)</f>
        <v>618</v>
      </c>
      <c r="AD40" s="22">
        <f t="shared" si="5"/>
        <v>298</v>
      </c>
      <c r="AE40" s="22">
        <f>SUM(AC40:AD40)</f>
        <v>916</v>
      </c>
    </row>
    <row r="41" spans="1:31" x14ac:dyDescent="0.25">
      <c r="A41" t="s">
        <v>35</v>
      </c>
      <c r="B41" s="21">
        <v>2461</v>
      </c>
      <c r="C41" s="22">
        <v>1242</v>
      </c>
      <c r="D41" s="2">
        <v>3703</v>
      </c>
      <c r="E41" s="21">
        <v>0</v>
      </c>
      <c r="F41" s="22">
        <v>0</v>
      </c>
      <c r="G41" s="2">
        <v>0</v>
      </c>
      <c r="H41" s="21">
        <v>0</v>
      </c>
      <c r="I41" s="22">
        <v>0</v>
      </c>
      <c r="J41" s="2">
        <v>0</v>
      </c>
      <c r="K41" s="21">
        <v>0</v>
      </c>
      <c r="L41" s="22">
        <v>0</v>
      </c>
      <c r="M41" s="2">
        <v>0</v>
      </c>
      <c r="N41" s="21">
        <v>0</v>
      </c>
      <c r="O41" s="22">
        <v>0</v>
      </c>
      <c r="P41" s="2">
        <v>0</v>
      </c>
      <c r="Q41" s="1">
        <v>0</v>
      </c>
      <c r="R41" s="2">
        <v>0</v>
      </c>
      <c r="S41" s="20">
        <v>0</v>
      </c>
      <c r="T41" s="21">
        <v>0</v>
      </c>
      <c r="U41" s="22">
        <v>0</v>
      </c>
      <c r="V41" s="2">
        <v>0</v>
      </c>
      <c r="W41" s="21">
        <v>0</v>
      </c>
      <c r="X41" s="22">
        <v>0</v>
      </c>
      <c r="Y41" s="2">
        <v>0</v>
      </c>
      <c r="Z41" s="21">
        <v>0</v>
      </c>
      <c r="AA41" s="22">
        <v>0</v>
      </c>
      <c r="AB41" s="2">
        <v>0</v>
      </c>
      <c r="AC41" s="21">
        <f t="shared" si="5"/>
        <v>2461</v>
      </c>
      <c r="AD41" s="22">
        <f t="shared" si="5"/>
        <v>1242</v>
      </c>
      <c r="AE41" s="22">
        <f>SUM(AC41:AD41)</f>
        <v>3703</v>
      </c>
    </row>
    <row r="42" spans="1:31" x14ac:dyDescent="0.25">
      <c r="A42" t="s">
        <v>36</v>
      </c>
      <c r="B42" s="21">
        <v>0</v>
      </c>
      <c r="C42" s="22">
        <v>0</v>
      </c>
      <c r="D42" s="2">
        <v>0</v>
      </c>
      <c r="E42" s="21">
        <v>0</v>
      </c>
      <c r="F42" s="22">
        <v>0</v>
      </c>
      <c r="G42" s="2">
        <v>0</v>
      </c>
      <c r="H42" s="21">
        <v>0</v>
      </c>
      <c r="I42" s="22">
        <v>0</v>
      </c>
      <c r="J42" s="2">
        <v>0</v>
      </c>
      <c r="K42" s="21">
        <v>0</v>
      </c>
      <c r="L42" s="22">
        <v>0</v>
      </c>
      <c r="M42" s="2">
        <v>0</v>
      </c>
      <c r="N42" s="21">
        <v>0</v>
      </c>
      <c r="O42" s="22">
        <v>0</v>
      </c>
      <c r="P42" s="2">
        <v>0</v>
      </c>
      <c r="Q42" s="1">
        <v>0</v>
      </c>
      <c r="R42" s="2">
        <v>0</v>
      </c>
      <c r="S42" s="20">
        <v>0</v>
      </c>
      <c r="T42" s="21">
        <v>0</v>
      </c>
      <c r="U42" s="22">
        <v>0</v>
      </c>
      <c r="V42" s="2">
        <v>0</v>
      </c>
      <c r="W42" s="21">
        <v>0</v>
      </c>
      <c r="X42" s="22">
        <v>0</v>
      </c>
      <c r="Y42" s="2">
        <v>0</v>
      </c>
      <c r="Z42" s="21">
        <v>0</v>
      </c>
      <c r="AA42" s="22">
        <v>0</v>
      </c>
      <c r="AB42" s="2">
        <v>0</v>
      </c>
      <c r="AC42" s="21">
        <f t="shared" si="5"/>
        <v>0</v>
      </c>
      <c r="AD42" s="22">
        <f t="shared" si="5"/>
        <v>0</v>
      </c>
      <c r="AE42" s="22">
        <f>SUM(AC42:AD42)</f>
        <v>0</v>
      </c>
    </row>
    <row r="43" spans="1:31" x14ac:dyDescent="0.25">
      <c r="A43" t="s">
        <v>37</v>
      </c>
      <c r="B43" s="21">
        <v>37</v>
      </c>
      <c r="C43" s="22">
        <v>28</v>
      </c>
      <c r="D43" s="2">
        <v>65</v>
      </c>
      <c r="E43" s="21">
        <v>1</v>
      </c>
      <c r="F43" s="22">
        <v>0</v>
      </c>
      <c r="G43" s="2">
        <v>1</v>
      </c>
      <c r="H43" s="21">
        <v>0</v>
      </c>
      <c r="I43" s="22">
        <v>0</v>
      </c>
      <c r="J43" s="2">
        <v>0</v>
      </c>
      <c r="K43" s="21">
        <v>19</v>
      </c>
      <c r="L43" s="22">
        <v>11</v>
      </c>
      <c r="M43" s="2">
        <v>30</v>
      </c>
      <c r="N43" s="21">
        <v>0</v>
      </c>
      <c r="O43" s="22">
        <v>0</v>
      </c>
      <c r="P43" s="2">
        <v>0</v>
      </c>
      <c r="Q43" s="1">
        <v>0</v>
      </c>
      <c r="R43" s="2">
        <v>0</v>
      </c>
      <c r="S43" s="20">
        <v>0</v>
      </c>
      <c r="T43" s="21">
        <v>14</v>
      </c>
      <c r="U43" s="22">
        <v>5</v>
      </c>
      <c r="V43" s="2">
        <v>19</v>
      </c>
      <c r="W43" s="21">
        <v>0</v>
      </c>
      <c r="X43" s="22">
        <v>0</v>
      </c>
      <c r="Y43" s="2">
        <v>0</v>
      </c>
      <c r="Z43" s="21">
        <v>0</v>
      </c>
      <c r="AA43" s="22">
        <v>0</v>
      </c>
      <c r="AB43" s="2">
        <v>0</v>
      </c>
      <c r="AC43" s="21">
        <f t="shared" si="5"/>
        <v>71</v>
      </c>
      <c r="AD43" s="22">
        <f t="shared" si="5"/>
        <v>44</v>
      </c>
      <c r="AE43" s="22">
        <f>SUM(AC43:AD43)</f>
        <v>115</v>
      </c>
    </row>
    <row r="44" spans="1:31" s="9" customFormat="1" x14ac:dyDescent="0.25">
      <c r="A44" s="9" t="s">
        <v>38</v>
      </c>
      <c r="B44" s="3">
        <v>2793</v>
      </c>
      <c r="C44" s="4">
        <v>1399</v>
      </c>
      <c r="D44" s="4">
        <v>4192</v>
      </c>
      <c r="E44" s="3">
        <v>10</v>
      </c>
      <c r="F44" s="4">
        <v>5</v>
      </c>
      <c r="G44" s="4">
        <v>15</v>
      </c>
      <c r="H44" s="3">
        <v>0</v>
      </c>
      <c r="I44" s="4">
        <v>0</v>
      </c>
      <c r="J44" s="4">
        <v>0</v>
      </c>
      <c r="K44" s="3">
        <v>162</v>
      </c>
      <c r="L44" s="4">
        <v>103</v>
      </c>
      <c r="M44" s="4">
        <v>265</v>
      </c>
      <c r="N44" s="3">
        <v>4</v>
      </c>
      <c r="O44" s="4">
        <v>0</v>
      </c>
      <c r="P44" s="4">
        <v>4</v>
      </c>
      <c r="Q44" s="3">
        <v>0</v>
      </c>
      <c r="R44" s="4">
        <v>0</v>
      </c>
      <c r="S44" s="24">
        <v>0</v>
      </c>
      <c r="T44" s="3">
        <v>181</v>
      </c>
      <c r="U44" s="4">
        <v>75</v>
      </c>
      <c r="V44" s="4">
        <v>256</v>
      </c>
      <c r="W44" s="3">
        <v>0</v>
      </c>
      <c r="X44" s="4">
        <v>0</v>
      </c>
      <c r="Y44" s="4">
        <v>0</v>
      </c>
      <c r="Z44" s="3">
        <v>0</v>
      </c>
      <c r="AA44" s="4">
        <v>2</v>
      </c>
      <c r="AB44" s="4">
        <v>2</v>
      </c>
      <c r="AC44" s="3">
        <f t="shared" si="5"/>
        <v>3150</v>
      </c>
      <c r="AD44" s="4">
        <f t="shared" si="5"/>
        <v>1584</v>
      </c>
      <c r="AE44" s="4">
        <f>SUM(AC44:AD44)</f>
        <v>4734</v>
      </c>
    </row>
    <row r="45" spans="1:31" x14ac:dyDescent="0.25">
      <c r="A45" s="13" t="s">
        <v>45</v>
      </c>
      <c r="B45" s="27"/>
      <c r="C45" s="28"/>
      <c r="D45" s="8"/>
      <c r="E45" s="27"/>
      <c r="F45" s="28"/>
      <c r="G45" s="8"/>
      <c r="H45" s="27"/>
      <c r="I45" s="28"/>
      <c r="J45" s="8"/>
      <c r="K45" s="27"/>
      <c r="L45" s="28"/>
      <c r="M45" s="8"/>
      <c r="N45" s="27"/>
      <c r="O45" s="28"/>
      <c r="P45" s="8"/>
      <c r="Q45" s="7"/>
      <c r="R45" s="8"/>
      <c r="S45" s="26"/>
      <c r="T45" s="27"/>
      <c r="U45" s="28"/>
      <c r="V45" s="8"/>
      <c r="W45" s="27"/>
      <c r="X45" s="28"/>
      <c r="Y45" s="8"/>
      <c r="Z45" s="27"/>
      <c r="AA45" s="28"/>
      <c r="AB45" s="8"/>
      <c r="AC45" s="27"/>
      <c r="AD45" s="28"/>
      <c r="AE45" s="28"/>
    </row>
    <row r="46" spans="1:31" x14ac:dyDescent="0.25">
      <c r="A46" t="s">
        <v>34</v>
      </c>
      <c r="B46" s="21">
        <f>SUM(B40,B34,B28,B22,B16,B10)</f>
        <v>1996</v>
      </c>
      <c r="C46" s="22">
        <f t="shared" ref="C46:AB46" si="6">SUM(C40,C34,C28,C22,C16,C10)</f>
        <v>936</v>
      </c>
      <c r="D46" s="2">
        <f t="shared" si="6"/>
        <v>2932</v>
      </c>
      <c r="E46" s="21">
        <f t="shared" si="6"/>
        <v>109</v>
      </c>
      <c r="F46" s="22">
        <f t="shared" si="6"/>
        <v>42</v>
      </c>
      <c r="G46" s="2">
        <f t="shared" si="6"/>
        <v>151</v>
      </c>
      <c r="H46" s="21">
        <f t="shared" si="6"/>
        <v>1</v>
      </c>
      <c r="I46" s="22">
        <f t="shared" si="6"/>
        <v>0</v>
      </c>
      <c r="J46" s="2">
        <f t="shared" si="6"/>
        <v>1</v>
      </c>
      <c r="K46" s="21">
        <f t="shared" si="6"/>
        <v>989</v>
      </c>
      <c r="L46" s="22">
        <f t="shared" si="6"/>
        <v>520</v>
      </c>
      <c r="M46" s="2">
        <f t="shared" si="6"/>
        <v>1509</v>
      </c>
      <c r="N46" s="21">
        <f t="shared" si="6"/>
        <v>27</v>
      </c>
      <c r="O46" s="22">
        <f t="shared" si="6"/>
        <v>13</v>
      </c>
      <c r="P46" s="2">
        <f t="shared" si="6"/>
        <v>40</v>
      </c>
      <c r="Q46" s="1">
        <f t="shared" ref="Q46:S47" si="7">SUM(Q40,Q34,Q28,Q22,Q16,Q10)</f>
        <v>1</v>
      </c>
      <c r="R46" s="2">
        <f t="shared" si="7"/>
        <v>0</v>
      </c>
      <c r="S46" s="20">
        <f t="shared" si="7"/>
        <v>1</v>
      </c>
      <c r="T46" s="21">
        <f t="shared" si="6"/>
        <v>1251</v>
      </c>
      <c r="U46" s="22">
        <f t="shared" si="6"/>
        <v>619</v>
      </c>
      <c r="V46" s="2">
        <f t="shared" si="6"/>
        <v>1870</v>
      </c>
      <c r="W46" s="21">
        <f t="shared" si="6"/>
        <v>0</v>
      </c>
      <c r="X46" s="22">
        <f t="shared" si="6"/>
        <v>0</v>
      </c>
      <c r="Y46" s="2">
        <f t="shared" si="6"/>
        <v>0</v>
      </c>
      <c r="Z46" s="21">
        <f t="shared" si="6"/>
        <v>18</v>
      </c>
      <c r="AA46" s="22">
        <f t="shared" si="6"/>
        <v>14</v>
      </c>
      <c r="AB46" s="2">
        <f t="shared" si="6"/>
        <v>32</v>
      </c>
      <c r="AC46" s="21">
        <f t="shared" ref="AC46:AD51" si="8">SUM(Z46,W46,T46,Q46,N46,K46,H46,E46,B46)</f>
        <v>4392</v>
      </c>
      <c r="AD46" s="22">
        <f t="shared" si="8"/>
        <v>2144</v>
      </c>
      <c r="AE46" s="22">
        <f t="shared" ref="AE46:AE51" si="9">SUM(AC46:AD46)</f>
        <v>6536</v>
      </c>
    </row>
    <row r="47" spans="1:31" x14ac:dyDescent="0.25">
      <c r="A47" t="s">
        <v>35</v>
      </c>
      <c r="B47" s="21">
        <f>SUM(B41,B35,B29,B23,B17,B11)</f>
        <v>10086</v>
      </c>
      <c r="C47" s="22">
        <f t="shared" ref="C47:AB47" si="10">SUM(C41,C35,C29,C23,C17,C11)</f>
        <v>5328</v>
      </c>
      <c r="D47" s="2">
        <f t="shared" si="10"/>
        <v>15414</v>
      </c>
      <c r="E47" s="21">
        <f t="shared" si="10"/>
        <v>28</v>
      </c>
      <c r="F47" s="22">
        <f t="shared" si="10"/>
        <v>10</v>
      </c>
      <c r="G47" s="2">
        <f t="shared" si="10"/>
        <v>38</v>
      </c>
      <c r="H47" s="21">
        <f t="shared" si="10"/>
        <v>20</v>
      </c>
      <c r="I47" s="22">
        <f t="shared" si="10"/>
        <v>1</v>
      </c>
      <c r="J47" s="2">
        <f t="shared" si="10"/>
        <v>21</v>
      </c>
      <c r="K47" s="21">
        <f t="shared" si="10"/>
        <v>37</v>
      </c>
      <c r="L47" s="22">
        <f t="shared" si="10"/>
        <v>25</v>
      </c>
      <c r="M47" s="2">
        <f t="shared" si="10"/>
        <v>62</v>
      </c>
      <c r="N47" s="21">
        <f t="shared" si="10"/>
        <v>0</v>
      </c>
      <c r="O47" s="22">
        <f t="shared" si="10"/>
        <v>0</v>
      </c>
      <c r="P47" s="2">
        <f t="shared" si="10"/>
        <v>0</v>
      </c>
      <c r="Q47" s="1">
        <f t="shared" si="7"/>
        <v>0</v>
      </c>
      <c r="R47" s="2">
        <f t="shared" si="7"/>
        <v>0</v>
      </c>
      <c r="S47" s="20">
        <f t="shared" si="7"/>
        <v>0</v>
      </c>
      <c r="T47" s="21">
        <f t="shared" si="10"/>
        <v>52</v>
      </c>
      <c r="U47" s="22">
        <f t="shared" si="10"/>
        <v>43</v>
      </c>
      <c r="V47" s="2">
        <f t="shared" si="10"/>
        <v>95</v>
      </c>
      <c r="W47" s="21">
        <f t="shared" si="10"/>
        <v>383</v>
      </c>
      <c r="X47" s="22">
        <f t="shared" si="10"/>
        <v>129</v>
      </c>
      <c r="Y47" s="2">
        <f t="shared" si="10"/>
        <v>512</v>
      </c>
      <c r="Z47" s="21">
        <f t="shared" si="10"/>
        <v>0</v>
      </c>
      <c r="AA47" s="22">
        <f t="shared" si="10"/>
        <v>1</v>
      </c>
      <c r="AB47" s="2">
        <f t="shared" si="10"/>
        <v>1</v>
      </c>
      <c r="AC47" s="21">
        <f t="shared" si="8"/>
        <v>10606</v>
      </c>
      <c r="AD47" s="22">
        <f t="shared" si="8"/>
        <v>5537</v>
      </c>
      <c r="AE47" s="22">
        <f t="shared" si="9"/>
        <v>16143</v>
      </c>
    </row>
    <row r="48" spans="1:31" x14ac:dyDescent="0.25">
      <c r="A48" t="s">
        <v>36</v>
      </c>
      <c r="B48" s="21">
        <f>SUM(B12,B18,B30,B36,B42)</f>
        <v>217</v>
      </c>
      <c r="C48" s="22">
        <f t="shared" ref="C48:AB48" si="11">SUM(C12,C18,C30,C36,C42)</f>
        <v>142</v>
      </c>
      <c r="D48" s="2">
        <f t="shared" si="11"/>
        <v>359</v>
      </c>
      <c r="E48" s="21">
        <f t="shared" si="11"/>
        <v>6</v>
      </c>
      <c r="F48" s="22">
        <f t="shared" si="11"/>
        <v>6</v>
      </c>
      <c r="G48" s="2">
        <f t="shared" si="11"/>
        <v>12</v>
      </c>
      <c r="H48" s="21">
        <f t="shared" si="11"/>
        <v>0</v>
      </c>
      <c r="I48" s="22">
        <f t="shared" si="11"/>
        <v>0</v>
      </c>
      <c r="J48" s="2">
        <f t="shared" si="11"/>
        <v>0</v>
      </c>
      <c r="K48" s="21">
        <f t="shared" si="11"/>
        <v>65</v>
      </c>
      <c r="L48" s="22">
        <f t="shared" si="11"/>
        <v>44</v>
      </c>
      <c r="M48" s="2">
        <f t="shared" si="11"/>
        <v>109</v>
      </c>
      <c r="N48" s="21">
        <f t="shared" si="11"/>
        <v>0</v>
      </c>
      <c r="O48" s="22">
        <f t="shared" si="11"/>
        <v>0</v>
      </c>
      <c r="P48" s="2">
        <f t="shared" si="11"/>
        <v>0</v>
      </c>
      <c r="Q48" s="1">
        <f>SUM(Q12,Q18,Q30,Q36,Q42)</f>
        <v>0</v>
      </c>
      <c r="R48" s="2">
        <f>SUM(R12,R18,R30,R36,R42)</f>
        <v>0</v>
      </c>
      <c r="S48" s="20">
        <f>SUM(S12,S18,S30,S36,S42)</f>
        <v>0</v>
      </c>
      <c r="T48" s="21">
        <f t="shared" si="11"/>
        <v>97</v>
      </c>
      <c r="U48" s="22">
        <f t="shared" si="11"/>
        <v>54</v>
      </c>
      <c r="V48" s="2">
        <f t="shared" si="11"/>
        <v>151</v>
      </c>
      <c r="W48" s="21">
        <f t="shared" si="11"/>
        <v>0</v>
      </c>
      <c r="X48" s="22">
        <f t="shared" si="11"/>
        <v>0</v>
      </c>
      <c r="Y48" s="2">
        <f t="shared" si="11"/>
        <v>0</v>
      </c>
      <c r="Z48" s="21">
        <f t="shared" si="11"/>
        <v>0</v>
      </c>
      <c r="AA48" s="22">
        <f t="shared" si="11"/>
        <v>1</v>
      </c>
      <c r="AB48" s="2">
        <f t="shared" si="11"/>
        <v>1</v>
      </c>
      <c r="AC48" s="21">
        <f t="shared" si="8"/>
        <v>385</v>
      </c>
      <c r="AD48" s="22">
        <f t="shared" si="8"/>
        <v>247</v>
      </c>
      <c r="AE48" s="22">
        <f t="shared" si="9"/>
        <v>632</v>
      </c>
    </row>
    <row r="49" spans="1:31" x14ac:dyDescent="0.25">
      <c r="A49" t="s">
        <v>37</v>
      </c>
      <c r="B49" s="21">
        <f>SUM(B13,B19,B24,B31,B37,B43)</f>
        <v>871</v>
      </c>
      <c r="C49" s="22">
        <f t="shared" ref="C49:AB49" si="12">SUM(C13,C19,C24,C31,C37,C43)</f>
        <v>485</v>
      </c>
      <c r="D49" s="2">
        <f t="shared" si="12"/>
        <v>1356</v>
      </c>
      <c r="E49" s="21">
        <f t="shared" si="12"/>
        <v>38</v>
      </c>
      <c r="F49" s="22">
        <f t="shared" si="12"/>
        <v>30</v>
      </c>
      <c r="G49" s="2">
        <f t="shared" si="12"/>
        <v>68</v>
      </c>
      <c r="H49" s="21">
        <f t="shared" si="12"/>
        <v>1</v>
      </c>
      <c r="I49" s="22">
        <f t="shared" si="12"/>
        <v>0</v>
      </c>
      <c r="J49" s="2">
        <f t="shared" si="12"/>
        <v>1</v>
      </c>
      <c r="K49" s="21">
        <f t="shared" si="12"/>
        <v>730</v>
      </c>
      <c r="L49" s="22">
        <f t="shared" si="12"/>
        <v>432</v>
      </c>
      <c r="M49" s="2">
        <f t="shared" si="12"/>
        <v>1162</v>
      </c>
      <c r="N49" s="21">
        <f t="shared" si="12"/>
        <v>11</v>
      </c>
      <c r="O49" s="22">
        <f t="shared" si="12"/>
        <v>5</v>
      </c>
      <c r="P49" s="2">
        <f t="shared" si="12"/>
        <v>16</v>
      </c>
      <c r="Q49" s="1">
        <f>SUM(Q13,Q19,Q24,Q31,Q37,Q43)</f>
        <v>0</v>
      </c>
      <c r="R49" s="2">
        <f>SUM(R13,R19,R24,R31,R37,R43)</f>
        <v>0</v>
      </c>
      <c r="S49" s="20">
        <f>SUM(S13,S19,S24,S31,S37,S43)</f>
        <v>0</v>
      </c>
      <c r="T49" s="21">
        <f t="shared" si="12"/>
        <v>360</v>
      </c>
      <c r="U49" s="22">
        <f t="shared" si="12"/>
        <v>193</v>
      </c>
      <c r="V49" s="2">
        <f t="shared" si="12"/>
        <v>553</v>
      </c>
      <c r="W49" s="21">
        <f t="shared" si="12"/>
        <v>0</v>
      </c>
      <c r="X49" s="22">
        <f t="shared" si="12"/>
        <v>0</v>
      </c>
      <c r="Y49" s="2">
        <f t="shared" si="12"/>
        <v>0</v>
      </c>
      <c r="Z49" s="21">
        <f t="shared" si="12"/>
        <v>19</v>
      </c>
      <c r="AA49" s="22">
        <f t="shared" si="12"/>
        <v>10</v>
      </c>
      <c r="AB49" s="2">
        <f t="shared" si="12"/>
        <v>29</v>
      </c>
      <c r="AC49" s="21">
        <f t="shared" si="8"/>
        <v>2030</v>
      </c>
      <c r="AD49" s="22">
        <f t="shared" si="8"/>
        <v>1155</v>
      </c>
      <c r="AE49" s="22">
        <f t="shared" si="9"/>
        <v>3185</v>
      </c>
    </row>
    <row r="50" spans="1:31" x14ac:dyDescent="0.25">
      <c r="A50" t="s">
        <v>48</v>
      </c>
      <c r="B50" s="21">
        <f>SUM(B25)</f>
        <v>35</v>
      </c>
      <c r="C50" s="22">
        <f t="shared" ref="C50:AB50" si="13">SUM(C25)</f>
        <v>21</v>
      </c>
      <c r="D50" s="2">
        <f t="shared" si="13"/>
        <v>56</v>
      </c>
      <c r="E50" s="21">
        <f t="shared" si="13"/>
        <v>6</v>
      </c>
      <c r="F50" s="22">
        <f t="shared" si="13"/>
        <v>1</v>
      </c>
      <c r="G50" s="2">
        <f t="shared" si="13"/>
        <v>7</v>
      </c>
      <c r="H50" s="21">
        <f t="shared" si="13"/>
        <v>0</v>
      </c>
      <c r="I50" s="22">
        <f t="shared" si="13"/>
        <v>0</v>
      </c>
      <c r="J50" s="2">
        <f t="shared" si="13"/>
        <v>0</v>
      </c>
      <c r="K50" s="21">
        <f t="shared" si="13"/>
        <v>56</v>
      </c>
      <c r="L50" s="22">
        <f t="shared" si="13"/>
        <v>23</v>
      </c>
      <c r="M50" s="2">
        <f t="shared" si="13"/>
        <v>79</v>
      </c>
      <c r="N50" s="21">
        <f t="shared" si="13"/>
        <v>5</v>
      </c>
      <c r="O50" s="22">
        <f t="shared" si="13"/>
        <v>0</v>
      </c>
      <c r="P50" s="2">
        <f t="shared" si="13"/>
        <v>5</v>
      </c>
      <c r="Q50" s="1">
        <f>SUM(Q25)</f>
        <v>0</v>
      </c>
      <c r="R50" s="2">
        <f>SUM(R25)</f>
        <v>0</v>
      </c>
      <c r="S50" s="20">
        <f>SUM(S25)</f>
        <v>0</v>
      </c>
      <c r="T50" s="21">
        <f t="shared" si="13"/>
        <v>18</v>
      </c>
      <c r="U50" s="22">
        <f t="shared" si="13"/>
        <v>9</v>
      </c>
      <c r="V50" s="2">
        <f t="shared" si="13"/>
        <v>27</v>
      </c>
      <c r="W50" s="21">
        <f t="shared" si="13"/>
        <v>0</v>
      </c>
      <c r="X50" s="22">
        <f t="shared" si="13"/>
        <v>0</v>
      </c>
      <c r="Y50" s="2">
        <f t="shared" si="13"/>
        <v>0</v>
      </c>
      <c r="Z50" s="21">
        <f t="shared" si="13"/>
        <v>1</v>
      </c>
      <c r="AA50" s="22">
        <f t="shared" si="13"/>
        <v>0</v>
      </c>
      <c r="AB50" s="2">
        <f t="shared" si="13"/>
        <v>1</v>
      </c>
      <c r="AC50" s="21">
        <f t="shared" si="8"/>
        <v>121</v>
      </c>
      <c r="AD50" s="22">
        <f t="shared" si="8"/>
        <v>54</v>
      </c>
      <c r="AE50" s="22">
        <f t="shared" si="9"/>
        <v>175</v>
      </c>
    </row>
    <row r="51" spans="1:31" s="9" customFormat="1" x14ac:dyDescent="0.25">
      <c r="A51" s="9" t="s">
        <v>26</v>
      </c>
      <c r="B51" s="3">
        <f>SUM(B46:B50)</f>
        <v>13205</v>
      </c>
      <c r="C51" s="4">
        <f t="shared" ref="C51:AB51" si="14">SUM(C46:C50)</f>
        <v>6912</v>
      </c>
      <c r="D51" s="4">
        <f t="shared" si="14"/>
        <v>20117</v>
      </c>
      <c r="E51" s="3">
        <f t="shared" si="14"/>
        <v>187</v>
      </c>
      <c r="F51" s="4">
        <f t="shared" si="14"/>
        <v>89</v>
      </c>
      <c r="G51" s="4">
        <f t="shared" si="14"/>
        <v>276</v>
      </c>
      <c r="H51" s="3">
        <f t="shared" si="14"/>
        <v>22</v>
      </c>
      <c r="I51" s="4">
        <f t="shared" si="14"/>
        <v>1</v>
      </c>
      <c r="J51" s="4">
        <f t="shared" si="14"/>
        <v>23</v>
      </c>
      <c r="K51" s="3">
        <f t="shared" si="14"/>
        <v>1877</v>
      </c>
      <c r="L51" s="4">
        <f t="shared" si="14"/>
        <v>1044</v>
      </c>
      <c r="M51" s="4">
        <f t="shared" si="14"/>
        <v>2921</v>
      </c>
      <c r="N51" s="3">
        <f t="shared" si="14"/>
        <v>43</v>
      </c>
      <c r="O51" s="4">
        <f t="shared" si="14"/>
        <v>18</v>
      </c>
      <c r="P51" s="4">
        <f t="shared" si="14"/>
        <v>61</v>
      </c>
      <c r="Q51" s="3">
        <f>SUM(Q46:Q50)</f>
        <v>1</v>
      </c>
      <c r="R51" s="4">
        <f>SUM(R46:R50)</f>
        <v>0</v>
      </c>
      <c r="S51" s="24">
        <f>SUM(S46:S50)</f>
        <v>1</v>
      </c>
      <c r="T51" s="3">
        <f t="shared" si="14"/>
        <v>1778</v>
      </c>
      <c r="U51" s="4">
        <f t="shared" si="14"/>
        <v>918</v>
      </c>
      <c r="V51" s="4">
        <f t="shared" si="14"/>
        <v>2696</v>
      </c>
      <c r="W51" s="3">
        <f t="shared" si="14"/>
        <v>383</v>
      </c>
      <c r="X51" s="4">
        <f t="shared" si="14"/>
        <v>129</v>
      </c>
      <c r="Y51" s="4">
        <f t="shared" si="14"/>
        <v>512</v>
      </c>
      <c r="Z51" s="3">
        <f t="shared" si="14"/>
        <v>38</v>
      </c>
      <c r="AA51" s="4">
        <f t="shared" si="14"/>
        <v>26</v>
      </c>
      <c r="AB51" s="4">
        <f t="shared" si="14"/>
        <v>64</v>
      </c>
      <c r="AC51" s="3">
        <f t="shared" si="8"/>
        <v>17534</v>
      </c>
      <c r="AD51" s="4">
        <f t="shared" si="8"/>
        <v>9137</v>
      </c>
      <c r="AE51" s="4">
        <f t="shared" si="9"/>
        <v>26671</v>
      </c>
    </row>
  </sheetData>
  <mergeCells count="20">
    <mergeCell ref="A2:AE2"/>
    <mergeCell ref="A3:AE3"/>
    <mergeCell ref="B5:D5"/>
    <mergeCell ref="E5:G5"/>
    <mergeCell ref="H5:J5"/>
    <mergeCell ref="K5:M5"/>
    <mergeCell ref="N5:P5"/>
    <mergeCell ref="Q5:S5"/>
    <mergeCell ref="T5:V5"/>
    <mergeCell ref="W5:Y5"/>
    <mergeCell ref="Z5:AB5"/>
    <mergeCell ref="AC5:AE5"/>
    <mergeCell ref="Q6:S6"/>
    <mergeCell ref="T6:V6"/>
    <mergeCell ref="W6:Y6"/>
    <mergeCell ref="B6:D6"/>
    <mergeCell ref="E6:G6"/>
    <mergeCell ref="H6:J6"/>
    <mergeCell ref="K6:M6"/>
    <mergeCell ref="N6:P6"/>
  </mergeCells>
  <pageMargins left="0.51181102362204722" right="0.51181102362204722" top="0.74803149606299213" bottom="0.74803149606299213" header="0.31496062992125984" footer="0.31496062992125984"/>
  <pageSetup paperSize="9" scale="81"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AI137"/>
  <sheetViews>
    <sheetView zoomScale="80" zoomScaleNormal="80" workbookViewId="0"/>
  </sheetViews>
  <sheetFormatPr defaultColWidth="9.109375" defaultRowHeight="13.2" x14ac:dyDescent="0.25"/>
  <cols>
    <col min="1" max="1" width="29.6640625" style="12" customWidth="1"/>
    <col min="2" max="2" width="8" style="12" customWidth="1"/>
    <col min="3" max="3" width="7.88671875" style="12" customWidth="1"/>
    <col min="4" max="4" width="8.44140625" style="12" customWidth="1"/>
    <col min="5" max="5" width="5.6640625" style="12" customWidth="1"/>
    <col min="6" max="7" width="6" style="12" customWidth="1"/>
    <col min="8" max="8" width="5.5546875" style="12" customWidth="1"/>
    <col min="9" max="9" width="5.33203125" style="12" customWidth="1"/>
    <col min="10" max="10" width="5.44140625" style="12" customWidth="1"/>
    <col min="11" max="13" width="7.109375" style="12" customWidth="1"/>
    <col min="14" max="14" width="6" style="12" customWidth="1"/>
    <col min="15" max="15" width="6.109375" style="12" customWidth="1"/>
    <col min="16" max="16" width="6.44140625" style="12" customWidth="1"/>
    <col min="17" max="19" width="5.88671875" style="12" customWidth="1"/>
    <col min="20" max="22" width="6.88671875" style="12" customWidth="1"/>
    <col min="23" max="23" width="5.33203125" style="12" customWidth="1"/>
    <col min="24" max="25" width="5.6640625" style="12" customWidth="1"/>
    <col min="26" max="27" width="5.88671875" style="12" customWidth="1"/>
    <col min="28" max="28" width="7.44140625" style="12" customWidth="1"/>
    <col min="29" max="30" width="6" style="12" customWidth="1"/>
    <col min="31" max="31" width="6.88671875" style="12" customWidth="1"/>
    <col min="32" max="32" width="8.109375" style="12" customWidth="1"/>
    <col min="33" max="33" width="7.88671875" style="12" customWidth="1"/>
    <col min="34" max="34" width="8.109375" style="12" customWidth="1"/>
    <col min="35" max="16384" width="9.109375" style="12"/>
  </cols>
  <sheetData>
    <row r="1" spans="1:35" x14ac:dyDescent="0.25">
      <c r="A1" s="14" t="s">
        <v>1</v>
      </c>
    </row>
    <row r="2" spans="1:35" x14ac:dyDescent="0.25">
      <c r="A2" s="111" t="s">
        <v>49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1:35" x14ac:dyDescent="0.25">
      <c r="A3" s="111" t="s">
        <v>16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1:35" ht="13.8" thickBot="1" x14ac:dyDescent="0.3">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5" x14ac:dyDescent="0.25">
      <c r="A5" s="69"/>
      <c r="B5" s="68" t="s">
        <v>17</v>
      </c>
      <c r="C5" s="67"/>
      <c r="D5" s="66"/>
      <c r="E5" s="68" t="s">
        <v>18</v>
      </c>
      <c r="F5" s="67"/>
      <c r="G5" s="66"/>
      <c r="H5" s="68" t="s">
        <v>19</v>
      </c>
      <c r="I5" s="67"/>
      <c r="J5" s="66"/>
      <c r="K5" s="68" t="s">
        <v>20</v>
      </c>
      <c r="L5" s="67"/>
      <c r="M5" s="66"/>
      <c r="N5" s="68" t="s">
        <v>21</v>
      </c>
      <c r="O5" s="67"/>
      <c r="P5" s="66"/>
      <c r="Q5" s="68" t="s">
        <v>22</v>
      </c>
      <c r="R5" s="67"/>
      <c r="S5" s="66"/>
      <c r="T5" s="68" t="s">
        <v>23</v>
      </c>
      <c r="U5" s="67"/>
      <c r="V5" s="66"/>
      <c r="W5" s="68" t="s">
        <v>50</v>
      </c>
      <c r="X5" s="67"/>
      <c r="Y5" s="66"/>
      <c r="Z5" s="68" t="s">
        <v>25</v>
      </c>
      <c r="AA5" s="67"/>
      <c r="AB5" s="66"/>
      <c r="AC5" s="112" t="s">
        <v>51</v>
      </c>
      <c r="AD5" s="113"/>
      <c r="AE5" s="114"/>
      <c r="AF5" s="68" t="s">
        <v>26</v>
      </c>
      <c r="AG5" s="67"/>
      <c r="AH5" s="66"/>
    </row>
    <row r="6" spans="1:35" x14ac:dyDescent="0.25">
      <c r="A6" s="42"/>
      <c r="B6" s="65" t="s">
        <v>27</v>
      </c>
      <c r="C6" s="64"/>
      <c r="D6" s="64"/>
      <c r="E6" s="65" t="s">
        <v>27</v>
      </c>
      <c r="F6" s="64"/>
      <c r="G6" s="64"/>
      <c r="H6" s="65" t="s">
        <v>27</v>
      </c>
      <c r="I6" s="64"/>
      <c r="J6" s="64"/>
      <c r="K6" s="65" t="s">
        <v>27</v>
      </c>
      <c r="L6" s="64"/>
      <c r="M6" s="64"/>
      <c r="N6" s="65" t="s">
        <v>27</v>
      </c>
      <c r="O6" s="64"/>
      <c r="P6" s="64"/>
      <c r="Q6" s="65" t="s">
        <v>27</v>
      </c>
      <c r="R6" s="64"/>
      <c r="S6" s="64"/>
      <c r="T6" s="65" t="s">
        <v>28</v>
      </c>
      <c r="U6" s="64"/>
      <c r="V6" s="64"/>
      <c r="W6" s="63"/>
      <c r="X6" s="42"/>
      <c r="Y6" s="53"/>
      <c r="Z6" s="63"/>
      <c r="AA6" s="42"/>
      <c r="AB6" s="53"/>
      <c r="AC6" s="115" t="s">
        <v>85</v>
      </c>
      <c r="AD6" s="116"/>
      <c r="AE6" s="117"/>
      <c r="AF6" s="63"/>
      <c r="AG6" s="42"/>
      <c r="AH6" s="42"/>
    </row>
    <row r="7" spans="1:35" x14ac:dyDescent="0.25">
      <c r="A7" s="62"/>
      <c r="B7" s="59" t="s">
        <v>30</v>
      </c>
      <c r="C7" s="58" t="s">
        <v>31</v>
      </c>
      <c r="D7" s="58" t="s">
        <v>32</v>
      </c>
      <c r="E7" s="59" t="s">
        <v>30</v>
      </c>
      <c r="F7" s="58" t="s">
        <v>31</v>
      </c>
      <c r="G7" s="58" t="s">
        <v>32</v>
      </c>
      <c r="H7" s="59" t="s">
        <v>30</v>
      </c>
      <c r="I7" s="58" t="s">
        <v>31</v>
      </c>
      <c r="J7" s="58" t="s">
        <v>32</v>
      </c>
      <c r="K7" s="59" t="s">
        <v>30</v>
      </c>
      <c r="L7" s="58" t="s">
        <v>31</v>
      </c>
      <c r="M7" s="58" t="s">
        <v>32</v>
      </c>
      <c r="N7" s="59" t="s">
        <v>30</v>
      </c>
      <c r="O7" s="58" t="s">
        <v>31</v>
      </c>
      <c r="P7" s="58" t="s">
        <v>32</v>
      </c>
      <c r="Q7" s="59" t="s">
        <v>30</v>
      </c>
      <c r="R7" s="58" t="s">
        <v>31</v>
      </c>
      <c r="S7" s="58" t="s">
        <v>32</v>
      </c>
      <c r="T7" s="59" t="s">
        <v>30</v>
      </c>
      <c r="U7" s="58" t="s">
        <v>31</v>
      </c>
      <c r="V7" s="58" t="s">
        <v>32</v>
      </c>
      <c r="W7" s="59" t="s">
        <v>30</v>
      </c>
      <c r="X7" s="58" t="s">
        <v>31</v>
      </c>
      <c r="Y7" s="58" t="s">
        <v>32</v>
      </c>
      <c r="Z7" s="59" t="s">
        <v>30</v>
      </c>
      <c r="AA7" s="58" t="s">
        <v>31</v>
      </c>
      <c r="AB7" s="58" t="s">
        <v>32</v>
      </c>
      <c r="AC7" s="61" t="s">
        <v>30</v>
      </c>
      <c r="AD7" s="58" t="s">
        <v>31</v>
      </c>
      <c r="AE7" s="60" t="s">
        <v>32</v>
      </c>
      <c r="AF7" s="59" t="s">
        <v>30</v>
      </c>
      <c r="AG7" s="58" t="s">
        <v>31</v>
      </c>
      <c r="AH7" s="58" t="s">
        <v>32</v>
      </c>
    </row>
    <row r="8" spans="1:35" x14ac:dyDescent="0.25">
      <c r="A8" s="89"/>
      <c r="B8" s="54"/>
      <c r="C8" s="53"/>
      <c r="D8" s="53"/>
      <c r="E8" s="54"/>
      <c r="F8" s="53"/>
      <c r="G8" s="53"/>
      <c r="H8" s="54"/>
      <c r="I8" s="53"/>
      <c r="J8" s="53"/>
      <c r="K8" s="54"/>
      <c r="L8" s="53"/>
      <c r="M8" s="53"/>
      <c r="N8" s="54"/>
      <c r="O8" s="53"/>
      <c r="P8" s="53"/>
      <c r="Q8" s="54"/>
      <c r="R8" s="53"/>
      <c r="S8" s="53"/>
      <c r="T8" s="54"/>
      <c r="U8" s="53"/>
      <c r="V8" s="53"/>
      <c r="W8" s="54"/>
      <c r="X8" s="53"/>
      <c r="Y8" s="53"/>
      <c r="Z8" s="54"/>
      <c r="AA8" s="53"/>
      <c r="AB8" s="53"/>
      <c r="AC8" s="56"/>
      <c r="AD8" s="53"/>
      <c r="AE8" s="55"/>
      <c r="AF8" s="54"/>
      <c r="AG8" s="53"/>
      <c r="AH8" s="53"/>
    </row>
    <row r="9" spans="1:35" x14ac:dyDescent="0.25">
      <c r="A9" s="57" t="s">
        <v>33</v>
      </c>
      <c r="B9" s="54"/>
      <c r="C9" s="53"/>
      <c r="D9" s="53"/>
      <c r="E9" s="54"/>
      <c r="F9" s="53"/>
      <c r="G9" s="53"/>
      <c r="H9" s="54"/>
      <c r="I9" s="53"/>
      <c r="J9" s="53"/>
      <c r="K9" s="54"/>
      <c r="L9" s="53"/>
      <c r="M9" s="53"/>
      <c r="N9" s="54"/>
      <c r="O9" s="53"/>
      <c r="P9" s="53"/>
      <c r="Q9" s="54"/>
      <c r="R9" s="53"/>
      <c r="S9" s="53"/>
      <c r="T9" s="54"/>
      <c r="U9" s="53"/>
      <c r="V9" s="53"/>
      <c r="W9" s="54"/>
      <c r="X9" s="53"/>
      <c r="Y9" s="53"/>
      <c r="Z9" s="54"/>
      <c r="AA9" s="53"/>
      <c r="AB9" s="53"/>
      <c r="AC9" s="56"/>
      <c r="AD9" s="53"/>
      <c r="AE9" s="55"/>
      <c r="AF9" s="54"/>
      <c r="AG9" s="53"/>
      <c r="AH9" s="53"/>
    </row>
    <row r="10" spans="1:35" x14ac:dyDescent="0.25">
      <c r="A10" t="s">
        <v>34</v>
      </c>
      <c r="B10" s="1">
        <v>1998</v>
      </c>
      <c r="C10" s="2">
        <v>1980</v>
      </c>
      <c r="D10" s="2">
        <v>3978</v>
      </c>
      <c r="E10" s="1">
        <v>287</v>
      </c>
      <c r="F10" s="2">
        <v>283</v>
      </c>
      <c r="G10" s="2">
        <v>570</v>
      </c>
      <c r="H10" s="1">
        <v>12</v>
      </c>
      <c r="I10" s="2">
        <v>10</v>
      </c>
      <c r="J10" s="2">
        <v>22</v>
      </c>
      <c r="K10" s="1">
        <v>3349</v>
      </c>
      <c r="L10" s="2">
        <v>3069</v>
      </c>
      <c r="M10" s="2">
        <v>6418</v>
      </c>
      <c r="N10" s="1">
        <v>115</v>
      </c>
      <c r="O10" s="2">
        <v>111</v>
      </c>
      <c r="P10" s="2">
        <v>226</v>
      </c>
      <c r="Q10" s="1">
        <v>0</v>
      </c>
      <c r="R10" s="2">
        <v>3</v>
      </c>
      <c r="S10" s="2">
        <v>3</v>
      </c>
      <c r="T10" s="1">
        <v>5209</v>
      </c>
      <c r="U10" s="2">
        <v>5818</v>
      </c>
      <c r="V10" s="2">
        <v>11027</v>
      </c>
      <c r="W10" s="1">
        <v>0</v>
      </c>
      <c r="X10" s="2">
        <v>0</v>
      </c>
      <c r="Y10" s="2">
        <v>0</v>
      </c>
      <c r="Z10" s="1">
        <v>87</v>
      </c>
      <c r="AA10" s="2">
        <v>135</v>
      </c>
      <c r="AB10" s="2">
        <v>222</v>
      </c>
      <c r="AC10" s="19">
        <v>36</v>
      </c>
      <c r="AD10" s="2">
        <v>87</v>
      </c>
      <c r="AE10" s="20">
        <v>123</v>
      </c>
      <c r="AF10" s="1">
        <f t="shared" ref="AF10:AH14" si="0">SUM(AC10,Z10,W10,T10,Q10,N10,K10,H10,E10,B10)</f>
        <v>11093</v>
      </c>
      <c r="AG10" s="2">
        <f t="shared" si="0"/>
        <v>11496</v>
      </c>
      <c r="AH10" s="2">
        <f t="shared" si="0"/>
        <v>22589</v>
      </c>
    </row>
    <row r="11" spans="1:35" x14ac:dyDescent="0.25">
      <c r="A11" t="s">
        <v>35</v>
      </c>
      <c r="B11" s="1">
        <v>41808</v>
      </c>
      <c r="C11" s="2">
        <v>43298</v>
      </c>
      <c r="D11" s="2">
        <v>85106</v>
      </c>
      <c r="E11" s="1">
        <v>1</v>
      </c>
      <c r="F11" s="2">
        <v>2</v>
      </c>
      <c r="G11" s="2">
        <v>3</v>
      </c>
      <c r="H11" s="1">
        <v>223</v>
      </c>
      <c r="I11" s="2">
        <v>501</v>
      </c>
      <c r="J11" s="2">
        <v>724</v>
      </c>
      <c r="K11" s="1">
        <v>55</v>
      </c>
      <c r="L11" s="2">
        <v>52</v>
      </c>
      <c r="M11" s="2">
        <v>107</v>
      </c>
      <c r="N11" s="1">
        <v>0</v>
      </c>
      <c r="O11" s="2">
        <v>0</v>
      </c>
      <c r="P11" s="2">
        <v>0</v>
      </c>
      <c r="Q11" s="1">
        <v>0</v>
      </c>
      <c r="R11" s="2">
        <v>0</v>
      </c>
      <c r="S11" s="2">
        <v>0</v>
      </c>
      <c r="T11" s="1">
        <v>5</v>
      </c>
      <c r="U11" s="2">
        <v>211</v>
      </c>
      <c r="V11" s="2">
        <v>216</v>
      </c>
      <c r="W11" s="1">
        <v>352</v>
      </c>
      <c r="X11" s="2">
        <v>466</v>
      </c>
      <c r="Y11" s="2">
        <v>818</v>
      </c>
      <c r="Z11" s="1">
        <v>0</v>
      </c>
      <c r="AA11" s="2">
        <v>0</v>
      </c>
      <c r="AB11" s="2">
        <v>0</v>
      </c>
      <c r="AC11" s="19">
        <v>175</v>
      </c>
      <c r="AD11" s="2">
        <v>190</v>
      </c>
      <c r="AE11" s="20">
        <v>365</v>
      </c>
      <c r="AF11" s="1">
        <f t="shared" si="0"/>
        <v>42619</v>
      </c>
      <c r="AG11" s="2">
        <f t="shared" si="0"/>
        <v>44720</v>
      </c>
      <c r="AH11" s="2">
        <f t="shared" si="0"/>
        <v>87339</v>
      </c>
    </row>
    <row r="12" spans="1:35" x14ac:dyDescent="0.25">
      <c r="A12" t="s">
        <v>36</v>
      </c>
      <c r="B12" s="1">
        <v>763</v>
      </c>
      <c r="C12" s="2">
        <v>364</v>
      </c>
      <c r="D12" s="2">
        <v>1127</v>
      </c>
      <c r="E12" s="1">
        <v>45</v>
      </c>
      <c r="F12" s="2">
        <v>68</v>
      </c>
      <c r="G12" s="2">
        <v>113</v>
      </c>
      <c r="H12" s="1">
        <v>6</v>
      </c>
      <c r="I12" s="2">
        <v>3</v>
      </c>
      <c r="J12" s="2">
        <v>9</v>
      </c>
      <c r="K12" s="1">
        <v>644</v>
      </c>
      <c r="L12" s="2">
        <v>550</v>
      </c>
      <c r="M12" s="2">
        <v>1194</v>
      </c>
      <c r="N12" s="1">
        <v>21</v>
      </c>
      <c r="O12" s="2">
        <v>18</v>
      </c>
      <c r="P12" s="2">
        <v>39</v>
      </c>
      <c r="Q12" s="1">
        <v>0</v>
      </c>
      <c r="R12" s="2">
        <v>0</v>
      </c>
      <c r="S12" s="2">
        <v>0</v>
      </c>
      <c r="T12" s="1">
        <v>1436</v>
      </c>
      <c r="U12" s="2">
        <v>700</v>
      </c>
      <c r="V12" s="2">
        <v>2136</v>
      </c>
      <c r="W12" s="1">
        <v>0</v>
      </c>
      <c r="X12" s="2">
        <v>0</v>
      </c>
      <c r="Y12" s="2">
        <v>0</v>
      </c>
      <c r="Z12" s="1">
        <v>25</v>
      </c>
      <c r="AA12" s="2">
        <v>27</v>
      </c>
      <c r="AB12" s="2">
        <v>52</v>
      </c>
      <c r="AC12" s="19">
        <v>78</v>
      </c>
      <c r="AD12" s="2">
        <v>9</v>
      </c>
      <c r="AE12" s="20">
        <v>87</v>
      </c>
      <c r="AF12" s="1">
        <f t="shared" si="0"/>
        <v>3018</v>
      </c>
      <c r="AG12" s="2">
        <f t="shared" si="0"/>
        <v>1739</v>
      </c>
      <c r="AH12" s="2">
        <f t="shared" si="0"/>
        <v>4757</v>
      </c>
    </row>
    <row r="13" spans="1:35" x14ac:dyDescent="0.25">
      <c r="A13" t="s">
        <v>37</v>
      </c>
      <c r="B13" s="1">
        <v>1472</v>
      </c>
      <c r="C13" s="2">
        <v>719</v>
      </c>
      <c r="D13" s="2">
        <v>2191</v>
      </c>
      <c r="E13" s="1">
        <v>174</v>
      </c>
      <c r="F13" s="2">
        <v>115</v>
      </c>
      <c r="G13" s="2">
        <v>289</v>
      </c>
      <c r="H13" s="1">
        <v>13</v>
      </c>
      <c r="I13" s="2">
        <v>6</v>
      </c>
      <c r="J13" s="2">
        <v>19</v>
      </c>
      <c r="K13" s="1">
        <v>2418</v>
      </c>
      <c r="L13" s="2">
        <v>1819</v>
      </c>
      <c r="M13" s="2">
        <v>4237</v>
      </c>
      <c r="N13" s="1">
        <v>95</v>
      </c>
      <c r="O13" s="2">
        <v>82</v>
      </c>
      <c r="P13" s="2">
        <v>177</v>
      </c>
      <c r="Q13" s="1">
        <v>1</v>
      </c>
      <c r="R13" s="2">
        <v>0</v>
      </c>
      <c r="S13" s="2">
        <v>1</v>
      </c>
      <c r="T13" s="1">
        <v>2958</v>
      </c>
      <c r="U13" s="2">
        <v>1573</v>
      </c>
      <c r="V13" s="2">
        <v>4531</v>
      </c>
      <c r="W13" s="1">
        <v>0</v>
      </c>
      <c r="X13" s="2">
        <v>0</v>
      </c>
      <c r="Y13" s="2">
        <v>0</v>
      </c>
      <c r="Z13" s="1">
        <v>29</v>
      </c>
      <c r="AA13" s="2">
        <v>33</v>
      </c>
      <c r="AB13" s="2">
        <v>62</v>
      </c>
      <c r="AC13" s="19">
        <v>52</v>
      </c>
      <c r="AD13" s="2">
        <v>11</v>
      </c>
      <c r="AE13" s="20">
        <v>63</v>
      </c>
      <c r="AF13" s="1">
        <f t="shared" si="0"/>
        <v>7212</v>
      </c>
      <c r="AG13" s="2">
        <f t="shared" si="0"/>
        <v>4358</v>
      </c>
      <c r="AH13" s="2">
        <f t="shared" si="0"/>
        <v>11570</v>
      </c>
      <c r="AI13" s="88"/>
    </row>
    <row r="14" spans="1:35" s="10" customFormat="1" x14ac:dyDescent="0.25">
      <c r="A14" s="9" t="s">
        <v>38</v>
      </c>
      <c r="B14" s="3">
        <v>46041</v>
      </c>
      <c r="C14" s="4">
        <v>46361</v>
      </c>
      <c r="D14" s="4">
        <v>92402</v>
      </c>
      <c r="E14" s="3">
        <v>507</v>
      </c>
      <c r="F14" s="4">
        <v>468</v>
      </c>
      <c r="G14" s="4">
        <v>975</v>
      </c>
      <c r="H14" s="3">
        <v>254</v>
      </c>
      <c r="I14" s="4">
        <v>520</v>
      </c>
      <c r="J14" s="4">
        <v>774</v>
      </c>
      <c r="K14" s="3">
        <v>6466</v>
      </c>
      <c r="L14" s="4">
        <v>5490</v>
      </c>
      <c r="M14" s="4">
        <v>11956</v>
      </c>
      <c r="N14" s="3">
        <v>231</v>
      </c>
      <c r="O14" s="4">
        <v>211</v>
      </c>
      <c r="P14" s="4">
        <v>442</v>
      </c>
      <c r="Q14" s="3">
        <v>1</v>
      </c>
      <c r="R14" s="4">
        <v>3</v>
      </c>
      <c r="S14" s="4">
        <v>4</v>
      </c>
      <c r="T14" s="3">
        <v>9608</v>
      </c>
      <c r="U14" s="4">
        <v>8302</v>
      </c>
      <c r="V14" s="4">
        <v>17910</v>
      </c>
      <c r="W14" s="3">
        <v>352</v>
      </c>
      <c r="X14" s="4">
        <v>466</v>
      </c>
      <c r="Y14" s="4">
        <v>818</v>
      </c>
      <c r="Z14" s="3">
        <v>141</v>
      </c>
      <c r="AA14" s="4">
        <v>195</v>
      </c>
      <c r="AB14" s="4">
        <v>336</v>
      </c>
      <c r="AC14" s="23">
        <v>341</v>
      </c>
      <c r="AD14" s="4">
        <v>297</v>
      </c>
      <c r="AE14" s="24">
        <v>638</v>
      </c>
      <c r="AF14" s="3">
        <f t="shared" si="0"/>
        <v>63942</v>
      </c>
      <c r="AG14" s="4">
        <f t="shared" si="0"/>
        <v>62313</v>
      </c>
      <c r="AH14" s="4">
        <f t="shared" si="0"/>
        <v>126255</v>
      </c>
    </row>
    <row r="15" spans="1:35" s="10" customFormat="1" x14ac:dyDescent="0.25">
      <c r="A15" s="11" t="s">
        <v>39</v>
      </c>
      <c r="B15" s="5"/>
      <c r="C15" s="6"/>
      <c r="D15" s="6"/>
      <c r="E15" s="5"/>
      <c r="F15" s="6"/>
      <c r="G15" s="6"/>
      <c r="H15" s="5"/>
      <c r="I15" s="6"/>
      <c r="J15" s="6"/>
      <c r="K15" s="5"/>
      <c r="L15" s="6"/>
      <c r="M15" s="6"/>
      <c r="N15" s="5"/>
      <c r="O15" s="6"/>
      <c r="P15" s="6"/>
      <c r="Q15" s="5"/>
      <c r="R15" s="6"/>
      <c r="S15" s="6"/>
      <c r="T15" s="5"/>
      <c r="U15" s="6"/>
      <c r="V15" s="6"/>
      <c r="W15" s="5"/>
      <c r="X15" s="6"/>
      <c r="Y15" s="6"/>
      <c r="Z15" s="5"/>
      <c r="AA15" s="6"/>
      <c r="AB15" s="6"/>
      <c r="AC15" s="91"/>
      <c r="AD15" s="6"/>
      <c r="AE15" s="90"/>
      <c r="AF15" s="5"/>
      <c r="AG15" s="6"/>
      <c r="AH15" s="6"/>
    </row>
    <row r="16" spans="1:35" x14ac:dyDescent="0.25">
      <c r="A16" t="s">
        <v>34</v>
      </c>
      <c r="B16" s="1">
        <v>2025</v>
      </c>
      <c r="C16" s="2">
        <v>1889</v>
      </c>
      <c r="D16" s="2">
        <v>3914</v>
      </c>
      <c r="E16" s="1">
        <v>201</v>
      </c>
      <c r="F16" s="2">
        <v>193</v>
      </c>
      <c r="G16" s="2">
        <v>394</v>
      </c>
      <c r="H16" s="1">
        <v>2</v>
      </c>
      <c r="I16" s="2">
        <v>1</v>
      </c>
      <c r="J16" s="2">
        <v>3</v>
      </c>
      <c r="K16" s="1">
        <v>1592</v>
      </c>
      <c r="L16" s="2">
        <v>1408</v>
      </c>
      <c r="M16" s="2">
        <v>3000</v>
      </c>
      <c r="N16" s="1">
        <v>78</v>
      </c>
      <c r="O16" s="2">
        <v>60</v>
      </c>
      <c r="P16" s="2">
        <v>138</v>
      </c>
      <c r="Q16" s="1">
        <v>0</v>
      </c>
      <c r="R16" s="2">
        <v>1</v>
      </c>
      <c r="S16" s="2">
        <v>1</v>
      </c>
      <c r="T16" s="1">
        <v>4310</v>
      </c>
      <c r="U16" s="2">
        <v>4257</v>
      </c>
      <c r="V16" s="2">
        <v>8567</v>
      </c>
      <c r="W16" s="1">
        <v>0</v>
      </c>
      <c r="X16" s="2">
        <v>0</v>
      </c>
      <c r="Y16" s="2">
        <v>0</v>
      </c>
      <c r="Z16" s="1">
        <v>95</v>
      </c>
      <c r="AA16" s="2">
        <v>91</v>
      </c>
      <c r="AB16" s="2">
        <v>186</v>
      </c>
      <c r="AC16" s="19">
        <v>21</v>
      </c>
      <c r="AD16" s="2">
        <v>14</v>
      </c>
      <c r="AE16" s="20">
        <v>35</v>
      </c>
      <c r="AF16" s="1">
        <f t="shared" ref="AF16:AH20" si="1">SUM(AC16,Z16,W16,T16,Q16,N16,K16,H16,E16,B16)</f>
        <v>8324</v>
      </c>
      <c r="AG16" s="2">
        <f t="shared" si="1"/>
        <v>7914</v>
      </c>
      <c r="AH16" s="2">
        <f t="shared" si="1"/>
        <v>16238</v>
      </c>
    </row>
    <row r="17" spans="1:34" x14ac:dyDescent="0.25">
      <c r="A17" t="s">
        <v>35</v>
      </c>
      <c r="B17" s="1">
        <v>23448</v>
      </c>
      <c r="C17" s="2">
        <v>23363</v>
      </c>
      <c r="D17" s="2">
        <v>46811</v>
      </c>
      <c r="E17" s="1">
        <v>0</v>
      </c>
      <c r="F17" s="2">
        <v>0</v>
      </c>
      <c r="G17" s="2">
        <v>0</v>
      </c>
      <c r="H17" s="1">
        <v>0</v>
      </c>
      <c r="I17" s="2">
        <v>0</v>
      </c>
      <c r="J17" s="2">
        <v>0</v>
      </c>
      <c r="K17" s="1">
        <v>0</v>
      </c>
      <c r="L17" s="2">
        <v>0</v>
      </c>
      <c r="M17" s="2">
        <v>0</v>
      </c>
      <c r="N17" s="1">
        <v>0</v>
      </c>
      <c r="O17" s="2">
        <v>0</v>
      </c>
      <c r="P17" s="2">
        <v>0</v>
      </c>
      <c r="Q17" s="1">
        <v>0</v>
      </c>
      <c r="R17" s="2">
        <v>0</v>
      </c>
      <c r="S17" s="2">
        <v>0</v>
      </c>
      <c r="T17" s="1">
        <v>0</v>
      </c>
      <c r="U17" s="2">
        <v>0</v>
      </c>
      <c r="V17" s="2">
        <v>0</v>
      </c>
      <c r="W17" s="1">
        <v>130</v>
      </c>
      <c r="X17" s="2">
        <v>116</v>
      </c>
      <c r="Y17" s="2">
        <v>246</v>
      </c>
      <c r="Z17" s="1">
        <v>0</v>
      </c>
      <c r="AA17" s="2">
        <v>1</v>
      </c>
      <c r="AB17" s="2">
        <v>1</v>
      </c>
      <c r="AC17" s="19">
        <v>91</v>
      </c>
      <c r="AD17" s="2">
        <v>15</v>
      </c>
      <c r="AE17" s="20">
        <v>106</v>
      </c>
      <c r="AF17" s="1">
        <f t="shared" si="1"/>
        <v>23669</v>
      </c>
      <c r="AG17" s="2">
        <f t="shared" si="1"/>
        <v>23495</v>
      </c>
      <c r="AH17" s="2">
        <f t="shared" si="1"/>
        <v>47164</v>
      </c>
    </row>
    <row r="18" spans="1:34" x14ac:dyDescent="0.25">
      <c r="A18" t="s">
        <v>36</v>
      </c>
      <c r="B18" s="1">
        <v>252</v>
      </c>
      <c r="C18" s="2">
        <v>154</v>
      </c>
      <c r="D18" s="2">
        <v>406</v>
      </c>
      <c r="E18" s="1">
        <v>10</v>
      </c>
      <c r="F18" s="2">
        <v>15</v>
      </c>
      <c r="G18" s="2">
        <v>25</v>
      </c>
      <c r="H18" s="1">
        <v>0</v>
      </c>
      <c r="I18" s="2">
        <v>0</v>
      </c>
      <c r="J18" s="2">
        <v>0</v>
      </c>
      <c r="K18" s="1">
        <v>78</v>
      </c>
      <c r="L18" s="2">
        <v>48</v>
      </c>
      <c r="M18" s="2">
        <v>126</v>
      </c>
      <c r="N18" s="1">
        <v>5</v>
      </c>
      <c r="O18" s="2">
        <v>1</v>
      </c>
      <c r="P18" s="2">
        <v>6</v>
      </c>
      <c r="Q18" s="1">
        <v>0</v>
      </c>
      <c r="R18" s="2">
        <v>0</v>
      </c>
      <c r="S18" s="2">
        <v>0</v>
      </c>
      <c r="T18" s="1">
        <v>518</v>
      </c>
      <c r="U18" s="2">
        <v>333</v>
      </c>
      <c r="V18" s="2">
        <v>851</v>
      </c>
      <c r="W18" s="1">
        <v>0</v>
      </c>
      <c r="X18" s="2">
        <v>0</v>
      </c>
      <c r="Y18" s="2">
        <v>0</v>
      </c>
      <c r="Z18" s="1">
        <v>5</v>
      </c>
      <c r="AA18" s="2">
        <v>4</v>
      </c>
      <c r="AB18" s="2">
        <v>9</v>
      </c>
      <c r="AC18" s="19">
        <v>10</v>
      </c>
      <c r="AD18" s="2">
        <v>1</v>
      </c>
      <c r="AE18" s="20">
        <v>11</v>
      </c>
      <c r="AF18" s="1">
        <f t="shared" si="1"/>
        <v>878</v>
      </c>
      <c r="AG18" s="2">
        <f t="shared" si="1"/>
        <v>556</v>
      </c>
      <c r="AH18" s="2">
        <f t="shared" si="1"/>
        <v>1434</v>
      </c>
    </row>
    <row r="19" spans="1:34" x14ac:dyDescent="0.25">
      <c r="A19" t="s">
        <v>37</v>
      </c>
      <c r="B19" s="1">
        <v>643</v>
      </c>
      <c r="C19" s="2">
        <v>136</v>
      </c>
      <c r="D19" s="2">
        <v>779</v>
      </c>
      <c r="E19" s="1">
        <v>34</v>
      </c>
      <c r="F19" s="2">
        <v>17</v>
      </c>
      <c r="G19" s="2">
        <v>51</v>
      </c>
      <c r="H19" s="1">
        <v>0</v>
      </c>
      <c r="I19" s="2">
        <v>0</v>
      </c>
      <c r="J19" s="2">
        <v>0</v>
      </c>
      <c r="K19" s="1">
        <v>206</v>
      </c>
      <c r="L19" s="2">
        <v>34</v>
      </c>
      <c r="M19" s="2">
        <v>240</v>
      </c>
      <c r="N19" s="1">
        <v>8</v>
      </c>
      <c r="O19" s="2">
        <v>3</v>
      </c>
      <c r="P19" s="2">
        <v>11</v>
      </c>
      <c r="Q19" s="1">
        <v>0</v>
      </c>
      <c r="R19" s="2">
        <v>1</v>
      </c>
      <c r="S19" s="2">
        <v>1</v>
      </c>
      <c r="T19" s="1">
        <v>618</v>
      </c>
      <c r="U19" s="2">
        <v>131</v>
      </c>
      <c r="V19" s="2">
        <v>749</v>
      </c>
      <c r="W19" s="1">
        <v>0</v>
      </c>
      <c r="X19" s="2">
        <v>0</v>
      </c>
      <c r="Y19" s="2">
        <v>0</v>
      </c>
      <c r="Z19" s="1">
        <v>6</v>
      </c>
      <c r="AA19" s="2">
        <v>1</v>
      </c>
      <c r="AB19" s="2">
        <v>7</v>
      </c>
      <c r="AC19" s="19">
        <v>4</v>
      </c>
      <c r="AD19" s="2">
        <v>0</v>
      </c>
      <c r="AE19" s="20">
        <v>4</v>
      </c>
      <c r="AF19" s="1">
        <f t="shared" si="1"/>
        <v>1519</v>
      </c>
      <c r="AG19" s="2">
        <f t="shared" si="1"/>
        <v>323</v>
      </c>
      <c r="AH19" s="2">
        <f t="shared" si="1"/>
        <v>1842</v>
      </c>
    </row>
    <row r="20" spans="1:34" s="10" customFormat="1" x14ac:dyDescent="0.25">
      <c r="A20" s="9" t="s">
        <v>38</v>
      </c>
      <c r="B20" s="3">
        <v>26368</v>
      </c>
      <c r="C20" s="4">
        <v>25542</v>
      </c>
      <c r="D20" s="4">
        <v>51910</v>
      </c>
      <c r="E20" s="3">
        <v>245</v>
      </c>
      <c r="F20" s="4">
        <v>225</v>
      </c>
      <c r="G20" s="4">
        <v>470</v>
      </c>
      <c r="H20" s="3">
        <v>2</v>
      </c>
      <c r="I20" s="4">
        <v>1</v>
      </c>
      <c r="J20" s="4">
        <v>3</v>
      </c>
      <c r="K20" s="3">
        <v>1876</v>
      </c>
      <c r="L20" s="4">
        <v>1490</v>
      </c>
      <c r="M20" s="4">
        <v>3366</v>
      </c>
      <c r="N20" s="3">
        <v>91</v>
      </c>
      <c r="O20" s="4">
        <v>64</v>
      </c>
      <c r="P20" s="4">
        <v>155</v>
      </c>
      <c r="Q20" s="3">
        <v>0</v>
      </c>
      <c r="R20" s="4">
        <v>2</v>
      </c>
      <c r="S20" s="4">
        <v>2</v>
      </c>
      <c r="T20" s="3">
        <v>5446</v>
      </c>
      <c r="U20" s="4">
        <v>4721</v>
      </c>
      <c r="V20" s="4">
        <v>10167</v>
      </c>
      <c r="W20" s="3">
        <v>130</v>
      </c>
      <c r="X20" s="4">
        <v>116</v>
      </c>
      <c r="Y20" s="4">
        <v>246</v>
      </c>
      <c r="Z20" s="3">
        <v>106</v>
      </c>
      <c r="AA20" s="4">
        <v>97</v>
      </c>
      <c r="AB20" s="4">
        <v>203</v>
      </c>
      <c r="AC20" s="23">
        <v>126</v>
      </c>
      <c r="AD20" s="4">
        <v>30</v>
      </c>
      <c r="AE20" s="24">
        <v>156</v>
      </c>
      <c r="AF20" s="3">
        <f t="shared" si="1"/>
        <v>34390</v>
      </c>
      <c r="AG20" s="4">
        <f t="shared" si="1"/>
        <v>32288</v>
      </c>
      <c r="AH20" s="4">
        <f t="shared" si="1"/>
        <v>66678</v>
      </c>
    </row>
    <row r="21" spans="1:34" s="10" customFormat="1" x14ac:dyDescent="0.25">
      <c r="A21" s="11" t="s">
        <v>40</v>
      </c>
      <c r="B21" s="5"/>
      <c r="C21" s="6"/>
      <c r="D21" s="6"/>
      <c r="E21" s="5"/>
      <c r="F21" s="6"/>
      <c r="G21" s="6"/>
      <c r="H21" s="5"/>
      <c r="I21" s="6"/>
      <c r="J21" s="6"/>
      <c r="K21" s="5"/>
      <c r="L21" s="6"/>
      <c r="M21" s="6"/>
      <c r="N21" s="5"/>
      <c r="O21" s="6"/>
      <c r="P21" s="6"/>
      <c r="Q21" s="5"/>
      <c r="R21" s="6"/>
      <c r="S21" s="6"/>
      <c r="T21" s="5"/>
      <c r="U21" s="6"/>
      <c r="V21" s="6"/>
      <c r="W21" s="5"/>
      <c r="X21" s="6"/>
      <c r="Y21" s="6"/>
      <c r="Z21" s="5"/>
      <c r="AA21" s="6"/>
      <c r="AB21" s="6"/>
      <c r="AC21" s="91"/>
      <c r="AD21" s="6"/>
      <c r="AE21" s="90"/>
      <c r="AF21" s="5"/>
      <c r="AG21" s="6"/>
      <c r="AH21" s="6"/>
    </row>
    <row r="22" spans="1:34" x14ac:dyDescent="0.25">
      <c r="A22" t="s">
        <v>34</v>
      </c>
      <c r="B22" s="1">
        <v>431</v>
      </c>
      <c r="C22" s="2">
        <v>458</v>
      </c>
      <c r="D22" s="2">
        <v>889</v>
      </c>
      <c r="E22" s="1">
        <v>98</v>
      </c>
      <c r="F22" s="2">
        <v>99</v>
      </c>
      <c r="G22" s="2">
        <v>197</v>
      </c>
      <c r="H22" s="1">
        <v>1</v>
      </c>
      <c r="I22" s="2">
        <v>1</v>
      </c>
      <c r="J22" s="2">
        <v>2</v>
      </c>
      <c r="K22" s="1">
        <v>1655</v>
      </c>
      <c r="L22" s="2">
        <v>1742</v>
      </c>
      <c r="M22" s="2">
        <v>3397</v>
      </c>
      <c r="N22" s="1">
        <v>31</v>
      </c>
      <c r="O22" s="2">
        <v>33</v>
      </c>
      <c r="P22" s="2">
        <v>64</v>
      </c>
      <c r="Q22" s="1">
        <v>0</v>
      </c>
      <c r="R22" s="2">
        <v>0</v>
      </c>
      <c r="S22" s="2">
        <v>0</v>
      </c>
      <c r="T22" s="1">
        <v>861</v>
      </c>
      <c r="U22" s="2">
        <v>852</v>
      </c>
      <c r="V22" s="2">
        <v>1713</v>
      </c>
      <c r="W22" s="1">
        <v>0</v>
      </c>
      <c r="X22" s="2">
        <v>0</v>
      </c>
      <c r="Y22" s="2">
        <v>0</v>
      </c>
      <c r="Z22" s="1">
        <v>23</v>
      </c>
      <c r="AA22" s="2">
        <v>18</v>
      </c>
      <c r="AB22" s="2">
        <v>41</v>
      </c>
      <c r="AC22" s="19">
        <v>24</v>
      </c>
      <c r="AD22" s="2">
        <v>44</v>
      </c>
      <c r="AE22" s="20">
        <v>68</v>
      </c>
      <c r="AF22" s="1">
        <f t="shared" ref="AF22:AH25" si="2">SUM(AC22,Z22,W22,T22,Q22,N22,K22,H22,E22,B22)</f>
        <v>3124</v>
      </c>
      <c r="AG22" s="2">
        <f t="shared" si="2"/>
        <v>3247</v>
      </c>
      <c r="AH22" s="2">
        <f t="shared" si="2"/>
        <v>6371</v>
      </c>
    </row>
    <row r="23" spans="1:34" x14ac:dyDescent="0.25">
      <c r="A23" t="s">
        <v>35</v>
      </c>
      <c r="B23" s="1">
        <v>3858</v>
      </c>
      <c r="C23" s="2">
        <v>4415</v>
      </c>
      <c r="D23" s="2">
        <v>8273</v>
      </c>
      <c r="E23" s="1">
        <v>3</v>
      </c>
      <c r="F23" s="2">
        <v>1</v>
      </c>
      <c r="G23" s="2">
        <v>4</v>
      </c>
      <c r="H23" s="1">
        <v>0</v>
      </c>
      <c r="I23" s="2">
        <v>0</v>
      </c>
      <c r="J23" s="2">
        <v>0</v>
      </c>
      <c r="K23" s="1">
        <v>445</v>
      </c>
      <c r="L23" s="2">
        <v>913</v>
      </c>
      <c r="M23" s="2">
        <v>1358</v>
      </c>
      <c r="N23" s="1">
        <v>2</v>
      </c>
      <c r="O23" s="2">
        <v>1</v>
      </c>
      <c r="P23" s="2">
        <v>3</v>
      </c>
      <c r="Q23" s="1">
        <v>0</v>
      </c>
      <c r="R23" s="2">
        <v>0</v>
      </c>
      <c r="S23" s="2">
        <v>0</v>
      </c>
      <c r="T23" s="1">
        <v>56</v>
      </c>
      <c r="U23" s="2">
        <v>64</v>
      </c>
      <c r="V23" s="2">
        <v>120</v>
      </c>
      <c r="W23" s="1">
        <v>851</v>
      </c>
      <c r="X23" s="2">
        <v>1054</v>
      </c>
      <c r="Y23" s="2">
        <v>1905</v>
      </c>
      <c r="Z23" s="1">
        <v>3</v>
      </c>
      <c r="AA23" s="2">
        <v>0</v>
      </c>
      <c r="AB23" s="2">
        <v>3</v>
      </c>
      <c r="AC23" s="19">
        <v>0</v>
      </c>
      <c r="AD23" s="2">
        <v>0</v>
      </c>
      <c r="AE23" s="20">
        <v>0</v>
      </c>
      <c r="AF23" s="1">
        <f t="shared" si="2"/>
        <v>5218</v>
      </c>
      <c r="AG23" s="2">
        <f t="shared" si="2"/>
        <v>6448</v>
      </c>
      <c r="AH23" s="2">
        <f t="shared" si="2"/>
        <v>11666</v>
      </c>
    </row>
    <row r="24" spans="1:34" x14ac:dyDescent="0.25">
      <c r="A24" t="s">
        <v>37</v>
      </c>
      <c r="B24" s="1">
        <v>24</v>
      </c>
      <c r="C24" s="2">
        <v>26</v>
      </c>
      <c r="D24" s="2">
        <v>50</v>
      </c>
      <c r="E24" s="1">
        <v>26</v>
      </c>
      <c r="F24" s="2">
        <v>20</v>
      </c>
      <c r="G24" s="2">
        <v>46</v>
      </c>
      <c r="H24" s="1">
        <v>0</v>
      </c>
      <c r="I24" s="2">
        <v>0</v>
      </c>
      <c r="J24" s="2">
        <v>0</v>
      </c>
      <c r="K24" s="1">
        <v>322</v>
      </c>
      <c r="L24" s="2">
        <v>194</v>
      </c>
      <c r="M24" s="2">
        <v>516</v>
      </c>
      <c r="N24" s="1">
        <v>7</v>
      </c>
      <c r="O24" s="2">
        <v>4</v>
      </c>
      <c r="P24" s="2">
        <v>11</v>
      </c>
      <c r="Q24" s="1">
        <v>0</v>
      </c>
      <c r="R24" s="2">
        <v>0</v>
      </c>
      <c r="S24" s="2">
        <v>0</v>
      </c>
      <c r="T24" s="1">
        <v>23</v>
      </c>
      <c r="U24" s="2">
        <v>20</v>
      </c>
      <c r="V24" s="2">
        <v>43</v>
      </c>
      <c r="W24" s="1">
        <v>0</v>
      </c>
      <c r="X24" s="2">
        <v>0</v>
      </c>
      <c r="Y24" s="2">
        <v>0</v>
      </c>
      <c r="Z24" s="1">
        <v>0</v>
      </c>
      <c r="AA24" s="2">
        <v>0</v>
      </c>
      <c r="AB24" s="2">
        <v>0</v>
      </c>
      <c r="AC24" s="19">
        <v>0</v>
      </c>
      <c r="AD24" s="2">
        <v>2</v>
      </c>
      <c r="AE24" s="20">
        <v>2</v>
      </c>
      <c r="AF24" s="1">
        <f t="shared" si="2"/>
        <v>402</v>
      </c>
      <c r="AG24" s="2">
        <f t="shared" si="2"/>
        <v>266</v>
      </c>
      <c r="AH24" s="2">
        <f t="shared" si="2"/>
        <v>668</v>
      </c>
    </row>
    <row r="25" spans="1:34" s="10" customFormat="1" x14ac:dyDescent="0.25">
      <c r="A25" s="9" t="s">
        <v>38</v>
      </c>
      <c r="B25" s="3">
        <v>4313</v>
      </c>
      <c r="C25" s="4">
        <v>4899</v>
      </c>
      <c r="D25" s="4">
        <v>9212</v>
      </c>
      <c r="E25" s="3">
        <v>127</v>
      </c>
      <c r="F25" s="4">
        <v>120</v>
      </c>
      <c r="G25" s="4">
        <v>247</v>
      </c>
      <c r="H25" s="3">
        <v>1</v>
      </c>
      <c r="I25" s="4">
        <v>1</v>
      </c>
      <c r="J25" s="4">
        <v>2</v>
      </c>
      <c r="K25" s="3">
        <v>2422</v>
      </c>
      <c r="L25" s="4">
        <v>2849</v>
      </c>
      <c r="M25" s="4">
        <v>5271</v>
      </c>
      <c r="N25" s="3">
        <v>40</v>
      </c>
      <c r="O25" s="4">
        <v>38</v>
      </c>
      <c r="P25" s="4">
        <v>78</v>
      </c>
      <c r="Q25" s="3">
        <v>0</v>
      </c>
      <c r="R25" s="4">
        <v>0</v>
      </c>
      <c r="S25" s="4">
        <v>0</v>
      </c>
      <c r="T25" s="3">
        <v>940</v>
      </c>
      <c r="U25" s="4">
        <v>936</v>
      </c>
      <c r="V25" s="4">
        <v>1876</v>
      </c>
      <c r="W25" s="3">
        <v>851</v>
      </c>
      <c r="X25" s="4">
        <v>1054</v>
      </c>
      <c r="Y25" s="4">
        <v>1905</v>
      </c>
      <c r="Z25" s="3">
        <v>26</v>
      </c>
      <c r="AA25" s="4">
        <v>18</v>
      </c>
      <c r="AB25" s="4">
        <v>44</v>
      </c>
      <c r="AC25" s="3">
        <v>24</v>
      </c>
      <c r="AD25" s="4">
        <v>46</v>
      </c>
      <c r="AE25" s="4">
        <v>70</v>
      </c>
      <c r="AF25" s="3">
        <f t="shared" si="2"/>
        <v>8744</v>
      </c>
      <c r="AG25" s="4">
        <f t="shared" si="2"/>
        <v>9961</v>
      </c>
      <c r="AH25" s="4">
        <f t="shared" si="2"/>
        <v>18705</v>
      </c>
    </row>
    <row r="26" spans="1:34" s="10" customFormat="1" x14ac:dyDescent="0.25">
      <c r="A26" s="11" t="s">
        <v>41</v>
      </c>
      <c r="B26" s="5"/>
      <c r="C26" s="6"/>
      <c r="D26" s="6"/>
      <c r="E26" s="5"/>
      <c r="F26" s="6"/>
      <c r="G26" s="6"/>
      <c r="H26" s="5"/>
      <c r="I26" s="6"/>
      <c r="J26" s="6"/>
      <c r="K26" s="5"/>
      <c r="L26" s="6"/>
      <c r="M26" s="6"/>
      <c r="N26" s="5"/>
      <c r="O26" s="6"/>
      <c r="P26" s="6"/>
      <c r="Q26" s="5"/>
      <c r="R26" s="6"/>
      <c r="S26" s="6"/>
      <c r="T26" s="5"/>
      <c r="U26" s="6"/>
      <c r="V26" s="6"/>
      <c r="W26" s="5"/>
      <c r="X26" s="6"/>
      <c r="Y26" s="6"/>
      <c r="Z26" s="5"/>
      <c r="AA26" s="6"/>
      <c r="AB26" s="6"/>
      <c r="AC26" s="5"/>
      <c r="AD26" s="6"/>
      <c r="AE26" s="6"/>
      <c r="AF26" s="5"/>
      <c r="AG26" s="6"/>
      <c r="AH26" s="6"/>
    </row>
    <row r="27" spans="1:34" x14ac:dyDescent="0.25">
      <c r="A27" t="s">
        <v>34</v>
      </c>
      <c r="B27" s="1">
        <v>1658</v>
      </c>
      <c r="C27" s="2">
        <v>1336</v>
      </c>
      <c r="D27" s="2">
        <v>2994</v>
      </c>
      <c r="E27" s="1">
        <v>134</v>
      </c>
      <c r="F27" s="2">
        <v>114</v>
      </c>
      <c r="G27" s="2">
        <v>248</v>
      </c>
      <c r="H27" s="1">
        <v>3</v>
      </c>
      <c r="I27" s="2">
        <v>0</v>
      </c>
      <c r="J27" s="2">
        <v>3</v>
      </c>
      <c r="K27" s="1">
        <v>1182</v>
      </c>
      <c r="L27" s="2">
        <v>854</v>
      </c>
      <c r="M27" s="2">
        <v>2036</v>
      </c>
      <c r="N27" s="1">
        <v>119</v>
      </c>
      <c r="O27" s="2">
        <v>102</v>
      </c>
      <c r="P27" s="2">
        <v>221</v>
      </c>
      <c r="Q27" s="1">
        <v>1</v>
      </c>
      <c r="R27" s="2">
        <v>3</v>
      </c>
      <c r="S27" s="2">
        <v>4</v>
      </c>
      <c r="T27" s="1">
        <v>3941</v>
      </c>
      <c r="U27" s="2">
        <v>3819</v>
      </c>
      <c r="V27" s="2">
        <v>7760</v>
      </c>
      <c r="W27" s="1">
        <v>0</v>
      </c>
      <c r="X27" s="2">
        <v>0</v>
      </c>
      <c r="Y27" s="2">
        <v>0</v>
      </c>
      <c r="Z27" s="1">
        <v>277</v>
      </c>
      <c r="AA27" s="2">
        <v>285</v>
      </c>
      <c r="AB27" s="2">
        <v>562</v>
      </c>
      <c r="AC27" s="1">
        <v>52</v>
      </c>
      <c r="AD27" s="2">
        <v>64</v>
      </c>
      <c r="AE27" s="2">
        <v>116</v>
      </c>
      <c r="AF27" s="1">
        <f t="shared" ref="AF27:AH31" si="3">SUM(AC27,Z27,W27,T27,Q27,N27,K27,H27,E27,B27)</f>
        <v>7367</v>
      </c>
      <c r="AG27" s="2">
        <f t="shared" si="3"/>
        <v>6577</v>
      </c>
      <c r="AH27" s="2">
        <f t="shared" si="3"/>
        <v>13944</v>
      </c>
    </row>
    <row r="28" spans="1:34" x14ac:dyDescent="0.25">
      <c r="A28" t="s">
        <v>35</v>
      </c>
      <c r="B28" s="1">
        <v>30787</v>
      </c>
      <c r="C28" s="2">
        <v>30297</v>
      </c>
      <c r="D28" s="2">
        <v>61084</v>
      </c>
      <c r="E28" s="1">
        <v>0</v>
      </c>
      <c r="F28" s="2">
        <v>0</v>
      </c>
      <c r="G28" s="2">
        <v>0</v>
      </c>
      <c r="H28" s="1">
        <v>0</v>
      </c>
      <c r="I28" s="2">
        <v>0</v>
      </c>
      <c r="J28" s="2">
        <v>0</v>
      </c>
      <c r="K28" s="1">
        <v>0</v>
      </c>
      <c r="L28" s="2">
        <v>0</v>
      </c>
      <c r="M28" s="2">
        <v>0</v>
      </c>
      <c r="N28" s="1">
        <v>0</v>
      </c>
      <c r="O28" s="2">
        <v>0</v>
      </c>
      <c r="P28" s="2">
        <v>0</v>
      </c>
      <c r="Q28" s="1">
        <v>0</v>
      </c>
      <c r="R28" s="2">
        <v>0</v>
      </c>
      <c r="S28" s="2">
        <v>0</v>
      </c>
      <c r="T28" s="1">
        <v>14</v>
      </c>
      <c r="U28" s="2">
        <v>0</v>
      </c>
      <c r="V28" s="2">
        <v>14</v>
      </c>
      <c r="W28" s="1">
        <v>0</v>
      </c>
      <c r="X28" s="2">
        <v>0</v>
      </c>
      <c r="Y28" s="2">
        <v>0</v>
      </c>
      <c r="Z28" s="1">
        <v>0</v>
      </c>
      <c r="AA28" s="2">
        <v>0</v>
      </c>
      <c r="AB28" s="2">
        <v>0</v>
      </c>
      <c r="AC28" s="1">
        <v>134</v>
      </c>
      <c r="AD28" s="2">
        <v>88</v>
      </c>
      <c r="AE28" s="2">
        <v>222</v>
      </c>
      <c r="AF28" s="1">
        <f t="shared" si="3"/>
        <v>30935</v>
      </c>
      <c r="AG28" s="2">
        <f t="shared" si="3"/>
        <v>30385</v>
      </c>
      <c r="AH28" s="2">
        <f t="shared" si="3"/>
        <v>61320</v>
      </c>
    </row>
    <row r="29" spans="1:34" x14ac:dyDescent="0.25">
      <c r="A29" t="s">
        <v>36</v>
      </c>
      <c r="B29" s="1">
        <v>383</v>
      </c>
      <c r="C29" s="2">
        <v>114</v>
      </c>
      <c r="D29" s="2">
        <v>497</v>
      </c>
      <c r="E29" s="1">
        <v>7</v>
      </c>
      <c r="F29" s="2">
        <v>7</v>
      </c>
      <c r="G29" s="2">
        <v>14</v>
      </c>
      <c r="H29" s="1">
        <v>0</v>
      </c>
      <c r="I29" s="2">
        <v>0</v>
      </c>
      <c r="J29" s="2">
        <v>0</v>
      </c>
      <c r="K29" s="1">
        <v>38</v>
      </c>
      <c r="L29" s="2">
        <v>1</v>
      </c>
      <c r="M29" s="2">
        <v>39</v>
      </c>
      <c r="N29" s="1">
        <v>0</v>
      </c>
      <c r="O29" s="2">
        <v>0</v>
      </c>
      <c r="P29" s="2">
        <v>0</v>
      </c>
      <c r="Q29" s="1">
        <v>0</v>
      </c>
      <c r="R29" s="2">
        <v>0</v>
      </c>
      <c r="S29" s="2">
        <v>0</v>
      </c>
      <c r="T29" s="1">
        <v>366</v>
      </c>
      <c r="U29" s="2">
        <v>136</v>
      </c>
      <c r="V29" s="2">
        <v>502</v>
      </c>
      <c r="W29" s="1">
        <v>0</v>
      </c>
      <c r="X29" s="2">
        <v>0</v>
      </c>
      <c r="Y29" s="2">
        <v>0</v>
      </c>
      <c r="Z29" s="1">
        <v>3</v>
      </c>
      <c r="AA29" s="2">
        <v>0</v>
      </c>
      <c r="AB29" s="2">
        <v>3</v>
      </c>
      <c r="AC29" s="1">
        <v>0</v>
      </c>
      <c r="AD29" s="2">
        <v>0</v>
      </c>
      <c r="AE29" s="2">
        <v>0</v>
      </c>
      <c r="AF29" s="1">
        <f t="shared" si="3"/>
        <v>797</v>
      </c>
      <c r="AG29" s="2">
        <f t="shared" si="3"/>
        <v>258</v>
      </c>
      <c r="AH29" s="2">
        <f t="shared" si="3"/>
        <v>1055</v>
      </c>
    </row>
    <row r="30" spans="1:34" x14ac:dyDescent="0.25">
      <c r="A30" t="s">
        <v>37</v>
      </c>
      <c r="B30" s="1">
        <v>46</v>
      </c>
      <c r="C30" s="2">
        <v>142</v>
      </c>
      <c r="D30" s="2">
        <v>188</v>
      </c>
      <c r="E30" s="1">
        <v>0</v>
      </c>
      <c r="F30" s="2">
        <v>2</v>
      </c>
      <c r="G30" s="2">
        <v>2</v>
      </c>
      <c r="H30" s="1">
        <v>0</v>
      </c>
      <c r="I30" s="2">
        <v>0</v>
      </c>
      <c r="J30" s="2">
        <v>0</v>
      </c>
      <c r="K30" s="1">
        <v>0</v>
      </c>
      <c r="L30" s="2">
        <v>0</v>
      </c>
      <c r="M30" s="2">
        <v>0</v>
      </c>
      <c r="N30" s="1">
        <v>1</v>
      </c>
      <c r="O30" s="2">
        <v>0</v>
      </c>
      <c r="P30" s="2">
        <v>1</v>
      </c>
      <c r="Q30" s="1">
        <v>0</v>
      </c>
      <c r="R30" s="2">
        <v>0</v>
      </c>
      <c r="S30" s="2">
        <v>0</v>
      </c>
      <c r="T30" s="1">
        <v>92</v>
      </c>
      <c r="U30" s="2">
        <v>293</v>
      </c>
      <c r="V30" s="2">
        <v>385</v>
      </c>
      <c r="W30" s="1">
        <v>0</v>
      </c>
      <c r="X30" s="2">
        <v>0</v>
      </c>
      <c r="Y30" s="2">
        <v>0</v>
      </c>
      <c r="Z30" s="1">
        <v>0</v>
      </c>
      <c r="AA30" s="2">
        <v>0</v>
      </c>
      <c r="AB30" s="2">
        <v>0</v>
      </c>
      <c r="AC30" s="1">
        <v>0</v>
      </c>
      <c r="AD30" s="2">
        <v>0</v>
      </c>
      <c r="AE30" s="2">
        <v>0</v>
      </c>
      <c r="AF30" s="1">
        <f t="shared" si="3"/>
        <v>139</v>
      </c>
      <c r="AG30" s="2">
        <f t="shared" si="3"/>
        <v>437</v>
      </c>
      <c r="AH30" s="2">
        <f t="shared" si="3"/>
        <v>576</v>
      </c>
    </row>
    <row r="31" spans="1:34" s="10" customFormat="1" x14ac:dyDescent="0.25">
      <c r="A31" s="9" t="s">
        <v>38</v>
      </c>
      <c r="B31" s="3">
        <v>32874</v>
      </c>
      <c r="C31" s="4">
        <v>31889</v>
      </c>
      <c r="D31" s="4">
        <v>64763</v>
      </c>
      <c r="E31" s="3">
        <v>141</v>
      </c>
      <c r="F31" s="4">
        <v>123</v>
      </c>
      <c r="G31" s="4">
        <v>264</v>
      </c>
      <c r="H31" s="3">
        <v>3</v>
      </c>
      <c r="I31" s="4">
        <v>0</v>
      </c>
      <c r="J31" s="4">
        <v>3</v>
      </c>
      <c r="K31" s="3">
        <v>1220</v>
      </c>
      <c r="L31" s="4">
        <v>855</v>
      </c>
      <c r="M31" s="4">
        <v>2075</v>
      </c>
      <c r="N31" s="3">
        <v>120</v>
      </c>
      <c r="O31" s="4">
        <v>102</v>
      </c>
      <c r="P31" s="4">
        <v>222</v>
      </c>
      <c r="Q31" s="3">
        <v>1</v>
      </c>
      <c r="R31" s="4">
        <v>3</v>
      </c>
      <c r="S31" s="4">
        <v>4</v>
      </c>
      <c r="T31" s="3">
        <v>4413</v>
      </c>
      <c r="U31" s="4">
        <v>4248</v>
      </c>
      <c r="V31" s="4">
        <v>8661</v>
      </c>
      <c r="W31" s="3">
        <v>0</v>
      </c>
      <c r="X31" s="4">
        <v>0</v>
      </c>
      <c r="Y31" s="4">
        <v>0</v>
      </c>
      <c r="Z31" s="3">
        <v>280</v>
      </c>
      <c r="AA31" s="4">
        <v>285</v>
      </c>
      <c r="AB31" s="4">
        <v>565</v>
      </c>
      <c r="AC31" s="3">
        <v>186</v>
      </c>
      <c r="AD31" s="4">
        <v>152</v>
      </c>
      <c r="AE31" s="4">
        <v>338</v>
      </c>
      <c r="AF31" s="3">
        <f t="shared" si="3"/>
        <v>39238</v>
      </c>
      <c r="AG31" s="4">
        <f t="shared" si="3"/>
        <v>37657</v>
      </c>
      <c r="AH31" s="4">
        <f t="shared" si="3"/>
        <v>76895</v>
      </c>
    </row>
    <row r="32" spans="1:34" s="10" customFormat="1" x14ac:dyDescent="0.25">
      <c r="A32" s="11" t="s">
        <v>42</v>
      </c>
      <c r="B32" s="5"/>
      <c r="C32" s="6"/>
      <c r="D32" s="6"/>
      <c r="E32" s="5"/>
      <c r="F32" s="6"/>
      <c r="G32" s="6"/>
      <c r="H32" s="5"/>
      <c r="I32" s="6"/>
      <c r="J32" s="6"/>
      <c r="K32" s="5"/>
      <c r="L32" s="6"/>
      <c r="M32" s="6"/>
      <c r="N32" s="5"/>
      <c r="O32" s="6"/>
      <c r="P32" s="6"/>
      <c r="Q32" s="5"/>
      <c r="R32" s="6"/>
      <c r="S32" s="6"/>
      <c r="T32" s="5"/>
      <c r="U32" s="6"/>
      <c r="V32" s="6"/>
      <c r="W32" s="5"/>
      <c r="X32" s="6"/>
      <c r="Y32" s="6"/>
      <c r="Z32" s="5"/>
      <c r="AA32" s="6"/>
      <c r="AB32" s="6"/>
      <c r="AC32" s="5"/>
      <c r="AD32" s="6"/>
      <c r="AE32" s="6"/>
      <c r="AF32" s="5"/>
      <c r="AG32" s="6"/>
      <c r="AH32" s="6"/>
    </row>
    <row r="33" spans="1:34" x14ac:dyDescent="0.25">
      <c r="A33" t="s">
        <v>34</v>
      </c>
      <c r="B33" s="1">
        <v>2766</v>
      </c>
      <c r="C33" s="2">
        <v>2673</v>
      </c>
      <c r="D33" s="2">
        <v>5439</v>
      </c>
      <c r="E33" s="1">
        <v>345</v>
      </c>
      <c r="F33" s="2">
        <v>391</v>
      </c>
      <c r="G33" s="2">
        <v>736</v>
      </c>
      <c r="H33" s="1">
        <v>1</v>
      </c>
      <c r="I33" s="2">
        <v>2</v>
      </c>
      <c r="J33" s="2">
        <v>3</v>
      </c>
      <c r="K33" s="1">
        <v>2731</v>
      </c>
      <c r="L33" s="2">
        <v>2400</v>
      </c>
      <c r="M33" s="2">
        <v>5131</v>
      </c>
      <c r="N33" s="1">
        <v>82</v>
      </c>
      <c r="O33" s="2">
        <v>64</v>
      </c>
      <c r="P33" s="2">
        <v>146</v>
      </c>
      <c r="Q33" s="1">
        <v>0</v>
      </c>
      <c r="R33" s="2">
        <v>0</v>
      </c>
      <c r="S33" s="2">
        <v>0</v>
      </c>
      <c r="T33" s="1">
        <v>7036</v>
      </c>
      <c r="U33" s="2">
        <v>6884</v>
      </c>
      <c r="V33" s="2">
        <v>13920</v>
      </c>
      <c r="W33" s="1">
        <v>0</v>
      </c>
      <c r="X33" s="2">
        <v>0</v>
      </c>
      <c r="Y33" s="2">
        <v>0</v>
      </c>
      <c r="Z33" s="1">
        <v>174</v>
      </c>
      <c r="AA33" s="2">
        <v>161</v>
      </c>
      <c r="AB33" s="2">
        <v>335</v>
      </c>
      <c r="AC33" s="1">
        <v>144</v>
      </c>
      <c r="AD33" s="2">
        <v>46</v>
      </c>
      <c r="AE33" s="2">
        <v>190</v>
      </c>
      <c r="AF33" s="1">
        <f t="shared" ref="AF33:AH37" si="4">SUM(AC33,Z33,W33,T33,Q33,N33,K33,H33,E33,B33)</f>
        <v>13279</v>
      </c>
      <c r="AG33" s="2">
        <f t="shared" si="4"/>
        <v>12621</v>
      </c>
      <c r="AH33" s="2">
        <f t="shared" si="4"/>
        <v>25900</v>
      </c>
    </row>
    <row r="34" spans="1:34" x14ac:dyDescent="0.25">
      <c r="A34" t="s">
        <v>35</v>
      </c>
      <c r="B34" s="1">
        <v>34889</v>
      </c>
      <c r="C34" s="2">
        <v>36081</v>
      </c>
      <c r="D34" s="2">
        <v>70970</v>
      </c>
      <c r="E34" s="1">
        <v>0</v>
      </c>
      <c r="F34" s="2">
        <v>0</v>
      </c>
      <c r="G34" s="2">
        <v>0</v>
      </c>
      <c r="H34" s="1">
        <v>0</v>
      </c>
      <c r="I34" s="2">
        <v>0</v>
      </c>
      <c r="J34" s="2">
        <v>0</v>
      </c>
      <c r="K34" s="1">
        <v>0</v>
      </c>
      <c r="L34" s="2">
        <v>0</v>
      </c>
      <c r="M34" s="2">
        <v>0</v>
      </c>
      <c r="N34" s="1">
        <v>0</v>
      </c>
      <c r="O34" s="2">
        <v>0</v>
      </c>
      <c r="P34" s="2">
        <v>0</v>
      </c>
      <c r="Q34" s="1">
        <v>0</v>
      </c>
      <c r="R34" s="2">
        <v>0</v>
      </c>
      <c r="S34" s="2">
        <v>0</v>
      </c>
      <c r="T34" s="1">
        <v>181</v>
      </c>
      <c r="U34" s="2">
        <v>187</v>
      </c>
      <c r="V34" s="2">
        <v>368</v>
      </c>
      <c r="W34" s="1">
        <v>0</v>
      </c>
      <c r="X34" s="2">
        <v>0</v>
      </c>
      <c r="Y34" s="2">
        <v>0</v>
      </c>
      <c r="Z34" s="1">
        <v>0</v>
      </c>
      <c r="AA34" s="2">
        <v>0</v>
      </c>
      <c r="AB34" s="2">
        <v>0</v>
      </c>
      <c r="AC34" s="1">
        <v>202</v>
      </c>
      <c r="AD34" s="2">
        <v>88</v>
      </c>
      <c r="AE34" s="2">
        <v>290</v>
      </c>
      <c r="AF34" s="1">
        <f t="shared" si="4"/>
        <v>35272</v>
      </c>
      <c r="AG34" s="2">
        <f t="shared" si="4"/>
        <v>36356</v>
      </c>
      <c r="AH34" s="2">
        <f t="shared" si="4"/>
        <v>71628</v>
      </c>
    </row>
    <row r="35" spans="1:34" x14ac:dyDescent="0.25">
      <c r="A35" t="s">
        <v>36</v>
      </c>
      <c r="B35" s="1">
        <v>861</v>
      </c>
      <c r="C35" s="2">
        <v>192</v>
      </c>
      <c r="D35" s="2">
        <v>1053</v>
      </c>
      <c r="E35" s="1">
        <v>29</v>
      </c>
      <c r="F35" s="2">
        <v>10</v>
      </c>
      <c r="G35" s="2">
        <v>39</v>
      </c>
      <c r="H35" s="1">
        <v>0</v>
      </c>
      <c r="I35" s="2">
        <v>0</v>
      </c>
      <c r="J35" s="2">
        <v>0</v>
      </c>
      <c r="K35" s="1">
        <v>280</v>
      </c>
      <c r="L35" s="2">
        <v>319</v>
      </c>
      <c r="M35" s="2">
        <v>599</v>
      </c>
      <c r="N35" s="1">
        <v>10</v>
      </c>
      <c r="O35" s="2">
        <v>21</v>
      </c>
      <c r="P35" s="2">
        <v>31</v>
      </c>
      <c r="Q35" s="1">
        <v>0</v>
      </c>
      <c r="R35" s="2">
        <v>0</v>
      </c>
      <c r="S35" s="2">
        <v>0</v>
      </c>
      <c r="T35" s="1">
        <v>988</v>
      </c>
      <c r="U35" s="2">
        <v>312</v>
      </c>
      <c r="V35" s="2">
        <v>1300</v>
      </c>
      <c r="W35" s="1">
        <v>0</v>
      </c>
      <c r="X35" s="2">
        <v>0</v>
      </c>
      <c r="Y35" s="2">
        <v>0</v>
      </c>
      <c r="Z35" s="1">
        <v>12</v>
      </c>
      <c r="AA35" s="2">
        <v>7</v>
      </c>
      <c r="AB35" s="2">
        <v>19</v>
      </c>
      <c r="AC35" s="1">
        <v>28</v>
      </c>
      <c r="AD35" s="2">
        <v>31</v>
      </c>
      <c r="AE35" s="2">
        <v>59</v>
      </c>
      <c r="AF35" s="1">
        <f t="shared" si="4"/>
        <v>2208</v>
      </c>
      <c r="AG35" s="2">
        <f t="shared" si="4"/>
        <v>892</v>
      </c>
      <c r="AH35" s="2">
        <f t="shared" si="4"/>
        <v>3100</v>
      </c>
    </row>
    <row r="36" spans="1:34" x14ac:dyDescent="0.25">
      <c r="A36" t="s">
        <v>37</v>
      </c>
      <c r="B36" s="1">
        <v>625</v>
      </c>
      <c r="C36" s="2">
        <v>289</v>
      </c>
      <c r="D36" s="2">
        <v>914</v>
      </c>
      <c r="E36" s="1">
        <v>14</v>
      </c>
      <c r="F36" s="2">
        <v>23</v>
      </c>
      <c r="G36" s="2">
        <v>37</v>
      </c>
      <c r="H36" s="1">
        <v>0</v>
      </c>
      <c r="I36" s="2">
        <v>0</v>
      </c>
      <c r="J36" s="2">
        <v>0</v>
      </c>
      <c r="K36" s="1">
        <v>384</v>
      </c>
      <c r="L36" s="2">
        <v>453</v>
      </c>
      <c r="M36" s="2">
        <v>837</v>
      </c>
      <c r="N36" s="1">
        <v>25</v>
      </c>
      <c r="O36" s="2">
        <v>27</v>
      </c>
      <c r="P36" s="2">
        <v>52</v>
      </c>
      <c r="Q36" s="1">
        <v>0</v>
      </c>
      <c r="R36" s="2">
        <v>0</v>
      </c>
      <c r="S36" s="2">
        <v>0</v>
      </c>
      <c r="T36" s="1">
        <v>1060</v>
      </c>
      <c r="U36" s="2">
        <v>1030</v>
      </c>
      <c r="V36" s="2">
        <v>2090</v>
      </c>
      <c r="W36" s="1">
        <v>0</v>
      </c>
      <c r="X36" s="2">
        <v>0</v>
      </c>
      <c r="Y36" s="2">
        <v>0</v>
      </c>
      <c r="Z36" s="1">
        <v>10</v>
      </c>
      <c r="AA36" s="2">
        <v>8</v>
      </c>
      <c r="AB36" s="2">
        <v>18</v>
      </c>
      <c r="AC36" s="1">
        <v>21</v>
      </c>
      <c r="AD36" s="2">
        <v>29</v>
      </c>
      <c r="AE36" s="2">
        <v>50</v>
      </c>
      <c r="AF36" s="1">
        <f t="shared" si="4"/>
        <v>2139</v>
      </c>
      <c r="AG36" s="2">
        <f t="shared" si="4"/>
        <v>1859</v>
      </c>
      <c r="AH36" s="2">
        <f t="shared" si="4"/>
        <v>3998</v>
      </c>
    </row>
    <row r="37" spans="1:34" s="10" customFormat="1" x14ac:dyDescent="0.25">
      <c r="A37" s="9" t="s">
        <v>38</v>
      </c>
      <c r="B37" s="3">
        <v>39141</v>
      </c>
      <c r="C37" s="4">
        <v>39235</v>
      </c>
      <c r="D37" s="4">
        <v>78376</v>
      </c>
      <c r="E37" s="3">
        <v>388</v>
      </c>
      <c r="F37" s="4">
        <v>424</v>
      </c>
      <c r="G37" s="4">
        <v>812</v>
      </c>
      <c r="H37" s="3">
        <v>1</v>
      </c>
      <c r="I37" s="4">
        <v>2</v>
      </c>
      <c r="J37" s="4">
        <v>3</v>
      </c>
      <c r="K37" s="3">
        <v>3395</v>
      </c>
      <c r="L37" s="4">
        <v>3172</v>
      </c>
      <c r="M37" s="4">
        <v>6567</v>
      </c>
      <c r="N37" s="3">
        <v>117</v>
      </c>
      <c r="O37" s="4">
        <v>112</v>
      </c>
      <c r="P37" s="4">
        <v>229</v>
      </c>
      <c r="Q37" s="3">
        <v>0</v>
      </c>
      <c r="R37" s="4">
        <v>0</v>
      </c>
      <c r="S37" s="4">
        <v>0</v>
      </c>
      <c r="T37" s="3">
        <v>9265</v>
      </c>
      <c r="U37" s="4">
        <v>8413</v>
      </c>
      <c r="V37" s="4">
        <v>17678</v>
      </c>
      <c r="W37" s="3">
        <v>0</v>
      </c>
      <c r="X37" s="4">
        <v>0</v>
      </c>
      <c r="Y37" s="4">
        <v>0</v>
      </c>
      <c r="Z37" s="3">
        <v>196</v>
      </c>
      <c r="AA37" s="4">
        <v>176</v>
      </c>
      <c r="AB37" s="4">
        <v>372</v>
      </c>
      <c r="AC37" s="3">
        <v>395</v>
      </c>
      <c r="AD37" s="4">
        <v>194</v>
      </c>
      <c r="AE37" s="4">
        <v>589</v>
      </c>
      <c r="AF37" s="3">
        <f t="shared" si="4"/>
        <v>52898</v>
      </c>
      <c r="AG37" s="4">
        <f t="shared" si="4"/>
        <v>51728</v>
      </c>
      <c r="AH37" s="4">
        <f t="shared" si="4"/>
        <v>104626</v>
      </c>
    </row>
    <row r="38" spans="1:34" s="10" customFormat="1" x14ac:dyDescent="0.25">
      <c r="A38" s="11" t="s">
        <v>44</v>
      </c>
      <c r="B38" s="5"/>
      <c r="C38" s="6"/>
      <c r="D38" s="6"/>
      <c r="E38" s="5"/>
      <c r="F38" s="6"/>
      <c r="G38" s="6"/>
      <c r="H38" s="5"/>
      <c r="I38" s="6"/>
      <c r="J38" s="6"/>
      <c r="K38" s="5"/>
      <c r="L38" s="6"/>
      <c r="M38" s="6"/>
      <c r="N38" s="5"/>
      <c r="O38" s="6"/>
      <c r="P38" s="6"/>
      <c r="Q38" s="5"/>
      <c r="R38" s="6"/>
      <c r="S38" s="6"/>
      <c r="T38" s="5"/>
      <c r="U38" s="6"/>
      <c r="V38" s="6"/>
      <c r="W38" s="5"/>
      <c r="X38" s="6"/>
      <c r="Y38" s="6"/>
      <c r="Z38" s="5"/>
      <c r="AA38" s="6"/>
      <c r="AB38" s="6"/>
      <c r="AC38" s="5"/>
      <c r="AD38" s="6"/>
      <c r="AE38" s="6"/>
      <c r="AF38" s="5"/>
      <c r="AG38" s="6"/>
      <c r="AH38" s="6"/>
    </row>
    <row r="39" spans="1:34" x14ac:dyDescent="0.25">
      <c r="A39" t="s">
        <v>34</v>
      </c>
      <c r="B39" s="1">
        <v>1163</v>
      </c>
      <c r="C39" s="2">
        <v>1160</v>
      </c>
      <c r="D39" s="2">
        <v>2323</v>
      </c>
      <c r="E39" s="1">
        <v>100</v>
      </c>
      <c r="F39" s="2">
        <v>106</v>
      </c>
      <c r="G39" s="2">
        <v>206</v>
      </c>
      <c r="H39" s="1">
        <v>0</v>
      </c>
      <c r="I39" s="2">
        <v>0</v>
      </c>
      <c r="J39" s="2">
        <v>0</v>
      </c>
      <c r="K39" s="1">
        <v>1173</v>
      </c>
      <c r="L39" s="2">
        <v>1122</v>
      </c>
      <c r="M39" s="2">
        <v>2295</v>
      </c>
      <c r="N39" s="1">
        <v>49</v>
      </c>
      <c r="O39" s="2">
        <v>42</v>
      </c>
      <c r="P39" s="2">
        <v>91</v>
      </c>
      <c r="Q39" s="1">
        <v>0</v>
      </c>
      <c r="R39" s="2">
        <v>0</v>
      </c>
      <c r="S39" s="2">
        <v>0</v>
      </c>
      <c r="T39" s="1">
        <v>2187</v>
      </c>
      <c r="U39" s="2">
        <v>2247</v>
      </c>
      <c r="V39" s="2">
        <v>4434</v>
      </c>
      <c r="W39" s="1">
        <v>0</v>
      </c>
      <c r="X39" s="2">
        <v>0</v>
      </c>
      <c r="Y39" s="2">
        <v>0</v>
      </c>
      <c r="Z39" s="1">
        <v>108</v>
      </c>
      <c r="AA39" s="2">
        <v>105</v>
      </c>
      <c r="AB39" s="2">
        <v>213</v>
      </c>
      <c r="AC39" s="1">
        <v>33</v>
      </c>
      <c r="AD39" s="2">
        <v>38</v>
      </c>
      <c r="AE39" s="2">
        <v>71</v>
      </c>
      <c r="AF39" s="1">
        <f t="shared" ref="AF39:AH43" si="5">SUM(AC39,Z39,W39,T39,Q39,N39,K39,H39,E39,B39)</f>
        <v>4813</v>
      </c>
      <c r="AG39" s="2">
        <f t="shared" si="5"/>
        <v>4820</v>
      </c>
      <c r="AH39" s="2">
        <f t="shared" si="5"/>
        <v>9633</v>
      </c>
    </row>
    <row r="40" spans="1:34" x14ac:dyDescent="0.25">
      <c r="A40" t="s">
        <v>35</v>
      </c>
      <c r="B40" s="1">
        <v>21983</v>
      </c>
      <c r="C40" s="2">
        <v>21233</v>
      </c>
      <c r="D40" s="2">
        <v>43216</v>
      </c>
      <c r="E40" s="1">
        <v>0</v>
      </c>
      <c r="F40" s="2">
        <v>0</v>
      </c>
      <c r="G40" s="2">
        <v>0</v>
      </c>
      <c r="H40" s="1">
        <v>0</v>
      </c>
      <c r="I40" s="2">
        <v>0</v>
      </c>
      <c r="J40" s="2">
        <v>0</v>
      </c>
      <c r="K40" s="1">
        <v>0</v>
      </c>
      <c r="L40" s="2">
        <v>0</v>
      </c>
      <c r="M40" s="2">
        <v>0</v>
      </c>
      <c r="N40" s="1">
        <v>0</v>
      </c>
      <c r="O40" s="2">
        <v>0</v>
      </c>
      <c r="P40" s="2">
        <v>0</v>
      </c>
      <c r="Q40" s="1">
        <v>0</v>
      </c>
      <c r="R40" s="2">
        <v>0</v>
      </c>
      <c r="S40" s="2">
        <v>0</v>
      </c>
      <c r="T40" s="1">
        <v>0</v>
      </c>
      <c r="U40" s="2">
        <v>0</v>
      </c>
      <c r="V40" s="2">
        <v>0</v>
      </c>
      <c r="W40" s="1">
        <v>0</v>
      </c>
      <c r="X40" s="2">
        <v>0</v>
      </c>
      <c r="Y40" s="2">
        <v>0</v>
      </c>
      <c r="Z40" s="1">
        <v>0</v>
      </c>
      <c r="AA40" s="2">
        <v>0</v>
      </c>
      <c r="AB40" s="2">
        <v>0</v>
      </c>
      <c r="AC40" s="1">
        <v>114</v>
      </c>
      <c r="AD40" s="2">
        <v>24</v>
      </c>
      <c r="AE40" s="2">
        <v>138</v>
      </c>
      <c r="AF40" s="1">
        <f t="shared" si="5"/>
        <v>22097</v>
      </c>
      <c r="AG40" s="2">
        <f t="shared" si="5"/>
        <v>21257</v>
      </c>
      <c r="AH40" s="2">
        <f t="shared" si="5"/>
        <v>43354</v>
      </c>
    </row>
    <row r="41" spans="1:34" x14ac:dyDescent="0.25">
      <c r="A41" t="s">
        <v>36</v>
      </c>
      <c r="B41" s="1">
        <v>930</v>
      </c>
      <c r="C41" s="2">
        <v>610</v>
      </c>
      <c r="D41" s="2">
        <v>1540</v>
      </c>
      <c r="E41" s="1">
        <v>25</v>
      </c>
      <c r="F41" s="2">
        <v>31</v>
      </c>
      <c r="G41" s="2">
        <v>56</v>
      </c>
      <c r="H41" s="1">
        <v>0</v>
      </c>
      <c r="I41" s="2">
        <v>1</v>
      </c>
      <c r="J41" s="2">
        <v>1</v>
      </c>
      <c r="K41" s="1">
        <v>444</v>
      </c>
      <c r="L41" s="2">
        <v>220</v>
      </c>
      <c r="M41" s="2">
        <v>664</v>
      </c>
      <c r="N41" s="1">
        <v>18</v>
      </c>
      <c r="O41" s="2">
        <v>20</v>
      </c>
      <c r="P41" s="2">
        <v>38</v>
      </c>
      <c r="Q41" s="1">
        <v>0</v>
      </c>
      <c r="R41" s="2">
        <v>0</v>
      </c>
      <c r="S41" s="2">
        <v>0</v>
      </c>
      <c r="T41" s="1">
        <v>1233</v>
      </c>
      <c r="U41" s="2">
        <v>1047</v>
      </c>
      <c r="V41" s="2">
        <v>2280</v>
      </c>
      <c r="W41" s="1">
        <v>0</v>
      </c>
      <c r="X41" s="2">
        <v>0</v>
      </c>
      <c r="Y41" s="2">
        <v>0</v>
      </c>
      <c r="Z41" s="1">
        <v>2</v>
      </c>
      <c r="AA41" s="2">
        <v>5</v>
      </c>
      <c r="AB41" s="2">
        <v>7</v>
      </c>
      <c r="AC41" s="1">
        <v>7</v>
      </c>
      <c r="AD41" s="2">
        <v>18</v>
      </c>
      <c r="AE41" s="2">
        <v>25</v>
      </c>
      <c r="AF41" s="1">
        <f t="shared" si="5"/>
        <v>2659</v>
      </c>
      <c r="AG41" s="2">
        <f t="shared" si="5"/>
        <v>1952</v>
      </c>
      <c r="AH41" s="2">
        <f t="shared" si="5"/>
        <v>4611</v>
      </c>
    </row>
    <row r="42" spans="1:34" x14ac:dyDescent="0.25">
      <c r="A42" t="s">
        <v>37</v>
      </c>
      <c r="B42" s="1">
        <v>220</v>
      </c>
      <c r="C42" s="2">
        <v>243</v>
      </c>
      <c r="D42" s="2">
        <v>463</v>
      </c>
      <c r="E42" s="1">
        <v>1</v>
      </c>
      <c r="F42" s="2">
        <v>4</v>
      </c>
      <c r="G42" s="2">
        <v>5</v>
      </c>
      <c r="H42" s="1">
        <v>0</v>
      </c>
      <c r="I42" s="2">
        <v>0</v>
      </c>
      <c r="J42" s="2">
        <v>0</v>
      </c>
      <c r="K42" s="1">
        <v>136</v>
      </c>
      <c r="L42" s="2">
        <v>163</v>
      </c>
      <c r="M42" s="2">
        <v>299</v>
      </c>
      <c r="N42" s="1">
        <v>8</v>
      </c>
      <c r="O42" s="2">
        <v>12</v>
      </c>
      <c r="P42" s="2">
        <v>20</v>
      </c>
      <c r="Q42" s="1">
        <v>0</v>
      </c>
      <c r="R42" s="2">
        <v>0</v>
      </c>
      <c r="S42" s="2">
        <v>0</v>
      </c>
      <c r="T42" s="1">
        <v>148</v>
      </c>
      <c r="U42" s="2">
        <v>193</v>
      </c>
      <c r="V42" s="2">
        <v>341</v>
      </c>
      <c r="W42" s="1">
        <v>0</v>
      </c>
      <c r="X42" s="2">
        <v>0</v>
      </c>
      <c r="Y42" s="2">
        <v>0</v>
      </c>
      <c r="Z42" s="1">
        <v>3</v>
      </c>
      <c r="AA42" s="2">
        <v>1</v>
      </c>
      <c r="AB42" s="2">
        <v>4</v>
      </c>
      <c r="AC42" s="1">
        <v>0</v>
      </c>
      <c r="AD42" s="2">
        <v>0</v>
      </c>
      <c r="AE42" s="2">
        <v>0</v>
      </c>
      <c r="AF42" s="1">
        <f t="shared" si="5"/>
        <v>516</v>
      </c>
      <c r="AG42" s="2">
        <f t="shared" si="5"/>
        <v>616</v>
      </c>
      <c r="AH42" s="2">
        <f t="shared" si="5"/>
        <v>1132</v>
      </c>
    </row>
    <row r="43" spans="1:34" s="10" customFormat="1" x14ac:dyDescent="0.25">
      <c r="A43" s="9" t="s">
        <v>38</v>
      </c>
      <c r="B43" s="3">
        <v>24296</v>
      </c>
      <c r="C43" s="4">
        <v>23246</v>
      </c>
      <c r="D43" s="4">
        <v>47542</v>
      </c>
      <c r="E43" s="3">
        <v>126</v>
      </c>
      <c r="F43" s="4">
        <v>141</v>
      </c>
      <c r="G43" s="4">
        <v>267</v>
      </c>
      <c r="H43" s="3">
        <v>0</v>
      </c>
      <c r="I43" s="4">
        <v>1</v>
      </c>
      <c r="J43" s="4">
        <v>1</v>
      </c>
      <c r="K43" s="3">
        <v>1753</v>
      </c>
      <c r="L43" s="4">
        <v>1505</v>
      </c>
      <c r="M43" s="4">
        <v>3258</v>
      </c>
      <c r="N43" s="3">
        <v>75</v>
      </c>
      <c r="O43" s="4">
        <v>74</v>
      </c>
      <c r="P43" s="4">
        <v>149</v>
      </c>
      <c r="Q43" s="3">
        <v>0</v>
      </c>
      <c r="R43" s="4">
        <v>0</v>
      </c>
      <c r="S43" s="4">
        <v>0</v>
      </c>
      <c r="T43" s="3">
        <v>3568</v>
      </c>
      <c r="U43" s="4">
        <v>3487</v>
      </c>
      <c r="V43" s="4">
        <v>7055</v>
      </c>
      <c r="W43" s="3">
        <v>0</v>
      </c>
      <c r="X43" s="4">
        <v>0</v>
      </c>
      <c r="Y43" s="4">
        <v>0</v>
      </c>
      <c r="Z43" s="3">
        <v>113</v>
      </c>
      <c r="AA43" s="4">
        <v>111</v>
      </c>
      <c r="AB43" s="4">
        <v>224</v>
      </c>
      <c r="AC43" s="3">
        <v>154</v>
      </c>
      <c r="AD43" s="4">
        <v>80</v>
      </c>
      <c r="AE43" s="4">
        <v>234</v>
      </c>
      <c r="AF43" s="3">
        <f t="shared" si="5"/>
        <v>30085</v>
      </c>
      <c r="AG43" s="4">
        <f t="shared" si="5"/>
        <v>28645</v>
      </c>
      <c r="AH43" s="4">
        <f t="shared" si="5"/>
        <v>58730</v>
      </c>
    </row>
    <row r="44" spans="1:34" x14ac:dyDescent="0.25">
      <c r="A44" s="13" t="s">
        <v>45</v>
      </c>
      <c r="B44" s="7"/>
      <c r="C44" s="8"/>
      <c r="D44" s="8"/>
      <c r="E44" s="7"/>
      <c r="F44" s="8"/>
      <c r="G44" s="8"/>
      <c r="H44" s="7"/>
      <c r="I44" s="8"/>
      <c r="J44" s="8"/>
      <c r="K44" s="7"/>
      <c r="L44" s="8"/>
      <c r="M44" s="8"/>
      <c r="N44" s="7"/>
      <c r="O44" s="8"/>
      <c r="P44" s="8"/>
      <c r="Q44" s="7"/>
      <c r="R44" s="8"/>
      <c r="S44" s="8"/>
      <c r="T44" s="7"/>
      <c r="U44" s="8"/>
      <c r="V44" s="8"/>
      <c r="W44" s="7"/>
      <c r="X44" s="8"/>
      <c r="Y44" s="8"/>
      <c r="Z44" s="7"/>
      <c r="AA44" s="8"/>
      <c r="AB44" s="8"/>
      <c r="AC44" s="25"/>
      <c r="AD44" s="8"/>
      <c r="AE44" s="26"/>
      <c r="AF44" s="7"/>
      <c r="AG44" s="8"/>
      <c r="AH44" s="8"/>
    </row>
    <row r="45" spans="1:34" x14ac:dyDescent="0.25">
      <c r="A45" t="s">
        <v>34</v>
      </c>
      <c r="B45" s="1">
        <v>10041</v>
      </c>
      <c r="C45" s="2">
        <v>9496</v>
      </c>
      <c r="D45" s="2">
        <v>19537</v>
      </c>
      <c r="E45" s="1">
        <v>1165</v>
      </c>
      <c r="F45" s="2">
        <v>1186</v>
      </c>
      <c r="G45" s="2">
        <v>2351</v>
      </c>
      <c r="H45" s="1">
        <v>19</v>
      </c>
      <c r="I45" s="2">
        <v>14</v>
      </c>
      <c r="J45" s="2">
        <v>33</v>
      </c>
      <c r="K45" s="1">
        <v>11682</v>
      </c>
      <c r="L45" s="2">
        <v>10595</v>
      </c>
      <c r="M45" s="2">
        <v>22277</v>
      </c>
      <c r="N45" s="1">
        <v>474</v>
      </c>
      <c r="O45" s="2">
        <v>412</v>
      </c>
      <c r="P45" s="2">
        <v>886</v>
      </c>
      <c r="Q45" s="1">
        <v>1</v>
      </c>
      <c r="R45" s="2">
        <v>7</v>
      </c>
      <c r="S45" s="2">
        <v>8</v>
      </c>
      <c r="T45" s="1">
        <v>23544</v>
      </c>
      <c r="U45" s="2">
        <v>23877</v>
      </c>
      <c r="V45" s="2">
        <v>47421</v>
      </c>
      <c r="W45" s="1">
        <v>0</v>
      </c>
      <c r="X45" s="2">
        <v>0</v>
      </c>
      <c r="Y45" s="2">
        <v>0</v>
      </c>
      <c r="Z45" s="1">
        <v>764</v>
      </c>
      <c r="AA45" s="2">
        <v>795</v>
      </c>
      <c r="AB45" s="2">
        <f t="shared" ref="AB45:AB46" si="6">SUM(AB10,AB16,AB22,AB27,AB33,AB39)</f>
        <v>1559</v>
      </c>
      <c r="AC45" s="1">
        <f t="shared" ref="AC45:AE46" si="7">SUM(AC10,AC16,AC22,AC27,AC33,AC39)</f>
        <v>310</v>
      </c>
      <c r="AD45" s="2">
        <f t="shared" si="7"/>
        <v>293</v>
      </c>
      <c r="AE45" s="2">
        <f t="shared" si="7"/>
        <v>603</v>
      </c>
      <c r="AF45" s="1">
        <f t="shared" ref="AF45:AH49" si="8">SUM(AC45,Z45,W45,T45,Q45,N45,K45,H45,E45,B45)</f>
        <v>48000</v>
      </c>
      <c r="AG45" s="2">
        <f t="shared" si="8"/>
        <v>46675</v>
      </c>
      <c r="AH45" s="2">
        <f t="shared" si="8"/>
        <v>94675</v>
      </c>
    </row>
    <row r="46" spans="1:34" x14ac:dyDescent="0.25">
      <c r="A46" t="s">
        <v>35</v>
      </c>
      <c r="B46" s="1">
        <v>156773</v>
      </c>
      <c r="C46" s="2">
        <v>158687</v>
      </c>
      <c r="D46" s="2">
        <v>315460</v>
      </c>
      <c r="E46" s="1">
        <v>4</v>
      </c>
      <c r="F46" s="2">
        <v>3</v>
      </c>
      <c r="G46" s="2">
        <v>7</v>
      </c>
      <c r="H46" s="1">
        <v>223</v>
      </c>
      <c r="I46" s="2">
        <v>501</v>
      </c>
      <c r="J46" s="2">
        <v>724</v>
      </c>
      <c r="K46" s="1">
        <v>500</v>
      </c>
      <c r="L46" s="2">
        <v>965</v>
      </c>
      <c r="M46" s="2">
        <v>1465</v>
      </c>
      <c r="N46" s="1">
        <v>2</v>
      </c>
      <c r="O46" s="2">
        <v>1</v>
      </c>
      <c r="P46" s="2">
        <v>3</v>
      </c>
      <c r="Q46" s="1">
        <v>0</v>
      </c>
      <c r="R46" s="2">
        <v>0</v>
      </c>
      <c r="S46" s="2">
        <v>0</v>
      </c>
      <c r="T46" s="1">
        <v>256</v>
      </c>
      <c r="U46" s="2">
        <v>462</v>
      </c>
      <c r="V46" s="2">
        <v>718</v>
      </c>
      <c r="W46" s="1">
        <v>1333</v>
      </c>
      <c r="X46" s="2">
        <v>1636</v>
      </c>
      <c r="Y46" s="2">
        <v>2969</v>
      </c>
      <c r="Z46" s="1">
        <v>3</v>
      </c>
      <c r="AA46" s="2">
        <v>1</v>
      </c>
      <c r="AB46" s="2">
        <f t="shared" si="6"/>
        <v>4</v>
      </c>
      <c r="AC46" s="1">
        <f t="shared" si="7"/>
        <v>716</v>
      </c>
      <c r="AD46" s="2">
        <f t="shared" si="7"/>
        <v>405</v>
      </c>
      <c r="AE46" s="2">
        <f t="shared" si="7"/>
        <v>1121</v>
      </c>
      <c r="AF46" s="1">
        <f t="shared" si="8"/>
        <v>159810</v>
      </c>
      <c r="AG46" s="2">
        <f t="shared" si="8"/>
        <v>162661</v>
      </c>
      <c r="AH46" s="2">
        <f t="shared" si="8"/>
        <v>322471</v>
      </c>
    </row>
    <row r="47" spans="1:34" x14ac:dyDescent="0.25">
      <c r="A47" t="s">
        <v>36</v>
      </c>
      <c r="B47" s="1">
        <v>3189</v>
      </c>
      <c r="C47" s="2">
        <v>1434</v>
      </c>
      <c r="D47" s="2">
        <v>4623</v>
      </c>
      <c r="E47" s="1">
        <v>116</v>
      </c>
      <c r="F47" s="2">
        <v>131</v>
      </c>
      <c r="G47" s="2">
        <v>247</v>
      </c>
      <c r="H47" s="1">
        <v>6</v>
      </c>
      <c r="I47" s="2">
        <v>4</v>
      </c>
      <c r="J47" s="2">
        <v>10</v>
      </c>
      <c r="K47" s="1">
        <v>1484</v>
      </c>
      <c r="L47" s="2">
        <v>1138</v>
      </c>
      <c r="M47" s="2">
        <v>2622</v>
      </c>
      <c r="N47" s="1">
        <v>54</v>
      </c>
      <c r="O47" s="2">
        <v>60</v>
      </c>
      <c r="P47" s="2">
        <v>114</v>
      </c>
      <c r="Q47" s="1">
        <v>0</v>
      </c>
      <c r="R47" s="2">
        <v>0</v>
      </c>
      <c r="S47" s="2">
        <v>0</v>
      </c>
      <c r="T47" s="1">
        <v>4541</v>
      </c>
      <c r="U47" s="2">
        <v>2528</v>
      </c>
      <c r="V47" s="2">
        <v>7069</v>
      </c>
      <c r="W47" s="1">
        <v>0</v>
      </c>
      <c r="X47" s="2">
        <v>0</v>
      </c>
      <c r="Y47" s="2">
        <v>0</v>
      </c>
      <c r="Z47" s="1">
        <v>47</v>
      </c>
      <c r="AA47" s="2">
        <v>43</v>
      </c>
      <c r="AB47" s="2">
        <f t="shared" ref="AB47:AE47" si="9">SUM(AB12,AB18,AB29,AB35,AB41)</f>
        <v>90</v>
      </c>
      <c r="AC47" s="1">
        <f t="shared" si="9"/>
        <v>123</v>
      </c>
      <c r="AD47" s="2">
        <f t="shared" si="9"/>
        <v>59</v>
      </c>
      <c r="AE47" s="2">
        <f t="shared" si="9"/>
        <v>182</v>
      </c>
      <c r="AF47" s="1">
        <f t="shared" si="8"/>
        <v>9560</v>
      </c>
      <c r="AG47" s="2">
        <f t="shared" si="8"/>
        <v>5397</v>
      </c>
      <c r="AH47" s="2">
        <f t="shared" si="8"/>
        <v>14957</v>
      </c>
    </row>
    <row r="48" spans="1:34" x14ac:dyDescent="0.25">
      <c r="A48" t="s">
        <v>37</v>
      </c>
      <c r="B48" s="1">
        <v>3030</v>
      </c>
      <c r="C48" s="2">
        <v>1555</v>
      </c>
      <c r="D48" s="2">
        <v>4585</v>
      </c>
      <c r="E48" s="1">
        <v>249</v>
      </c>
      <c r="F48" s="2">
        <v>181</v>
      </c>
      <c r="G48" s="2">
        <v>430</v>
      </c>
      <c r="H48" s="1">
        <v>13</v>
      </c>
      <c r="I48" s="2">
        <v>6</v>
      </c>
      <c r="J48" s="2">
        <v>19</v>
      </c>
      <c r="K48" s="1">
        <v>3466</v>
      </c>
      <c r="L48" s="2">
        <v>2663</v>
      </c>
      <c r="M48" s="2">
        <v>6129</v>
      </c>
      <c r="N48" s="1">
        <v>144</v>
      </c>
      <c r="O48" s="2">
        <v>128</v>
      </c>
      <c r="P48" s="2">
        <v>272</v>
      </c>
      <c r="Q48" s="1">
        <v>1</v>
      </c>
      <c r="R48" s="2">
        <v>1</v>
      </c>
      <c r="S48" s="2">
        <v>2</v>
      </c>
      <c r="T48" s="1">
        <v>4899</v>
      </c>
      <c r="U48" s="2">
        <v>3240</v>
      </c>
      <c r="V48" s="2">
        <v>8139</v>
      </c>
      <c r="W48" s="1">
        <v>0</v>
      </c>
      <c r="X48" s="2">
        <v>0</v>
      </c>
      <c r="Y48" s="2">
        <v>0</v>
      </c>
      <c r="Z48" s="1">
        <v>48</v>
      </c>
      <c r="AA48" s="2">
        <v>43</v>
      </c>
      <c r="AB48" s="2">
        <f t="shared" ref="AB48:AE48" si="10">SUM(AB13,AB19,AB24,AB30,AB36,AB42)</f>
        <v>91</v>
      </c>
      <c r="AC48" s="1">
        <f t="shared" si="10"/>
        <v>77</v>
      </c>
      <c r="AD48" s="2">
        <f t="shared" si="10"/>
        <v>42</v>
      </c>
      <c r="AE48" s="2">
        <f t="shared" si="10"/>
        <v>119</v>
      </c>
      <c r="AF48" s="1">
        <f t="shared" si="8"/>
        <v>11927</v>
      </c>
      <c r="AG48" s="2">
        <f t="shared" si="8"/>
        <v>7859</v>
      </c>
      <c r="AH48" s="2">
        <f t="shared" si="8"/>
        <v>19786</v>
      </c>
    </row>
    <row r="49" spans="1:34" s="10" customFormat="1" x14ac:dyDescent="0.25">
      <c r="A49" s="9" t="s">
        <v>26</v>
      </c>
      <c r="B49" s="3">
        <f t="shared" ref="B49:Y49" si="11">SUM(B45:B48)</f>
        <v>173033</v>
      </c>
      <c r="C49" s="4">
        <f t="shared" si="11"/>
        <v>171172</v>
      </c>
      <c r="D49" s="4">
        <f t="shared" si="11"/>
        <v>344205</v>
      </c>
      <c r="E49" s="3">
        <f t="shared" si="11"/>
        <v>1534</v>
      </c>
      <c r="F49" s="4">
        <f t="shared" si="11"/>
        <v>1501</v>
      </c>
      <c r="G49" s="4">
        <f t="shared" si="11"/>
        <v>3035</v>
      </c>
      <c r="H49" s="3">
        <f t="shared" si="11"/>
        <v>261</v>
      </c>
      <c r="I49" s="4">
        <f t="shared" si="11"/>
        <v>525</v>
      </c>
      <c r="J49" s="4">
        <f t="shared" si="11"/>
        <v>786</v>
      </c>
      <c r="K49" s="3">
        <f t="shared" si="11"/>
        <v>17132</v>
      </c>
      <c r="L49" s="4">
        <f t="shared" si="11"/>
        <v>15361</v>
      </c>
      <c r="M49" s="4">
        <f t="shared" si="11"/>
        <v>32493</v>
      </c>
      <c r="N49" s="3">
        <f t="shared" si="11"/>
        <v>674</v>
      </c>
      <c r="O49" s="4">
        <f t="shared" si="11"/>
        <v>601</v>
      </c>
      <c r="P49" s="4">
        <f t="shared" si="11"/>
        <v>1275</v>
      </c>
      <c r="Q49" s="3">
        <f t="shared" si="11"/>
        <v>2</v>
      </c>
      <c r="R49" s="4">
        <f t="shared" si="11"/>
        <v>8</v>
      </c>
      <c r="S49" s="4">
        <f t="shared" si="11"/>
        <v>10</v>
      </c>
      <c r="T49" s="3">
        <f t="shared" si="11"/>
        <v>33240</v>
      </c>
      <c r="U49" s="4">
        <f t="shared" si="11"/>
        <v>30107</v>
      </c>
      <c r="V49" s="4">
        <f t="shared" si="11"/>
        <v>63347</v>
      </c>
      <c r="W49" s="3">
        <f t="shared" si="11"/>
        <v>1333</v>
      </c>
      <c r="X49" s="4">
        <f t="shared" si="11"/>
        <v>1636</v>
      </c>
      <c r="Y49" s="4">
        <f t="shared" si="11"/>
        <v>2969</v>
      </c>
      <c r="Z49" s="3">
        <f t="shared" ref="Z49:AE49" si="12">SUM(Z45:Z48)</f>
        <v>862</v>
      </c>
      <c r="AA49" s="4">
        <f t="shared" si="12"/>
        <v>882</v>
      </c>
      <c r="AB49" s="4">
        <f t="shared" si="12"/>
        <v>1744</v>
      </c>
      <c r="AC49" s="3">
        <f t="shared" si="12"/>
        <v>1226</v>
      </c>
      <c r="AD49" s="4">
        <f t="shared" si="12"/>
        <v>799</v>
      </c>
      <c r="AE49" s="4">
        <f t="shared" si="12"/>
        <v>2025</v>
      </c>
      <c r="AF49" s="3">
        <f t="shared" si="8"/>
        <v>229297</v>
      </c>
      <c r="AG49" s="4">
        <f t="shared" si="8"/>
        <v>222592</v>
      </c>
      <c r="AH49" s="4">
        <f t="shared" si="8"/>
        <v>451889</v>
      </c>
    </row>
    <row r="50" spans="1:34" s="10" customFormat="1" x14ac:dyDescent="0.25">
      <c r="A50" s="9"/>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x14ac:dyDescent="0.25">
      <c r="A51" s="18" t="s">
        <v>52</v>
      </c>
    </row>
    <row r="52" spans="1:34" x14ac:dyDescent="0.25">
      <c r="A52" s="120" t="s">
        <v>53</v>
      </c>
    </row>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12" customFormat="1" x14ac:dyDescent="0.25"/>
    <row r="130" s="12" customFormat="1" x14ac:dyDescent="0.25"/>
    <row r="131" s="12" customFormat="1" x14ac:dyDescent="0.25"/>
    <row r="132" s="12" customFormat="1" x14ac:dyDescent="0.25"/>
    <row r="133" s="12" customFormat="1" x14ac:dyDescent="0.25"/>
    <row r="134" s="12" customFormat="1" x14ac:dyDescent="0.25"/>
    <row r="135" s="12" customFormat="1" x14ac:dyDescent="0.25"/>
    <row r="136" s="12" customFormat="1" x14ac:dyDescent="0.25"/>
    <row r="137" s="12" customFormat="1" x14ac:dyDescent="0.25"/>
  </sheetData>
  <mergeCells count="4">
    <mergeCell ref="A2:AH2"/>
    <mergeCell ref="A3:AH3"/>
    <mergeCell ref="AC5:AE5"/>
    <mergeCell ref="AC6:AE6"/>
  </mergeCells>
  <pageMargins left="0.19685039370078741" right="0.19685039370078741" top="0.78740157480314965" bottom="0.59055118110236227" header="0.51181102362204722" footer="0.51181102362204722"/>
  <pageSetup paperSize="9" scale="81" fitToWidth="2" orientation="portrait" horizontalDpi="1200" verticalDpi="12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1"/>
  <sheetViews>
    <sheetView workbookViewId="0"/>
  </sheetViews>
  <sheetFormatPr defaultColWidth="9.109375" defaultRowHeight="13.2" x14ac:dyDescent="0.25"/>
  <cols>
    <col min="1" max="1" width="29.109375" style="12" bestFit="1" customWidth="1"/>
    <col min="2" max="28" width="7.44140625" style="12" customWidth="1"/>
    <col min="29" max="29" width="10.33203125" style="12" customWidth="1"/>
    <col min="30" max="31" width="7.5546875" style="12" customWidth="1"/>
    <col min="32" max="32" width="9.33203125" style="12" customWidth="1"/>
    <col min="33" max="16384" width="9.109375" style="12"/>
  </cols>
  <sheetData>
    <row r="1" spans="1:29" x14ac:dyDescent="0.25">
      <c r="A1" s="14" t="s">
        <v>1</v>
      </c>
    </row>
    <row r="2" spans="1:29" x14ac:dyDescent="0.25">
      <c r="A2" s="111" t="s">
        <v>54</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row>
    <row r="3" spans="1:29" x14ac:dyDescent="0.25">
      <c r="A3" s="111" t="s">
        <v>16</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row>
    <row r="4" spans="1:29" ht="13.8" thickBot="1" x14ac:dyDescent="0.3">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9" s="16" customFormat="1" x14ac:dyDescent="0.25">
      <c r="A5" s="69"/>
      <c r="B5" s="68" t="s">
        <v>17</v>
      </c>
      <c r="C5" s="67"/>
      <c r="D5" s="66"/>
      <c r="E5" s="68" t="s">
        <v>18</v>
      </c>
      <c r="F5" s="67"/>
      <c r="G5" s="66"/>
      <c r="H5" s="68" t="s">
        <v>19</v>
      </c>
      <c r="I5" s="67"/>
      <c r="J5" s="66"/>
      <c r="K5" s="68" t="s">
        <v>20</v>
      </c>
      <c r="L5" s="67"/>
      <c r="M5" s="66"/>
      <c r="N5" s="68" t="s">
        <v>21</v>
      </c>
      <c r="O5" s="66"/>
      <c r="P5" s="93"/>
      <c r="Q5" s="68" t="s">
        <v>23</v>
      </c>
      <c r="R5" s="67"/>
      <c r="S5" s="66"/>
      <c r="T5" s="94" t="s">
        <v>50</v>
      </c>
      <c r="U5" s="66"/>
      <c r="V5" s="93"/>
      <c r="W5" s="68" t="s">
        <v>25</v>
      </c>
      <c r="X5" s="67"/>
      <c r="Y5" s="95"/>
      <c r="Z5" s="66" t="s">
        <v>26</v>
      </c>
      <c r="AA5" s="67"/>
      <c r="AB5" s="66"/>
      <c r="AC5" s="96"/>
    </row>
    <row r="6" spans="1:29" s="16" customFormat="1" x14ac:dyDescent="0.25">
      <c r="A6" s="42"/>
      <c r="B6" s="65" t="s">
        <v>27</v>
      </c>
      <c r="C6" s="64"/>
      <c r="D6" s="64"/>
      <c r="E6" s="65" t="s">
        <v>27</v>
      </c>
      <c r="F6" s="64"/>
      <c r="G6" s="64"/>
      <c r="H6" s="65" t="s">
        <v>27</v>
      </c>
      <c r="I6" s="64"/>
      <c r="J6" s="64"/>
      <c r="K6" s="65" t="s">
        <v>27</v>
      </c>
      <c r="L6" s="64"/>
      <c r="M6" s="64"/>
      <c r="N6" s="65" t="s">
        <v>27</v>
      </c>
      <c r="O6" s="64"/>
      <c r="P6" s="97"/>
      <c r="Q6" s="65" t="s">
        <v>28</v>
      </c>
      <c r="R6" s="64"/>
      <c r="S6" s="64"/>
      <c r="T6" s="98" t="s">
        <v>55</v>
      </c>
      <c r="U6" s="64"/>
      <c r="V6" s="97"/>
      <c r="W6" s="63"/>
      <c r="X6" s="42"/>
      <c r="Y6" s="99"/>
      <c r="Z6" s="42"/>
      <c r="AA6" s="42"/>
      <c r="AB6" s="42"/>
      <c r="AC6" s="96"/>
    </row>
    <row r="7" spans="1:29" s="16" customFormat="1" x14ac:dyDescent="0.25">
      <c r="A7" s="62"/>
      <c r="B7" s="59" t="s">
        <v>30</v>
      </c>
      <c r="C7" s="58" t="s">
        <v>31</v>
      </c>
      <c r="D7" s="58" t="s">
        <v>32</v>
      </c>
      <c r="E7" s="59" t="s">
        <v>30</v>
      </c>
      <c r="F7" s="58" t="s">
        <v>31</v>
      </c>
      <c r="G7" s="58" t="s">
        <v>32</v>
      </c>
      <c r="H7" s="59" t="s">
        <v>30</v>
      </c>
      <c r="I7" s="58" t="s">
        <v>31</v>
      </c>
      <c r="J7" s="58" t="s">
        <v>32</v>
      </c>
      <c r="K7" s="59" t="s">
        <v>30</v>
      </c>
      <c r="L7" s="58" t="s">
        <v>31</v>
      </c>
      <c r="M7" s="58" t="s">
        <v>32</v>
      </c>
      <c r="N7" s="61" t="s">
        <v>30</v>
      </c>
      <c r="O7" s="58" t="s">
        <v>31</v>
      </c>
      <c r="P7" s="60" t="s">
        <v>32</v>
      </c>
      <c r="Q7" s="59" t="s">
        <v>30</v>
      </c>
      <c r="R7" s="58" t="s">
        <v>31</v>
      </c>
      <c r="S7" s="58" t="s">
        <v>32</v>
      </c>
      <c r="T7" s="59" t="s">
        <v>30</v>
      </c>
      <c r="U7" s="58" t="s">
        <v>31</v>
      </c>
      <c r="V7" s="58" t="s">
        <v>32</v>
      </c>
      <c r="W7" s="59" t="s">
        <v>30</v>
      </c>
      <c r="X7" s="58" t="s">
        <v>31</v>
      </c>
      <c r="Y7" s="100" t="s">
        <v>32</v>
      </c>
      <c r="Z7" s="58" t="s">
        <v>30</v>
      </c>
      <c r="AA7" s="58" t="s">
        <v>31</v>
      </c>
      <c r="AB7" s="58" t="s">
        <v>32</v>
      </c>
      <c r="AC7" s="96"/>
    </row>
    <row r="8" spans="1:29" s="16" customFormat="1" x14ac:dyDescent="0.25">
      <c r="A8" s="42"/>
      <c r="B8" s="54"/>
      <c r="C8" s="53"/>
      <c r="D8" s="53"/>
      <c r="E8" s="54"/>
      <c r="F8" s="53"/>
      <c r="G8" s="53"/>
      <c r="H8" s="54"/>
      <c r="I8" s="53"/>
      <c r="J8" s="53"/>
      <c r="K8" s="54"/>
      <c r="L8" s="53"/>
      <c r="M8" s="53"/>
      <c r="N8" s="56"/>
      <c r="O8" s="53"/>
      <c r="P8" s="55"/>
      <c r="Q8" s="54"/>
      <c r="R8" s="53"/>
      <c r="S8" s="53"/>
      <c r="T8" s="53"/>
      <c r="U8" s="53"/>
      <c r="V8" s="53"/>
      <c r="W8" s="54"/>
      <c r="X8" s="53"/>
      <c r="Y8" s="99"/>
      <c r="Z8" s="53"/>
      <c r="AA8" s="53"/>
      <c r="AB8" s="53"/>
      <c r="AC8" s="96"/>
    </row>
    <row r="9" spans="1:29" s="16" customFormat="1" x14ac:dyDescent="0.25">
      <c r="A9" s="11" t="s">
        <v>33</v>
      </c>
      <c r="B9" s="54"/>
      <c r="C9" s="53"/>
      <c r="D9" s="53"/>
      <c r="E9" s="54"/>
      <c r="F9" s="53"/>
      <c r="G9" s="53"/>
      <c r="H9" s="54"/>
      <c r="I9" s="53"/>
      <c r="J9" s="53"/>
      <c r="K9" s="54"/>
      <c r="L9" s="53"/>
      <c r="M9" s="53"/>
      <c r="N9" s="56"/>
      <c r="O9" s="53"/>
      <c r="P9" s="55"/>
      <c r="Q9" s="54"/>
      <c r="R9" s="53"/>
      <c r="S9" s="53"/>
      <c r="T9" s="56"/>
      <c r="U9" s="53"/>
      <c r="V9" s="55"/>
      <c r="W9" s="54"/>
      <c r="X9" s="53"/>
      <c r="Y9" s="99"/>
      <c r="Z9" s="53"/>
      <c r="AA9" s="53"/>
      <c r="AB9" s="53"/>
      <c r="AC9" s="96"/>
    </row>
    <row r="10" spans="1:29" x14ac:dyDescent="0.25">
      <c r="A10" t="s">
        <v>34</v>
      </c>
      <c r="B10" s="1">
        <v>379</v>
      </c>
      <c r="C10" s="2">
        <v>203</v>
      </c>
      <c r="D10" s="2">
        <v>582</v>
      </c>
      <c r="E10" s="1">
        <v>33</v>
      </c>
      <c r="F10" s="2">
        <v>9</v>
      </c>
      <c r="G10" s="2">
        <v>42</v>
      </c>
      <c r="H10" s="1">
        <v>0</v>
      </c>
      <c r="I10" s="2">
        <v>0</v>
      </c>
      <c r="J10" s="2">
        <v>0</v>
      </c>
      <c r="K10" s="1">
        <v>227</v>
      </c>
      <c r="L10" s="2">
        <v>105</v>
      </c>
      <c r="M10" s="2">
        <v>332</v>
      </c>
      <c r="N10" s="19">
        <v>4</v>
      </c>
      <c r="O10" s="2">
        <v>2</v>
      </c>
      <c r="P10" s="20">
        <v>6</v>
      </c>
      <c r="Q10" s="1">
        <v>427</v>
      </c>
      <c r="R10" s="2">
        <v>212</v>
      </c>
      <c r="S10" s="2">
        <v>639</v>
      </c>
      <c r="T10" s="19">
        <v>0</v>
      </c>
      <c r="U10" s="2">
        <v>0</v>
      </c>
      <c r="V10" s="20">
        <v>0</v>
      </c>
      <c r="W10" s="1">
        <v>43</v>
      </c>
      <c r="X10" s="2">
        <v>11</v>
      </c>
      <c r="Y10" s="43">
        <v>54</v>
      </c>
      <c r="Z10" s="22">
        <f t="shared" ref="Z10:AA14" si="0">SUM(W10,T10,Q10,K10,H10,E10,B10,N10)</f>
        <v>1113</v>
      </c>
      <c r="AA10" s="22">
        <f t="shared" si="0"/>
        <v>542</v>
      </c>
      <c r="AB10" s="22">
        <f>SUM(Z10:AA10)</f>
        <v>1655</v>
      </c>
      <c r="AC10" s="88"/>
    </row>
    <row r="11" spans="1:29" x14ac:dyDescent="0.25">
      <c r="A11" t="s">
        <v>35</v>
      </c>
      <c r="B11" s="1">
        <v>2433</v>
      </c>
      <c r="C11" s="2">
        <v>1173</v>
      </c>
      <c r="D11" s="2">
        <v>3606</v>
      </c>
      <c r="E11" s="1">
        <v>0</v>
      </c>
      <c r="F11" s="2">
        <v>0</v>
      </c>
      <c r="G11" s="2">
        <v>0</v>
      </c>
      <c r="H11" s="1">
        <v>0</v>
      </c>
      <c r="I11" s="2">
        <v>0</v>
      </c>
      <c r="J11" s="2">
        <v>0</v>
      </c>
      <c r="K11" s="1">
        <v>0</v>
      </c>
      <c r="L11" s="2">
        <v>0</v>
      </c>
      <c r="M11" s="2">
        <v>0</v>
      </c>
      <c r="N11" s="19">
        <v>0</v>
      </c>
      <c r="O11" s="2">
        <v>0</v>
      </c>
      <c r="P11" s="20">
        <v>0</v>
      </c>
      <c r="Q11" s="1">
        <v>0</v>
      </c>
      <c r="R11" s="2">
        <v>0</v>
      </c>
      <c r="S11" s="2">
        <v>0</v>
      </c>
      <c r="T11" s="19">
        <v>67</v>
      </c>
      <c r="U11" s="2">
        <v>58</v>
      </c>
      <c r="V11" s="20">
        <v>125</v>
      </c>
      <c r="W11" s="1">
        <v>0</v>
      </c>
      <c r="X11" s="2">
        <v>0</v>
      </c>
      <c r="Y11" s="43">
        <v>0</v>
      </c>
      <c r="Z11" s="22">
        <f t="shared" si="0"/>
        <v>2500</v>
      </c>
      <c r="AA11" s="22">
        <f t="shared" si="0"/>
        <v>1231</v>
      </c>
      <c r="AB11" s="22">
        <f>SUM(Z11:AA11)</f>
        <v>3731</v>
      </c>
      <c r="AC11"/>
    </row>
    <row r="12" spans="1:29" x14ac:dyDescent="0.25">
      <c r="A12" t="s">
        <v>36</v>
      </c>
      <c r="B12" s="1">
        <v>0</v>
      </c>
      <c r="C12" s="2">
        <v>0</v>
      </c>
      <c r="D12" s="2">
        <v>0</v>
      </c>
      <c r="E12" s="1">
        <v>0</v>
      </c>
      <c r="F12" s="2">
        <v>0</v>
      </c>
      <c r="G12" s="2">
        <v>0</v>
      </c>
      <c r="H12" s="1">
        <v>0</v>
      </c>
      <c r="I12" s="2">
        <v>0</v>
      </c>
      <c r="J12" s="2">
        <v>0</v>
      </c>
      <c r="K12" s="1">
        <v>0</v>
      </c>
      <c r="L12" s="2">
        <v>0</v>
      </c>
      <c r="M12" s="2">
        <v>0</v>
      </c>
      <c r="N12" s="19">
        <v>0</v>
      </c>
      <c r="O12" s="2">
        <v>0</v>
      </c>
      <c r="P12" s="20">
        <v>0</v>
      </c>
      <c r="Q12" s="1">
        <v>0</v>
      </c>
      <c r="R12" s="2">
        <v>0</v>
      </c>
      <c r="S12" s="2">
        <v>0</v>
      </c>
      <c r="T12" s="19">
        <v>0</v>
      </c>
      <c r="U12" s="2">
        <v>0</v>
      </c>
      <c r="V12" s="20">
        <v>0</v>
      </c>
      <c r="W12" s="1">
        <v>0</v>
      </c>
      <c r="X12" s="2">
        <v>0</v>
      </c>
      <c r="Y12" s="43">
        <v>0</v>
      </c>
      <c r="Z12" s="22">
        <f t="shared" si="0"/>
        <v>0</v>
      </c>
      <c r="AA12" s="22">
        <f t="shared" si="0"/>
        <v>0</v>
      </c>
      <c r="AB12" s="22">
        <f>SUM(Z12:AA12)</f>
        <v>0</v>
      </c>
      <c r="AC12"/>
    </row>
    <row r="13" spans="1:29" x14ac:dyDescent="0.25">
      <c r="A13" t="s">
        <v>37</v>
      </c>
      <c r="B13" s="1">
        <v>145</v>
      </c>
      <c r="C13" s="2">
        <v>74</v>
      </c>
      <c r="D13" s="2">
        <v>219</v>
      </c>
      <c r="E13" s="1">
        <v>21</v>
      </c>
      <c r="F13" s="2">
        <v>10</v>
      </c>
      <c r="G13" s="2">
        <v>31</v>
      </c>
      <c r="H13" s="1">
        <v>1</v>
      </c>
      <c r="I13" s="2">
        <v>0</v>
      </c>
      <c r="J13" s="2">
        <v>1</v>
      </c>
      <c r="K13" s="1">
        <v>310</v>
      </c>
      <c r="L13" s="2">
        <v>162</v>
      </c>
      <c r="M13" s="2">
        <v>472</v>
      </c>
      <c r="N13" s="19">
        <v>7</v>
      </c>
      <c r="O13" s="2">
        <v>7</v>
      </c>
      <c r="P13" s="20">
        <v>14</v>
      </c>
      <c r="Q13" s="1">
        <v>103</v>
      </c>
      <c r="R13" s="2">
        <v>60</v>
      </c>
      <c r="S13" s="2">
        <v>163</v>
      </c>
      <c r="T13" s="19">
        <v>0</v>
      </c>
      <c r="U13" s="2">
        <v>0</v>
      </c>
      <c r="V13" s="20">
        <v>0</v>
      </c>
      <c r="W13" s="1">
        <v>2</v>
      </c>
      <c r="X13" s="2">
        <v>2</v>
      </c>
      <c r="Y13" s="43">
        <v>4</v>
      </c>
      <c r="Z13" s="22">
        <f t="shared" si="0"/>
        <v>589</v>
      </c>
      <c r="AA13" s="22">
        <f t="shared" si="0"/>
        <v>315</v>
      </c>
      <c r="AB13" s="22">
        <f>SUM(Z13:AA13)</f>
        <v>904</v>
      </c>
      <c r="AC13"/>
    </row>
    <row r="14" spans="1:29" s="10" customFormat="1" x14ac:dyDescent="0.25">
      <c r="A14" s="9" t="s">
        <v>38</v>
      </c>
      <c r="B14" s="3">
        <v>2957</v>
      </c>
      <c r="C14" s="4">
        <v>1450</v>
      </c>
      <c r="D14" s="4">
        <v>4407</v>
      </c>
      <c r="E14" s="3">
        <v>54</v>
      </c>
      <c r="F14" s="4">
        <v>19</v>
      </c>
      <c r="G14" s="4">
        <v>73</v>
      </c>
      <c r="H14" s="3">
        <v>1</v>
      </c>
      <c r="I14" s="4">
        <v>0</v>
      </c>
      <c r="J14" s="4">
        <v>1</v>
      </c>
      <c r="K14" s="3">
        <v>537</v>
      </c>
      <c r="L14" s="4">
        <v>267</v>
      </c>
      <c r="M14" s="4">
        <v>804</v>
      </c>
      <c r="N14" s="23">
        <v>11</v>
      </c>
      <c r="O14" s="4">
        <v>9</v>
      </c>
      <c r="P14" s="24">
        <v>20</v>
      </c>
      <c r="Q14" s="3">
        <v>530</v>
      </c>
      <c r="R14" s="4">
        <v>272</v>
      </c>
      <c r="S14" s="4">
        <v>802</v>
      </c>
      <c r="T14" s="23">
        <v>67</v>
      </c>
      <c r="U14" s="4">
        <v>58</v>
      </c>
      <c r="V14" s="24">
        <v>125</v>
      </c>
      <c r="W14" s="3">
        <v>45</v>
      </c>
      <c r="X14" s="4">
        <v>13</v>
      </c>
      <c r="Y14" s="44">
        <v>58</v>
      </c>
      <c r="Z14" s="4">
        <f t="shared" si="0"/>
        <v>4202</v>
      </c>
      <c r="AA14" s="4">
        <f t="shared" si="0"/>
        <v>2088</v>
      </c>
      <c r="AB14" s="4">
        <f>SUM(Z14:AA14)</f>
        <v>6290</v>
      </c>
      <c r="AC14" s="9"/>
    </row>
    <row r="15" spans="1:29" s="10" customFormat="1" x14ac:dyDescent="0.25">
      <c r="A15" s="11" t="s">
        <v>39</v>
      </c>
      <c r="B15" s="5"/>
      <c r="C15" s="6"/>
      <c r="D15" s="6"/>
      <c r="E15" s="5"/>
      <c r="F15" s="6"/>
      <c r="G15" s="6"/>
      <c r="H15" s="5"/>
      <c r="I15" s="6"/>
      <c r="J15" s="6"/>
      <c r="K15" s="5"/>
      <c r="L15" s="6"/>
      <c r="M15" s="6"/>
      <c r="N15" s="91"/>
      <c r="O15" s="6"/>
      <c r="P15" s="90"/>
      <c r="Q15" s="5"/>
      <c r="R15" s="6"/>
      <c r="S15" s="6"/>
      <c r="T15" s="91"/>
      <c r="U15" s="6"/>
      <c r="V15" s="90"/>
      <c r="W15" s="5"/>
      <c r="X15" s="6"/>
      <c r="Y15" s="92"/>
      <c r="Z15" s="6"/>
      <c r="AA15" s="6"/>
      <c r="AB15" s="6"/>
      <c r="AC15" s="9"/>
    </row>
    <row r="16" spans="1:29" x14ac:dyDescent="0.25">
      <c r="A16" t="s">
        <v>34</v>
      </c>
      <c r="B16" s="1">
        <v>235</v>
      </c>
      <c r="C16" s="2">
        <v>79</v>
      </c>
      <c r="D16" s="2">
        <v>314</v>
      </c>
      <c r="E16" s="1">
        <v>15</v>
      </c>
      <c r="F16" s="2">
        <v>11</v>
      </c>
      <c r="G16" s="2">
        <v>26</v>
      </c>
      <c r="H16" s="1">
        <v>0</v>
      </c>
      <c r="I16" s="2">
        <v>0</v>
      </c>
      <c r="J16" s="2">
        <v>0</v>
      </c>
      <c r="K16" s="1">
        <v>68</v>
      </c>
      <c r="L16" s="2">
        <v>26</v>
      </c>
      <c r="M16" s="2">
        <v>94</v>
      </c>
      <c r="N16" s="19">
        <v>2</v>
      </c>
      <c r="O16" s="2">
        <v>3</v>
      </c>
      <c r="P16" s="20">
        <v>5</v>
      </c>
      <c r="Q16" s="1">
        <v>188</v>
      </c>
      <c r="R16" s="2">
        <v>63</v>
      </c>
      <c r="S16" s="2">
        <v>251</v>
      </c>
      <c r="T16" s="19">
        <v>0</v>
      </c>
      <c r="U16" s="2">
        <v>0</v>
      </c>
      <c r="V16" s="20">
        <v>0</v>
      </c>
      <c r="W16" s="1">
        <v>2</v>
      </c>
      <c r="X16" s="2">
        <v>0</v>
      </c>
      <c r="Y16" s="43">
        <v>2</v>
      </c>
      <c r="Z16" s="22">
        <f t="shared" ref="Z16:AA20" si="1">SUM(W16,T16,Q16,K16,H16,E16,B16,N16)</f>
        <v>510</v>
      </c>
      <c r="AA16" s="22">
        <f t="shared" si="1"/>
        <v>182</v>
      </c>
      <c r="AB16" s="22">
        <f>SUM(Z16:AA16)</f>
        <v>692</v>
      </c>
      <c r="AC16"/>
    </row>
    <row r="17" spans="1:32" x14ac:dyDescent="0.25">
      <c r="A17" t="s">
        <v>35</v>
      </c>
      <c r="B17" s="1">
        <v>566</v>
      </c>
      <c r="C17" s="2">
        <v>391</v>
      </c>
      <c r="D17" s="2">
        <v>957</v>
      </c>
      <c r="E17" s="1">
        <v>0</v>
      </c>
      <c r="F17" s="2">
        <v>0</v>
      </c>
      <c r="G17" s="2">
        <v>0</v>
      </c>
      <c r="H17" s="1">
        <v>0</v>
      </c>
      <c r="I17" s="2">
        <v>0</v>
      </c>
      <c r="J17" s="2">
        <v>0</v>
      </c>
      <c r="K17" s="1">
        <v>0</v>
      </c>
      <c r="L17" s="2">
        <v>0</v>
      </c>
      <c r="M17" s="2">
        <v>0</v>
      </c>
      <c r="N17" s="19">
        <v>0</v>
      </c>
      <c r="O17" s="2">
        <v>0</v>
      </c>
      <c r="P17" s="20">
        <v>0</v>
      </c>
      <c r="Q17" s="1">
        <v>0</v>
      </c>
      <c r="R17" s="2">
        <v>0</v>
      </c>
      <c r="S17" s="2">
        <v>0</v>
      </c>
      <c r="T17" s="19">
        <v>0</v>
      </c>
      <c r="U17" s="2">
        <v>0</v>
      </c>
      <c r="V17" s="20">
        <v>0</v>
      </c>
      <c r="W17" s="1">
        <v>0</v>
      </c>
      <c r="X17" s="2">
        <v>0</v>
      </c>
      <c r="Y17" s="43">
        <v>0</v>
      </c>
      <c r="Z17" s="22">
        <f t="shared" si="1"/>
        <v>566</v>
      </c>
      <c r="AA17" s="22">
        <f t="shared" si="1"/>
        <v>391</v>
      </c>
      <c r="AB17" s="22">
        <f>SUM(Z17:AA17)</f>
        <v>957</v>
      </c>
      <c r="AC17"/>
    </row>
    <row r="18" spans="1:32" x14ac:dyDescent="0.25">
      <c r="A18" t="s">
        <v>36</v>
      </c>
      <c r="B18" s="1">
        <v>0</v>
      </c>
      <c r="C18" s="2">
        <v>0</v>
      </c>
      <c r="D18" s="2">
        <v>0</v>
      </c>
      <c r="E18" s="1">
        <v>0</v>
      </c>
      <c r="F18" s="2">
        <v>0</v>
      </c>
      <c r="G18" s="2">
        <v>0</v>
      </c>
      <c r="H18" s="1">
        <v>0</v>
      </c>
      <c r="I18" s="2">
        <v>0</v>
      </c>
      <c r="J18" s="2">
        <v>0</v>
      </c>
      <c r="K18" s="1">
        <v>0</v>
      </c>
      <c r="L18" s="2">
        <v>0</v>
      </c>
      <c r="M18" s="2">
        <v>0</v>
      </c>
      <c r="N18" s="19">
        <v>0</v>
      </c>
      <c r="O18" s="2">
        <v>0</v>
      </c>
      <c r="P18" s="20">
        <v>0</v>
      </c>
      <c r="Q18" s="1">
        <v>0</v>
      </c>
      <c r="R18" s="2">
        <v>0</v>
      </c>
      <c r="S18" s="2">
        <v>0</v>
      </c>
      <c r="T18" s="19">
        <v>0</v>
      </c>
      <c r="U18" s="2">
        <v>0</v>
      </c>
      <c r="V18" s="20">
        <v>0</v>
      </c>
      <c r="W18" s="1">
        <v>0</v>
      </c>
      <c r="X18" s="2">
        <v>0</v>
      </c>
      <c r="Y18" s="43">
        <v>0</v>
      </c>
      <c r="Z18" s="22">
        <f t="shared" si="1"/>
        <v>0</v>
      </c>
      <c r="AA18" s="22">
        <f t="shared" si="1"/>
        <v>0</v>
      </c>
      <c r="AB18" s="22">
        <f>SUM(Z18:AA18)</f>
        <v>0</v>
      </c>
      <c r="AC18"/>
    </row>
    <row r="19" spans="1:32" x14ac:dyDescent="0.25">
      <c r="A19" t="s">
        <v>37</v>
      </c>
      <c r="B19" s="1">
        <v>73</v>
      </c>
      <c r="C19" s="2">
        <v>37</v>
      </c>
      <c r="D19" s="2">
        <v>110</v>
      </c>
      <c r="E19" s="1">
        <v>7</v>
      </c>
      <c r="F19" s="2">
        <v>1</v>
      </c>
      <c r="G19" s="2">
        <v>8</v>
      </c>
      <c r="H19" s="1">
        <v>0</v>
      </c>
      <c r="I19" s="2">
        <v>0</v>
      </c>
      <c r="J19" s="2">
        <v>0</v>
      </c>
      <c r="K19" s="1">
        <v>40</v>
      </c>
      <c r="L19" s="2">
        <v>26</v>
      </c>
      <c r="M19" s="2">
        <v>66</v>
      </c>
      <c r="N19" s="19">
        <v>2</v>
      </c>
      <c r="O19" s="2">
        <v>2</v>
      </c>
      <c r="P19" s="20">
        <v>4</v>
      </c>
      <c r="Q19" s="1">
        <v>56</v>
      </c>
      <c r="R19" s="2">
        <v>20</v>
      </c>
      <c r="S19" s="2">
        <v>76</v>
      </c>
      <c r="T19" s="19">
        <v>0</v>
      </c>
      <c r="U19" s="2">
        <v>0</v>
      </c>
      <c r="V19" s="20">
        <v>0</v>
      </c>
      <c r="W19" s="1">
        <v>0</v>
      </c>
      <c r="X19" s="2">
        <v>0</v>
      </c>
      <c r="Y19" s="43">
        <v>0</v>
      </c>
      <c r="Z19" s="22">
        <f t="shared" si="1"/>
        <v>178</v>
      </c>
      <c r="AA19" s="22">
        <f t="shared" si="1"/>
        <v>86</v>
      </c>
      <c r="AB19" s="22">
        <f>SUM(Z19:AA19)</f>
        <v>264</v>
      </c>
      <c r="AC19"/>
      <c r="AD19" s="9"/>
      <c r="AE19" s="9"/>
      <c r="AF19"/>
    </row>
    <row r="20" spans="1:32" s="10" customFormat="1" x14ac:dyDescent="0.25">
      <c r="A20" s="9" t="s">
        <v>38</v>
      </c>
      <c r="B20" s="3">
        <v>874</v>
      </c>
      <c r="C20" s="4">
        <v>507</v>
      </c>
      <c r="D20" s="4">
        <v>1381</v>
      </c>
      <c r="E20" s="3">
        <v>22</v>
      </c>
      <c r="F20" s="4">
        <v>12</v>
      </c>
      <c r="G20" s="4">
        <v>34</v>
      </c>
      <c r="H20" s="3">
        <v>0</v>
      </c>
      <c r="I20" s="4">
        <v>0</v>
      </c>
      <c r="J20" s="4">
        <v>0</v>
      </c>
      <c r="K20" s="3">
        <v>108</v>
      </c>
      <c r="L20" s="4">
        <v>52</v>
      </c>
      <c r="M20" s="4">
        <v>160</v>
      </c>
      <c r="N20" s="23">
        <v>4</v>
      </c>
      <c r="O20" s="4">
        <v>5</v>
      </c>
      <c r="P20" s="24">
        <v>9</v>
      </c>
      <c r="Q20" s="3">
        <v>244</v>
      </c>
      <c r="R20" s="4">
        <v>83</v>
      </c>
      <c r="S20" s="4">
        <v>327</v>
      </c>
      <c r="T20" s="23">
        <v>0</v>
      </c>
      <c r="U20" s="4">
        <v>0</v>
      </c>
      <c r="V20" s="24">
        <v>0</v>
      </c>
      <c r="W20" s="3">
        <v>2</v>
      </c>
      <c r="X20" s="4">
        <v>0</v>
      </c>
      <c r="Y20" s="44">
        <v>2</v>
      </c>
      <c r="Z20" s="4">
        <f t="shared" si="1"/>
        <v>1254</v>
      </c>
      <c r="AA20" s="4">
        <f t="shared" si="1"/>
        <v>659</v>
      </c>
      <c r="AB20" s="4">
        <f>SUM(Z20:AA20)</f>
        <v>1913</v>
      </c>
      <c r="AC20" s="9"/>
      <c r="AD20"/>
      <c r="AE20"/>
      <c r="AF20" s="9"/>
    </row>
    <row r="21" spans="1:32" s="10" customFormat="1" x14ac:dyDescent="0.25">
      <c r="A21" s="11" t="s">
        <v>40</v>
      </c>
      <c r="B21" s="5"/>
      <c r="C21" s="6"/>
      <c r="D21" s="6"/>
      <c r="E21" s="5"/>
      <c r="F21" s="6"/>
      <c r="G21" s="6"/>
      <c r="H21" s="5"/>
      <c r="I21" s="6"/>
      <c r="J21" s="6"/>
      <c r="K21" s="5"/>
      <c r="L21" s="6"/>
      <c r="M21" s="6"/>
      <c r="N21" s="91"/>
      <c r="O21" s="6"/>
      <c r="P21" s="90"/>
      <c r="Q21" s="5"/>
      <c r="R21" s="6"/>
      <c r="S21" s="6"/>
      <c r="T21" s="91"/>
      <c r="U21" s="6"/>
      <c r="V21" s="90"/>
      <c r="W21" s="5"/>
      <c r="X21" s="6"/>
      <c r="Y21" s="92"/>
      <c r="Z21" s="6"/>
      <c r="AA21" s="6"/>
      <c r="AB21" s="6"/>
      <c r="AC21" s="9"/>
      <c r="AD21"/>
      <c r="AE21"/>
      <c r="AF21" s="9"/>
    </row>
    <row r="22" spans="1:32" x14ac:dyDescent="0.25">
      <c r="A22" t="s">
        <v>34</v>
      </c>
      <c r="B22" s="1">
        <v>21</v>
      </c>
      <c r="C22" s="2">
        <v>15</v>
      </c>
      <c r="D22" s="2">
        <v>36</v>
      </c>
      <c r="E22" s="1">
        <v>9</v>
      </c>
      <c r="F22" s="2">
        <v>1</v>
      </c>
      <c r="G22" s="2">
        <v>10</v>
      </c>
      <c r="H22" s="1">
        <v>0</v>
      </c>
      <c r="I22" s="2">
        <v>0</v>
      </c>
      <c r="J22" s="2">
        <v>0</v>
      </c>
      <c r="K22" s="1">
        <v>28</v>
      </c>
      <c r="L22" s="2">
        <v>21</v>
      </c>
      <c r="M22" s="2">
        <v>49</v>
      </c>
      <c r="N22" s="19">
        <v>0</v>
      </c>
      <c r="O22" s="2">
        <v>0</v>
      </c>
      <c r="P22" s="20">
        <v>0</v>
      </c>
      <c r="Q22" s="1">
        <v>17</v>
      </c>
      <c r="R22" s="2">
        <v>6</v>
      </c>
      <c r="S22" s="2">
        <v>23</v>
      </c>
      <c r="T22" s="19">
        <v>0</v>
      </c>
      <c r="U22" s="2">
        <v>0</v>
      </c>
      <c r="V22" s="20">
        <v>0</v>
      </c>
      <c r="W22" s="1">
        <v>0</v>
      </c>
      <c r="X22" s="2">
        <v>0</v>
      </c>
      <c r="Y22" s="43">
        <v>0</v>
      </c>
      <c r="Z22" s="22">
        <f t="shared" ref="Z22:AA26" si="2">SUM(W22,T22,Q22,K22,H22,E22,B22,N22)</f>
        <v>75</v>
      </c>
      <c r="AA22" s="22">
        <f t="shared" si="2"/>
        <v>43</v>
      </c>
      <c r="AB22" s="22">
        <f>SUM(Z22:AA22)</f>
        <v>118</v>
      </c>
      <c r="AC22"/>
      <c r="AD22"/>
      <c r="AE22"/>
      <c r="AF22"/>
    </row>
    <row r="23" spans="1:32" x14ac:dyDescent="0.25">
      <c r="A23" t="s">
        <v>35</v>
      </c>
      <c r="B23" s="1">
        <v>231</v>
      </c>
      <c r="C23" s="2">
        <v>150</v>
      </c>
      <c r="D23" s="2">
        <v>381</v>
      </c>
      <c r="E23" s="1">
        <v>0</v>
      </c>
      <c r="F23" s="2">
        <v>0</v>
      </c>
      <c r="G23" s="2">
        <v>0</v>
      </c>
      <c r="H23" s="1">
        <v>0</v>
      </c>
      <c r="I23" s="2">
        <v>0</v>
      </c>
      <c r="J23" s="2">
        <v>0</v>
      </c>
      <c r="K23" s="1">
        <v>0</v>
      </c>
      <c r="L23" s="2">
        <v>0</v>
      </c>
      <c r="M23" s="2">
        <v>0</v>
      </c>
      <c r="N23" s="19">
        <v>0</v>
      </c>
      <c r="O23" s="2">
        <v>0</v>
      </c>
      <c r="P23" s="20">
        <v>0</v>
      </c>
      <c r="Q23" s="1">
        <v>0</v>
      </c>
      <c r="R23" s="2">
        <v>0</v>
      </c>
      <c r="S23" s="2">
        <v>0</v>
      </c>
      <c r="T23" s="19">
        <v>0</v>
      </c>
      <c r="U23" s="2">
        <v>0</v>
      </c>
      <c r="V23" s="20">
        <v>0</v>
      </c>
      <c r="W23" s="1">
        <v>0</v>
      </c>
      <c r="X23" s="2">
        <v>0</v>
      </c>
      <c r="Y23" s="43">
        <v>0</v>
      </c>
      <c r="Z23" s="22">
        <f t="shared" si="2"/>
        <v>231</v>
      </c>
      <c r="AA23" s="22">
        <f t="shared" si="2"/>
        <v>150</v>
      </c>
      <c r="AB23" s="22">
        <f>SUM(Z23:AA23)</f>
        <v>381</v>
      </c>
      <c r="AC23"/>
      <c r="AD23"/>
      <c r="AE23"/>
      <c r="AF23"/>
    </row>
    <row r="24" spans="1:32" x14ac:dyDescent="0.25">
      <c r="A24" t="s">
        <v>37</v>
      </c>
      <c r="B24" s="1">
        <v>0</v>
      </c>
      <c r="C24" s="2">
        <v>0</v>
      </c>
      <c r="D24" s="2">
        <v>0</v>
      </c>
      <c r="E24" s="1">
        <v>0</v>
      </c>
      <c r="F24" s="2">
        <v>0</v>
      </c>
      <c r="G24" s="2">
        <v>0</v>
      </c>
      <c r="H24" s="1">
        <v>0</v>
      </c>
      <c r="I24" s="2">
        <v>0</v>
      </c>
      <c r="J24" s="2">
        <v>0</v>
      </c>
      <c r="K24" s="1">
        <v>0</v>
      </c>
      <c r="L24" s="2">
        <v>0</v>
      </c>
      <c r="M24" s="2">
        <v>0</v>
      </c>
      <c r="N24" s="19">
        <v>0</v>
      </c>
      <c r="O24" s="2">
        <v>0</v>
      </c>
      <c r="P24" s="20">
        <v>0</v>
      </c>
      <c r="Q24" s="1">
        <v>0</v>
      </c>
      <c r="R24" s="2">
        <v>0</v>
      </c>
      <c r="S24" s="2">
        <v>0</v>
      </c>
      <c r="T24" s="19">
        <v>0</v>
      </c>
      <c r="U24" s="2">
        <v>0</v>
      </c>
      <c r="V24" s="20">
        <v>0</v>
      </c>
      <c r="W24" s="1">
        <v>0</v>
      </c>
      <c r="X24" s="2">
        <v>0</v>
      </c>
      <c r="Y24" s="43">
        <v>0</v>
      </c>
      <c r="Z24" s="22">
        <f t="shared" si="2"/>
        <v>0</v>
      </c>
      <c r="AA24" s="22">
        <f t="shared" si="2"/>
        <v>0</v>
      </c>
      <c r="AB24" s="22">
        <f>SUM(Z24:AA24)</f>
        <v>0</v>
      </c>
      <c r="AC24"/>
      <c r="AD24" s="9"/>
      <c r="AE24" s="9"/>
      <c r="AF24"/>
    </row>
    <row r="25" spans="1:32" x14ac:dyDescent="0.25">
      <c r="A25" t="s">
        <v>56</v>
      </c>
      <c r="B25" s="1">
        <v>42</v>
      </c>
      <c r="C25" s="2">
        <v>13</v>
      </c>
      <c r="D25" s="2">
        <v>55</v>
      </c>
      <c r="E25" s="1">
        <v>8</v>
      </c>
      <c r="F25" s="2">
        <v>3</v>
      </c>
      <c r="G25" s="2">
        <v>11</v>
      </c>
      <c r="H25" s="1">
        <v>0</v>
      </c>
      <c r="I25" s="2">
        <v>0</v>
      </c>
      <c r="J25" s="2">
        <v>0</v>
      </c>
      <c r="K25" s="1">
        <v>74</v>
      </c>
      <c r="L25" s="2">
        <v>17</v>
      </c>
      <c r="M25" s="2">
        <v>91</v>
      </c>
      <c r="N25" s="19">
        <v>2</v>
      </c>
      <c r="O25" s="2">
        <v>0</v>
      </c>
      <c r="P25" s="20">
        <v>2</v>
      </c>
      <c r="Q25" s="1">
        <v>32</v>
      </c>
      <c r="R25" s="2">
        <v>11</v>
      </c>
      <c r="S25" s="2">
        <v>43</v>
      </c>
      <c r="T25" s="19">
        <v>0</v>
      </c>
      <c r="U25" s="2">
        <v>0</v>
      </c>
      <c r="V25" s="20">
        <v>0</v>
      </c>
      <c r="W25" s="1">
        <v>1</v>
      </c>
      <c r="X25" s="2">
        <v>1</v>
      </c>
      <c r="Y25" s="43">
        <v>2</v>
      </c>
      <c r="Z25" s="22">
        <f t="shared" si="2"/>
        <v>159</v>
      </c>
      <c r="AA25" s="22">
        <f t="shared" si="2"/>
        <v>45</v>
      </c>
      <c r="AB25" s="22">
        <f>SUM(Z25:AA25)</f>
        <v>204</v>
      </c>
      <c r="AC25"/>
      <c r="AD25" s="9"/>
      <c r="AE25" s="9"/>
      <c r="AF25"/>
    </row>
    <row r="26" spans="1:32" s="10" customFormat="1" x14ac:dyDescent="0.25">
      <c r="A26" s="9" t="s">
        <v>38</v>
      </c>
      <c r="B26" s="3">
        <v>294</v>
      </c>
      <c r="C26" s="4">
        <v>178</v>
      </c>
      <c r="D26" s="4">
        <v>472</v>
      </c>
      <c r="E26" s="3">
        <v>17</v>
      </c>
      <c r="F26" s="4">
        <v>4</v>
      </c>
      <c r="G26" s="4">
        <v>21</v>
      </c>
      <c r="H26" s="3">
        <v>0</v>
      </c>
      <c r="I26" s="4">
        <v>0</v>
      </c>
      <c r="J26" s="4">
        <v>0</v>
      </c>
      <c r="K26" s="3">
        <v>102</v>
      </c>
      <c r="L26" s="4">
        <v>38</v>
      </c>
      <c r="M26" s="4">
        <v>140</v>
      </c>
      <c r="N26" s="23">
        <v>2</v>
      </c>
      <c r="O26" s="4">
        <v>0</v>
      </c>
      <c r="P26" s="24">
        <v>2</v>
      </c>
      <c r="Q26" s="3">
        <v>49</v>
      </c>
      <c r="R26" s="4">
        <v>17</v>
      </c>
      <c r="S26" s="4">
        <v>66</v>
      </c>
      <c r="T26" s="23">
        <v>0</v>
      </c>
      <c r="U26" s="4">
        <v>0</v>
      </c>
      <c r="V26" s="24">
        <v>0</v>
      </c>
      <c r="W26" s="3">
        <v>1</v>
      </c>
      <c r="X26" s="4">
        <v>1</v>
      </c>
      <c r="Y26" s="44">
        <v>2</v>
      </c>
      <c r="Z26" s="4">
        <f t="shared" si="2"/>
        <v>465</v>
      </c>
      <c r="AA26" s="4">
        <f t="shared" si="2"/>
        <v>238</v>
      </c>
      <c r="AB26" s="4">
        <f>SUM(Z26:AA26)</f>
        <v>703</v>
      </c>
      <c r="AC26" s="9"/>
      <c r="AD26"/>
      <c r="AE26"/>
      <c r="AF26" s="9"/>
    </row>
    <row r="27" spans="1:32" s="10" customFormat="1" x14ac:dyDescent="0.25">
      <c r="A27" s="11" t="s">
        <v>41</v>
      </c>
      <c r="B27" s="5"/>
      <c r="C27" s="6"/>
      <c r="D27" s="6"/>
      <c r="E27" s="5"/>
      <c r="F27" s="6"/>
      <c r="G27" s="6"/>
      <c r="H27" s="5"/>
      <c r="I27" s="6"/>
      <c r="J27" s="6"/>
      <c r="K27" s="5"/>
      <c r="L27" s="6"/>
      <c r="M27" s="6"/>
      <c r="N27" s="91"/>
      <c r="O27" s="6"/>
      <c r="P27" s="90"/>
      <c r="Q27" s="5"/>
      <c r="R27" s="6"/>
      <c r="S27" s="6"/>
      <c r="T27" s="91"/>
      <c r="U27" s="6"/>
      <c r="V27" s="90"/>
      <c r="W27" s="5"/>
      <c r="X27" s="6"/>
      <c r="Y27" s="92"/>
      <c r="Z27" s="6"/>
      <c r="AA27" s="6"/>
      <c r="AB27" s="6"/>
      <c r="AC27" s="9"/>
      <c r="AD27"/>
      <c r="AE27"/>
      <c r="AF27" s="9"/>
    </row>
    <row r="28" spans="1:32" x14ac:dyDescent="0.25">
      <c r="A28" t="s">
        <v>34</v>
      </c>
      <c r="B28" s="1">
        <v>465</v>
      </c>
      <c r="C28" s="2">
        <v>210</v>
      </c>
      <c r="D28" s="2">
        <v>675</v>
      </c>
      <c r="E28" s="1">
        <v>24</v>
      </c>
      <c r="F28" s="2">
        <v>11</v>
      </c>
      <c r="G28" s="2">
        <v>35</v>
      </c>
      <c r="H28" s="1">
        <v>0</v>
      </c>
      <c r="I28" s="2">
        <v>0</v>
      </c>
      <c r="J28" s="2">
        <v>0</v>
      </c>
      <c r="K28" s="1">
        <v>100</v>
      </c>
      <c r="L28" s="2">
        <v>71</v>
      </c>
      <c r="M28" s="2">
        <v>171</v>
      </c>
      <c r="N28" s="19">
        <v>13</v>
      </c>
      <c r="O28" s="2">
        <v>8</v>
      </c>
      <c r="P28" s="20">
        <v>21</v>
      </c>
      <c r="Q28" s="1">
        <v>586</v>
      </c>
      <c r="R28" s="2">
        <v>206</v>
      </c>
      <c r="S28" s="2">
        <v>792</v>
      </c>
      <c r="T28" s="19">
        <v>0</v>
      </c>
      <c r="U28" s="2">
        <v>0</v>
      </c>
      <c r="V28" s="20">
        <v>0</v>
      </c>
      <c r="W28" s="1">
        <v>5</v>
      </c>
      <c r="X28" s="2">
        <v>7</v>
      </c>
      <c r="Y28" s="43">
        <v>12</v>
      </c>
      <c r="Z28" s="22">
        <f t="shared" ref="Z28:AA32" si="3">SUM(W28,T28,Q28,K28,H28,E28,B28,N28)</f>
        <v>1193</v>
      </c>
      <c r="AA28" s="22">
        <f t="shared" si="3"/>
        <v>513</v>
      </c>
      <c r="AB28" s="22">
        <f>SUM(Z28:AA28)</f>
        <v>1706</v>
      </c>
      <c r="AC28"/>
      <c r="AD28"/>
      <c r="AE28"/>
      <c r="AF28"/>
    </row>
    <row r="29" spans="1:32" x14ac:dyDescent="0.25">
      <c r="A29" t="s">
        <v>35</v>
      </c>
      <c r="B29" s="1">
        <v>2003</v>
      </c>
      <c r="C29" s="2">
        <v>1071</v>
      </c>
      <c r="D29" s="2">
        <v>3074</v>
      </c>
      <c r="E29" s="1">
        <v>0</v>
      </c>
      <c r="F29" s="2">
        <v>0</v>
      </c>
      <c r="G29" s="2">
        <v>0</v>
      </c>
      <c r="H29" s="1">
        <v>0</v>
      </c>
      <c r="I29" s="2">
        <v>0</v>
      </c>
      <c r="J29" s="2">
        <v>0</v>
      </c>
      <c r="K29" s="1">
        <v>0</v>
      </c>
      <c r="L29" s="2">
        <v>0</v>
      </c>
      <c r="M29" s="2">
        <v>0</v>
      </c>
      <c r="N29" s="19">
        <v>0</v>
      </c>
      <c r="O29" s="2">
        <v>0</v>
      </c>
      <c r="P29" s="20">
        <v>0</v>
      </c>
      <c r="Q29" s="1">
        <v>0</v>
      </c>
      <c r="R29" s="2">
        <v>0</v>
      </c>
      <c r="S29" s="2">
        <v>0</v>
      </c>
      <c r="T29" s="19">
        <v>0</v>
      </c>
      <c r="U29" s="2">
        <v>0</v>
      </c>
      <c r="V29" s="20">
        <v>0</v>
      </c>
      <c r="W29" s="1">
        <v>0</v>
      </c>
      <c r="X29" s="2">
        <v>0</v>
      </c>
      <c r="Y29" s="43">
        <v>0</v>
      </c>
      <c r="Z29" s="22">
        <f t="shared" si="3"/>
        <v>2003</v>
      </c>
      <c r="AA29" s="22">
        <f t="shared" si="3"/>
        <v>1071</v>
      </c>
      <c r="AB29" s="22">
        <f>SUM(Z29:AA29)</f>
        <v>3074</v>
      </c>
      <c r="AC29"/>
      <c r="AD29"/>
      <c r="AE29"/>
      <c r="AF29"/>
    </row>
    <row r="30" spans="1:32" x14ac:dyDescent="0.25">
      <c r="A30" t="s">
        <v>36</v>
      </c>
      <c r="B30" s="1">
        <v>0</v>
      </c>
      <c r="C30" s="2">
        <v>0</v>
      </c>
      <c r="D30" s="2">
        <v>0</v>
      </c>
      <c r="E30" s="1">
        <v>0</v>
      </c>
      <c r="F30" s="2">
        <v>0</v>
      </c>
      <c r="G30" s="2">
        <v>0</v>
      </c>
      <c r="H30" s="1">
        <v>0</v>
      </c>
      <c r="I30" s="2">
        <v>0</v>
      </c>
      <c r="J30" s="2">
        <v>0</v>
      </c>
      <c r="K30" s="1">
        <v>0</v>
      </c>
      <c r="L30" s="2">
        <v>0</v>
      </c>
      <c r="M30" s="2">
        <v>0</v>
      </c>
      <c r="N30" s="19">
        <v>0</v>
      </c>
      <c r="O30" s="2">
        <v>0</v>
      </c>
      <c r="P30" s="20">
        <v>0</v>
      </c>
      <c r="Q30" s="1">
        <v>0</v>
      </c>
      <c r="R30" s="2">
        <v>0</v>
      </c>
      <c r="S30" s="2">
        <v>0</v>
      </c>
      <c r="T30" s="19">
        <v>0</v>
      </c>
      <c r="U30" s="2">
        <v>0</v>
      </c>
      <c r="V30" s="20">
        <v>0</v>
      </c>
      <c r="W30" s="1">
        <v>0</v>
      </c>
      <c r="X30" s="2">
        <v>0</v>
      </c>
      <c r="Y30" s="43">
        <v>0</v>
      </c>
      <c r="Z30" s="22">
        <f t="shared" si="3"/>
        <v>0</v>
      </c>
      <c r="AA30" s="22">
        <f t="shared" si="3"/>
        <v>0</v>
      </c>
      <c r="AB30" s="22">
        <f>SUM(Z30:AA30)</f>
        <v>0</v>
      </c>
      <c r="AC30"/>
      <c r="AD30" s="9"/>
      <c r="AE30" s="9"/>
      <c r="AF30"/>
    </row>
    <row r="31" spans="1:32" x14ac:dyDescent="0.25">
      <c r="A31" t="s">
        <v>37</v>
      </c>
      <c r="B31" s="1">
        <v>0</v>
      </c>
      <c r="C31" s="2">
        <v>0</v>
      </c>
      <c r="D31" s="2">
        <v>0</v>
      </c>
      <c r="E31" s="1">
        <v>0</v>
      </c>
      <c r="F31" s="2">
        <v>0</v>
      </c>
      <c r="G31" s="2">
        <v>0</v>
      </c>
      <c r="H31" s="1">
        <v>0</v>
      </c>
      <c r="I31" s="2">
        <v>0</v>
      </c>
      <c r="J31" s="2">
        <v>0</v>
      </c>
      <c r="K31" s="1">
        <v>0</v>
      </c>
      <c r="L31" s="2">
        <v>0</v>
      </c>
      <c r="M31" s="2">
        <v>0</v>
      </c>
      <c r="N31" s="19">
        <v>0</v>
      </c>
      <c r="O31" s="2">
        <v>0</v>
      </c>
      <c r="P31" s="20">
        <v>0</v>
      </c>
      <c r="Q31" s="1">
        <v>0</v>
      </c>
      <c r="R31" s="2">
        <v>0</v>
      </c>
      <c r="S31" s="2">
        <v>0</v>
      </c>
      <c r="T31" s="19">
        <v>0</v>
      </c>
      <c r="U31" s="2">
        <v>0</v>
      </c>
      <c r="V31" s="20">
        <v>0</v>
      </c>
      <c r="W31" s="1">
        <v>0</v>
      </c>
      <c r="X31" s="2">
        <v>0</v>
      </c>
      <c r="Y31" s="43">
        <v>0</v>
      </c>
      <c r="Z31" s="22">
        <f t="shared" si="3"/>
        <v>0</v>
      </c>
      <c r="AA31" s="22">
        <f t="shared" si="3"/>
        <v>0</v>
      </c>
      <c r="AB31" s="22">
        <f>SUM(Z31:AA31)</f>
        <v>0</v>
      </c>
      <c r="AC31"/>
      <c r="AD31" s="9"/>
      <c r="AE31" s="9"/>
      <c r="AF31"/>
    </row>
    <row r="32" spans="1:32" s="10" customFormat="1" x14ac:dyDescent="0.25">
      <c r="A32" s="9" t="s">
        <v>38</v>
      </c>
      <c r="B32" s="3">
        <v>2468</v>
      </c>
      <c r="C32" s="4">
        <v>1281</v>
      </c>
      <c r="D32" s="4">
        <v>3749</v>
      </c>
      <c r="E32" s="3">
        <v>24</v>
      </c>
      <c r="F32" s="4">
        <v>11</v>
      </c>
      <c r="G32" s="4">
        <v>35</v>
      </c>
      <c r="H32" s="3">
        <v>0</v>
      </c>
      <c r="I32" s="4">
        <v>0</v>
      </c>
      <c r="J32" s="4">
        <v>0</v>
      </c>
      <c r="K32" s="3">
        <v>100</v>
      </c>
      <c r="L32" s="4">
        <v>71</v>
      </c>
      <c r="M32" s="4">
        <v>171</v>
      </c>
      <c r="N32" s="23">
        <v>13</v>
      </c>
      <c r="O32" s="4">
        <v>8</v>
      </c>
      <c r="P32" s="24">
        <v>21</v>
      </c>
      <c r="Q32" s="3">
        <v>586</v>
      </c>
      <c r="R32" s="4">
        <v>206</v>
      </c>
      <c r="S32" s="4">
        <v>792</v>
      </c>
      <c r="T32" s="23">
        <v>0</v>
      </c>
      <c r="U32" s="4">
        <v>0</v>
      </c>
      <c r="V32" s="24">
        <v>0</v>
      </c>
      <c r="W32" s="3">
        <v>5</v>
      </c>
      <c r="X32" s="4">
        <v>7</v>
      </c>
      <c r="Y32" s="44">
        <v>12</v>
      </c>
      <c r="Z32" s="4">
        <f t="shared" si="3"/>
        <v>3196</v>
      </c>
      <c r="AA32" s="4">
        <f t="shared" si="3"/>
        <v>1584</v>
      </c>
      <c r="AB32" s="4">
        <f>SUM(Z32:AA32)</f>
        <v>4780</v>
      </c>
      <c r="AC32" s="9"/>
      <c r="AD32"/>
      <c r="AE32"/>
      <c r="AF32" s="9"/>
    </row>
    <row r="33" spans="1:32" s="10" customFormat="1" x14ac:dyDescent="0.25">
      <c r="A33" s="11" t="s">
        <v>42</v>
      </c>
      <c r="B33" s="5"/>
      <c r="C33" s="6"/>
      <c r="D33" s="6"/>
      <c r="E33" s="5"/>
      <c r="F33" s="6"/>
      <c r="G33" s="6"/>
      <c r="H33" s="5"/>
      <c r="I33" s="6"/>
      <c r="J33" s="6"/>
      <c r="K33" s="5"/>
      <c r="L33" s="6"/>
      <c r="M33" s="6"/>
      <c r="N33" s="91"/>
      <c r="O33" s="6"/>
      <c r="P33" s="90"/>
      <c r="Q33" s="5"/>
      <c r="R33" s="6"/>
      <c r="S33" s="6"/>
      <c r="T33" s="91"/>
      <c r="U33" s="6"/>
      <c r="V33" s="90"/>
      <c r="W33" s="5"/>
      <c r="X33" s="6"/>
      <c r="Y33" s="92"/>
      <c r="Z33" s="6"/>
      <c r="AA33" s="6"/>
      <c r="AB33" s="6"/>
      <c r="AC33" s="9"/>
      <c r="AD33"/>
      <c r="AE33"/>
      <c r="AF33" s="9"/>
    </row>
    <row r="34" spans="1:32" x14ac:dyDescent="0.25">
      <c r="A34" t="s">
        <v>34</v>
      </c>
      <c r="B34" s="1">
        <v>443</v>
      </c>
      <c r="C34" s="2">
        <v>192</v>
      </c>
      <c r="D34" s="2">
        <v>635</v>
      </c>
      <c r="E34" s="1">
        <v>29</v>
      </c>
      <c r="F34" s="2">
        <v>10</v>
      </c>
      <c r="G34" s="2">
        <v>39</v>
      </c>
      <c r="H34" s="1">
        <v>0</v>
      </c>
      <c r="I34" s="2">
        <v>0</v>
      </c>
      <c r="J34" s="2">
        <v>0</v>
      </c>
      <c r="K34" s="1">
        <v>146</v>
      </c>
      <c r="L34" s="2">
        <v>70</v>
      </c>
      <c r="M34" s="2">
        <v>216</v>
      </c>
      <c r="N34" s="19">
        <v>4</v>
      </c>
      <c r="O34" s="2">
        <v>1</v>
      </c>
      <c r="P34" s="20">
        <v>5</v>
      </c>
      <c r="Q34" s="1">
        <v>529</v>
      </c>
      <c r="R34" s="2">
        <v>167</v>
      </c>
      <c r="S34" s="2">
        <v>696</v>
      </c>
      <c r="T34" s="19">
        <v>0</v>
      </c>
      <c r="U34" s="2">
        <v>0</v>
      </c>
      <c r="V34" s="20">
        <v>0</v>
      </c>
      <c r="W34" s="1">
        <v>9</v>
      </c>
      <c r="X34" s="2">
        <v>3</v>
      </c>
      <c r="Y34" s="43">
        <v>12</v>
      </c>
      <c r="Z34" s="22">
        <f t="shared" ref="Z34:AA38" si="4">SUM(W34,T34,Q34,K34,H34,E34,B34,N34)</f>
        <v>1160</v>
      </c>
      <c r="AA34" s="22">
        <f t="shared" si="4"/>
        <v>443</v>
      </c>
      <c r="AB34" s="22">
        <f>SUM(Z34:AA34)</f>
        <v>1603</v>
      </c>
      <c r="AC34"/>
      <c r="AD34"/>
      <c r="AE34"/>
      <c r="AF34"/>
    </row>
    <row r="35" spans="1:32" x14ac:dyDescent="0.25">
      <c r="A35" t="s">
        <v>35</v>
      </c>
      <c r="B35" s="1">
        <v>1946</v>
      </c>
      <c r="C35" s="2">
        <v>983</v>
      </c>
      <c r="D35" s="2">
        <v>2929</v>
      </c>
      <c r="E35" s="1">
        <v>3</v>
      </c>
      <c r="F35" s="2">
        <v>1</v>
      </c>
      <c r="G35" s="2">
        <v>4</v>
      </c>
      <c r="H35" s="1">
        <v>0</v>
      </c>
      <c r="I35" s="2">
        <v>0</v>
      </c>
      <c r="J35" s="2">
        <v>0</v>
      </c>
      <c r="K35" s="1">
        <v>14</v>
      </c>
      <c r="L35" s="2">
        <v>9</v>
      </c>
      <c r="M35" s="2">
        <v>23</v>
      </c>
      <c r="N35" s="19">
        <v>0</v>
      </c>
      <c r="O35" s="2">
        <v>0</v>
      </c>
      <c r="P35" s="20">
        <v>0</v>
      </c>
      <c r="Q35" s="1">
        <v>28</v>
      </c>
      <c r="R35" s="2">
        <v>9</v>
      </c>
      <c r="S35" s="2">
        <v>37</v>
      </c>
      <c r="T35" s="19">
        <v>0</v>
      </c>
      <c r="U35" s="2">
        <v>0</v>
      </c>
      <c r="V35" s="20">
        <v>0</v>
      </c>
      <c r="W35" s="1">
        <v>3</v>
      </c>
      <c r="X35" s="2">
        <v>2</v>
      </c>
      <c r="Y35" s="43">
        <v>5</v>
      </c>
      <c r="Z35" s="22">
        <f t="shared" si="4"/>
        <v>1994</v>
      </c>
      <c r="AA35" s="22">
        <f t="shared" si="4"/>
        <v>1004</v>
      </c>
      <c r="AB35" s="22">
        <f>SUM(Z35:AA35)</f>
        <v>2998</v>
      </c>
      <c r="AC35"/>
      <c r="AD35"/>
      <c r="AE35"/>
      <c r="AF35"/>
    </row>
    <row r="36" spans="1:32" x14ac:dyDescent="0.25">
      <c r="A36" t="s">
        <v>36</v>
      </c>
      <c r="B36" s="1">
        <v>45</v>
      </c>
      <c r="C36" s="2">
        <v>19</v>
      </c>
      <c r="D36" s="2">
        <v>64</v>
      </c>
      <c r="E36" s="1">
        <v>0</v>
      </c>
      <c r="F36" s="2">
        <v>0</v>
      </c>
      <c r="G36" s="2">
        <v>0</v>
      </c>
      <c r="H36" s="1">
        <v>0</v>
      </c>
      <c r="I36" s="2">
        <v>0</v>
      </c>
      <c r="J36" s="2">
        <v>0</v>
      </c>
      <c r="K36" s="1">
        <v>18</v>
      </c>
      <c r="L36" s="2">
        <v>7</v>
      </c>
      <c r="M36" s="2">
        <v>25</v>
      </c>
      <c r="N36" s="19">
        <v>0</v>
      </c>
      <c r="O36" s="2">
        <v>0</v>
      </c>
      <c r="P36" s="20">
        <v>0</v>
      </c>
      <c r="Q36" s="1">
        <v>62</v>
      </c>
      <c r="R36" s="2">
        <v>23</v>
      </c>
      <c r="S36" s="2">
        <v>85</v>
      </c>
      <c r="T36" s="19">
        <v>0</v>
      </c>
      <c r="U36" s="2">
        <v>0</v>
      </c>
      <c r="V36" s="20">
        <v>0</v>
      </c>
      <c r="W36" s="1">
        <v>1</v>
      </c>
      <c r="X36" s="2">
        <v>0</v>
      </c>
      <c r="Y36" s="43">
        <v>1</v>
      </c>
      <c r="Z36" s="22">
        <f t="shared" si="4"/>
        <v>126</v>
      </c>
      <c r="AA36" s="22">
        <f t="shared" si="4"/>
        <v>49</v>
      </c>
      <c r="AB36" s="22">
        <f>SUM(Z36:AA36)</f>
        <v>175</v>
      </c>
      <c r="AC36"/>
      <c r="AD36" s="9"/>
      <c r="AE36" s="9"/>
      <c r="AF36"/>
    </row>
    <row r="37" spans="1:32" x14ac:dyDescent="0.25">
      <c r="A37" t="s">
        <v>37</v>
      </c>
      <c r="B37" s="1">
        <v>51</v>
      </c>
      <c r="C37" s="2">
        <v>42</v>
      </c>
      <c r="D37" s="2">
        <v>93</v>
      </c>
      <c r="E37" s="1">
        <v>7</v>
      </c>
      <c r="F37" s="2">
        <v>1</v>
      </c>
      <c r="G37" s="2">
        <v>8</v>
      </c>
      <c r="H37" s="1">
        <v>0</v>
      </c>
      <c r="I37" s="2">
        <v>0</v>
      </c>
      <c r="J37" s="2">
        <v>0</v>
      </c>
      <c r="K37" s="1">
        <v>64</v>
      </c>
      <c r="L37" s="2">
        <v>39</v>
      </c>
      <c r="M37" s="2">
        <v>103</v>
      </c>
      <c r="N37" s="19">
        <v>4</v>
      </c>
      <c r="O37" s="2">
        <v>3</v>
      </c>
      <c r="P37" s="20">
        <v>7</v>
      </c>
      <c r="Q37" s="1">
        <v>70</v>
      </c>
      <c r="R37" s="2">
        <v>44</v>
      </c>
      <c r="S37" s="2">
        <v>114</v>
      </c>
      <c r="T37" s="19">
        <v>0</v>
      </c>
      <c r="U37" s="2">
        <v>0</v>
      </c>
      <c r="V37" s="20">
        <v>0</v>
      </c>
      <c r="W37" s="1">
        <v>0</v>
      </c>
      <c r="X37" s="2">
        <v>1</v>
      </c>
      <c r="Y37" s="43">
        <v>1</v>
      </c>
      <c r="Z37" s="22">
        <f t="shared" si="4"/>
        <v>196</v>
      </c>
      <c r="AA37" s="22">
        <f t="shared" si="4"/>
        <v>130</v>
      </c>
      <c r="AB37" s="22">
        <f>SUM(Z37:AA37)</f>
        <v>326</v>
      </c>
      <c r="AC37"/>
      <c r="AD37" s="9"/>
      <c r="AE37" s="9"/>
      <c r="AF37"/>
    </row>
    <row r="38" spans="1:32" s="10" customFormat="1" x14ac:dyDescent="0.25">
      <c r="A38" s="9" t="s">
        <v>38</v>
      </c>
      <c r="B38" s="3">
        <v>2485</v>
      </c>
      <c r="C38" s="4">
        <v>1236</v>
      </c>
      <c r="D38" s="4">
        <v>3721</v>
      </c>
      <c r="E38" s="3">
        <v>39</v>
      </c>
      <c r="F38" s="4">
        <v>12</v>
      </c>
      <c r="G38" s="4">
        <v>51</v>
      </c>
      <c r="H38" s="3">
        <v>0</v>
      </c>
      <c r="I38" s="4">
        <v>0</v>
      </c>
      <c r="J38" s="4">
        <v>0</v>
      </c>
      <c r="K38" s="3">
        <v>242</v>
      </c>
      <c r="L38" s="4">
        <v>125</v>
      </c>
      <c r="M38" s="4">
        <v>367</v>
      </c>
      <c r="N38" s="23">
        <v>8</v>
      </c>
      <c r="O38" s="4">
        <v>4</v>
      </c>
      <c r="P38" s="24">
        <v>12</v>
      </c>
      <c r="Q38" s="3">
        <v>689</v>
      </c>
      <c r="R38" s="4">
        <v>243</v>
      </c>
      <c r="S38" s="4">
        <v>932</v>
      </c>
      <c r="T38" s="23">
        <v>0</v>
      </c>
      <c r="U38" s="4">
        <v>0</v>
      </c>
      <c r="V38" s="24">
        <v>0</v>
      </c>
      <c r="W38" s="3">
        <v>13</v>
      </c>
      <c r="X38" s="4">
        <v>6</v>
      </c>
      <c r="Y38" s="44">
        <v>19</v>
      </c>
      <c r="Z38" s="4">
        <f t="shared" si="4"/>
        <v>3476</v>
      </c>
      <c r="AA38" s="4">
        <f t="shared" si="4"/>
        <v>1626</v>
      </c>
      <c r="AB38" s="4">
        <f>SUM(Z38:AA38)</f>
        <v>5102</v>
      </c>
      <c r="AC38" s="9"/>
      <c r="AD38"/>
      <c r="AE38"/>
      <c r="AF38" s="9"/>
    </row>
    <row r="39" spans="1:32" s="10" customFormat="1" x14ac:dyDescent="0.25">
      <c r="A39" s="11" t="s">
        <v>44</v>
      </c>
      <c r="B39" s="5"/>
      <c r="C39" s="6"/>
      <c r="D39" s="6"/>
      <c r="E39" s="5"/>
      <c r="F39" s="6"/>
      <c r="G39" s="6"/>
      <c r="H39" s="5"/>
      <c r="I39" s="6"/>
      <c r="J39" s="6"/>
      <c r="K39" s="5"/>
      <c r="L39" s="6"/>
      <c r="M39" s="6"/>
      <c r="N39" s="91"/>
      <c r="O39" s="6"/>
      <c r="P39" s="90"/>
      <c r="Q39" s="5"/>
      <c r="R39" s="6"/>
      <c r="S39" s="6"/>
      <c r="T39" s="91"/>
      <c r="U39" s="6"/>
      <c r="V39" s="90"/>
      <c r="W39" s="5"/>
      <c r="X39" s="6"/>
      <c r="Y39" s="92"/>
      <c r="Z39" s="6"/>
      <c r="AA39" s="6"/>
      <c r="AB39" s="6"/>
      <c r="AC39" s="9"/>
      <c r="AD39"/>
      <c r="AE39"/>
      <c r="AF39" s="9"/>
    </row>
    <row r="40" spans="1:32" x14ac:dyDescent="0.25">
      <c r="A40" t="s">
        <v>34</v>
      </c>
      <c r="B40" s="1">
        <v>292</v>
      </c>
      <c r="C40" s="2">
        <v>134</v>
      </c>
      <c r="D40" s="2">
        <v>426</v>
      </c>
      <c r="E40" s="1">
        <v>6</v>
      </c>
      <c r="F40" s="2">
        <v>5</v>
      </c>
      <c r="G40" s="2">
        <v>11</v>
      </c>
      <c r="H40" s="1">
        <v>0</v>
      </c>
      <c r="I40" s="2">
        <v>0</v>
      </c>
      <c r="J40" s="2">
        <v>0</v>
      </c>
      <c r="K40" s="1">
        <v>94</v>
      </c>
      <c r="L40" s="2">
        <v>43</v>
      </c>
      <c r="M40" s="2">
        <v>137</v>
      </c>
      <c r="N40" s="19">
        <v>1</v>
      </c>
      <c r="O40" s="2">
        <v>0</v>
      </c>
      <c r="P40" s="20">
        <v>1</v>
      </c>
      <c r="Q40" s="1">
        <v>273</v>
      </c>
      <c r="R40" s="2">
        <v>121</v>
      </c>
      <c r="S40" s="2">
        <v>394</v>
      </c>
      <c r="T40" s="19">
        <v>0</v>
      </c>
      <c r="U40" s="2">
        <v>0</v>
      </c>
      <c r="V40" s="20">
        <v>0</v>
      </c>
      <c r="W40" s="1">
        <v>8</v>
      </c>
      <c r="X40" s="2">
        <v>4</v>
      </c>
      <c r="Y40" s="43">
        <v>12</v>
      </c>
      <c r="Z40" s="22">
        <f t="shared" ref="Z40:AA44" si="5">SUM(W40,T40,Q40,K40,H40,E40,B40,N40)</f>
        <v>674</v>
      </c>
      <c r="AA40" s="22">
        <f t="shared" si="5"/>
        <v>307</v>
      </c>
      <c r="AB40" s="22">
        <f>SUM(Z40:AA40)</f>
        <v>981</v>
      </c>
      <c r="AC40"/>
      <c r="AD40"/>
      <c r="AE40"/>
      <c r="AF40"/>
    </row>
    <row r="41" spans="1:32" x14ac:dyDescent="0.25">
      <c r="A41" t="s">
        <v>35</v>
      </c>
      <c r="B41" s="1">
        <v>1756</v>
      </c>
      <c r="C41" s="2">
        <v>792</v>
      </c>
      <c r="D41" s="2">
        <v>2548</v>
      </c>
      <c r="E41" s="1">
        <v>0</v>
      </c>
      <c r="F41" s="2">
        <v>0</v>
      </c>
      <c r="G41" s="2">
        <v>0</v>
      </c>
      <c r="H41" s="1">
        <v>0</v>
      </c>
      <c r="I41" s="2">
        <v>0</v>
      </c>
      <c r="J41" s="2">
        <v>0</v>
      </c>
      <c r="K41" s="1">
        <v>0</v>
      </c>
      <c r="L41" s="2">
        <v>0</v>
      </c>
      <c r="M41" s="2">
        <v>0</v>
      </c>
      <c r="N41" s="19">
        <v>0</v>
      </c>
      <c r="O41" s="2">
        <v>0</v>
      </c>
      <c r="P41" s="20">
        <v>0</v>
      </c>
      <c r="Q41" s="1">
        <v>0</v>
      </c>
      <c r="R41" s="2">
        <v>0</v>
      </c>
      <c r="S41" s="2">
        <v>0</v>
      </c>
      <c r="T41" s="19">
        <v>0</v>
      </c>
      <c r="U41" s="2">
        <v>0</v>
      </c>
      <c r="V41" s="20">
        <v>0</v>
      </c>
      <c r="W41" s="1">
        <v>0</v>
      </c>
      <c r="X41" s="2">
        <v>0</v>
      </c>
      <c r="Y41" s="43">
        <v>0</v>
      </c>
      <c r="Z41" s="22">
        <f t="shared" si="5"/>
        <v>1756</v>
      </c>
      <c r="AA41" s="22">
        <f t="shared" si="5"/>
        <v>792</v>
      </c>
      <c r="AB41" s="22">
        <f>SUM(Z41:AA41)</f>
        <v>2548</v>
      </c>
      <c r="AC41"/>
      <c r="AD41"/>
      <c r="AE41"/>
      <c r="AF41"/>
    </row>
    <row r="42" spans="1:32" x14ac:dyDescent="0.25">
      <c r="A42" t="s">
        <v>36</v>
      </c>
      <c r="B42" s="1">
        <v>153</v>
      </c>
      <c r="C42" s="2">
        <v>55</v>
      </c>
      <c r="D42" s="2">
        <v>208</v>
      </c>
      <c r="E42" s="1">
        <v>5</v>
      </c>
      <c r="F42" s="2">
        <v>2</v>
      </c>
      <c r="G42" s="2">
        <v>7</v>
      </c>
      <c r="H42" s="1">
        <v>0</v>
      </c>
      <c r="I42" s="2">
        <v>0</v>
      </c>
      <c r="J42" s="2">
        <v>0</v>
      </c>
      <c r="K42" s="1">
        <v>45</v>
      </c>
      <c r="L42" s="2">
        <v>19</v>
      </c>
      <c r="M42" s="2">
        <v>64</v>
      </c>
      <c r="N42" s="19">
        <v>0</v>
      </c>
      <c r="O42" s="2">
        <v>0</v>
      </c>
      <c r="P42" s="20">
        <v>0</v>
      </c>
      <c r="Q42" s="1">
        <v>107</v>
      </c>
      <c r="R42" s="2">
        <v>36</v>
      </c>
      <c r="S42" s="2">
        <v>143</v>
      </c>
      <c r="T42" s="19">
        <v>0</v>
      </c>
      <c r="U42" s="2">
        <v>0</v>
      </c>
      <c r="V42" s="20">
        <v>0</v>
      </c>
      <c r="W42" s="1">
        <v>1</v>
      </c>
      <c r="X42" s="2">
        <v>0</v>
      </c>
      <c r="Y42" s="43">
        <v>1</v>
      </c>
      <c r="Z42" s="22">
        <f t="shared" si="5"/>
        <v>311</v>
      </c>
      <c r="AA42" s="22">
        <f t="shared" si="5"/>
        <v>112</v>
      </c>
      <c r="AB42" s="22">
        <f>SUM(Z42:AA42)</f>
        <v>423</v>
      </c>
      <c r="AC42"/>
      <c r="AD42"/>
      <c r="AE42"/>
      <c r="AF42"/>
    </row>
    <row r="43" spans="1:32" x14ac:dyDescent="0.25">
      <c r="A43" t="s">
        <v>37</v>
      </c>
      <c r="B43" s="1">
        <v>42</v>
      </c>
      <c r="C43" s="2">
        <v>3</v>
      </c>
      <c r="D43" s="2">
        <v>45</v>
      </c>
      <c r="E43" s="1">
        <v>4</v>
      </c>
      <c r="F43" s="2">
        <v>0</v>
      </c>
      <c r="G43" s="2">
        <v>4</v>
      </c>
      <c r="H43" s="1">
        <v>0</v>
      </c>
      <c r="I43" s="2">
        <v>0</v>
      </c>
      <c r="J43" s="2">
        <v>0</v>
      </c>
      <c r="K43" s="1">
        <v>15</v>
      </c>
      <c r="L43" s="2">
        <v>1</v>
      </c>
      <c r="M43" s="2">
        <v>16</v>
      </c>
      <c r="N43" s="19">
        <v>0</v>
      </c>
      <c r="O43" s="2">
        <v>0</v>
      </c>
      <c r="P43" s="20">
        <v>0</v>
      </c>
      <c r="Q43" s="1">
        <v>13</v>
      </c>
      <c r="R43" s="2">
        <v>1</v>
      </c>
      <c r="S43" s="2">
        <v>14</v>
      </c>
      <c r="T43" s="19">
        <v>0</v>
      </c>
      <c r="U43" s="2">
        <v>0</v>
      </c>
      <c r="V43" s="20">
        <v>0</v>
      </c>
      <c r="W43" s="1">
        <v>0</v>
      </c>
      <c r="X43" s="2">
        <v>0</v>
      </c>
      <c r="Y43" s="43">
        <v>0</v>
      </c>
      <c r="Z43" s="22">
        <f t="shared" si="5"/>
        <v>74</v>
      </c>
      <c r="AA43" s="22">
        <f t="shared" si="5"/>
        <v>5</v>
      </c>
      <c r="AB43" s="22">
        <f>SUM(Z43:AA43)</f>
        <v>79</v>
      </c>
      <c r="AC43"/>
      <c r="AD43" s="9"/>
      <c r="AE43" s="9"/>
      <c r="AF43"/>
    </row>
    <row r="44" spans="1:32" s="10" customFormat="1" x14ac:dyDescent="0.25">
      <c r="A44" s="9" t="s">
        <v>38</v>
      </c>
      <c r="B44" s="3">
        <v>2243</v>
      </c>
      <c r="C44" s="4">
        <v>984</v>
      </c>
      <c r="D44" s="4">
        <v>3227</v>
      </c>
      <c r="E44" s="3">
        <v>15</v>
      </c>
      <c r="F44" s="4">
        <v>7</v>
      </c>
      <c r="G44" s="4">
        <v>22</v>
      </c>
      <c r="H44" s="3">
        <v>0</v>
      </c>
      <c r="I44" s="4">
        <v>0</v>
      </c>
      <c r="J44" s="4">
        <v>0</v>
      </c>
      <c r="K44" s="3">
        <v>154</v>
      </c>
      <c r="L44" s="4">
        <v>63</v>
      </c>
      <c r="M44" s="4">
        <v>217</v>
      </c>
      <c r="N44" s="23">
        <v>1</v>
      </c>
      <c r="O44" s="4">
        <v>0</v>
      </c>
      <c r="P44" s="24">
        <v>1</v>
      </c>
      <c r="Q44" s="3">
        <v>393</v>
      </c>
      <c r="R44" s="4">
        <v>158</v>
      </c>
      <c r="S44" s="4">
        <v>551</v>
      </c>
      <c r="T44" s="23">
        <v>0</v>
      </c>
      <c r="U44" s="4">
        <v>0</v>
      </c>
      <c r="V44" s="24">
        <v>0</v>
      </c>
      <c r="W44" s="3">
        <v>9</v>
      </c>
      <c r="X44" s="4">
        <v>4</v>
      </c>
      <c r="Y44" s="44">
        <v>13</v>
      </c>
      <c r="Z44" s="4">
        <f t="shared" si="5"/>
        <v>2815</v>
      </c>
      <c r="AA44" s="4">
        <f t="shared" si="5"/>
        <v>1216</v>
      </c>
      <c r="AB44" s="4">
        <f>SUM(Z44:AA44)</f>
        <v>4031</v>
      </c>
      <c r="AC44" s="9"/>
      <c r="AD44"/>
      <c r="AE44"/>
      <c r="AF44" s="9"/>
    </row>
    <row r="45" spans="1:32" x14ac:dyDescent="0.25">
      <c r="A45" s="13" t="s">
        <v>45</v>
      </c>
      <c r="B45" s="7"/>
      <c r="C45" s="8"/>
      <c r="D45" s="8"/>
      <c r="E45" s="7"/>
      <c r="F45" s="8"/>
      <c r="G45" s="8"/>
      <c r="H45" s="7"/>
      <c r="I45" s="8"/>
      <c r="J45" s="8"/>
      <c r="K45" s="7"/>
      <c r="L45" s="8"/>
      <c r="M45" s="8"/>
      <c r="N45" s="25"/>
      <c r="O45" s="8"/>
      <c r="P45" s="26"/>
      <c r="Q45" s="7"/>
      <c r="R45" s="8"/>
      <c r="S45" s="8"/>
      <c r="T45" s="25"/>
      <c r="U45" s="8"/>
      <c r="V45" s="26"/>
      <c r="W45" s="7"/>
      <c r="X45" s="8"/>
      <c r="Y45" s="45"/>
      <c r="Z45" s="28"/>
      <c r="AA45" s="28"/>
      <c r="AB45" s="28"/>
      <c r="AC45"/>
      <c r="AD45"/>
      <c r="AE45"/>
      <c r="AF45"/>
    </row>
    <row r="46" spans="1:32" x14ac:dyDescent="0.25">
      <c r="A46" t="s">
        <v>34</v>
      </c>
      <c r="B46" s="1">
        <f t="shared" ref="B46:Y46" si="6">SUM(B40,B34,B28,B22,B16,B10)</f>
        <v>1835</v>
      </c>
      <c r="C46" s="2">
        <f t="shared" si="6"/>
        <v>833</v>
      </c>
      <c r="D46" s="2">
        <f t="shared" si="6"/>
        <v>2668</v>
      </c>
      <c r="E46" s="1">
        <f t="shared" si="6"/>
        <v>116</v>
      </c>
      <c r="F46" s="2">
        <f t="shared" si="6"/>
        <v>47</v>
      </c>
      <c r="G46" s="2">
        <f t="shared" si="6"/>
        <v>163</v>
      </c>
      <c r="H46" s="1">
        <f t="shared" si="6"/>
        <v>0</v>
      </c>
      <c r="I46" s="2">
        <f t="shared" si="6"/>
        <v>0</v>
      </c>
      <c r="J46" s="2">
        <f t="shared" si="6"/>
        <v>0</v>
      </c>
      <c r="K46" s="1">
        <f t="shared" si="6"/>
        <v>663</v>
      </c>
      <c r="L46" s="2">
        <f t="shared" si="6"/>
        <v>336</v>
      </c>
      <c r="M46" s="2">
        <f t="shared" si="6"/>
        <v>999</v>
      </c>
      <c r="N46" s="19">
        <f t="shared" si="6"/>
        <v>24</v>
      </c>
      <c r="O46" s="2">
        <f t="shared" si="6"/>
        <v>14</v>
      </c>
      <c r="P46" s="20">
        <f t="shared" si="6"/>
        <v>38</v>
      </c>
      <c r="Q46" s="1">
        <f t="shared" si="6"/>
        <v>2020</v>
      </c>
      <c r="R46" s="2">
        <f t="shared" si="6"/>
        <v>775</v>
      </c>
      <c r="S46" s="2">
        <f t="shared" si="6"/>
        <v>2795</v>
      </c>
      <c r="T46" s="19">
        <f t="shared" si="6"/>
        <v>0</v>
      </c>
      <c r="U46" s="2">
        <f t="shared" si="6"/>
        <v>0</v>
      </c>
      <c r="V46" s="20">
        <f t="shared" si="6"/>
        <v>0</v>
      </c>
      <c r="W46" s="1">
        <f t="shared" si="6"/>
        <v>67</v>
      </c>
      <c r="X46" s="2">
        <f t="shared" si="6"/>
        <v>25</v>
      </c>
      <c r="Y46" s="43">
        <f t="shared" si="6"/>
        <v>92</v>
      </c>
      <c r="Z46" s="22">
        <f t="shared" ref="Z46:Z51" si="7">SUM(W46,T46,Q46,K46,H46,E46,B46,N46)</f>
        <v>4725</v>
      </c>
      <c r="AA46" s="22">
        <f t="shared" ref="AA46:AA51" si="8">SUM(X46,U46,R46,L46,I46,F46,C46,O46)</f>
        <v>2030</v>
      </c>
      <c r="AB46" s="22">
        <f t="shared" ref="AB46:AB51" si="9">SUM(Z46:AA46)</f>
        <v>6755</v>
      </c>
      <c r="AC46" s="22"/>
      <c r="AD46" s="22"/>
      <c r="AE46" s="22"/>
      <c r="AF46"/>
    </row>
    <row r="47" spans="1:32" x14ac:dyDescent="0.25">
      <c r="A47" t="s">
        <v>35</v>
      </c>
      <c r="B47" s="1">
        <f t="shared" ref="B47:Y47" si="10">SUM(B41,B35,B29,B23,B17,B11)</f>
        <v>8935</v>
      </c>
      <c r="C47" s="2">
        <f t="shared" si="10"/>
        <v>4560</v>
      </c>
      <c r="D47" s="2">
        <f t="shared" si="10"/>
        <v>13495</v>
      </c>
      <c r="E47" s="1">
        <f t="shared" si="10"/>
        <v>3</v>
      </c>
      <c r="F47" s="2">
        <f t="shared" si="10"/>
        <v>1</v>
      </c>
      <c r="G47" s="2">
        <f t="shared" si="10"/>
        <v>4</v>
      </c>
      <c r="H47" s="1">
        <f t="shared" si="10"/>
        <v>0</v>
      </c>
      <c r="I47" s="2">
        <f t="shared" si="10"/>
        <v>0</v>
      </c>
      <c r="J47" s="2">
        <f t="shared" si="10"/>
        <v>0</v>
      </c>
      <c r="K47" s="1">
        <f t="shared" si="10"/>
        <v>14</v>
      </c>
      <c r="L47" s="2">
        <f t="shared" si="10"/>
        <v>9</v>
      </c>
      <c r="M47" s="2">
        <f t="shared" si="10"/>
        <v>23</v>
      </c>
      <c r="N47" s="19">
        <f t="shared" si="10"/>
        <v>0</v>
      </c>
      <c r="O47" s="2">
        <f t="shared" si="10"/>
        <v>0</v>
      </c>
      <c r="P47" s="20">
        <f t="shared" si="10"/>
        <v>0</v>
      </c>
      <c r="Q47" s="1">
        <f t="shared" si="10"/>
        <v>28</v>
      </c>
      <c r="R47" s="2">
        <f t="shared" si="10"/>
        <v>9</v>
      </c>
      <c r="S47" s="2">
        <f t="shared" si="10"/>
        <v>37</v>
      </c>
      <c r="T47" s="19">
        <f t="shared" si="10"/>
        <v>67</v>
      </c>
      <c r="U47" s="2">
        <f t="shared" si="10"/>
        <v>58</v>
      </c>
      <c r="V47" s="20">
        <f t="shared" si="10"/>
        <v>125</v>
      </c>
      <c r="W47" s="1">
        <f t="shared" si="10"/>
        <v>3</v>
      </c>
      <c r="X47" s="2">
        <f t="shared" si="10"/>
        <v>2</v>
      </c>
      <c r="Y47" s="43">
        <f t="shared" si="10"/>
        <v>5</v>
      </c>
      <c r="Z47" s="22">
        <f t="shared" si="7"/>
        <v>9050</v>
      </c>
      <c r="AA47" s="22">
        <f t="shared" si="8"/>
        <v>4639</v>
      </c>
      <c r="AB47" s="22">
        <f t="shared" si="9"/>
        <v>13689</v>
      </c>
      <c r="AC47" s="22"/>
      <c r="AD47" s="22"/>
      <c r="AE47" s="22"/>
      <c r="AF47"/>
    </row>
    <row r="48" spans="1:32" x14ac:dyDescent="0.25">
      <c r="A48" t="s">
        <v>36</v>
      </c>
      <c r="B48" s="1">
        <f t="shared" ref="B48:Y48" si="11">SUM(B42,B36,B30,B18,B12)</f>
        <v>198</v>
      </c>
      <c r="C48" s="2">
        <f t="shared" si="11"/>
        <v>74</v>
      </c>
      <c r="D48" s="2">
        <f t="shared" si="11"/>
        <v>272</v>
      </c>
      <c r="E48" s="1">
        <f t="shared" si="11"/>
        <v>5</v>
      </c>
      <c r="F48" s="2">
        <f t="shared" si="11"/>
        <v>2</v>
      </c>
      <c r="G48" s="2">
        <f t="shared" si="11"/>
        <v>7</v>
      </c>
      <c r="H48" s="1">
        <f t="shared" si="11"/>
        <v>0</v>
      </c>
      <c r="I48" s="2">
        <f t="shared" si="11"/>
        <v>0</v>
      </c>
      <c r="J48" s="2">
        <f t="shared" si="11"/>
        <v>0</v>
      </c>
      <c r="K48" s="1">
        <f t="shared" si="11"/>
        <v>63</v>
      </c>
      <c r="L48" s="2">
        <f t="shared" si="11"/>
        <v>26</v>
      </c>
      <c r="M48" s="2">
        <f t="shared" si="11"/>
        <v>89</v>
      </c>
      <c r="N48" s="19">
        <f t="shared" si="11"/>
        <v>0</v>
      </c>
      <c r="O48" s="2">
        <f t="shared" si="11"/>
        <v>0</v>
      </c>
      <c r="P48" s="20">
        <f t="shared" si="11"/>
        <v>0</v>
      </c>
      <c r="Q48" s="1">
        <f t="shared" si="11"/>
        <v>169</v>
      </c>
      <c r="R48" s="2">
        <f t="shared" si="11"/>
        <v>59</v>
      </c>
      <c r="S48" s="2">
        <f t="shared" si="11"/>
        <v>228</v>
      </c>
      <c r="T48" s="19">
        <f t="shared" si="11"/>
        <v>0</v>
      </c>
      <c r="U48" s="2">
        <f t="shared" si="11"/>
        <v>0</v>
      </c>
      <c r="V48" s="20">
        <f t="shared" si="11"/>
        <v>0</v>
      </c>
      <c r="W48" s="1">
        <f t="shared" si="11"/>
        <v>2</v>
      </c>
      <c r="X48" s="2">
        <f t="shared" si="11"/>
        <v>0</v>
      </c>
      <c r="Y48" s="43">
        <f t="shared" si="11"/>
        <v>2</v>
      </c>
      <c r="Z48" s="22">
        <f t="shared" si="7"/>
        <v>437</v>
      </c>
      <c r="AA48" s="22">
        <f t="shared" si="8"/>
        <v>161</v>
      </c>
      <c r="AB48" s="22">
        <f t="shared" si="9"/>
        <v>598</v>
      </c>
      <c r="AC48" s="22"/>
      <c r="AD48" s="22"/>
      <c r="AE48" s="22"/>
      <c r="AF48"/>
    </row>
    <row r="49" spans="1:32" x14ac:dyDescent="0.25">
      <c r="A49" t="s">
        <v>37</v>
      </c>
      <c r="B49" s="1">
        <f t="shared" ref="B49:Y49" si="12">SUM(B13,B19,B24,B31,B37,B43)</f>
        <v>311</v>
      </c>
      <c r="C49" s="2">
        <f t="shared" si="12"/>
        <v>156</v>
      </c>
      <c r="D49" s="2">
        <f t="shared" si="12"/>
        <v>467</v>
      </c>
      <c r="E49" s="1">
        <f t="shared" si="12"/>
        <v>39</v>
      </c>
      <c r="F49" s="2">
        <f t="shared" si="12"/>
        <v>12</v>
      </c>
      <c r="G49" s="2">
        <f t="shared" si="12"/>
        <v>51</v>
      </c>
      <c r="H49" s="1">
        <f t="shared" si="12"/>
        <v>1</v>
      </c>
      <c r="I49" s="2">
        <f t="shared" si="12"/>
        <v>0</v>
      </c>
      <c r="J49" s="2">
        <f t="shared" si="12"/>
        <v>1</v>
      </c>
      <c r="K49" s="1">
        <f t="shared" si="12"/>
        <v>429</v>
      </c>
      <c r="L49" s="2">
        <f t="shared" si="12"/>
        <v>228</v>
      </c>
      <c r="M49" s="2">
        <f t="shared" si="12"/>
        <v>657</v>
      </c>
      <c r="N49" s="19">
        <f t="shared" si="12"/>
        <v>13</v>
      </c>
      <c r="O49" s="2">
        <f t="shared" si="12"/>
        <v>12</v>
      </c>
      <c r="P49" s="20">
        <f t="shared" si="12"/>
        <v>25</v>
      </c>
      <c r="Q49" s="1">
        <f t="shared" si="12"/>
        <v>242</v>
      </c>
      <c r="R49" s="2">
        <f t="shared" si="12"/>
        <v>125</v>
      </c>
      <c r="S49" s="2">
        <f t="shared" si="12"/>
        <v>367</v>
      </c>
      <c r="T49" s="19">
        <f t="shared" si="12"/>
        <v>0</v>
      </c>
      <c r="U49" s="2">
        <f t="shared" si="12"/>
        <v>0</v>
      </c>
      <c r="V49" s="20">
        <f t="shared" si="12"/>
        <v>0</v>
      </c>
      <c r="W49" s="1">
        <f t="shared" si="12"/>
        <v>2</v>
      </c>
      <c r="X49" s="2">
        <f t="shared" si="12"/>
        <v>3</v>
      </c>
      <c r="Y49" s="43">
        <f t="shared" si="12"/>
        <v>5</v>
      </c>
      <c r="Z49" s="22">
        <f t="shared" si="7"/>
        <v>1037</v>
      </c>
      <c r="AA49" s="22">
        <f t="shared" si="8"/>
        <v>536</v>
      </c>
      <c r="AB49" s="22">
        <f t="shared" si="9"/>
        <v>1573</v>
      </c>
      <c r="AC49" s="22"/>
      <c r="AD49" s="22"/>
      <c r="AE49" s="22"/>
      <c r="AF49"/>
    </row>
    <row r="50" spans="1:32" x14ac:dyDescent="0.25">
      <c r="A50" t="s">
        <v>56</v>
      </c>
      <c r="B50" s="1">
        <f t="shared" ref="B50:Y50" si="13">SUM(B25)</f>
        <v>42</v>
      </c>
      <c r="C50" s="2">
        <f t="shared" si="13"/>
        <v>13</v>
      </c>
      <c r="D50" s="2">
        <f t="shared" si="13"/>
        <v>55</v>
      </c>
      <c r="E50" s="1">
        <f t="shared" si="13"/>
        <v>8</v>
      </c>
      <c r="F50" s="2">
        <f t="shared" si="13"/>
        <v>3</v>
      </c>
      <c r="G50" s="2">
        <f t="shared" si="13"/>
        <v>11</v>
      </c>
      <c r="H50" s="1">
        <f t="shared" si="13"/>
        <v>0</v>
      </c>
      <c r="I50" s="2">
        <f t="shared" si="13"/>
        <v>0</v>
      </c>
      <c r="J50" s="2">
        <f t="shared" si="13"/>
        <v>0</v>
      </c>
      <c r="K50" s="1">
        <f t="shared" si="13"/>
        <v>74</v>
      </c>
      <c r="L50" s="2">
        <f t="shared" si="13"/>
        <v>17</v>
      </c>
      <c r="M50" s="2">
        <f t="shared" si="13"/>
        <v>91</v>
      </c>
      <c r="N50" s="19">
        <f t="shared" si="13"/>
        <v>2</v>
      </c>
      <c r="O50" s="2">
        <f t="shared" si="13"/>
        <v>0</v>
      </c>
      <c r="P50" s="20">
        <f t="shared" si="13"/>
        <v>2</v>
      </c>
      <c r="Q50" s="1">
        <f t="shared" si="13"/>
        <v>32</v>
      </c>
      <c r="R50" s="2">
        <f t="shared" si="13"/>
        <v>11</v>
      </c>
      <c r="S50" s="2">
        <f t="shared" si="13"/>
        <v>43</v>
      </c>
      <c r="T50" s="19">
        <f t="shared" si="13"/>
        <v>0</v>
      </c>
      <c r="U50" s="2">
        <f t="shared" si="13"/>
        <v>0</v>
      </c>
      <c r="V50" s="20">
        <f t="shared" si="13"/>
        <v>0</v>
      </c>
      <c r="W50" s="1">
        <f t="shared" si="13"/>
        <v>1</v>
      </c>
      <c r="X50" s="2">
        <f t="shared" si="13"/>
        <v>1</v>
      </c>
      <c r="Y50" s="43">
        <f t="shared" si="13"/>
        <v>2</v>
      </c>
      <c r="Z50" s="22">
        <f t="shared" si="7"/>
        <v>159</v>
      </c>
      <c r="AA50" s="22">
        <f t="shared" si="8"/>
        <v>45</v>
      </c>
      <c r="AB50" s="22">
        <f t="shared" si="9"/>
        <v>204</v>
      </c>
      <c r="AC50" s="22"/>
      <c r="AD50" s="22"/>
      <c r="AE50" s="22"/>
      <c r="AF50"/>
    </row>
    <row r="51" spans="1:32" s="10" customFormat="1" x14ac:dyDescent="0.25">
      <c r="A51" s="9" t="s">
        <v>26</v>
      </c>
      <c r="B51" s="3">
        <f t="shared" ref="B51:Y51" si="14">SUM(B46:B50)</f>
        <v>11321</v>
      </c>
      <c r="C51" s="4">
        <f t="shared" si="14"/>
        <v>5636</v>
      </c>
      <c r="D51" s="4">
        <f t="shared" si="14"/>
        <v>16957</v>
      </c>
      <c r="E51" s="3">
        <f t="shared" si="14"/>
        <v>171</v>
      </c>
      <c r="F51" s="4">
        <f t="shared" si="14"/>
        <v>65</v>
      </c>
      <c r="G51" s="4">
        <f t="shared" si="14"/>
        <v>236</v>
      </c>
      <c r="H51" s="3">
        <f t="shared" si="14"/>
        <v>1</v>
      </c>
      <c r="I51" s="4">
        <f t="shared" si="14"/>
        <v>0</v>
      </c>
      <c r="J51" s="4">
        <f t="shared" si="14"/>
        <v>1</v>
      </c>
      <c r="K51" s="3">
        <f t="shared" si="14"/>
        <v>1243</v>
      </c>
      <c r="L51" s="4">
        <f t="shared" si="14"/>
        <v>616</v>
      </c>
      <c r="M51" s="4">
        <f t="shared" si="14"/>
        <v>1859</v>
      </c>
      <c r="N51" s="23">
        <f t="shared" si="14"/>
        <v>39</v>
      </c>
      <c r="O51" s="4">
        <f t="shared" si="14"/>
        <v>26</v>
      </c>
      <c r="P51" s="24">
        <f t="shared" si="14"/>
        <v>65</v>
      </c>
      <c r="Q51" s="3">
        <f t="shared" si="14"/>
        <v>2491</v>
      </c>
      <c r="R51" s="4">
        <f t="shared" si="14"/>
        <v>979</v>
      </c>
      <c r="S51" s="4">
        <f t="shared" si="14"/>
        <v>3470</v>
      </c>
      <c r="T51" s="23">
        <f t="shared" si="14"/>
        <v>67</v>
      </c>
      <c r="U51" s="4">
        <f t="shared" si="14"/>
        <v>58</v>
      </c>
      <c r="V51" s="24">
        <f t="shared" si="14"/>
        <v>125</v>
      </c>
      <c r="W51" s="3">
        <f t="shared" si="14"/>
        <v>75</v>
      </c>
      <c r="X51" s="4">
        <f t="shared" si="14"/>
        <v>31</v>
      </c>
      <c r="Y51" s="44">
        <f t="shared" si="14"/>
        <v>106</v>
      </c>
      <c r="Z51" s="4">
        <f t="shared" si="7"/>
        <v>15408</v>
      </c>
      <c r="AA51" s="4">
        <f t="shared" si="8"/>
        <v>7411</v>
      </c>
      <c r="AB51" s="4">
        <f t="shared" si="9"/>
        <v>22819</v>
      </c>
      <c r="AC51" s="22"/>
      <c r="AD51" s="22"/>
      <c r="AE51" s="22"/>
      <c r="AF51" s="9"/>
    </row>
  </sheetData>
  <mergeCells count="2">
    <mergeCell ref="A2:AB2"/>
    <mergeCell ref="A3:AB3"/>
  </mergeCells>
  <phoneticPr fontId="0" type="noConversion"/>
  <printOptions horizontalCentered="1"/>
  <pageMargins left="0.19685039370078741" right="0.19685039370078741" top="0.78740157480314965" bottom="0.59055118110236227" header="0.51181102362204722" footer="0.51181102362204722"/>
  <pageSetup paperSize="9" scale="85" fitToWidth="2" orientation="portrait" horizontalDpi="1200" verticalDpi="120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K34"/>
  <sheetViews>
    <sheetView workbookViewId="0"/>
  </sheetViews>
  <sheetFormatPr defaultColWidth="8.88671875" defaultRowHeight="14.4" x14ac:dyDescent="0.3"/>
  <cols>
    <col min="1" max="1" width="15.6640625" style="46" customWidth="1"/>
    <col min="2" max="11" width="14.33203125" style="46" customWidth="1"/>
    <col min="12" max="16384" width="8.88671875" style="46"/>
  </cols>
  <sheetData>
    <row r="2" spans="1:11" x14ac:dyDescent="0.3">
      <c r="A2" s="118" t="s">
        <v>57</v>
      </c>
      <c r="B2" s="118"/>
      <c r="C2" s="118"/>
      <c r="D2" s="118"/>
      <c r="E2" s="118"/>
      <c r="F2" s="118"/>
      <c r="G2" s="118"/>
      <c r="H2" s="118"/>
      <c r="I2" s="118"/>
      <c r="J2" s="118"/>
      <c r="K2" s="118"/>
    </row>
    <row r="3" spans="1:11" ht="15" thickBot="1" x14ac:dyDescent="0.35">
      <c r="A3" s="77"/>
    </row>
    <row r="4" spans="1:11" ht="42" customHeight="1" x14ac:dyDescent="0.3">
      <c r="A4" s="78"/>
      <c r="B4" s="70" t="s">
        <v>58</v>
      </c>
      <c r="C4" s="70" t="s">
        <v>59</v>
      </c>
      <c r="D4" s="70" t="s">
        <v>60</v>
      </c>
      <c r="E4" s="70" t="s">
        <v>61</v>
      </c>
      <c r="F4" s="70" t="s">
        <v>62</v>
      </c>
      <c r="G4" s="70" t="s">
        <v>63</v>
      </c>
      <c r="H4" s="70" t="s">
        <v>64</v>
      </c>
      <c r="I4" s="70" t="s">
        <v>65</v>
      </c>
      <c r="J4" s="70" t="s">
        <v>25</v>
      </c>
      <c r="K4" s="74" t="s">
        <v>38</v>
      </c>
    </row>
    <row r="5" spans="1:11" x14ac:dyDescent="0.3">
      <c r="A5" s="79" t="s">
        <v>66</v>
      </c>
      <c r="B5" s="48">
        <v>318038</v>
      </c>
      <c r="C5" s="48">
        <v>2586</v>
      </c>
      <c r="D5" s="48">
        <v>1314</v>
      </c>
      <c r="E5" s="48">
        <v>18844</v>
      </c>
      <c r="F5" s="48">
        <v>351</v>
      </c>
      <c r="G5" s="48">
        <v>10</v>
      </c>
      <c r="H5" s="48">
        <v>37087</v>
      </c>
      <c r="I5" s="48">
        <v>2486</v>
      </c>
      <c r="J5" s="48">
        <v>1166</v>
      </c>
      <c r="K5" s="75">
        <v>381882</v>
      </c>
    </row>
    <row r="6" spans="1:11" x14ac:dyDescent="0.3">
      <c r="A6" s="79" t="s">
        <v>67</v>
      </c>
      <c r="B6" s="48">
        <v>314293</v>
      </c>
      <c r="C6" s="48">
        <v>2647</v>
      </c>
      <c r="D6" s="48">
        <v>1343</v>
      </c>
      <c r="E6" s="48">
        <v>20665</v>
      </c>
      <c r="F6" s="48">
        <v>432</v>
      </c>
      <c r="G6" s="48">
        <v>6</v>
      </c>
      <c r="H6" s="48">
        <v>37034</v>
      </c>
      <c r="I6" s="48">
        <v>2633</v>
      </c>
      <c r="J6" s="48">
        <v>1144</v>
      </c>
      <c r="K6" s="75">
        <v>380197</v>
      </c>
    </row>
    <row r="7" spans="1:11" x14ac:dyDescent="0.3">
      <c r="A7" s="79" t="s">
        <v>68</v>
      </c>
      <c r="B7" s="48">
        <v>312734</v>
      </c>
      <c r="C7" s="48">
        <v>2846</v>
      </c>
      <c r="D7" s="48">
        <v>1246</v>
      </c>
      <c r="E7" s="48">
        <v>22764</v>
      </c>
      <c r="F7" s="48">
        <v>445</v>
      </c>
      <c r="G7" s="48">
        <v>8</v>
      </c>
      <c r="H7" s="48">
        <v>38228</v>
      </c>
      <c r="I7" s="48">
        <v>2730</v>
      </c>
      <c r="J7" s="48">
        <v>982</v>
      </c>
      <c r="K7" s="75">
        <v>381983</v>
      </c>
    </row>
    <row r="8" spans="1:11" x14ac:dyDescent="0.3">
      <c r="A8" s="79" t="s">
        <v>69</v>
      </c>
      <c r="B8" s="48">
        <v>312687</v>
      </c>
      <c r="C8" s="48">
        <v>3059</v>
      </c>
      <c r="D8" s="48">
        <v>1281</v>
      </c>
      <c r="E8" s="48">
        <v>25124</v>
      </c>
      <c r="F8" s="48">
        <v>520</v>
      </c>
      <c r="G8" s="48">
        <v>13</v>
      </c>
      <c r="H8" s="48">
        <v>40294</v>
      </c>
      <c r="I8" s="48">
        <v>2830</v>
      </c>
      <c r="J8" s="48">
        <v>888</v>
      </c>
      <c r="K8" s="75">
        <v>386696</v>
      </c>
    </row>
    <row r="9" spans="1:11" x14ac:dyDescent="0.3">
      <c r="A9" s="79" t="s">
        <v>70</v>
      </c>
      <c r="B9" s="48">
        <v>314053</v>
      </c>
      <c r="C9" s="48">
        <v>3176</v>
      </c>
      <c r="D9" s="48">
        <v>1322</v>
      </c>
      <c r="E9" s="48">
        <v>27082</v>
      </c>
      <c r="F9" s="48">
        <v>567</v>
      </c>
      <c r="G9" s="48">
        <v>13</v>
      </c>
      <c r="H9" s="48">
        <v>42272</v>
      </c>
      <c r="I9" s="48">
        <v>2944</v>
      </c>
      <c r="J9" s="48">
        <v>922</v>
      </c>
      <c r="K9" s="75">
        <v>392351</v>
      </c>
    </row>
    <row r="10" spans="1:11" x14ac:dyDescent="0.3">
      <c r="A10" s="79" t="s">
        <v>71</v>
      </c>
      <c r="B10" s="48">
        <v>317047</v>
      </c>
      <c r="C10" s="48">
        <v>3452</v>
      </c>
      <c r="D10" s="48">
        <v>1330</v>
      </c>
      <c r="E10" s="48">
        <v>28706</v>
      </c>
      <c r="F10" s="48">
        <v>672</v>
      </c>
      <c r="G10" s="48">
        <v>18</v>
      </c>
      <c r="H10" s="48">
        <v>44327</v>
      </c>
      <c r="I10" s="48">
        <v>3188</v>
      </c>
      <c r="J10" s="48">
        <v>989</v>
      </c>
      <c r="K10" s="75">
        <v>399729</v>
      </c>
    </row>
    <row r="11" spans="1:11" x14ac:dyDescent="0.3">
      <c r="A11" s="79" t="s">
        <v>72</v>
      </c>
      <c r="B11" s="48">
        <v>323451</v>
      </c>
      <c r="C11" s="48">
        <v>3742</v>
      </c>
      <c r="D11" s="48">
        <v>1304</v>
      </c>
      <c r="E11" s="48">
        <v>30801</v>
      </c>
      <c r="F11" s="48">
        <v>797</v>
      </c>
      <c r="G11" s="48">
        <v>21</v>
      </c>
      <c r="H11" s="48">
        <v>46679</v>
      </c>
      <c r="I11" s="48">
        <v>3244</v>
      </c>
      <c r="J11" s="48">
        <v>1058</v>
      </c>
      <c r="K11" s="75">
        <v>411097</v>
      </c>
    </row>
    <row r="12" spans="1:11" x14ac:dyDescent="0.3">
      <c r="A12" s="79" t="s">
        <v>73</v>
      </c>
      <c r="B12" s="48">
        <v>328884</v>
      </c>
      <c r="C12" s="48">
        <v>3986</v>
      </c>
      <c r="D12" s="48">
        <v>1312</v>
      </c>
      <c r="E12" s="48">
        <v>33394</v>
      </c>
      <c r="F12" s="48">
        <v>857</v>
      </c>
      <c r="G12" s="48">
        <v>28</v>
      </c>
      <c r="H12" s="48">
        <v>49773</v>
      </c>
      <c r="I12" s="48">
        <v>3563</v>
      </c>
      <c r="J12" s="48">
        <v>1114</v>
      </c>
      <c r="K12" s="75">
        <v>422911</v>
      </c>
    </row>
    <row r="13" spans="1:11" x14ac:dyDescent="0.3">
      <c r="A13" s="79" t="s">
        <v>74</v>
      </c>
      <c r="B13" s="48">
        <v>332842</v>
      </c>
      <c r="C13" s="48">
        <v>4228</v>
      </c>
      <c r="D13" s="48">
        <v>1279</v>
      </c>
      <c r="E13" s="48">
        <v>35536</v>
      </c>
      <c r="F13" s="48">
        <v>972</v>
      </c>
      <c r="G13" s="48">
        <v>31</v>
      </c>
      <c r="H13" s="48">
        <v>52341</v>
      </c>
      <c r="I13" s="48">
        <v>3670</v>
      </c>
      <c r="J13" s="48">
        <v>1392</v>
      </c>
      <c r="K13" s="75">
        <f>SUM(B14:J14)</f>
        <v>438779</v>
      </c>
    </row>
    <row r="14" spans="1:11" x14ac:dyDescent="0.3">
      <c r="A14" s="79" t="s">
        <v>75</v>
      </c>
      <c r="B14" s="48">
        <v>334260</v>
      </c>
      <c r="C14" s="48">
        <v>4489</v>
      </c>
      <c r="D14" s="48">
        <v>1275</v>
      </c>
      <c r="E14" s="48">
        <v>37516</v>
      </c>
      <c r="F14" s="48">
        <v>1084</v>
      </c>
      <c r="G14" s="48">
        <v>32</v>
      </c>
      <c r="H14" s="48">
        <v>54771</v>
      </c>
      <c r="I14" s="48">
        <v>3932</v>
      </c>
      <c r="J14" s="48">
        <v>1420</v>
      </c>
      <c r="K14" s="75">
        <f>SUM(B14:J14)</f>
        <v>438779</v>
      </c>
    </row>
    <row r="15" spans="1:11" x14ac:dyDescent="0.3">
      <c r="A15" s="79" t="s">
        <v>76</v>
      </c>
      <c r="B15" s="48">
        <v>333861</v>
      </c>
      <c r="C15" s="48">
        <v>4560</v>
      </c>
      <c r="D15" s="48">
        <v>1302</v>
      </c>
      <c r="E15" s="48">
        <v>39260</v>
      </c>
      <c r="F15" s="48">
        <v>1219</v>
      </c>
      <c r="G15" s="48">
        <v>33</v>
      </c>
      <c r="H15" s="48">
        <v>56222</v>
      </c>
      <c r="I15" s="48">
        <v>4486</v>
      </c>
      <c r="J15" s="48">
        <v>1332</v>
      </c>
      <c r="K15" s="75">
        <f>SUM(B15:J15)</f>
        <v>442275</v>
      </c>
    </row>
    <row r="16" spans="1:11" x14ac:dyDescent="0.3">
      <c r="A16" s="79" t="s">
        <v>77</v>
      </c>
      <c r="B16" s="48">
        <v>331375</v>
      </c>
      <c r="C16" s="48">
        <v>4815</v>
      </c>
      <c r="D16" s="48">
        <v>1269</v>
      </c>
      <c r="E16" s="48">
        <v>40692</v>
      </c>
      <c r="F16" s="48">
        <v>1334</v>
      </c>
      <c r="G16" s="48">
        <v>27</v>
      </c>
      <c r="H16" s="48">
        <v>57444</v>
      </c>
      <c r="I16" s="48">
        <v>4666</v>
      </c>
      <c r="J16" s="48">
        <v>1339</v>
      </c>
      <c r="K16" s="75">
        <f>SUM(B16:J16)</f>
        <v>442961</v>
      </c>
    </row>
    <row r="17" spans="1:11" x14ac:dyDescent="0.3">
      <c r="A17" s="79" t="s">
        <v>78</v>
      </c>
      <c r="B17" s="48">
        <v>326538</v>
      </c>
      <c r="C17" s="48">
        <v>4929</v>
      </c>
      <c r="D17" s="48">
        <v>1276</v>
      </c>
      <c r="E17" s="48">
        <v>42063</v>
      </c>
      <c r="F17" s="48">
        <v>1460</v>
      </c>
      <c r="G17" s="48">
        <v>23</v>
      </c>
      <c r="H17" s="48">
        <v>58552</v>
      </c>
      <c r="I17" s="48">
        <v>4911</v>
      </c>
      <c r="J17" s="48">
        <v>1274</v>
      </c>
      <c r="K17" s="75">
        <f>SUM(B17:J17)</f>
        <v>441026</v>
      </c>
    </row>
    <row r="18" spans="1:11" x14ac:dyDescent="0.3">
      <c r="A18" s="79" t="s">
        <v>79</v>
      </c>
      <c r="B18" s="48">
        <f>'21gods01'!D52</f>
        <v>321025</v>
      </c>
      <c r="C18" s="48">
        <f>'21gods01'!G52</f>
        <v>4978</v>
      </c>
      <c r="D18" s="48">
        <f>'21gods01'!J52</f>
        <v>1264</v>
      </c>
      <c r="E18" s="48">
        <f>'21gods01'!M52</f>
        <v>43088</v>
      </c>
      <c r="F18" s="48">
        <f>'21gods01'!P52</f>
        <v>1575</v>
      </c>
      <c r="G18" s="48">
        <f>'21gods01'!S52</f>
        <v>24</v>
      </c>
      <c r="H18" s="48">
        <f>'21gods01'!V52</f>
        <v>59331</v>
      </c>
      <c r="I18" s="48">
        <f>'21gods01'!Y52</f>
        <v>5066</v>
      </c>
      <c r="J18" s="48">
        <f>'21gods01'!AB52</f>
        <v>1218</v>
      </c>
      <c r="K18" s="75">
        <f>SUM(B18:J18)</f>
        <v>437569</v>
      </c>
    </row>
    <row r="19" spans="1:11" ht="15" thickBot="1" x14ac:dyDescent="0.35"/>
    <row r="20" spans="1:11" ht="42" customHeight="1" x14ac:dyDescent="0.3">
      <c r="A20" s="78"/>
      <c r="B20" s="70" t="s">
        <v>58</v>
      </c>
      <c r="C20" s="70" t="s">
        <v>59</v>
      </c>
      <c r="D20" s="70" t="s">
        <v>60</v>
      </c>
      <c r="E20" s="70" t="s">
        <v>61</v>
      </c>
      <c r="F20" s="70" t="s">
        <v>62</v>
      </c>
      <c r="G20" s="70" t="s">
        <v>63</v>
      </c>
      <c r="H20" s="70" t="s">
        <v>64</v>
      </c>
      <c r="I20" s="70" t="s">
        <v>65</v>
      </c>
      <c r="J20" s="70" t="s">
        <v>25</v>
      </c>
      <c r="K20" s="74" t="s">
        <v>38</v>
      </c>
    </row>
    <row r="21" spans="1:11" x14ac:dyDescent="0.3">
      <c r="A21" s="79" t="s">
        <v>66</v>
      </c>
      <c r="B21" s="47">
        <f t="shared" ref="B21:K21" si="0">B5/$K5</f>
        <v>0.83281746717572447</v>
      </c>
      <c r="C21" s="47">
        <f t="shared" si="0"/>
        <v>6.771725297343158E-3</v>
      </c>
      <c r="D21" s="47">
        <f t="shared" si="0"/>
        <v>3.4408534573507001E-3</v>
      </c>
      <c r="E21" s="47">
        <f t="shared" si="0"/>
        <v>4.9345085654731044E-2</v>
      </c>
      <c r="F21" s="47">
        <f t="shared" si="0"/>
        <v>9.1913208792244723E-4</v>
      </c>
      <c r="G21" s="47">
        <f t="shared" si="0"/>
        <v>2.6186099371009894E-5</v>
      </c>
      <c r="H21" s="47">
        <f t="shared" si="0"/>
        <v>9.7116386737264387E-2</v>
      </c>
      <c r="I21" s="47">
        <f t="shared" si="0"/>
        <v>6.5098643036330594E-3</v>
      </c>
      <c r="J21" s="47">
        <f t="shared" si="0"/>
        <v>3.0532991866597534E-3</v>
      </c>
      <c r="K21" s="76">
        <f t="shared" si="0"/>
        <v>1</v>
      </c>
    </row>
    <row r="22" spans="1:11" x14ac:dyDescent="0.3">
      <c r="A22" s="79" t="s">
        <v>67</v>
      </c>
      <c r="B22" s="47">
        <f t="shared" ref="B22:K22" si="1">B6/$K6</f>
        <v>0.82665828504696248</v>
      </c>
      <c r="C22" s="47">
        <f t="shared" si="1"/>
        <v>6.9621801329310855E-3</v>
      </c>
      <c r="D22" s="47">
        <f t="shared" si="1"/>
        <v>3.5323792665381366E-3</v>
      </c>
      <c r="E22" s="47">
        <f t="shared" si="1"/>
        <v>5.4353401000007892E-2</v>
      </c>
      <c r="F22" s="47">
        <f t="shared" si="1"/>
        <v>1.1362530477620812E-3</v>
      </c>
      <c r="G22" s="47">
        <f t="shared" si="1"/>
        <v>1.5781292330028907E-5</v>
      </c>
      <c r="H22" s="47">
        <f t="shared" si="1"/>
        <v>9.7407396691715081E-2</v>
      </c>
      <c r="I22" s="47">
        <f t="shared" si="1"/>
        <v>6.925357117494352E-3</v>
      </c>
      <c r="J22" s="47">
        <f t="shared" si="1"/>
        <v>3.0089664042588448E-3</v>
      </c>
      <c r="K22" s="76">
        <f t="shared" si="1"/>
        <v>1</v>
      </c>
    </row>
    <row r="23" spans="1:11" x14ac:dyDescent="0.3">
      <c r="A23" s="79" t="s">
        <v>68</v>
      </c>
      <c r="B23" s="47">
        <f t="shared" ref="B23:K23" si="2">B7/$K7</f>
        <v>0.81871182748970506</v>
      </c>
      <c r="C23" s="47">
        <f t="shared" si="2"/>
        <v>7.4505933510130035E-3</v>
      </c>
      <c r="D23" s="47">
        <f t="shared" si="2"/>
        <v>3.2619252689255803E-3</v>
      </c>
      <c r="E23" s="47">
        <f t="shared" si="2"/>
        <v>5.9594275137898806E-2</v>
      </c>
      <c r="F23" s="47">
        <f t="shared" si="2"/>
        <v>1.1649733103305646E-3</v>
      </c>
      <c r="G23" s="47">
        <f t="shared" si="2"/>
        <v>2.0943340410437115E-5</v>
      </c>
      <c r="H23" s="47">
        <f t="shared" si="2"/>
        <v>0.10007775215127375</v>
      </c>
      <c r="I23" s="47">
        <f t="shared" si="2"/>
        <v>7.1469149150616652E-3</v>
      </c>
      <c r="J23" s="47">
        <f t="shared" si="2"/>
        <v>2.5707950353811558E-3</v>
      </c>
      <c r="K23" s="76">
        <f t="shared" si="2"/>
        <v>1</v>
      </c>
    </row>
    <row r="24" spans="1:11" x14ac:dyDescent="0.3">
      <c r="A24" s="79" t="s">
        <v>69</v>
      </c>
      <c r="B24" s="47">
        <f t="shared" ref="B24:K24" si="3">B8/$K8</f>
        <v>0.80861193288784994</v>
      </c>
      <c r="C24" s="47">
        <f t="shared" si="3"/>
        <v>7.9106067815545023E-3</v>
      </c>
      <c r="D24" s="47">
        <f t="shared" si="3"/>
        <v>3.3126797277447917E-3</v>
      </c>
      <c r="E24" s="47">
        <f t="shared" si="3"/>
        <v>6.4970933239547349E-2</v>
      </c>
      <c r="F24" s="47">
        <f t="shared" si="3"/>
        <v>1.3447255725427727E-3</v>
      </c>
      <c r="G24" s="47">
        <f t="shared" si="3"/>
        <v>3.3618139313569316E-5</v>
      </c>
      <c r="H24" s="47">
        <f t="shared" si="3"/>
        <v>0.10420071580776631</v>
      </c>
      <c r="I24" s="47">
        <f t="shared" si="3"/>
        <v>7.3184103274923969E-3</v>
      </c>
      <c r="J24" s="47">
        <f t="shared" si="3"/>
        <v>2.2963775161884271E-3</v>
      </c>
      <c r="K24" s="76">
        <f t="shared" si="3"/>
        <v>1</v>
      </c>
    </row>
    <row r="25" spans="1:11" x14ac:dyDescent="0.3">
      <c r="A25" s="79" t="s">
        <v>70</v>
      </c>
      <c r="B25" s="47">
        <f t="shared" ref="B25:K25" si="4">B9/$K9</f>
        <v>0.80043889272615587</v>
      </c>
      <c r="C25" s="47">
        <f t="shared" si="4"/>
        <v>8.0947926728872875E-3</v>
      </c>
      <c r="D25" s="47">
        <f t="shared" si="4"/>
        <v>3.3694319627068621E-3</v>
      </c>
      <c r="E25" s="47">
        <f t="shared" si="4"/>
        <v>6.9024929208795188E-2</v>
      </c>
      <c r="F25" s="47">
        <f t="shared" si="4"/>
        <v>1.4451345861231397E-3</v>
      </c>
      <c r="G25" s="47">
        <f t="shared" si="4"/>
        <v>3.3133597212699855E-5</v>
      </c>
      <c r="H25" s="47">
        <f t="shared" si="4"/>
        <v>0.1077402631827114</v>
      </c>
      <c r="I25" s="47">
        <f t="shared" si="4"/>
        <v>7.5034853995529513E-3</v>
      </c>
      <c r="J25" s="47">
        <f t="shared" si="4"/>
        <v>2.3499366638545589E-3</v>
      </c>
      <c r="K25" s="76">
        <f t="shared" si="4"/>
        <v>1</v>
      </c>
    </row>
    <row r="26" spans="1:11" x14ac:dyDescent="0.3">
      <c r="A26" s="79" t="s">
        <v>71</v>
      </c>
      <c r="B26" s="47">
        <f t="shared" ref="B26:K26" si="5">B10/$K10</f>
        <v>0.79315486241928912</v>
      </c>
      <c r="C26" s="47">
        <f t="shared" si="5"/>
        <v>8.6358507889094868E-3</v>
      </c>
      <c r="D26" s="47">
        <f t="shared" si="5"/>
        <v>3.3272542147304799E-3</v>
      </c>
      <c r="E26" s="47">
        <f t="shared" si="5"/>
        <v>7.1813653750415901E-2</v>
      </c>
      <c r="F26" s="47">
        <f t="shared" si="5"/>
        <v>1.6811389716532951E-3</v>
      </c>
      <c r="G26" s="47">
        <f t="shared" si="5"/>
        <v>4.5030508169284688E-5</v>
      </c>
      <c r="H26" s="47">
        <f t="shared" si="5"/>
        <v>0.11089262975666014</v>
      </c>
      <c r="I26" s="47">
        <f t="shared" si="5"/>
        <v>7.9754033357599778E-3</v>
      </c>
      <c r="J26" s="47">
        <f t="shared" si="5"/>
        <v>2.4741762544123642E-3</v>
      </c>
      <c r="K26" s="76">
        <f t="shared" si="5"/>
        <v>1</v>
      </c>
    </row>
    <row r="27" spans="1:11" x14ac:dyDescent="0.3">
      <c r="A27" s="79" t="s">
        <v>72</v>
      </c>
      <c r="B27" s="47">
        <f t="shared" ref="B27:K27" si="6">B11/$K11</f>
        <v>0.78679970907109509</v>
      </c>
      <c r="C27" s="47">
        <f t="shared" si="6"/>
        <v>9.1024745984524327E-3</v>
      </c>
      <c r="D27" s="47">
        <f t="shared" si="6"/>
        <v>3.1720007686750328E-3</v>
      </c>
      <c r="E27" s="47">
        <f t="shared" si="6"/>
        <v>7.4923923064386264E-2</v>
      </c>
      <c r="F27" s="47">
        <f t="shared" si="6"/>
        <v>1.9387151937377311E-3</v>
      </c>
      <c r="G27" s="47">
        <f t="shared" si="6"/>
        <v>5.1082834464858659E-5</v>
      </c>
      <c r="H27" s="47">
        <f t="shared" si="6"/>
        <v>0.1135474109516732</v>
      </c>
      <c r="I27" s="47">
        <f t="shared" si="6"/>
        <v>7.891081666857213E-3</v>
      </c>
      <c r="J27" s="47">
        <f t="shared" si="6"/>
        <v>2.5736018506581173E-3</v>
      </c>
      <c r="K27" s="76">
        <f t="shared" si="6"/>
        <v>1</v>
      </c>
    </row>
    <row r="28" spans="1:11" x14ac:dyDescent="0.3">
      <c r="A28" s="79" t="s">
        <v>73</v>
      </c>
      <c r="B28" s="47">
        <f t="shared" ref="B28:K29" si="7">B12/$K12</f>
        <v>0.77766716874235953</v>
      </c>
      <c r="C28" s="47">
        <f t="shared" si="7"/>
        <v>9.4251509182783147E-3</v>
      </c>
      <c r="D28" s="47">
        <f t="shared" si="7"/>
        <v>3.1023075777172975E-3</v>
      </c>
      <c r="E28" s="47">
        <f t="shared" si="7"/>
        <v>7.8962240282234322E-2</v>
      </c>
      <c r="F28" s="47">
        <f t="shared" si="7"/>
        <v>2.0264310930668628E-3</v>
      </c>
      <c r="G28" s="47">
        <f t="shared" si="7"/>
        <v>6.6207783670795979E-5</v>
      </c>
      <c r="H28" s="47">
        <f t="shared" si="7"/>
        <v>0.11769142916594745</v>
      </c>
      <c r="I28" s="47">
        <f t="shared" si="7"/>
        <v>8.4249404721087884E-3</v>
      </c>
      <c r="J28" s="47">
        <f t="shared" si="7"/>
        <v>2.6341239646166686E-3</v>
      </c>
      <c r="K28" s="76">
        <f t="shared" si="7"/>
        <v>1</v>
      </c>
    </row>
    <row r="29" spans="1:11" x14ac:dyDescent="0.3">
      <c r="A29" s="79" t="s">
        <v>74</v>
      </c>
      <c r="B29" s="47">
        <f t="shared" si="7"/>
        <v>0.75856410630408477</v>
      </c>
      <c r="C29" s="47">
        <f t="shared" si="7"/>
        <v>9.6358303382796349E-3</v>
      </c>
      <c r="D29" s="47">
        <f t="shared" si="7"/>
        <v>2.9149070488788207E-3</v>
      </c>
      <c r="E29" s="47">
        <f t="shared" si="7"/>
        <v>8.098837911568238E-2</v>
      </c>
      <c r="F29" s="47">
        <f t="shared" si="7"/>
        <v>2.2152381950822624E-3</v>
      </c>
      <c r="G29" s="47">
        <f t="shared" si="7"/>
        <v>7.0650600871965163E-5</v>
      </c>
      <c r="H29" s="47">
        <f t="shared" si="7"/>
        <v>0.11928784194321058</v>
      </c>
      <c r="I29" s="47">
        <f t="shared" si="7"/>
        <v>8.364119522584262E-3</v>
      </c>
      <c r="J29" s="47">
        <f t="shared" si="7"/>
        <v>3.1724398843153388E-3</v>
      </c>
      <c r="K29" s="76">
        <f t="shared" si="7"/>
        <v>1</v>
      </c>
    </row>
    <row r="30" spans="1:11" x14ac:dyDescent="0.3">
      <c r="A30" s="79" t="s">
        <v>75</v>
      </c>
      <c r="B30" s="47">
        <f t="shared" ref="B30:K30" si="8">B14/$K14</f>
        <v>0.76179580153106685</v>
      </c>
      <c r="C30" s="47">
        <f t="shared" si="8"/>
        <v>1.0230662816588762E-2</v>
      </c>
      <c r="D30" s="47">
        <f t="shared" si="8"/>
        <v>2.905790842314696E-3</v>
      </c>
      <c r="E30" s="47">
        <f t="shared" si="8"/>
        <v>8.5500901364924026E-2</v>
      </c>
      <c r="F30" s="47">
        <f t="shared" si="8"/>
        <v>2.4704919788777493E-3</v>
      </c>
      <c r="G30" s="47">
        <f t="shared" si="8"/>
        <v>7.2929652512996292E-5</v>
      </c>
      <c r="H30" s="47">
        <f t="shared" si="8"/>
        <v>0.12482593743091625</v>
      </c>
      <c r="I30" s="47">
        <f t="shared" si="8"/>
        <v>8.9612310525344196E-3</v>
      </c>
      <c r="J30" s="47">
        <f t="shared" si="8"/>
        <v>3.2362533302642106E-3</v>
      </c>
      <c r="K30" s="76">
        <f t="shared" si="8"/>
        <v>1</v>
      </c>
    </row>
    <row r="31" spans="1:11" x14ac:dyDescent="0.3">
      <c r="A31" s="79" t="s">
        <v>76</v>
      </c>
      <c r="B31" s="47">
        <f t="shared" ref="B31:K34" si="9">B15/$K15</f>
        <v>0.75487196879769369</v>
      </c>
      <c r="C31" s="47">
        <f t="shared" si="9"/>
        <v>1.03103272850602E-2</v>
      </c>
      <c r="D31" s="47">
        <f t="shared" si="9"/>
        <v>2.9438697642869254E-3</v>
      </c>
      <c r="E31" s="47">
        <f t="shared" si="9"/>
        <v>8.8768300265671812E-2</v>
      </c>
      <c r="F31" s="47">
        <f t="shared" si="9"/>
        <v>2.7562037194053474E-3</v>
      </c>
      <c r="G31" s="47">
        <f t="shared" si="9"/>
        <v>7.4614210615567237E-5</v>
      </c>
      <c r="H31" s="47">
        <f t="shared" si="9"/>
        <v>0.12712000452207337</v>
      </c>
      <c r="I31" s="47">
        <f t="shared" si="9"/>
        <v>1.0143010570346504E-2</v>
      </c>
      <c r="J31" s="47">
        <f t="shared" si="9"/>
        <v>3.011700864846532E-3</v>
      </c>
      <c r="K31" s="76">
        <f t="shared" si="9"/>
        <v>1</v>
      </c>
    </row>
    <row r="32" spans="1:11" x14ac:dyDescent="0.3">
      <c r="A32" s="79" t="s">
        <v>77</v>
      </c>
      <c r="B32" s="47">
        <f>B16/$K16</f>
        <v>0.74809068969954462</v>
      </c>
      <c r="C32" s="47">
        <f t="shared" si="9"/>
        <v>1.0870031447463771E-2</v>
      </c>
      <c r="D32" s="47">
        <f t="shared" si="9"/>
        <v>2.8648120263409195E-3</v>
      </c>
      <c r="E32" s="47">
        <f t="shared" si="9"/>
        <v>9.1863617790279503E-2</v>
      </c>
      <c r="F32" s="47">
        <f t="shared" si="9"/>
        <v>3.0115518070439611E-3</v>
      </c>
      <c r="G32" s="47">
        <f t="shared" si="9"/>
        <v>6.0953447368955734E-5</v>
      </c>
      <c r="H32" s="47">
        <f t="shared" si="9"/>
        <v>0.12968184558008494</v>
      </c>
      <c r="I32" s="47">
        <f t="shared" si="9"/>
        <v>1.0533658719390646E-2</v>
      </c>
      <c r="J32" s="47">
        <f t="shared" si="9"/>
        <v>3.0228394824826565E-3</v>
      </c>
      <c r="K32" s="76">
        <f t="shared" si="9"/>
        <v>1</v>
      </c>
    </row>
    <row r="33" spans="1:11" x14ac:dyDescent="0.3">
      <c r="A33" s="79" t="s">
        <v>78</v>
      </c>
      <c r="B33" s="47">
        <f>B17/$K17</f>
        <v>0.7404053275770589</v>
      </c>
      <c r="C33" s="47">
        <f t="shared" si="9"/>
        <v>1.1176211833315949E-2</v>
      </c>
      <c r="D33" s="47">
        <f t="shared" si="9"/>
        <v>2.8932534589797428E-3</v>
      </c>
      <c r="E33" s="47">
        <f t="shared" si="9"/>
        <v>9.537532934566216E-2</v>
      </c>
      <c r="F33" s="47">
        <f t="shared" si="9"/>
        <v>3.3104624217166335E-3</v>
      </c>
      <c r="G33" s="47">
        <f t="shared" si="9"/>
        <v>5.2151120342111346E-5</v>
      </c>
      <c r="H33" s="47">
        <f t="shared" si="9"/>
        <v>0.13276314775092624</v>
      </c>
      <c r="I33" s="47">
        <f t="shared" si="9"/>
        <v>1.113539791304821E-2</v>
      </c>
      <c r="J33" s="47">
        <f t="shared" si="9"/>
        <v>2.888718578949994E-3</v>
      </c>
      <c r="K33" s="76">
        <f t="shared" si="9"/>
        <v>1</v>
      </c>
    </row>
    <row r="34" spans="1:11" x14ac:dyDescent="0.3">
      <c r="A34" s="79" t="s">
        <v>79</v>
      </c>
      <c r="B34" s="47">
        <f>B18/$K18</f>
        <v>0.7336557205834966</v>
      </c>
      <c r="C34" s="47">
        <f t="shared" si="9"/>
        <v>1.137649147905816E-2</v>
      </c>
      <c r="D34" s="47">
        <f t="shared" si="9"/>
        <v>2.888687269893434E-3</v>
      </c>
      <c r="E34" s="47">
        <f t="shared" si="9"/>
        <v>9.8471326807886297E-2</v>
      </c>
      <c r="F34" s="47">
        <f t="shared" si="9"/>
        <v>3.5994323181029733E-3</v>
      </c>
      <c r="G34" s="47">
        <f t="shared" si="9"/>
        <v>5.4848492466331021E-5</v>
      </c>
      <c r="H34" s="47">
        <f t="shared" si="9"/>
        <v>0.13559232943832858</v>
      </c>
      <c r="I34" s="47">
        <f t="shared" si="9"/>
        <v>1.1577602618101373E-2</v>
      </c>
      <c r="J34" s="47">
        <f t="shared" si="9"/>
        <v>2.7835609926662994E-3</v>
      </c>
      <c r="K34" s="76">
        <f t="shared" si="9"/>
        <v>1</v>
      </c>
    </row>
  </sheetData>
  <mergeCells count="1">
    <mergeCell ref="A2:K2"/>
  </mergeCells>
  <phoneticPr fontId="7" type="noConversion"/>
  <pageMargins left="0.39370078740157483" right="0.39370078740157483" top="0.59055118110236227" bottom="0.59055118110236227" header="0.31496062992125984" footer="0.31496062992125984"/>
  <pageSetup paperSize="9" scale="89"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36"/>
  <sheetViews>
    <sheetView workbookViewId="0"/>
  </sheetViews>
  <sheetFormatPr defaultColWidth="8.88671875" defaultRowHeight="14.4" x14ac:dyDescent="0.3"/>
  <cols>
    <col min="1" max="1" width="14.33203125" style="46" customWidth="1"/>
    <col min="2" max="11" width="15.6640625" style="49" customWidth="1"/>
    <col min="12" max="12" width="13.6640625" style="49" customWidth="1"/>
    <col min="13" max="16384" width="8.88671875" style="46"/>
  </cols>
  <sheetData>
    <row r="2" spans="1:14" x14ac:dyDescent="0.3">
      <c r="A2" s="118" t="s">
        <v>80</v>
      </c>
      <c r="B2" s="118"/>
      <c r="C2" s="118"/>
      <c r="D2" s="118"/>
      <c r="E2" s="118"/>
      <c r="F2" s="118"/>
      <c r="G2" s="118"/>
      <c r="H2" s="118"/>
      <c r="I2" s="118"/>
      <c r="J2" s="118"/>
      <c r="K2" s="118"/>
    </row>
    <row r="3" spans="1:14" ht="15" thickBot="1" x14ac:dyDescent="0.35">
      <c r="A3" s="77"/>
    </row>
    <row r="4" spans="1:14" ht="43.95" customHeight="1" x14ac:dyDescent="0.3">
      <c r="A4" s="84"/>
      <c r="B4" s="70" t="s">
        <v>58</v>
      </c>
      <c r="C4" s="70" t="s">
        <v>59</v>
      </c>
      <c r="D4" s="70" t="s">
        <v>60</v>
      </c>
      <c r="E4" s="70" t="s">
        <v>61</v>
      </c>
      <c r="F4" s="70" t="s">
        <v>62</v>
      </c>
      <c r="G4" s="70" t="s">
        <v>63</v>
      </c>
      <c r="H4" s="70" t="s">
        <v>64</v>
      </c>
      <c r="I4" s="70" t="s">
        <v>65</v>
      </c>
      <c r="J4" s="70" t="s">
        <v>25</v>
      </c>
      <c r="K4" s="71" t="s">
        <v>38</v>
      </c>
      <c r="L4" s="46"/>
    </row>
    <row r="5" spans="1:14" x14ac:dyDescent="0.3">
      <c r="A5" s="81" t="s">
        <v>66</v>
      </c>
      <c r="B5" s="52">
        <v>23171</v>
      </c>
      <c r="C5" s="52">
        <v>218</v>
      </c>
      <c r="D5" s="52">
        <v>18</v>
      </c>
      <c r="E5" s="52">
        <v>1534</v>
      </c>
      <c r="F5" s="52">
        <v>9</v>
      </c>
      <c r="G5" s="52">
        <v>0</v>
      </c>
      <c r="H5" s="52">
        <v>2438</v>
      </c>
      <c r="I5" s="52">
        <v>110</v>
      </c>
      <c r="J5" s="52">
        <v>45</v>
      </c>
      <c r="K5" s="82">
        <v>27543</v>
      </c>
      <c r="L5" s="50"/>
      <c r="M5" s="49"/>
      <c r="N5" s="49"/>
    </row>
    <row r="6" spans="1:14" x14ac:dyDescent="0.3">
      <c r="A6" s="81" t="s">
        <v>67</v>
      </c>
      <c r="B6" s="52">
        <v>23128</v>
      </c>
      <c r="C6" s="52">
        <v>230</v>
      </c>
      <c r="D6" s="52">
        <v>14</v>
      </c>
      <c r="E6" s="52">
        <v>1664</v>
      </c>
      <c r="F6" s="52">
        <v>12</v>
      </c>
      <c r="G6" s="52">
        <v>0</v>
      </c>
      <c r="H6" s="52">
        <v>2497</v>
      </c>
      <c r="I6" s="52">
        <v>127</v>
      </c>
      <c r="J6" s="52">
        <v>33</v>
      </c>
      <c r="K6" s="82">
        <v>27705</v>
      </c>
      <c r="M6" s="49"/>
    </row>
    <row r="7" spans="1:14" x14ac:dyDescent="0.3">
      <c r="A7" s="80" t="s">
        <v>68</v>
      </c>
      <c r="B7" s="52">
        <v>23350</v>
      </c>
      <c r="C7" s="52">
        <v>268</v>
      </c>
      <c r="D7" s="52">
        <v>20</v>
      </c>
      <c r="E7" s="52">
        <v>1842</v>
      </c>
      <c r="F7" s="52">
        <v>21</v>
      </c>
      <c r="G7" s="52">
        <v>2</v>
      </c>
      <c r="H7" s="52">
        <v>2555</v>
      </c>
      <c r="I7" s="52">
        <v>123</v>
      </c>
      <c r="J7" s="52">
        <v>44</v>
      </c>
      <c r="K7" s="82">
        <v>28225</v>
      </c>
    </row>
    <row r="8" spans="1:14" x14ac:dyDescent="0.3">
      <c r="A8" s="80" t="s">
        <v>69</v>
      </c>
      <c r="B8" s="52">
        <v>23287</v>
      </c>
      <c r="C8" s="52">
        <v>310</v>
      </c>
      <c r="D8" s="52">
        <v>24</v>
      </c>
      <c r="E8" s="52">
        <v>1997</v>
      </c>
      <c r="F8" s="52">
        <v>27</v>
      </c>
      <c r="G8" s="52">
        <v>2</v>
      </c>
      <c r="H8" s="52">
        <v>2740</v>
      </c>
      <c r="I8" s="52">
        <v>129</v>
      </c>
      <c r="J8" s="52">
        <v>50</v>
      </c>
      <c r="K8" s="82">
        <v>28566</v>
      </c>
    </row>
    <row r="9" spans="1:14" x14ac:dyDescent="0.3">
      <c r="A9" s="80" t="s">
        <v>70</v>
      </c>
      <c r="B9" s="52">
        <v>23132</v>
      </c>
      <c r="C9" s="52">
        <v>327</v>
      </c>
      <c r="D9" s="52">
        <v>17</v>
      </c>
      <c r="E9" s="52">
        <v>2073</v>
      </c>
      <c r="F9" s="52">
        <v>30</v>
      </c>
      <c r="G9" s="52">
        <v>1</v>
      </c>
      <c r="H9" s="52">
        <v>2734</v>
      </c>
      <c r="I9" s="52">
        <v>120</v>
      </c>
      <c r="J9" s="52">
        <v>47</v>
      </c>
      <c r="K9" s="82">
        <v>28481</v>
      </c>
    </row>
    <row r="10" spans="1:14" s="50" customFormat="1" x14ac:dyDescent="0.3">
      <c r="A10" s="81" t="s">
        <v>71</v>
      </c>
      <c r="B10" s="52">
        <v>22787</v>
      </c>
      <c r="C10" s="52">
        <v>356</v>
      </c>
      <c r="D10" s="52">
        <v>22</v>
      </c>
      <c r="E10" s="52">
        <v>2158</v>
      </c>
      <c r="F10" s="52">
        <v>32</v>
      </c>
      <c r="G10" s="52">
        <v>1</v>
      </c>
      <c r="H10" s="52">
        <v>2769</v>
      </c>
      <c r="I10" s="52">
        <v>132</v>
      </c>
      <c r="J10" s="52">
        <v>50</v>
      </c>
      <c r="K10" s="82">
        <v>28307</v>
      </c>
    </row>
    <row r="11" spans="1:14" x14ac:dyDescent="0.3">
      <c r="A11" s="80" t="s">
        <v>72</v>
      </c>
      <c r="B11" s="52">
        <v>22049</v>
      </c>
      <c r="C11" s="52">
        <v>353</v>
      </c>
      <c r="D11" s="52">
        <v>27</v>
      </c>
      <c r="E11" s="52">
        <v>2163</v>
      </c>
      <c r="F11" s="52">
        <v>33</v>
      </c>
      <c r="G11" s="52">
        <v>1</v>
      </c>
      <c r="H11" s="52">
        <v>2667</v>
      </c>
      <c r="I11" s="52">
        <v>133</v>
      </c>
      <c r="J11" s="52">
        <v>57</v>
      </c>
      <c r="K11" s="82">
        <v>27483</v>
      </c>
      <c r="L11" s="50"/>
    </row>
    <row r="12" spans="1:14" x14ac:dyDescent="0.3">
      <c r="A12" s="80" t="s">
        <v>73</v>
      </c>
      <c r="B12" s="52">
        <v>20435</v>
      </c>
      <c r="C12" s="52">
        <v>336</v>
      </c>
      <c r="D12" s="52">
        <v>18</v>
      </c>
      <c r="E12" s="52">
        <v>2096</v>
      </c>
      <c r="F12" s="52">
        <v>34</v>
      </c>
      <c r="G12" s="52">
        <v>1</v>
      </c>
      <c r="H12" s="52">
        <v>2528</v>
      </c>
      <c r="I12" s="52">
        <v>105</v>
      </c>
      <c r="J12" s="52">
        <v>25</v>
      </c>
      <c r="K12" s="82">
        <v>25578</v>
      </c>
      <c r="L12" s="50"/>
    </row>
    <row r="13" spans="1:14" x14ac:dyDescent="0.3">
      <c r="A13" s="80" t="s">
        <v>74</v>
      </c>
      <c r="B13" s="52">
        <v>19647</v>
      </c>
      <c r="C13" s="52">
        <v>316</v>
      </c>
      <c r="D13" s="52">
        <v>14</v>
      </c>
      <c r="E13" s="52">
        <v>2001</v>
      </c>
      <c r="F13" s="52">
        <v>36</v>
      </c>
      <c r="G13" s="52">
        <v>0</v>
      </c>
      <c r="H13" s="52">
        <v>2496</v>
      </c>
      <c r="I13" s="52">
        <v>113</v>
      </c>
      <c r="J13" s="52">
        <v>22</v>
      </c>
      <c r="K13" s="82">
        <v>24645</v>
      </c>
      <c r="L13" s="50"/>
    </row>
    <row r="14" spans="1:14" x14ac:dyDescent="0.3">
      <c r="A14" s="80" t="s">
        <v>75</v>
      </c>
      <c r="B14" s="52">
        <v>19076</v>
      </c>
      <c r="C14" s="52">
        <v>318</v>
      </c>
      <c r="D14" s="52">
        <v>20</v>
      </c>
      <c r="E14" s="52">
        <v>2146</v>
      </c>
      <c r="F14" s="52">
        <v>51</v>
      </c>
      <c r="G14" s="52">
        <v>2</v>
      </c>
      <c r="H14" s="52">
        <v>2640</v>
      </c>
      <c r="I14" s="52">
        <v>98</v>
      </c>
      <c r="J14" s="52">
        <v>29</v>
      </c>
      <c r="K14" s="82">
        <f>SUM(B14:J14)</f>
        <v>24380</v>
      </c>
      <c r="L14" s="50"/>
    </row>
    <row r="15" spans="1:14" x14ac:dyDescent="0.3">
      <c r="A15" s="80" t="s">
        <v>76</v>
      </c>
      <c r="B15" s="52">
        <v>19287</v>
      </c>
      <c r="C15" s="52">
        <v>302</v>
      </c>
      <c r="D15" s="52">
        <v>21</v>
      </c>
      <c r="E15" s="52">
        <v>2291</v>
      </c>
      <c r="F15" s="52">
        <v>59</v>
      </c>
      <c r="G15" s="52">
        <v>2</v>
      </c>
      <c r="H15" s="52">
        <v>2694</v>
      </c>
      <c r="I15" s="52">
        <v>103</v>
      </c>
      <c r="J15" s="52">
        <v>25</v>
      </c>
      <c r="K15" s="82">
        <v>24784</v>
      </c>
      <c r="L15" s="50"/>
    </row>
    <row r="16" spans="1:14" x14ac:dyDescent="0.3">
      <c r="A16" s="80" t="s">
        <v>77</v>
      </c>
      <c r="B16" s="52">
        <v>19498</v>
      </c>
      <c r="C16" s="52">
        <v>309</v>
      </c>
      <c r="D16" s="52">
        <v>21</v>
      </c>
      <c r="E16" s="52">
        <v>2524</v>
      </c>
      <c r="F16" s="52">
        <v>64</v>
      </c>
      <c r="G16" s="52">
        <v>1</v>
      </c>
      <c r="H16" s="52">
        <v>2786</v>
      </c>
      <c r="I16" s="52">
        <v>315</v>
      </c>
      <c r="J16" s="52">
        <v>49</v>
      </c>
      <c r="K16" s="82">
        <f>SUM(B16:J16)</f>
        <v>25567</v>
      </c>
      <c r="L16" s="50"/>
    </row>
    <row r="17" spans="1:14" x14ac:dyDescent="0.3">
      <c r="A17" s="80" t="s">
        <v>78</v>
      </c>
      <c r="B17" s="52">
        <v>19850</v>
      </c>
      <c r="C17" s="52">
        <v>292</v>
      </c>
      <c r="D17" s="52">
        <v>23</v>
      </c>
      <c r="E17" s="52">
        <v>2666</v>
      </c>
      <c r="F17" s="52">
        <v>65</v>
      </c>
      <c r="G17" s="52">
        <v>1</v>
      </c>
      <c r="H17" s="52">
        <v>2849</v>
      </c>
      <c r="I17" s="52">
        <v>308</v>
      </c>
      <c r="J17" s="52">
        <v>56</v>
      </c>
      <c r="K17" s="82">
        <f>SUM(B17:J17)</f>
        <v>26110</v>
      </c>
      <c r="L17" s="50"/>
    </row>
    <row r="18" spans="1:14" x14ac:dyDescent="0.3">
      <c r="A18" s="80" t="s">
        <v>79</v>
      </c>
      <c r="B18" s="52">
        <f>'21gods02'!D51</f>
        <v>20117</v>
      </c>
      <c r="C18" s="52">
        <f>'21gods02'!G51</f>
        <v>276</v>
      </c>
      <c r="D18" s="52">
        <f>'21gods02'!J51</f>
        <v>23</v>
      </c>
      <c r="E18" s="52">
        <f>'21gods02'!M51</f>
        <v>2921</v>
      </c>
      <c r="F18" s="52">
        <f>'21gods02'!P51</f>
        <v>61</v>
      </c>
      <c r="G18" s="52">
        <f>'21gods02'!S51</f>
        <v>1</v>
      </c>
      <c r="H18" s="52">
        <f>'21gods02'!V51</f>
        <v>2696</v>
      </c>
      <c r="I18" s="52">
        <f>'21gods02'!Y51</f>
        <v>512</v>
      </c>
      <c r="J18" s="52">
        <f>'21gods02'!AB51</f>
        <v>64</v>
      </c>
      <c r="K18" s="82">
        <f>SUM(B18:J18)</f>
        <v>26671</v>
      </c>
      <c r="L18" s="50"/>
    </row>
    <row r="19" spans="1:14" ht="15" thickBot="1" x14ac:dyDescent="0.35">
      <c r="G19" s="46"/>
      <c r="H19" s="46"/>
      <c r="I19" s="46"/>
      <c r="J19" s="46"/>
      <c r="K19" s="46"/>
      <c r="L19" s="46"/>
    </row>
    <row r="20" spans="1:14" ht="45" customHeight="1" x14ac:dyDescent="0.3">
      <c r="A20" s="84"/>
      <c r="B20" s="70" t="s">
        <v>58</v>
      </c>
      <c r="C20" s="70" t="s">
        <v>59</v>
      </c>
      <c r="D20" s="70" t="s">
        <v>60</v>
      </c>
      <c r="E20" s="70" t="s">
        <v>61</v>
      </c>
      <c r="F20" s="70" t="s">
        <v>62</v>
      </c>
      <c r="G20" s="70" t="s">
        <v>63</v>
      </c>
      <c r="H20" s="70" t="s">
        <v>64</v>
      </c>
      <c r="I20" s="70" t="s">
        <v>65</v>
      </c>
      <c r="J20" s="70" t="s">
        <v>25</v>
      </c>
      <c r="K20" s="71" t="s">
        <v>38</v>
      </c>
      <c r="L20" s="46"/>
    </row>
    <row r="21" spans="1:14" x14ac:dyDescent="0.3">
      <c r="A21" s="81" t="s">
        <v>66</v>
      </c>
      <c r="B21" s="51">
        <f t="shared" ref="B21:K21" si="0">B5/$K5</f>
        <v>0.84126638347311478</v>
      </c>
      <c r="C21" s="51">
        <f t="shared" si="0"/>
        <v>7.9148967069672879E-3</v>
      </c>
      <c r="D21" s="51">
        <f t="shared" si="0"/>
        <v>6.5352358130922562E-4</v>
      </c>
      <c r="E21" s="51">
        <f t="shared" si="0"/>
        <v>5.5694731873797337E-2</v>
      </c>
      <c r="F21" s="51">
        <f t="shared" si="0"/>
        <v>3.2676179065461281E-4</v>
      </c>
      <c r="G21" s="51">
        <f t="shared" si="0"/>
        <v>0</v>
      </c>
      <c r="H21" s="51">
        <f t="shared" si="0"/>
        <v>8.8516138401771777E-2</v>
      </c>
      <c r="I21" s="51">
        <f t="shared" si="0"/>
        <v>3.9937552191119342E-3</v>
      </c>
      <c r="J21" s="51">
        <f t="shared" si="0"/>
        <v>1.6338089532730638E-3</v>
      </c>
      <c r="K21" s="83">
        <f t="shared" si="0"/>
        <v>1</v>
      </c>
      <c r="L21" s="50"/>
      <c r="M21" s="49"/>
      <c r="N21" s="49"/>
    </row>
    <row r="22" spans="1:14" x14ac:dyDescent="0.3">
      <c r="A22" s="81" t="s">
        <v>67</v>
      </c>
      <c r="B22" s="51">
        <f t="shared" ref="B22:K22" si="1">B6/$K6</f>
        <v>0.83479516332791914</v>
      </c>
      <c r="C22" s="51">
        <f t="shared" si="1"/>
        <v>8.3017505865367255E-3</v>
      </c>
      <c r="D22" s="51">
        <f t="shared" si="1"/>
        <v>5.0532394874571373E-4</v>
      </c>
      <c r="E22" s="51">
        <f t="shared" si="1"/>
        <v>6.0061360765204838E-2</v>
      </c>
      <c r="F22" s="51">
        <f t="shared" si="1"/>
        <v>4.3313481321061181E-4</v>
      </c>
      <c r="G22" s="51">
        <f t="shared" si="1"/>
        <v>0</v>
      </c>
      <c r="H22" s="51">
        <f t="shared" si="1"/>
        <v>9.0128135715574806E-2</v>
      </c>
      <c r="I22" s="51">
        <f t="shared" si="1"/>
        <v>4.5840101064789753E-3</v>
      </c>
      <c r="J22" s="51">
        <f t="shared" si="1"/>
        <v>1.1911207363291825E-3</v>
      </c>
      <c r="K22" s="83">
        <f t="shared" si="1"/>
        <v>1</v>
      </c>
      <c r="M22" s="49"/>
    </row>
    <row r="23" spans="1:14" x14ac:dyDescent="0.3">
      <c r="A23" s="80" t="s">
        <v>68</v>
      </c>
      <c r="B23" s="51">
        <f t="shared" ref="B23:K23" si="2">B7/$K7</f>
        <v>0.82728077945084144</v>
      </c>
      <c r="C23" s="51">
        <f t="shared" si="2"/>
        <v>9.4951284322409204E-3</v>
      </c>
      <c r="D23" s="51">
        <f t="shared" si="2"/>
        <v>7.0859167404782998E-4</v>
      </c>
      <c r="E23" s="51">
        <f t="shared" si="2"/>
        <v>6.5261293179805141E-2</v>
      </c>
      <c r="F23" s="51">
        <f t="shared" si="2"/>
        <v>7.4402125775022143E-4</v>
      </c>
      <c r="G23" s="51">
        <f t="shared" si="2"/>
        <v>7.0859167404782995E-5</v>
      </c>
      <c r="H23" s="51">
        <f t="shared" si="2"/>
        <v>9.0522586359610274E-2</v>
      </c>
      <c r="I23" s="51">
        <f t="shared" si="2"/>
        <v>4.3578387953941543E-3</v>
      </c>
      <c r="J23" s="51">
        <f t="shared" si="2"/>
        <v>1.5589016829052258E-3</v>
      </c>
      <c r="K23" s="83">
        <f t="shared" si="2"/>
        <v>1</v>
      </c>
    </row>
    <row r="24" spans="1:14" x14ac:dyDescent="0.3">
      <c r="A24" s="80" t="s">
        <v>69</v>
      </c>
      <c r="B24" s="51">
        <f t="shared" ref="B24:K24" si="3">B8/$K8</f>
        <v>0.81519988797871601</v>
      </c>
      <c r="C24" s="51">
        <f t="shared" si="3"/>
        <v>1.0852061891759435E-2</v>
      </c>
      <c r="D24" s="51">
        <f t="shared" si="3"/>
        <v>8.4015963032976261E-4</v>
      </c>
      <c r="E24" s="51">
        <f t="shared" si="3"/>
        <v>6.9908282573689001E-2</v>
      </c>
      <c r="F24" s="51">
        <f t="shared" si="3"/>
        <v>9.4517958412098301E-4</v>
      </c>
      <c r="G24" s="51">
        <f t="shared" si="3"/>
        <v>7.0013302527480222E-5</v>
      </c>
      <c r="H24" s="51">
        <f t="shared" si="3"/>
        <v>9.5918224462647902E-2</v>
      </c>
      <c r="I24" s="51">
        <f t="shared" si="3"/>
        <v>4.5158580130224739E-3</v>
      </c>
      <c r="J24" s="51">
        <f t="shared" si="3"/>
        <v>1.7503325631870056E-3</v>
      </c>
      <c r="K24" s="83">
        <f t="shared" si="3"/>
        <v>1</v>
      </c>
    </row>
    <row r="25" spans="1:14" x14ac:dyDescent="0.3">
      <c r="A25" s="80" t="s">
        <v>70</v>
      </c>
      <c r="B25" s="51">
        <f t="shared" ref="B25:K25" si="4">B9/$K9</f>
        <v>0.81219058319581472</v>
      </c>
      <c r="C25" s="51">
        <f t="shared" si="4"/>
        <v>1.1481338436150417E-2</v>
      </c>
      <c r="D25" s="51">
        <f t="shared" si="4"/>
        <v>5.9688915417295736E-4</v>
      </c>
      <c r="E25" s="51">
        <f t="shared" si="4"/>
        <v>7.2785365682384751E-2</v>
      </c>
      <c r="F25" s="51">
        <f t="shared" si="4"/>
        <v>1.0533338014816894E-3</v>
      </c>
      <c r="G25" s="51">
        <f t="shared" si="4"/>
        <v>3.5111126716056318E-5</v>
      </c>
      <c r="H25" s="51">
        <f t="shared" si="4"/>
        <v>9.5993820441697977E-2</v>
      </c>
      <c r="I25" s="51">
        <f t="shared" si="4"/>
        <v>4.2133352059267578E-3</v>
      </c>
      <c r="J25" s="51">
        <f t="shared" si="4"/>
        <v>1.650222955654647E-3</v>
      </c>
      <c r="K25" s="83">
        <f t="shared" si="4"/>
        <v>1</v>
      </c>
    </row>
    <row r="26" spans="1:14" s="50" customFormat="1" x14ac:dyDescent="0.3">
      <c r="A26" s="81" t="s">
        <v>71</v>
      </c>
      <c r="B26" s="51">
        <f t="shared" ref="B26:K26" si="5">B10/$K10</f>
        <v>0.80499523086162428</v>
      </c>
      <c r="C26" s="51">
        <f t="shared" si="5"/>
        <v>1.2576394531387996E-2</v>
      </c>
      <c r="D26" s="51">
        <f t="shared" si="5"/>
        <v>7.771929204790335E-4</v>
      </c>
      <c r="E26" s="51">
        <f t="shared" si="5"/>
        <v>7.6235560108807013E-2</v>
      </c>
      <c r="F26" s="51">
        <f t="shared" si="5"/>
        <v>1.1304624297876851E-3</v>
      </c>
      <c r="G26" s="51">
        <f t="shared" si="5"/>
        <v>3.5326950930865159E-5</v>
      </c>
      <c r="H26" s="51">
        <f t="shared" si="5"/>
        <v>9.7820327127565623E-2</v>
      </c>
      <c r="I26" s="51">
        <f t="shared" si="5"/>
        <v>4.6631575228742008E-3</v>
      </c>
      <c r="J26" s="51">
        <f t="shared" si="5"/>
        <v>1.7663475465432578E-3</v>
      </c>
      <c r="K26" s="83">
        <f t="shared" si="5"/>
        <v>1</v>
      </c>
    </row>
    <row r="27" spans="1:14" x14ac:dyDescent="0.3">
      <c r="A27" s="80" t="s">
        <v>72</v>
      </c>
      <c r="B27" s="51">
        <f t="shared" ref="B27:K27" si="6">B11/$K11</f>
        <v>0.80227777171342285</v>
      </c>
      <c r="C27" s="51">
        <f t="shared" si="6"/>
        <v>1.2844303751409963E-2</v>
      </c>
      <c r="D27" s="51">
        <f t="shared" si="6"/>
        <v>9.8242549939962895E-4</v>
      </c>
      <c r="E27" s="51">
        <f t="shared" si="6"/>
        <v>7.8703198340792493E-2</v>
      </c>
      <c r="F27" s="51">
        <f t="shared" si="6"/>
        <v>1.2007422770439909E-3</v>
      </c>
      <c r="G27" s="51">
        <f t="shared" si="6"/>
        <v>3.6386129607393659E-5</v>
      </c>
      <c r="H27" s="51">
        <f t="shared" si="6"/>
        <v>9.7041807662918894E-2</v>
      </c>
      <c r="I27" s="51">
        <f t="shared" si="6"/>
        <v>4.8393552377833573E-3</v>
      </c>
      <c r="J27" s="51">
        <f t="shared" si="6"/>
        <v>2.0740093876214388E-3</v>
      </c>
      <c r="K27" s="83">
        <f t="shared" si="6"/>
        <v>1</v>
      </c>
      <c r="L27" s="50"/>
    </row>
    <row r="28" spans="1:14" x14ac:dyDescent="0.3">
      <c r="A28" s="80" t="s">
        <v>73</v>
      </c>
      <c r="B28" s="51">
        <f t="shared" ref="B28:K34" si="7">B12/$K12</f>
        <v>0.79892876690906245</v>
      </c>
      <c r="C28" s="51">
        <f t="shared" si="7"/>
        <v>1.3136288998357963E-2</v>
      </c>
      <c r="D28" s="51">
        <f t="shared" si="7"/>
        <v>7.0372976776917663E-4</v>
      </c>
      <c r="E28" s="51">
        <f t="shared" si="7"/>
        <v>8.194542184689968E-2</v>
      </c>
      <c r="F28" s="51">
        <f t="shared" si="7"/>
        <v>1.3292673391195559E-3</v>
      </c>
      <c r="G28" s="51">
        <f t="shared" si="7"/>
        <v>3.9096098209398702E-5</v>
      </c>
      <c r="H28" s="51">
        <f t="shared" si="7"/>
        <v>9.8834936273359916E-2</v>
      </c>
      <c r="I28" s="51">
        <f t="shared" si="7"/>
        <v>4.1050903119868639E-3</v>
      </c>
      <c r="J28" s="51">
        <f t="shared" si="7"/>
        <v>9.7740245523496761E-4</v>
      </c>
      <c r="K28" s="83">
        <f t="shared" si="7"/>
        <v>1</v>
      </c>
      <c r="L28" s="50"/>
    </row>
    <row r="29" spans="1:14" x14ac:dyDescent="0.3">
      <c r="A29" s="80" t="s">
        <v>74</v>
      </c>
      <c r="B29" s="51">
        <f t="shared" si="7"/>
        <v>0.79720024345709073</v>
      </c>
      <c r="C29" s="51">
        <f t="shared" si="7"/>
        <v>1.2822073442889024E-2</v>
      </c>
      <c r="D29" s="51">
        <f t="shared" si="7"/>
        <v>5.6806654493812131E-4</v>
      </c>
      <c r="E29" s="51">
        <f t="shared" si="7"/>
        <v>8.1192939744370057E-2</v>
      </c>
      <c r="F29" s="51">
        <f t="shared" si="7"/>
        <v>1.4607425441265976E-3</v>
      </c>
      <c r="G29" s="51">
        <f t="shared" si="7"/>
        <v>0</v>
      </c>
      <c r="H29" s="51">
        <f t="shared" si="7"/>
        <v>0.10127814972611077</v>
      </c>
      <c r="I29" s="51">
        <f t="shared" si="7"/>
        <v>4.585108541286265E-3</v>
      </c>
      <c r="J29" s="51">
        <f t="shared" si="7"/>
        <v>8.9267599918847632E-4</v>
      </c>
      <c r="K29" s="83">
        <f t="shared" si="7"/>
        <v>1</v>
      </c>
    </row>
    <row r="30" spans="1:14" x14ac:dyDescent="0.3">
      <c r="A30" s="80" t="s">
        <v>75</v>
      </c>
      <c r="B30" s="51">
        <f t="shared" si="7"/>
        <v>0.78244462674323212</v>
      </c>
      <c r="C30" s="51">
        <f t="shared" si="7"/>
        <v>1.3043478260869565E-2</v>
      </c>
      <c r="D30" s="51">
        <f t="shared" si="7"/>
        <v>8.2034454470877774E-4</v>
      </c>
      <c r="E30" s="51">
        <f t="shared" si="7"/>
        <v>8.8022969647251842E-2</v>
      </c>
      <c r="F30" s="51">
        <f t="shared" si="7"/>
        <v>2.0918785890073829E-3</v>
      </c>
      <c r="G30" s="51">
        <f t="shared" si="7"/>
        <v>8.2034454470877768E-5</v>
      </c>
      <c r="H30" s="51">
        <f t="shared" si="7"/>
        <v>0.10828547990155865</v>
      </c>
      <c r="I30" s="51">
        <f t="shared" si="7"/>
        <v>4.0196882690730108E-3</v>
      </c>
      <c r="J30" s="51">
        <f t="shared" si="7"/>
        <v>1.1894995898277276E-3</v>
      </c>
      <c r="K30" s="83">
        <f t="shared" si="7"/>
        <v>1</v>
      </c>
    </row>
    <row r="31" spans="1:14" x14ac:dyDescent="0.3">
      <c r="A31" s="80" t="s">
        <v>76</v>
      </c>
      <c r="B31" s="51">
        <f t="shared" si="7"/>
        <v>0.77820367979341509</v>
      </c>
      <c r="C31" s="51">
        <f t="shared" si="7"/>
        <v>1.2185280826339575E-2</v>
      </c>
      <c r="D31" s="51">
        <f t="shared" si="7"/>
        <v>8.4732085216268562E-4</v>
      </c>
      <c r="E31" s="51">
        <f t="shared" si="7"/>
        <v>9.2438670109748225E-2</v>
      </c>
      <c r="F31" s="51">
        <f t="shared" si="7"/>
        <v>2.3805681084570693E-3</v>
      </c>
      <c r="G31" s="51">
        <f t="shared" si="7"/>
        <v>8.0697224015493862E-5</v>
      </c>
      <c r="H31" s="51">
        <f t="shared" si="7"/>
        <v>0.10869916074887023</v>
      </c>
      <c r="I31" s="51">
        <f t="shared" si="7"/>
        <v>4.155907036797934E-3</v>
      </c>
      <c r="J31" s="51">
        <f t="shared" si="7"/>
        <v>1.0087153001936734E-3</v>
      </c>
      <c r="K31" s="83">
        <f t="shared" si="7"/>
        <v>1</v>
      </c>
    </row>
    <row r="32" spans="1:14" x14ac:dyDescent="0.3">
      <c r="A32" s="80" t="s">
        <v>77</v>
      </c>
      <c r="B32" s="51">
        <f>B16/$K16</f>
        <v>0.76262369460632851</v>
      </c>
      <c r="C32" s="51">
        <f t="shared" si="7"/>
        <v>1.2085891970117731E-2</v>
      </c>
      <c r="D32" s="51">
        <f t="shared" si="7"/>
        <v>8.2137129894003992E-4</v>
      </c>
      <c r="E32" s="51">
        <f t="shared" si="7"/>
        <v>9.8721007548793371E-2</v>
      </c>
      <c r="F32" s="51">
        <f t="shared" si="7"/>
        <v>2.5032268158172643E-3</v>
      </c>
      <c r="G32" s="51">
        <f t="shared" si="7"/>
        <v>3.9112918997144755E-5</v>
      </c>
      <c r="H32" s="51">
        <f t="shared" si="7"/>
        <v>0.10896859232604529</v>
      </c>
      <c r="I32" s="51">
        <f t="shared" si="7"/>
        <v>1.2320569484100598E-2</v>
      </c>
      <c r="J32" s="51">
        <f t="shared" si="7"/>
        <v>1.9165330308600931E-3</v>
      </c>
      <c r="K32" s="83">
        <f t="shared" si="7"/>
        <v>1</v>
      </c>
    </row>
    <row r="33" spans="1:11" x14ac:dyDescent="0.3">
      <c r="A33" s="80" t="s">
        <v>78</v>
      </c>
      <c r="B33" s="51">
        <f>B17/$K17</f>
        <v>0.76024511681348139</v>
      </c>
      <c r="C33" s="51">
        <f t="shared" si="7"/>
        <v>1.1183454615090004E-2</v>
      </c>
      <c r="D33" s="51">
        <f t="shared" si="7"/>
        <v>8.8088854844887011E-4</v>
      </c>
      <c r="E33" s="51">
        <f t="shared" si="7"/>
        <v>0.10210647261585599</v>
      </c>
      <c r="F33" s="51">
        <f t="shared" si="7"/>
        <v>2.4894676369207201E-3</v>
      </c>
      <c r="G33" s="51">
        <f t="shared" si="7"/>
        <v>3.8299502106472618E-5</v>
      </c>
      <c r="H33" s="51">
        <f t="shared" si="7"/>
        <v>0.10911528150134048</v>
      </c>
      <c r="I33" s="51">
        <f t="shared" si="7"/>
        <v>1.1796246648793566E-2</v>
      </c>
      <c r="J33" s="51">
        <f t="shared" si="7"/>
        <v>2.1447721179624667E-3</v>
      </c>
      <c r="K33" s="83">
        <f t="shared" si="7"/>
        <v>1</v>
      </c>
    </row>
    <row r="34" spans="1:11" x14ac:dyDescent="0.3">
      <c r="A34" s="80" t="s">
        <v>79</v>
      </c>
      <c r="B34" s="51">
        <f>B18/$K18</f>
        <v>0.75426493194855837</v>
      </c>
      <c r="C34" s="51">
        <f t="shared" si="7"/>
        <v>1.0348318398260283E-2</v>
      </c>
      <c r="D34" s="51">
        <f t="shared" si="7"/>
        <v>8.6235986652169027E-4</v>
      </c>
      <c r="E34" s="51">
        <f t="shared" si="7"/>
        <v>0.10951970304825466</v>
      </c>
      <c r="F34" s="51">
        <f t="shared" si="7"/>
        <v>2.2871283416444829E-3</v>
      </c>
      <c r="G34" s="51">
        <f t="shared" si="7"/>
        <v>3.7493907240073487E-5</v>
      </c>
      <c r="H34" s="51">
        <f t="shared" si="7"/>
        <v>0.10108357391923813</v>
      </c>
      <c r="I34" s="51">
        <f t="shared" si="7"/>
        <v>1.9196880506917625E-2</v>
      </c>
      <c r="J34" s="51">
        <f t="shared" si="7"/>
        <v>2.3996100633647032E-3</v>
      </c>
      <c r="K34" s="83">
        <f t="shared" si="7"/>
        <v>1</v>
      </c>
    </row>
    <row r="36" spans="1:11" x14ac:dyDescent="0.3">
      <c r="E36" s="46"/>
      <c r="F36" s="46"/>
      <c r="G36" s="46"/>
      <c r="H36" s="46"/>
      <c r="I36" s="46"/>
      <c r="J36" s="46"/>
    </row>
  </sheetData>
  <mergeCells count="1">
    <mergeCell ref="A2:K2"/>
  </mergeCells>
  <phoneticPr fontId="7" type="noConversion"/>
  <pageMargins left="0.39370078740157483" right="0.39370078740157483" top="0.59055118110236227" bottom="0.59055118110236227" header="0.31496062992125984" footer="0.31496062992125984"/>
  <pageSetup paperSize="9" scale="83"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M37"/>
  <sheetViews>
    <sheetView workbookViewId="0"/>
  </sheetViews>
  <sheetFormatPr defaultColWidth="8.88671875" defaultRowHeight="14.4" x14ac:dyDescent="0.3"/>
  <cols>
    <col min="1" max="1" width="15.6640625" style="46" customWidth="1"/>
    <col min="2" max="12" width="14.33203125" style="46" customWidth="1"/>
    <col min="13" max="16384" width="8.88671875" style="46"/>
  </cols>
  <sheetData>
    <row r="2" spans="1:13" x14ac:dyDescent="0.3">
      <c r="A2" s="118" t="s">
        <v>81</v>
      </c>
      <c r="B2" s="118"/>
      <c r="C2" s="118"/>
      <c r="D2" s="118"/>
      <c r="E2" s="118"/>
      <c r="F2" s="118"/>
      <c r="G2" s="118"/>
      <c r="H2" s="118"/>
      <c r="I2" s="118"/>
      <c r="J2" s="118"/>
      <c r="K2" s="118"/>
      <c r="L2" s="118"/>
    </row>
    <row r="3" spans="1:13" ht="15" thickBot="1" x14ac:dyDescent="0.35">
      <c r="A3" s="77"/>
    </row>
    <row r="4" spans="1:13" ht="43.95" customHeight="1" x14ac:dyDescent="0.3">
      <c r="A4" s="84"/>
      <c r="B4" s="70" t="s">
        <v>58</v>
      </c>
      <c r="C4" s="70" t="s">
        <v>59</v>
      </c>
      <c r="D4" s="70" t="s">
        <v>60</v>
      </c>
      <c r="E4" s="70" t="s">
        <v>61</v>
      </c>
      <c r="F4" s="70" t="s">
        <v>62</v>
      </c>
      <c r="G4" s="70" t="s">
        <v>63</v>
      </c>
      <c r="H4" s="70" t="s">
        <v>64</v>
      </c>
      <c r="I4" s="70" t="s">
        <v>65</v>
      </c>
      <c r="J4" s="70" t="s">
        <v>25</v>
      </c>
      <c r="K4" s="121" t="s">
        <v>86</v>
      </c>
      <c r="L4" s="71" t="s">
        <v>38</v>
      </c>
    </row>
    <row r="5" spans="1:13" x14ac:dyDescent="0.3">
      <c r="A5" s="80" t="s">
        <v>66</v>
      </c>
      <c r="B5" s="48">
        <v>352771</v>
      </c>
      <c r="C5" s="48">
        <v>1289</v>
      </c>
      <c r="D5" s="48">
        <v>936</v>
      </c>
      <c r="E5" s="48">
        <v>14433</v>
      </c>
      <c r="F5" s="48">
        <v>386</v>
      </c>
      <c r="G5" s="48">
        <v>4</v>
      </c>
      <c r="H5" s="48">
        <v>57440</v>
      </c>
      <c r="I5" s="48">
        <v>1190</v>
      </c>
      <c r="J5" s="48">
        <v>722</v>
      </c>
      <c r="K5" s="48">
        <v>6975</v>
      </c>
      <c r="L5" s="72">
        <v>436146</v>
      </c>
    </row>
    <row r="6" spans="1:13" x14ac:dyDescent="0.3">
      <c r="A6" s="80" t="s">
        <v>67</v>
      </c>
      <c r="B6" s="48">
        <v>350558</v>
      </c>
      <c r="C6" s="48">
        <v>1312</v>
      </c>
      <c r="D6" s="48">
        <v>884</v>
      </c>
      <c r="E6" s="48">
        <v>15277</v>
      </c>
      <c r="F6" s="48">
        <v>423</v>
      </c>
      <c r="G6" s="48">
        <v>3</v>
      </c>
      <c r="H6" s="48">
        <v>56606</v>
      </c>
      <c r="I6" s="48">
        <v>1173</v>
      </c>
      <c r="J6" s="48">
        <v>695</v>
      </c>
      <c r="K6" s="48">
        <v>2814</v>
      </c>
      <c r="L6" s="72">
        <v>429745</v>
      </c>
    </row>
    <row r="7" spans="1:13" x14ac:dyDescent="0.3">
      <c r="A7" s="80" t="s">
        <v>68</v>
      </c>
      <c r="B7" s="48">
        <v>345790</v>
      </c>
      <c r="C7" s="48">
        <v>1400</v>
      </c>
      <c r="D7" s="48">
        <v>836</v>
      </c>
      <c r="E7" s="48">
        <v>16093</v>
      </c>
      <c r="F7" s="48">
        <v>465</v>
      </c>
      <c r="G7" s="48">
        <v>4</v>
      </c>
      <c r="H7" s="48">
        <v>55454</v>
      </c>
      <c r="I7" s="48">
        <v>1142</v>
      </c>
      <c r="J7" s="48">
        <v>709</v>
      </c>
      <c r="K7" s="48">
        <v>2927</v>
      </c>
      <c r="L7" s="72">
        <v>424820</v>
      </c>
    </row>
    <row r="8" spans="1:13" x14ac:dyDescent="0.3">
      <c r="A8" s="80" t="s">
        <v>69</v>
      </c>
      <c r="B8" s="48">
        <v>341492</v>
      </c>
      <c r="C8" s="48">
        <v>1436</v>
      </c>
      <c r="D8" s="48">
        <v>775</v>
      </c>
      <c r="E8" s="48">
        <v>17294</v>
      </c>
      <c r="F8" s="48">
        <v>540</v>
      </c>
      <c r="G8" s="48">
        <v>8</v>
      </c>
      <c r="H8" s="48">
        <v>54361</v>
      </c>
      <c r="I8" s="48">
        <v>1091</v>
      </c>
      <c r="J8" s="48">
        <v>753</v>
      </c>
      <c r="K8" s="48">
        <v>2935</v>
      </c>
      <c r="L8" s="72">
        <v>420685</v>
      </c>
    </row>
    <row r="9" spans="1:13" x14ac:dyDescent="0.3">
      <c r="A9" s="80" t="s">
        <v>70</v>
      </c>
      <c r="B9" s="48">
        <v>338306</v>
      </c>
      <c r="C9" s="48">
        <v>1551</v>
      </c>
      <c r="D9" s="48">
        <v>766</v>
      </c>
      <c r="E9" s="48">
        <v>18377</v>
      </c>
      <c r="F9" s="48">
        <v>600</v>
      </c>
      <c r="G9" s="48">
        <v>11</v>
      </c>
      <c r="H9" s="48">
        <v>54489</v>
      </c>
      <c r="I9" s="48">
        <v>1111</v>
      </c>
      <c r="J9" s="48">
        <v>700</v>
      </c>
      <c r="K9" s="48">
        <v>2906</v>
      </c>
      <c r="L9" s="72">
        <v>418817</v>
      </c>
    </row>
    <row r="10" spans="1:13" x14ac:dyDescent="0.3">
      <c r="A10" s="80" t="s">
        <v>71</v>
      </c>
      <c r="B10" s="48">
        <v>335311</v>
      </c>
      <c r="C10" s="48">
        <v>1671</v>
      </c>
      <c r="D10" s="48">
        <v>758</v>
      </c>
      <c r="E10" s="48">
        <v>19255</v>
      </c>
      <c r="F10" s="48">
        <v>613</v>
      </c>
      <c r="G10" s="48">
        <v>9</v>
      </c>
      <c r="H10" s="48">
        <v>54765</v>
      </c>
      <c r="I10" s="48">
        <v>1169</v>
      </c>
      <c r="J10" s="48">
        <v>718</v>
      </c>
      <c r="K10" s="48">
        <v>3200</v>
      </c>
      <c r="L10" s="72">
        <v>417469</v>
      </c>
    </row>
    <row r="11" spans="1:13" x14ac:dyDescent="0.3">
      <c r="A11" s="80" t="s">
        <v>72</v>
      </c>
      <c r="B11" s="48">
        <v>332903</v>
      </c>
      <c r="C11" s="48">
        <v>1843</v>
      </c>
      <c r="D11" s="48">
        <v>755</v>
      </c>
      <c r="E11" s="48">
        <v>20462</v>
      </c>
      <c r="F11" s="48">
        <v>711</v>
      </c>
      <c r="G11" s="48">
        <v>8</v>
      </c>
      <c r="H11" s="48">
        <v>54904</v>
      </c>
      <c r="I11" s="48">
        <v>1205</v>
      </c>
      <c r="J11" s="48">
        <v>770</v>
      </c>
      <c r="K11" s="48">
        <v>3286</v>
      </c>
      <c r="L11" s="72">
        <v>416847</v>
      </c>
    </row>
    <row r="12" spans="1:13" x14ac:dyDescent="0.3">
      <c r="A12" s="80" t="s">
        <v>73</v>
      </c>
      <c r="B12" s="48">
        <v>331703</v>
      </c>
      <c r="C12" s="48">
        <v>1986</v>
      </c>
      <c r="D12" s="48">
        <v>744</v>
      </c>
      <c r="E12" s="48">
        <v>22852</v>
      </c>
      <c r="F12" s="48">
        <v>719</v>
      </c>
      <c r="G12" s="48">
        <v>3</v>
      </c>
      <c r="H12" s="48">
        <v>54939</v>
      </c>
      <c r="I12" s="48">
        <v>1213</v>
      </c>
      <c r="J12" s="48">
        <v>778</v>
      </c>
      <c r="K12" s="48">
        <v>3291</v>
      </c>
      <c r="L12" s="72">
        <v>418228</v>
      </c>
    </row>
    <row r="13" spans="1:13" x14ac:dyDescent="0.3">
      <c r="A13" s="80" t="s">
        <v>74</v>
      </c>
      <c r="B13" s="48">
        <v>330281</v>
      </c>
      <c r="C13" s="48">
        <v>2230</v>
      </c>
      <c r="D13" s="48">
        <v>795</v>
      </c>
      <c r="E13" s="48">
        <v>24026</v>
      </c>
      <c r="F13" s="48">
        <v>785</v>
      </c>
      <c r="G13" s="48">
        <v>6</v>
      </c>
      <c r="H13" s="48">
        <v>55742</v>
      </c>
      <c r="I13" s="48">
        <v>1258</v>
      </c>
      <c r="J13" s="48">
        <v>921</v>
      </c>
      <c r="K13" s="48">
        <v>3163</v>
      </c>
      <c r="L13" s="72">
        <v>419207</v>
      </c>
    </row>
    <row r="14" spans="1:13" x14ac:dyDescent="0.3">
      <c r="A14" s="80" t="s">
        <v>75</v>
      </c>
      <c r="B14" s="48">
        <v>330634</v>
      </c>
      <c r="C14" s="48">
        <v>2369</v>
      </c>
      <c r="D14" s="48">
        <v>814</v>
      </c>
      <c r="E14" s="48">
        <v>25106</v>
      </c>
      <c r="F14" s="48">
        <v>849</v>
      </c>
      <c r="G14" s="48">
        <v>8</v>
      </c>
      <c r="H14" s="48">
        <v>56685</v>
      </c>
      <c r="I14" s="48">
        <v>1507</v>
      </c>
      <c r="J14" s="48">
        <v>1085</v>
      </c>
      <c r="K14" s="48">
        <v>2918</v>
      </c>
      <c r="L14" s="72">
        <f>SUM(B14:K14)</f>
        <v>421975</v>
      </c>
    </row>
    <row r="15" spans="1:13" x14ac:dyDescent="0.3">
      <c r="A15" s="80" t="s">
        <v>76</v>
      </c>
      <c r="B15" s="48">
        <v>332586</v>
      </c>
      <c r="C15" s="48">
        <v>2530</v>
      </c>
      <c r="D15" s="48">
        <v>836</v>
      </c>
      <c r="E15" s="48">
        <v>26761</v>
      </c>
      <c r="F15" s="48">
        <v>929</v>
      </c>
      <c r="G15" s="48">
        <v>8</v>
      </c>
      <c r="H15" s="48">
        <v>58083</v>
      </c>
      <c r="I15" s="48">
        <v>1798</v>
      </c>
      <c r="J15" s="48">
        <v>1246</v>
      </c>
      <c r="K15" s="48">
        <v>2679</v>
      </c>
      <c r="L15" s="72">
        <f>SUM(B15:K15)</f>
        <v>427456</v>
      </c>
    </row>
    <row r="16" spans="1:13" x14ac:dyDescent="0.3">
      <c r="A16" s="80" t="s">
        <v>77</v>
      </c>
      <c r="B16" s="48">
        <v>335418</v>
      </c>
      <c r="C16" s="48">
        <v>2672</v>
      </c>
      <c r="D16" s="48">
        <v>832</v>
      </c>
      <c r="E16" s="48">
        <v>28587</v>
      </c>
      <c r="F16" s="48">
        <v>1047</v>
      </c>
      <c r="G16" s="48">
        <v>8</v>
      </c>
      <c r="H16" s="48">
        <v>59972</v>
      </c>
      <c r="I16" s="48">
        <v>2126</v>
      </c>
      <c r="J16" s="48">
        <v>1356</v>
      </c>
      <c r="K16" s="48">
        <v>2417</v>
      </c>
      <c r="L16" s="72">
        <f>SUM(B16:K16)</f>
        <v>434435</v>
      </c>
      <c r="M16" s="88"/>
    </row>
    <row r="17" spans="1:13" x14ac:dyDescent="0.3">
      <c r="A17" s="80" t="s">
        <v>78</v>
      </c>
      <c r="B17" s="48">
        <v>341897</v>
      </c>
      <c r="C17" s="48">
        <v>2864</v>
      </c>
      <c r="D17" s="48">
        <v>819</v>
      </c>
      <c r="E17" s="48">
        <v>30605</v>
      </c>
      <c r="F17" s="48">
        <v>1107</v>
      </c>
      <c r="G17" s="48">
        <v>10</v>
      </c>
      <c r="H17" s="48">
        <v>61526</v>
      </c>
      <c r="I17" s="48">
        <v>2560</v>
      </c>
      <c r="J17" s="48">
        <v>1516</v>
      </c>
      <c r="K17" s="48">
        <v>2249</v>
      </c>
      <c r="L17" s="72">
        <f>SUM(B17:K17)</f>
        <v>445153</v>
      </c>
      <c r="M17" s="88"/>
    </row>
    <row r="18" spans="1:13" x14ac:dyDescent="0.3">
      <c r="A18" s="80" t="s">
        <v>79</v>
      </c>
      <c r="B18" s="48">
        <f>'21gods03'!D49</f>
        <v>344205</v>
      </c>
      <c r="C18" s="48">
        <f>'21gods03'!G49</f>
        <v>3035</v>
      </c>
      <c r="D18" s="48">
        <f>'21gods03'!J49</f>
        <v>786</v>
      </c>
      <c r="E18" s="48">
        <f>'21gods03'!M49</f>
        <v>32493</v>
      </c>
      <c r="F18" s="48">
        <f>'21gods03'!P49</f>
        <v>1275</v>
      </c>
      <c r="G18" s="48">
        <f>'21gods03'!S49</f>
        <v>10</v>
      </c>
      <c r="H18" s="48">
        <f>'21gods03'!V49</f>
        <v>63347</v>
      </c>
      <c r="I18" s="48">
        <f>'21gods03'!Y49</f>
        <v>2969</v>
      </c>
      <c r="J18" s="48">
        <f>'21gods03'!AB49</f>
        <v>1744</v>
      </c>
      <c r="K18" s="48">
        <f>'21gods03'!AE49</f>
        <v>2025</v>
      </c>
      <c r="L18" s="72">
        <f>SUM(B18:K18)</f>
        <v>451889</v>
      </c>
      <c r="M18" s="88"/>
    </row>
    <row r="19" spans="1:13" ht="15" thickBot="1" x14ac:dyDescent="0.35"/>
    <row r="20" spans="1:13" ht="42" customHeight="1" x14ac:dyDescent="0.3">
      <c r="A20" s="84"/>
      <c r="B20" s="70" t="s">
        <v>58</v>
      </c>
      <c r="C20" s="70" t="s">
        <v>59</v>
      </c>
      <c r="D20" s="70" t="s">
        <v>60</v>
      </c>
      <c r="E20" s="70" t="s">
        <v>61</v>
      </c>
      <c r="F20" s="70" t="s">
        <v>62</v>
      </c>
      <c r="G20" s="70" t="s">
        <v>63</v>
      </c>
      <c r="H20" s="70" t="s">
        <v>64</v>
      </c>
      <c r="I20" s="70" t="s">
        <v>65</v>
      </c>
      <c r="J20" s="70" t="s">
        <v>25</v>
      </c>
      <c r="K20" s="121" t="s">
        <v>86</v>
      </c>
      <c r="L20" s="71" t="s">
        <v>38</v>
      </c>
    </row>
    <row r="21" spans="1:13" x14ac:dyDescent="0.3">
      <c r="A21" s="80" t="s">
        <v>66</v>
      </c>
      <c r="B21" s="47">
        <v>0.80883694909502779</v>
      </c>
      <c r="C21" s="47">
        <v>2.9554323552204997E-3</v>
      </c>
      <c r="D21" s="47">
        <v>2.1460703525883534E-3</v>
      </c>
      <c r="E21" s="47">
        <v>3.3092129699687722E-2</v>
      </c>
      <c r="F21" s="47">
        <v>8.8502473942212009E-4</v>
      </c>
      <c r="G21" s="47">
        <v>9.1712408230271516E-6</v>
      </c>
      <c r="H21" s="47">
        <v>0.13169901821866989</v>
      </c>
      <c r="I21" s="47">
        <v>2.7284441448505777E-3</v>
      </c>
      <c r="J21" s="47">
        <v>1.6554089685564008E-3</v>
      </c>
      <c r="K21" s="47">
        <v>1.5992351185153596E-2</v>
      </c>
      <c r="L21" s="73">
        <v>1</v>
      </c>
    </row>
    <row r="22" spans="1:13" x14ac:dyDescent="0.3">
      <c r="A22" s="80" t="s">
        <v>67</v>
      </c>
      <c r="B22" s="47">
        <v>0.81573491256442776</v>
      </c>
      <c r="C22" s="47">
        <v>3.0529732748490386E-3</v>
      </c>
      <c r="D22" s="47">
        <v>2.0570338223830412E-3</v>
      </c>
      <c r="E22" s="47">
        <v>3.5548988353558506E-2</v>
      </c>
      <c r="F22" s="47">
        <v>9.8430464577831047E-4</v>
      </c>
      <c r="G22" s="47">
        <v>6.9808840126121308E-6</v>
      </c>
      <c r="H22" s="47">
        <v>0.13171997347264075</v>
      </c>
      <c r="I22" s="47">
        <v>2.7295256489313431E-3</v>
      </c>
      <c r="J22" s="47">
        <v>1.6172381295884769E-3</v>
      </c>
      <c r="K22" s="47">
        <v>6.5480692038301785E-3</v>
      </c>
      <c r="L22" s="73">
        <v>1</v>
      </c>
    </row>
    <row r="23" spans="1:13" x14ac:dyDescent="0.3">
      <c r="A23" s="80" t="s">
        <v>68</v>
      </c>
      <c r="B23" s="47">
        <v>0.81396826891389296</v>
      </c>
      <c r="C23" s="47">
        <v>3.2955133939080081E-3</v>
      </c>
      <c r="D23" s="47">
        <v>1.9678922837907818E-3</v>
      </c>
      <c r="E23" s="47">
        <v>3.7881926462972552E-2</v>
      </c>
      <c r="F23" s="47">
        <v>1.0945812344051598E-3</v>
      </c>
      <c r="G23" s="47">
        <v>9.4157525540228811E-6</v>
      </c>
      <c r="H23" s="47">
        <v>0.13053528553269619</v>
      </c>
      <c r="I23" s="47">
        <v>2.6881973541735323E-3</v>
      </c>
      <c r="J23" s="47">
        <v>1.6689421402005555E-3</v>
      </c>
      <c r="K23" s="47">
        <v>6.8899769314062428E-3</v>
      </c>
      <c r="L23" s="73">
        <v>1</v>
      </c>
    </row>
    <row r="24" spans="1:13" x14ac:dyDescent="0.3">
      <c r="A24" s="80" t="s">
        <v>69</v>
      </c>
      <c r="B24" s="47">
        <v>0.81175226119305421</v>
      </c>
      <c r="C24" s="47">
        <v>3.4134803950699455E-3</v>
      </c>
      <c r="D24" s="47">
        <v>1.8422335001247964E-3</v>
      </c>
      <c r="E24" s="47">
        <v>4.1109143420849328E-2</v>
      </c>
      <c r="F24" s="47">
        <v>1.2836207613772775E-3</v>
      </c>
      <c r="G24" s="47">
        <v>1.9016603872255964E-5</v>
      </c>
      <c r="H24" s="47">
        <v>0.12922020038746329</v>
      </c>
      <c r="I24" s="47">
        <v>2.593389353078907E-3</v>
      </c>
      <c r="J24" s="47">
        <v>1.7899378394760925E-3</v>
      </c>
      <c r="K24" s="47">
        <v>6.976716545633907E-3</v>
      </c>
      <c r="L24" s="73">
        <v>1</v>
      </c>
    </row>
    <row r="25" spans="1:13" x14ac:dyDescent="0.3">
      <c r="A25" s="80" t="s">
        <v>70</v>
      </c>
      <c r="B25" s="47">
        <v>0.80776568286387607</v>
      </c>
      <c r="C25" s="47">
        <v>3.7032880709235777E-3</v>
      </c>
      <c r="D25" s="47">
        <v>1.8289610975676727E-3</v>
      </c>
      <c r="E25" s="47">
        <v>4.3878352597912694E-2</v>
      </c>
      <c r="F25" s="47">
        <v>1.4326066038389082E-3</v>
      </c>
      <c r="G25" s="47">
        <v>2.6264454403713318E-5</v>
      </c>
      <c r="H25" s="47">
        <v>0.13010216872763045</v>
      </c>
      <c r="I25" s="47">
        <v>2.6527098947750449E-3</v>
      </c>
      <c r="J25" s="47">
        <v>1.6713743711453928E-3</v>
      </c>
      <c r="K25" s="47">
        <v>6.9385913179264456E-3</v>
      </c>
      <c r="L25" s="73">
        <v>1</v>
      </c>
    </row>
    <row r="26" spans="1:13" x14ac:dyDescent="0.3">
      <c r="A26" s="80" t="s">
        <v>71</v>
      </c>
      <c r="B26" s="47">
        <v>0.80319975854494585</v>
      </c>
      <c r="C26" s="47">
        <v>4.0026924154847425E-3</v>
      </c>
      <c r="D26" s="47">
        <v>1.8157036809918821E-3</v>
      </c>
      <c r="E26" s="47">
        <v>4.61231851945893E-2</v>
      </c>
      <c r="F26" s="47">
        <v>1.4683725019103216E-3</v>
      </c>
      <c r="G26" s="47">
        <v>2.1558486977476172E-5</v>
      </c>
      <c r="H26" s="47">
        <v>0.13118339325794251</v>
      </c>
      <c r="I26" s="47">
        <v>2.8002079196299606E-3</v>
      </c>
      <c r="J26" s="47">
        <v>1.7198881833142101E-3</v>
      </c>
      <c r="K26" s="47">
        <v>7.6652398142137501E-3</v>
      </c>
      <c r="L26" s="73">
        <v>1</v>
      </c>
    </row>
    <row r="27" spans="1:13" x14ac:dyDescent="0.3">
      <c r="A27" s="80" t="s">
        <v>72</v>
      </c>
      <c r="B27" s="47">
        <v>0.79862155659030776</v>
      </c>
      <c r="C27" s="47">
        <v>4.4212864672169882E-3</v>
      </c>
      <c r="D27" s="47">
        <v>1.8112161056694663E-3</v>
      </c>
      <c r="E27" s="47">
        <v>4.9087554906236577E-2</v>
      </c>
      <c r="F27" s="47">
        <v>1.7056617895774709E-3</v>
      </c>
      <c r="G27" s="47">
        <v>1.9191693834908252E-5</v>
      </c>
      <c r="H27" s="47">
        <v>0.13171259478897532</v>
      </c>
      <c r="I27" s="47">
        <v>2.8907488838830556E-3</v>
      </c>
      <c r="J27" s="47">
        <v>1.8472005316099193E-3</v>
      </c>
      <c r="K27" s="47">
        <v>7.8829882426885642E-3</v>
      </c>
      <c r="L27" s="73">
        <v>1</v>
      </c>
    </row>
    <row r="28" spans="1:13" x14ac:dyDescent="0.3">
      <c r="A28" s="80" t="s">
        <v>73</v>
      </c>
      <c r="B28" s="47">
        <v>0.79311523857800048</v>
      </c>
      <c r="C28" s="47">
        <v>4.7486060235087078E-3</v>
      </c>
      <c r="D28" s="47">
        <v>1.7789339785954073E-3</v>
      </c>
      <c r="E28" s="47">
        <v>5.464005279416969E-2</v>
      </c>
      <c r="F28" s="47">
        <v>1.7191579712501316E-3</v>
      </c>
      <c r="G28" s="47">
        <v>7.1731208814330937E-6</v>
      </c>
      <c r="H28" s="47">
        <v>0.13136136270168425</v>
      </c>
      <c r="I28" s="47">
        <v>2.9003318763927812E-3</v>
      </c>
      <c r="J28" s="47">
        <v>1.8602293485849824E-3</v>
      </c>
      <c r="K28" s="47">
        <v>7.8689136069321035E-3</v>
      </c>
      <c r="L28" s="73">
        <v>1</v>
      </c>
    </row>
    <row r="29" spans="1:13" x14ac:dyDescent="0.3">
      <c r="A29" s="80" t="s">
        <v>74</v>
      </c>
      <c r="B29" s="47">
        <f>B13/$L$13</f>
        <v>0.78787090864417819</v>
      </c>
      <c r="C29" s="47">
        <f t="shared" ref="C29:L29" si="0">C13/$L$13</f>
        <v>5.3195676598911754E-3</v>
      </c>
      <c r="D29" s="47">
        <f t="shared" si="0"/>
        <v>1.8964377980329526E-3</v>
      </c>
      <c r="E29" s="47">
        <f t="shared" si="0"/>
        <v>5.7312974258540532E-2</v>
      </c>
      <c r="F29" s="47">
        <f t="shared" si="0"/>
        <v>1.8725832345356829E-3</v>
      </c>
      <c r="G29" s="47">
        <f t="shared" si="0"/>
        <v>1.4312738098361908E-5</v>
      </c>
      <c r="H29" s="47">
        <f t="shared" si="0"/>
        <v>0.13297010784648158</v>
      </c>
      <c r="I29" s="47">
        <f t="shared" si="0"/>
        <v>3.0009040879565465E-3</v>
      </c>
      <c r="J29" s="47">
        <f t="shared" si="0"/>
        <v>2.1970052980985529E-3</v>
      </c>
      <c r="K29" s="47">
        <f t="shared" si="0"/>
        <v>7.5451984341864519E-3</v>
      </c>
      <c r="L29" s="73">
        <f t="shared" si="0"/>
        <v>1</v>
      </c>
    </row>
    <row r="30" spans="1:13" x14ac:dyDescent="0.3">
      <c r="A30" s="80" t="s">
        <v>75</v>
      </c>
      <c r="B30" s="47">
        <f>B14/$L$14</f>
        <v>0.78353930920078207</v>
      </c>
      <c r="C30" s="47">
        <f t="shared" ref="C30:L30" si="1">C14/$L$14</f>
        <v>5.6140766633094377E-3</v>
      </c>
      <c r="D30" s="47">
        <f t="shared" si="1"/>
        <v>1.9290242312933231E-3</v>
      </c>
      <c r="E30" s="47">
        <f t="shared" si="1"/>
        <v>5.9496415664435094E-2</v>
      </c>
      <c r="F30" s="47">
        <f t="shared" si="1"/>
        <v>2.0119675336216602E-3</v>
      </c>
      <c r="G30" s="47">
        <f t="shared" si="1"/>
        <v>1.8958469103619882E-5</v>
      </c>
      <c r="H30" s="47">
        <f t="shared" si="1"/>
        <v>0.13433260264233662</v>
      </c>
      <c r="I30" s="47">
        <f t="shared" si="1"/>
        <v>3.5713016173943954E-3</v>
      </c>
      <c r="J30" s="47">
        <f t="shared" si="1"/>
        <v>2.5712423721784465E-3</v>
      </c>
      <c r="K30" s="47">
        <f t="shared" si="1"/>
        <v>6.9151016055453525E-3</v>
      </c>
      <c r="L30" s="73">
        <f t="shared" si="1"/>
        <v>1</v>
      </c>
    </row>
    <row r="31" spans="1:13" x14ac:dyDescent="0.3">
      <c r="A31" s="80" t="s">
        <v>76</v>
      </c>
      <c r="B31" s="47">
        <f>B15/$L$15</f>
        <v>0.77805902829764939</v>
      </c>
      <c r="C31" s="47">
        <f t="shared" ref="C31:L31" si="2">C15/$L$15</f>
        <v>5.9187378350052406E-3</v>
      </c>
      <c r="D31" s="47">
        <f t="shared" si="2"/>
        <v>1.9557568498278187E-3</v>
      </c>
      <c r="E31" s="47">
        <f t="shared" si="2"/>
        <v>6.2605273993112748E-2</v>
      </c>
      <c r="F31" s="47">
        <f t="shared" si="2"/>
        <v>2.1733231022608174E-3</v>
      </c>
      <c r="G31" s="47">
        <f t="shared" si="2"/>
        <v>1.8715376553376255E-5</v>
      </c>
      <c r="H31" s="47">
        <f t="shared" si="2"/>
        <v>0.13588065204371913</v>
      </c>
      <c r="I31" s="47">
        <f t="shared" si="2"/>
        <v>4.2062808803713129E-3</v>
      </c>
      <c r="J31" s="47">
        <f t="shared" si="2"/>
        <v>2.9149198981883516E-3</v>
      </c>
      <c r="K31" s="47">
        <f t="shared" si="2"/>
        <v>6.2673117233118733E-3</v>
      </c>
      <c r="L31" s="73">
        <f t="shared" si="2"/>
        <v>1</v>
      </c>
    </row>
    <row r="32" spans="1:13" x14ac:dyDescent="0.3">
      <c r="A32" s="80" t="s">
        <v>77</v>
      </c>
      <c r="B32" s="47">
        <f>B16/$L16</f>
        <v>0.77207867690218335</v>
      </c>
      <c r="C32" s="47">
        <f t="shared" ref="C32:L34" si="3">C16/$L16</f>
        <v>6.1505173386122202E-3</v>
      </c>
      <c r="D32" s="47">
        <f t="shared" si="3"/>
        <v>1.9151311473523081E-3</v>
      </c>
      <c r="E32" s="47">
        <f t="shared" si="3"/>
        <v>6.5802709266058218E-2</v>
      </c>
      <c r="F32" s="47">
        <f t="shared" si="3"/>
        <v>2.4100268164397435E-3</v>
      </c>
      <c r="G32" s="47">
        <f t="shared" si="3"/>
        <v>1.841472257069527E-5</v>
      </c>
      <c r="H32" s="47">
        <f t="shared" si="3"/>
        <v>0.13804596775121711</v>
      </c>
      <c r="I32" s="47">
        <f t="shared" si="3"/>
        <v>4.8937125231622684E-3</v>
      </c>
      <c r="J32" s="47">
        <f t="shared" si="3"/>
        <v>3.1212954757328486E-3</v>
      </c>
      <c r="K32" s="47">
        <f t="shared" si="3"/>
        <v>5.5635480566713089E-3</v>
      </c>
      <c r="L32" s="73">
        <f t="shared" si="3"/>
        <v>1</v>
      </c>
    </row>
    <row r="33" spans="1:12" x14ac:dyDescent="0.3">
      <c r="A33" s="80" t="s">
        <v>78</v>
      </c>
      <c r="B33" s="47">
        <f>B17/$L17</f>
        <v>0.76804379617794327</v>
      </c>
      <c r="C33" s="47">
        <f t="shared" si="3"/>
        <v>6.4337430052139374E-3</v>
      </c>
      <c r="D33" s="47">
        <f t="shared" si="3"/>
        <v>1.8398168719518907E-3</v>
      </c>
      <c r="E33" s="47">
        <f t="shared" si="3"/>
        <v>6.8751642693635664E-2</v>
      </c>
      <c r="F33" s="47">
        <f t="shared" si="3"/>
        <v>2.4867854423085995E-3</v>
      </c>
      <c r="G33" s="47">
        <f t="shared" si="3"/>
        <v>2.2464186470719058E-5</v>
      </c>
      <c r="H33" s="47">
        <f t="shared" si="3"/>
        <v>0.13821315367974607</v>
      </c>
      <c r="I33" s="47">
        <f t="shared" si="3"/>
        <v>5.7508317365040787E-3</v>
      </c>
      <c r="J33" s="47">
        <f t="shared" si="3"/>
        <v>3.4055706689610091E-3</v>
      </c>
      <c r="K33" s="47">
        <f t="shared" si="3"/>
        <v>5.052195537264716E-3</v>
      </c>
      <c r="L33" s="73">
        <f t="shared" si="3"/>
        <v>1</v>
      </c>
    </row>
    <row r="34" spans="1:12" x14ac:dyDescent="0.3">
      <c r="A34" s="80" t="s">
        <v>79</v>
      </c>
      <c r="B34" s="47">
        <f>B18/$L18</f>
        <v>0.76170254199593268</v>
      </c>
      <c r="C34" s="47">
        <f t="shared" si="3"/>
        <v>6.7162511147649089E-3</v>
      </c>
      <c r="D34" s="47">
        <f t="shared" si="3"/>
        <v>1.7393651980906815E-3</v>
      </c>
      <c r="E34" s="47">
        <f t="shared" si="3"/>
        <v>7.1904826185191492E-2</v>
      </c>
      <c r="F34" s="47">
        <f t="shared" si="3"/>
        <v>2.8214893480478613E-3</v>
      </c>
      <c r="G34" s="47">
        <f t="shared" si="3"/>
        <v>2.2129328219983227E-5</v>
      </c>
      <c r="H34" s="47">
        <f t="shared" si="3"/>
        <v>0.14018265547512773</v>
      </c>
      <c r="I34" s="47">
        <f t="shared" si="3"/>
        <v>6.5701975485130196E-3</v>
      </c>
      <c r="J34" s="47">
        <f t="shared" si="3"/>
        <v>3.8593548415650747E-3</v>
      </c>
      <c r="K34" s="47">
        <f t="shared" si="3"/>
        <v>4.4811889645466028E-3</v>
      </c>
      <c r="L34" s="73">
        <f t="shared" si="3"/>
        <v>1</v>
      </c>
    </row>
    <row r="35" spans="1:12" ht="6.6" customHeight="1" x14ac:dyDescent="0.3"/>
    <row r="36" spans="1:12" ht="28.2" customHeight="1" x14ac:dyDescent="0.3">
      <c r="A36" s="119" t="s">
        <v>82</v>
      </c>
      <c r="B36" s="119"/>
      <c r="C36" s="119"/>
      <c r="D36" s="119"/>
      <c r="E36" s="119"/>
      <c r="F36" s="119"/>
      <c r="G36" s="119"/>
      <c r="H36" s="119"/>
      <c r="I36" s="119"/>
      <c r="J36" s="119"/>
      <c r="K36" s="119"/>
      <c r="L36" s="119"/>
    </row>
    <row r="37" spans="1:12" x14ac:dyDescent="0.3">
      <c r="A37" s="120" t="s">
        <v>53</v>
      </c>
    </row>
  </sheetData>
  <mergeCells count="2">
    <mergeCell ref="A36:L36"/>
    <mergeCell ref="A2:L2"/>
  </mergeCells>
  <phoneticPr fontId="7" type="noConversion"/>
  <pageMargins left="0.39370078740157483" right="0.39370078740157483" top="0.59055118110236227" bottom="0.59055118110236227" header="0.31496062992125984" footer="0.31496062992125984"/>
  <pageSetup paperSize="9" scale="82"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P35"/>
  <sheetViews>
    <sheetView workbookViewId="0"/>
  </sheetViews>
  <sheetFormatPr defaultColWidth="8.88671875" defaultRowHeight="14.4" x14ac:dyDescent="0.3"/>
  <cols>
    <col min="1" max="1" width="15.6640625" style="46" customWidth="1"/>
    <col min="2" max="12" width="14.33203125" style="49" customWidth="1"/>
    <col min="13" max="16384" width="8.88671875" style="46"/>
  </cols>
  <sheetData>
    <row r="2" spans="1:16" x14ac:dyDescent="0.3">
      <c r="A2" s="118" t="s">
        <v>83</v>
      </c>
      <c r="B2" s="118"/>
      <c r="C2" s="118"/>
      <c r="D2" s="118"/>
      <c r="E2" s="118"/>
      <c r="F2" s="118"/>
      <c r="G2" s="118"/>
      <c r="H2" s="118"/>
      <c r="I2" s="118"/>
      <c r="J2" s="118"/>
      <c r="K2" s="118"/>
      <c r="L2" s="118"/>
    </row>
    <row r="3" spans="1:16" ht="15" thickBot="1" x14ac:dyDescent="0.35">
      <c r="A3" s="77"/>
    </row>
    <row r="4" spans="1:16" ht="43.95" customHeight="1" x14ac:dyDescent="0.3">
      <c r="A4" s="84"/>
      <c r="B4" s="70" t="s">
        <v>58</v>
      </c>
      <c r="C4" s="70" t="s">
        <v>59</v>
      </c>
      <c r="D4" s="70" t="s">
        <v>60</v>
      </c>
      <c r="E4" s="70" t="s">
        <v>61</v>
      </c>
      <c r="F4" s="70" t="s">
        <v>62</v>
      </c>
      <c r="G4" s="70" t="s">
        <v>63</v>
      </c>
      <c r="H4" s="70" t="s">
        <v>64</v>
      </c>
      <c r="I4" s="70" t="s">
        <v>65</v>
      </c>
      <c r="J4" s="70" t="s">
        <v>25</v>
      </c>
      <c r="K4" s="70" t="s">
        <v>84</v>
      </c>
      <c r="L4" s="71" t="s">
        <v>38</v>
      </c>
    </row>
    <row r="5" spans="1:16" x14ac:dyDescent="0.3">
      <c r="A5" s="80" t="s">
        <v>66</v>
      </c>
      <c r="B5" s="52">
        <v>14892</v>
      </c>
      <c r="C5" s="52">
        <v>81</v>
      </c>
      <c r="D5" s="52">
        <v>6</v>
      </c>
      <c r="E5" s="52">
        <v>908</v>
      </c>
      <c r="F5" s="52">
        <v>10</v>
      </c>
      <c r="G5" s="52">
        <v>0</v>
      </c>
      <c r="H5" s="52">
        <v>2537</v>
      </c>
      <c r="I5" s="52">
        <v>0</v>
      </c>
      <c r="J5" s="52">
        <v>113</v>
      </c>
      <c r="K5" s="52">
        <v>0</v>
      </c>
      <c r="L5" s="82">
        <v>18548</v>
      </c>
      <c r="M5" s="49"/>
      <c r="N5" s="49"/>
      <c r="O5" s="49"/>
    </row>
    <row r="6" spans="1:16" x14ac:dyDescent="0.3">
      <c r="A6" s="80" t="s">
        <v>67</v>
      </c>
      <c r="B6" s="52">
        <v>15180</v>
      </c>
      <c r="C6" s="52">
        <v>103</v>
      </c>
      <c r="D6" s="52">
        <v>6</v>
      </c>
      <c r="E6" s="52">
        <v>1019</v>
      </c>
      <c r="F6" s="52">
        <v>8</v>
      </c>
      <c r="G6" s="52">
        <v>0</v>
      </c>
      <c r="H6" s="52">
        <v>2570</v>
      </c>
      <c r="I6" s="52">
        <v>85</v>
      </c>
      <c r="J6" s="52">
        <v>44</v>
      </c>
      <c r="K6" s="52">
        <v>0</v>
      </c>
      <c r="L6" s="82">
        <v>19015</v>
      </c>
      <c r="M6" s="49"/>
      <c r="N6" s="49"/>
      <c r="O6" s="49"/>
      <c r="P6" s="49"/>
    </row>
    <row r="7" spans="1:16" x14ac:dyDescent="0.3">
      <c r="A7" s="80" t="s">
        <v>68</v>
      </c>
      <c r="B7" s="52">
        <v>15465</v>
      </c>
      <c r="C7" s="52">
        <v>118</v>
      </c>
      <c r="D7" s="52">
        <v>6</v>
      </c>
      <c r="E7" s="52">
        <v>1130</v>
      </c>
      <c r="F7" s="52">
        <v>11</v>
      </c>
      <c r="G7" s="52">
        <v>0</v>
      </c>
      <c r="H7" s="52">
        <v>2648</v>
      </c>
      <c r="I7" s="52">
        <v>89</v>
      </c>
      <c r="J7" s="52">
        <v>20</v>
      </c>
      <c r="K7" s="52">
        <v>0</v>
      </c>
      <c r="L7" s="82">
        <v>19487</v>
      </c>
      <c r="M7" s="49"/>
      <c r="N7" s="49"/>
    </row>
    <row r="8" spans="1:16" x14ac:dyDescent="0.3">
      <c r="A8" s="80" t="s">
        <v>69</v>
      </c>
      <c r="B8" s="52">
        <v>15677</v>
      </c>
      <c r="C8" s="52">
        <v>120</v>
      </c>
      <c r="D8" s="52">
        <v>6</v>
      </c>
      <c r="E8" s="52">
        <v>1235</v>
      </c>
      <c r="F8" s="52">
        <v>16</v>
      </c>
      <c r="G8" s="52">
        <v>1</v>
      </c>
      <c r="H8" s="52">
        <v>2662</v>
      </c>
      <c r="I8" s="52">
        <v>94</v>
      </c>
      <c r="J8" s="52">
        <v>23</v>
      </c>
      <c r="K8" s="52">
        <v>1</v>
      </c>
      <c r="L8" s="82">
        <v>19835</v>
      </c>
      <c r="M8" s="50"/>
    </row>
    <row r="9" spans="1:16" x14ac:dyDescent="0.3">
      <c r="A9" s="80" t="s">
        <v>70</v>
      </c>
      <c r="B9" s="52">
        <v>15783</v>
      </c>
      <c r="C9" s="52">
        <v>141</v>
      </c>
      <c r="D9" s="52">
        <v>2</v>
      </c>
      <c r="E9" s="52">
        <v>1343</v>
      </c>
      <c r="F9" s="52">
        <v>17</v>
      </c>
      <c r="G9" s="52">
        <v>0</v>
      </c>
      <c r="H9" s="52">
        <v>2762</v>
      </c>
      <c r="I9" s="52">
        <v>93</v>
      </c>
      <c r="J9" s="52">
        <v>36</v>
      </c>
      <c r="K9" s="52">
        <v>0</v>
      </c>
      <c r="L9" s="82">
        <v>20177</v>
      </c>
      <c r="M9" s="49"/>
      <c r="N9" s="49"/>
      <c r="O9" s="49"/>
    </row>
    <row r="10" spans="1:16" x14ac:dyDescent="0.3">
      <c r="A10" s="80" t="s">
        <v>71</v>
      </c>
      <c r="B10" s="52">
        <v>16010</v>
      </c>
      <c r="C10" s="52">
        <v>141</v>
      </c>
      <c r="D10" s="52">
        <v>2</v>
      </c>
      <c r="E10" s="52">
        <v>1381</v>
      </c>
      <c r="F10" s="52">
        <v>24</v>
      </c>
      <c r="G10" s="52">
        <v>0</v>
      </c>
      <c r="H10" s="52">
        <v>2807</v>
      </c>
      <c r="I10" s="52">
        <v>99</v>
      </c>
      <c r="J10" s="52">
        <v>31</v>
      </c>
      <c r="K10" s="52">
        <v>0</v>
      </c>
      <c r="L10" s="82">
        <v>20495</v>
      </c>
      <c r="M10" s="49"/>
      <c r="N10" s="49"/>
    </row>
    <row r="11" spans="1:16" x14ac:dyDescent="0.3">
      <c r="A11" s="80" t="s">
        <v>72</v>
      </c>
      <c r="B11" s="52">
        <v>16118</v>
      </c>
      <c r="C11" s="52">
        <v>127</v>
      </c>
      <c r="D11" s="52">
        <v>2</v>
      </c>
      <c r="E11" s="52">
        <v>1422</v>
      </c>
      <c r="F11" s="52">
        <v>32</v>
      </c>
      <c r="G11" s="52">
        <v>0</v>
      </c>
      <c r="H11" s="52">
        <v>2800</v>
      </c>
      <c r="I11" s="52">
        <v>106</v>
      </c>
      <c r="J11" s="52">
        <v>54</v>
      </c>
      <c r="K11" s="52">
        <v>0</v>
      </c>
      <c r="L11" s="82">
        <v>20661</v>
      </c>
      <c r="M11" s="49"/>
      <c r="N11" s="49"/>
    </row>
    <row r="12" spans="1:16" x14ac:dyDescent="0.3">
      <c r="A12" s="80" t="s">
        <v>73</v>
      </c>
      <c r="B12" s="52">
        <v>15868</v>
      </c>
      <c r="C12" s="52">
        <v>136</v>
      </c>
      <c r="D12" s="52">
        <v>2</v>
      </c>
      <c r="E12" s="52">
        <v>1391</v>
      </c>
      <c r="F12" s="52">
        <v>34</v>
      </c>
      <c r="G12" s="52">
        <v>0</v>
      </c>
      <c r="H12" s="52">
        <v>2771</v>
      </c>
      <c r="I12" s="52">
        <v>107</v>
      </c>
      <c r="J12" s="52">
        <v>24</v>
      </c>
      <c r="K12" s="52">
        <v>0</v>
      </c>
      <c r="L12" s="82">
        <v>20333</v>
      </c>
      <c r="M12" s="49"/>
    </row>
    <row r="13" spans="1:16" x14ac:dyDescent="0.3">
      <c r="A13" s="80" t="s">
        <v>74</v>
      </c>
      <c r="B13" s="52">
        <v>15675</v>
      </c>
      <c r="C13" s="52">
        <v>149</v>
      </c>
      <c r="D13" s="52">
        <v>3</v>
      </c>
      <c r="E13" s="52">
        <v>1431</v>
      </c>
      <c r="F13" s="52">
        <v>32</v>
      </c>
      <c r="G13" s="52">
        <v>1</v>
      </c>
      <c r="H13" s="52">
        <v>2705</v>
      </c>
      <c r="I13" s="52">
        <v>106</v>
      </c>
      <c r="J13" s="52">
        <v>28</v>
      </c>
      <c r="K13" s="52">
        <v>0</v>
      </c>
      <c r="L13" s="82">
        <v>20130</v>
      </c>
      <c r="M13" s="49"/>
    </row>
    <row r="14" spans="1:16" x14ac:dyDescent="0.3">
      <c r="A14" s="80" t="s">
        <v>75</v>
      </c>
      <c r="B14" s="52">
        <v>15787</v>
      </c>
      <c r="C14" s="52">
        <v>163</v>
      </c>
      <c r="D14" s="52">
        <v>2</v>
      </c>
      <c r="E14" s="52">
        <v>1469</v>
      </c>
      <c r="F14" s="52">
        <v>28</v>
      </c>
      <c r="G14" s="52">
        <v>0</v>
      </c>
      <c r="H14" s="52">
        <v>2736</v>
      </c>
      <c r="I14" s="52">
        <v>113</v>
      </c>
      <c r="J14" s="52">
        <v>33</v>
      </c>
      <c r="K14" s="52">
        <v>0</v>
      </c>
      <c r="L14" s="82">
        <f>SUM(B14:K14)</f>
        <v>20331</v>
      </c>
      <c r="M14" s="49"/>
    </row>
    <row r="15" spans="1:16" x14ac:dyDescent="0.3">
      <c r="A15" s="80" t="s">
        <v>76</v>
      </c>
      <c r="B15" s="52">
        <v>15756</v>
      </c>
      <c r="C15" s="52">
        <v>202</v>
      </c>
      <c r="D15" s="52">
        <v>1</v>
      </c>
      <c r="E15" s="52">
        <v>1540</v>
      </c>
      <c r="F15" s="52">
        <v>31</v>
      </c>
      <c r="G15" s="52">
        <v>0</v>
      </c>
      <c r="H15" s="52">
        <v>2834</v>
      </c>
      <c r="I15" s="52">
        <v>112</v>
      </c>
      <c r="J15" s="52">
        <v>68</v>
      </c>
      <c r="K15" s="52">
        <v>0</v>
      </c>
      <c r="L15" s="82">
        <f>SUM(B15:K15)</f>
        <v>20544</v>
      </c>
      <c r="M15" s="49"/>
    </row>
    <row r="16" spans="1:16" x14ac:dyDescent="0.3">
      <c r="A16" s="80" t="s">
        <v>77</v>
      </c>
      <c r="B16" s="52">
        <v>16018</v>
      </c>
      <c r="C16" s="52">
        <v>227</v>
      </c>
      <c r="D16" s="52">
        <v>4</v>
      </c>
      <c r="E16" s="52">
        <v>1627</v>
      </c>
      <c r="F16" s="52">
        <v>44</v>
      </c>
      <c r="G16" s="52">
        <v>1</v>
      </c>
      <c r="H16" s="52">
        <v>2940</v>
      </c>
      <c r="I16" s="52">
        <v>124</v>
      </c>
      <c r="J16" s="52">
        <v>110</v>
      </c>
      <c r="K16" s="52">
        <v>0</v>
      </c>
      <c r="L16" s="82">
        <f>SUM(B16:K16)</f>
        <v>21095</v>
      </c>
      <c r="M16" s="88"/>
    </row>
    <row r="17" spans="1:16" x14ac:dyDescent="0.3">
      <c r="A17" s="80" t="s">
        <v>78</v>
      </c>
      <c r="B17" s="52">
        <v>16588</v>
      </c>
      <c r="C17" s="52">
        <v>229</v>
      </c>
      <c r="D17" s="52">
        <v>3</v>
      </c>
      <c r="E17" s="52">
        <v>1769</v>
      </c>
      <c r="F17" s="52">
        <v>61</v>
      </c>
      <c r="G17" s="52">
        <v>0</v>
      </c>
      <c r="H17" s="52">
        <v>3183</v>
      </c>
      <c r="I17" s="52">
        <v>120</v>
      </c>
      <c r="J17" s="52">
        <v>118</v>
      </c>
      <c r="K17" s="52">
        <v>0</v>
      </c>
      <c r="L17" s="82">
        <f>SUM(B17:K17)</f>
        <v>22071</v>
      </c>
      <c r="M17" s="88"/>
    </row>
    <row r="18" spans="1:16" x14ac:dyDescent="0.3">
      <c r="A18" s="80" t="s">
        <v>79</v>
      </c>
      <c r="B18" s="52">
        <f>'21gods04'!D51</f>
        <v>16957</v>
      </c>
      <c r="C18" s="52">
        <f>'21gods04'!G51</f>
        <v>236</v>
      </c>
      <c r="D18" s="52">
        <f>'21gods04'!J51</f>
        <v>1</v>
      </c>
      <c r="E18" s="52">
        <f>'21gods04'!M51</f>
        <v>1859</v>
      </c>
      <c r="F18" s="52">
        <f>'21gods04'!P51</f>
        <v>65</v>
      </c>
      <c r="G18" s="52">
        <v>0</v>
      </c>
      <c r="H18" s="52">
        <f>'21gods04'!S51</f>
        <v>3470</v>
      </c>
      <c r="I18" s="52">
        <f>'21gods04'!V51</f>
        <v>125</v>
      </c>
      <c r="J18" s="52">
        <f>'21gods04'!Y51</f>
        <v>106</v>
      </c>
      <c r="K18" s="52">
        <v>0</v>
      </c>
      <c r="L18" s="82">
        <f>SUM(B18:K18)</f>
        <v>22819</v>
      </c>
      <c r="M18" s="88"/>
    </row>
    <row r="19" spans="1:16" ht="15" thickBot="1" x14ac:dyDescent="0.35">
      <c r="G19" s="46"/>
      <c r="H19" s="46"/>
      <c r="I19" s="46"/>
      <c r="J19" s="46"/>
      <c r="K19" s="46"/>
      <c r="L19" s="46"/>
    </row>
    <row r="20" spans="1:16" ht="44.4" customHeight="1" x14ac:dyDescent="0.3">
      <c r="A20" s="84"/>
      <c r="B20" s="70" t="s">
        <v>58</v>
      </c>
      <c r="C20" s="70" t="s">
        <v>59</v>
      </c>
      <c r="D20" s="70" t="s">
        <v>60</v>
      </c>
      <c r="E20" s="70" t="s">
        <v>61</v>
      </c>
      <c r="F20" s="70" t="s">
        <v>62</v>
      </c>
      <c r="G20" s="70" t="s">
        <v>63</v>
      </c>
      <c r="H20" s="70" t="s">
        <v>64</v>
      </c>
      <c r="I20" s="70" t="s">
        <v>65</v>
      </c>
      <c r="J20" s="70" t="s">
        <v>25</v>
      </c>
      <c r="K20" s="70" t="s">
        <v>84</v>
      </c>
      <c r="L20" s="71" t="s">
        <v>38</v>
      </c>
    </row>
    <row r="21" spans="1:16" x14ac:dyDescent="0.3">
      <c r="A21" s="80" t="s">
        <v>66</v>
      </c>
      <c r="B21" s="51">
        <f t="shared" ref="B21:L21" si="0">B5/$L5</f>
        <v>0.80288979943929262</v>
      </c>
      <c r="C21" s="51">
        <f t="shared" si="0"/>
        <v>4.3670476601250811E-3</v>
      </c>
      <c r="D21" s="51">
        <f t="shared" si="0"/>
        <v>3.2348501186111711E-4</v>
      </c>
      <c r="E21" s="51">
        <f t="shared" si="0"/>
        <v>4.8954065128315724E-2</v>
      </c>
      <c r="F21" s="51">
        <f t="shared" si="0"/>
        <v>5.3914168643519518E-4</v>
      </c>
      <c r="G21" s="51">
        <f t="shared" si="0"/>
        <v>0</v>
      </c>
      <c r="H21" s="51">
        <f t="shared" si="0"/>
        <v>0.13678024584860901</v>
      </c>
      <c r="I21" s="51">
        <f t="shared" si="0"/>
        <v>0</v>
      </c>
      <c r="J21" s="51">
        <f t="shared" si="0"/>
        <v>6.0923010567177057E-3</v>
      </c>
      <c r="K21" s="51">
        <f t="shared" si="0"/>
        <v>0</v>
      </c>
      <c r="L21" s="83">
        <f t="shared" si="0"/>
        <v>1</v>
      </c>
      <c r="M21" s="49"/>
      <c r="N21" s="49"/>
      <c r="O21" s="49"/>
    </row>
    <row r="22" spans="1:16" x14ac:dyDescent="0.3">
      <c r="A22" s="80" t="s">
        <v>67</v>
      </c>
      <c r="B22" s="51">
        <f t="shared" ref="B22:L22" si="1">B6/$L6</f>
        <v>0.79831711806468575</v>
      </c>
      <c r="C22" s="51">
        <f t="shared" si="1"/>
        <v>5.4167762292926637E-3</v>
      </c>
      <c r="D22" s="51">
        <f t="shared" si="1"/>
        <v>3.1554036287141733E-4</v>
      </c>
      <c r="E22" s="51">
        <f t="shared" si="1"/>
        <v>5.3589271627662374E-2</v>
      </c>
      <c r="F22" s="51">
        <f t="shared" si="1"/>
        <v>4.207204838285564E-4</v>
      </c>
      <c r="G22" s="51">
        <f t="shared" si="1"/>
        <v>0</v>
      </c>
      <c r="H22" s="51">
        <f t="shared" si="1"/>
        <v>0.13515645542992374</v>
      </c>
      <c r="I22" s="51">
        <f t="shared" si="1"/>
        <v>4.4701551406784116E-3</v>
      </c>
      <c r="J22" s="51">
        <f t="shared" si="1"/>
        <v>2.3139626610570604E-3</v>
      </c>
      <c r="K22" s="51">
        <f t="shared" si="1"/>
        <v>0</v>
      </c>
      <c r="L22" s="83">
        <f t="shared" si="1"/>
        <v>1</v>
      </c>
      <c r="M22" s="49"/>
      <c r="N22" s="49"/>
      <c r="O22" s="49"/>
      <c r="P22" s="49"/>
    </row>
    <row r="23" spans="1:16" x14ac:dyDescent="0.3">
      <c r="A23" s="80" t="s">
        <v>68</v>
      </c>
      <c r="B23" s="51">
        <f t="shared" ref="B23:L23" si="2">B7/$L7</f>
        <v>0.79360599373941598</v>
      </c>
      <c r="C23" s="51">
        <f t="shared" si="2"/>
        <v>6.0553189305690971E-3</v>
      </c>
      <c r="D23" s="51">
        <f t="shared" si="2"/>
        <v>3.0789757274080157E-4</v>
      </c>
      <c r="E23" s="51">
        <f t="shared" si="2"/>
        <v>5.7987376199517625E-2</v>
      </c>
      <c r="F23" s="51">
        <f t="shared" si="2"/>
        <v>5.6447888335813619E-4</v>
      </c>
      <c r="G23" s="51">
        <f t="shared" si="2"/>
        <v>0</v>
      </c>
      <c r="H23" s="51">
        <f t="shared" si="2"/>
        <v>0.13588546210294042</v>
      </c>
      <c r="I23" s="51">
        <f t="shared" si="2"/>
        <v>4.5671473289885566E-3</v>
      </c>
      <c r="J23" s="51">
        <f t="shared" si="2"/>
        <v>1.0263252424693385E-3</v>
      </c>
      <c r="K23" s="51">
        <f t="shared" si="2"/>
        <v>0</v>
      </c>
      <c r="L23" s="83">
        <f t="shared" si="2"/>
        <v>1</v>
      </c>
      <c r="M23" s="49"/>
      <c r="N23" s="49"/>
    </row>
    <row r="24" spans="1:16" x14ac:dyDescent="0.3">
      <c r="A24" s="80" t="s">
        <v>69</v>
      </c>
      <c r="B24" s="51">
        <f t="shared" ref="B24:L24" si="3">B8/$L8</f>
        <v>0.79037055709604231</v>
      </c>
      <c r="C24" s="51">
        <f t="shared" si="3"/>
        <v>6.0499117721199902E-3</v>
      </c>
      <c r="D24" s="51">
        <f t="shared" si="3"/>
        <v>3.0249558860599951E-4</v>
      </c>
      <c r="E24" s="51">
        <f t="shared" si="3"/>
        <v>6.2263675321401563E-2</v>
      </c>
      <c r="F24" s="51">
        <f t="shared" si="3"/>
        <v>8.0665490294933202E-4</v>
      </c>
      <c r="G24" s="51">
        <f t="shared" si="3"/>
        <v>5.0415931434333251E-5</v>
      </c>
      <c r="H24" s="51">
        <f t="shared" si="3"/>
        <v>0.13420720947819512</v>
      </c>
      <c r="I24" s="51">
        <f t="shared" si="3"/>
        <v>4.7390975548273259E-3</v>
      </c>
      <c r="J24" s="51">
        <f t="shared" si="3"/>
        <v>1.1595664229896647E-3</v>
      </c>
      <c r="K24" s="51">
        <f t="shared" si="3"/>
        <v>5.0415931434333251E-5</v>
      </c>
      <c r="L24" s="83">
        <f t="shared" si="3"/>
        <v>1</v>
      </c>
      <c r="M24" s="50"/>
    </row>
    <row r="25" spans="1:16" x14ac:dyDescent="0.3">
      <c r="A25" s="80" t="s">
        <v>70</v>
      </c>
      <c r="B25" s="51">
        <f t="shared" ref="B25:L25" si="4">B9/$L9</f>
        <v>0.78222728849680334</v>
      </c>
      <c r="C25" s="51">
        <f t="shared" si="4"/>
        <v>6.9881548297566539E-3</v>
      </c>
      <c r="D25" s="51">
        <f t="shared" si="4"/>
        <v>9.9122763542647569E-5</v>
      </c>
      <c r="E25" s="51">
        <f t="shared" si="4"/>
        <v>6.656093571888784E-2</v>
      </c>
      <c r="F25" s="51">
        <f t="shared" si="4"/>
        <v>8.4254349011250436E-4</v>
      </c>
      <c r="G25" s="51">
        <f t="shared" si="4"/>
        <v>0</v>
      </c>
      <c r="H25" s="51">
        <f t="shared" si="4"/>
        <v>0.13688853645239629</v>
      </c>
      <c r="I25" s="51">
        <f t="shared" si="4"/>
        <v>4.6092085047331121E-3</v>
      </c>
      <c r="J25" s="51">
        <f t="shared" si="4"/>
        <v>1.7842097437676563E-3</v>
      </c>
      <c r="K25" s="51">
        <f t="shared" si="4"/>
        <v>0</v>
      </c>
      <c r="L25" s="83">
        <f t="shared" si="4"/>
        <v>1</v>
      </c>
      <c r="M25" s="49"/>
      <c r="N25" s="49"/>
      <c r="O25" s="49"/>
    </row>
    <row r="26" spans="1:16" x14ac:dyDescent="0.3">
      <c r="A26" s="80" t="s">
        <v>71</v>
      </c>
      <c r="B26" s="51">
        <f t="shared" ref="B26:L26" si="5">B10/$L10</f>
        <v>0.78116613808245916</v>
      </c>
      <c r="C26" s="51">
        <f t="shared" si="5"/>
        <v>6.8797267626250309E-3</v>
      </c>
      <c r="D26" s="51">
        <f t="shared" si="5"/>
        <v>9.7584776774823126E-5</v>
      </c>
      <c r="E26" s="51">
        <f t="shared" si="5"/>
        <v>6.7382288363015366E-2</v>
      </c>
      <c r="F26" s="51">
        <f t="shared" si="5"/>
        <v>1.1710173212978775E-3</v>
      </c>
      <c r="G26" s="51">
        <f t="shared" si="5"/>
        <v>0</v>
      </c>
      <c r="H26" s="51">
        <f t="shared" si="5"/>
        <v>0.13696023420346426</v>
      </c>
      <c r="I26" s="51">
        <f t="shared" si="5"/>
        <v>4.8304464503537451E-3</v>
      </c>
      <c r="J26" s="51">
        <f t="shared" si="5"/>
        <v>1.5125640400097584E-3</v>
      </c>
      <c r="K26" s="51">
        <f t="shared" si="5"/>
        <v>0</v>
      </c>
      <c r="L26" s="83">
        <f t="shared" si="5"/>
        <v>1</v>
      </c>
      <c r="M26" s="49"/>
      <c r="N26" s="49"/>
    </row>
    <row r="27" spans="1:16" x14ac:dyDescent="0.3">
      <c r="A27" s="80" t="s">
        <v>72</v>
      </c>
      <c r="B27" s="51">
        <f t="shared" ref="B27:L27" si="6">B11/$L11</f>
        <v>0.78011712889017959</v>
      </c>
      <c r="C27" s="51">
        <f t="shared" si="6"/>
        <v>6.1468467160350421E-3</v>
      </c>
      <c r="D27" s="51">
        <f t="shared" si="6"/>
        <v>9.6800735685591204E-5</v>
      </c>
      <c r="E27" s="51">
        <f t="shared" si="6"/>
        <v>6.8825323072455355E-2</v>
      </c>
      <c r="F27" s="51">
        <f t="shared" si="6"/>
        <v>1.5488117709694593E-3</v>
      </c>
      <c r="G27" s="51">
        <f t="shared" si="6"/>
        <v>0</v>
      </c>
      <c r="H27" s="51">
        <f t="shared" si="6"/>
        <v>0.1355210299598277</v>
      </c>
      <c r="I27" s="51">
        <f t="shared" si="6"/>
        <v>5.1304389913363344E-3</v>
      </c>
      <c r="J27" s="51">
        <f t="shared" si="6"/>
        <v>2.6136198635109626E-3</v>
      </c>
      <c r="K27" s="51">
        <f t="shared" si="6"/>
        <v>0</v>
      </c>
      <c r="L27" s="83">
        <f t="shared" si="6"/>
        <v>1</v>
      </c>
      <c r="M27" s="49"/>
      <c r="N27" s="49"/>
    </row>
    <row r="28" spans="1:16" x14ac:dyDescent="0.3">
      <c r="A28" s="80" t="s">
        <v>73</v>
      </c>
      <c r="B28" s="51">
        <f t="shared" ref="B28:L28" si="7">B12/$L12</f>
        <v>0.78040623616780602</v>
      </c>
      <c r="C28" s="51">
        <f t="shared" si="7"/>
        <v>6.6886342399055726E-3</v>
      </c>
      <c r="D28" s="51">
        <f t="shared" si="7"/>
        <v>9.8362268233905469E-5</v>
      </c>
      <c r="E28" s="51">
        <f t="shared" si="7"/>
        <v>6.8410957556681251E-2</v>
      </c>
      <c r="F28" s="51">
        <f t="shared" si="7"/>
        <v>1.6721585599763931E-3</v>
      </c>
      <c r="G28" s="51">
        <f t="shared" si="7"/>
        <v>0</v>
      </c>
      <c r="H28" s="51">
        <f t="shared" si="7"/>
        <v>0.13628092263807604</v>
      </c>
      <c r="I28" s="51">
        <f t="shared" si="7"/>
        <v>5.2623813505139425E-3</v>
      </c>
      <c r="J28" s="51">
        <f t="shared" si="7"/>
        <v>1.1803472188068656E-3</v>
      </c>
      <c r="K28" s="51">
        <f t="shared" si="7"/>
        <v>0</v>
      </c>
      <c r="L28" s="83">
        <f t="shared" si="7"/>
        <v>1</v>
      </c>
      <c r="M28" s="49"/>
    </row>
    <row r="29" spans="1:16" x14ac:dyDescent="0.3">
      <c r="A29" s="80" t="s">
        <v>74</v>
      </c>
      <c r="B29" s="51">
        <f t="shared" ref="B29:L29" si="8">B13/$L13</f>
        <v>0.77868852459016391</v>
      </c>
      <c r="C29" s="51">
        <f t="shared" si="8"/>
        <v>7.4018877297565826E-3</v>
      </c>
      <c r="D29" s="51">
        <f t="shared" si="8"/>
        <v>1.4903129657228018E-4</v>
      </c>
      <c r="E29" s="51">
        <f t="shared" si="8"/>
        <v>7.1087928464977648E-2</v>
      </c>
      <c r="F29" s="51">
        <f t="shared" si="8"/>
        <v>1.5896671634376552E-3</v>
      </c>
      <c r="G29" s="51">
        <f t="shared" si="8"/>
        <v>4.9677098857426726E-5</v>
      </c>
      <c r="H29" s="51">
        <f t="shared" si="8"/>
        <v>0.13437655240933929</v>
      </c>
      <c r="I29" s="51">
        <f t="shared" si="8"/>
        <v>5.265772478887233E-3</v>
      </c>
      <c r="J29" s="51">
        <f t="shared" si="8"/>
        <v>1.3909587680079483E-3</v>
      </c>
      <c r="K29" s="51">
        <f t="shared" si="8"/>
        <v>0</v>
      </c>
      <c r="L29" s="83">
        <f t="shared" si="8"/>
        <v>1</v>
      </c>
    </row>
    <row r="30" spans="1:16" x14ac:dyDescent="0.3">
      <c r="A30" s="80" t="s">
        <v>75</v>
      </c>
      <c r="B30" s="51">
        <f t="shared" ref="B30:L30" si="9">B14/$L14</f>
        <v>0.77649894250159857</v>
      </c>
      <c r="C30" s="51">
        <f t="shared" si="9"/>
        <v>8.0173134622005798E-3</v>
      </c>
      <c r="D30" s="51">
        <f t="shared" si="9"/>
        <v>9.8371944321479517E-5</v>
      </c>
      <c r="E30" s="51">
        <f t="shared" si="9"/>
        <v>7.2254193104126702E-2</v>
      </c>
      <c r="F30" s="51">
        <f t="shared" si="9"/>
        <v>1.3772072205007133E-3</v>
      </c>
      <c r="G30" s="51">
        <f t="shared" si="9"/>
        <v>0</v>
      </c>
      <c r="H30" s="51">
        <f t="shared" si="9"/>
        <v>0.13457281983178399</v>
      </c>
      <c r="I30" s="51">
        <f t="shared" si="9"/>
        <v>5.5580148541635923E-3</v>
      </c>
      <c r="J30" s="51">
        <f t="shared" si="9"/>
        <v>1.623137081304412E-3</v>
      </c>
      <c r="K30" s="51">
        <f t="shared" si="9"/>
        <v>0</v>
      </c>
      <c r="L30" s="83">
        <f t="shared" si="9"/>
        <v>1</v>
      </c>
    </row>
    <row r="31" spans="1:16" x14ac:dyDescent="0.3">
      <c r="A31" s="80" t="s">
        <v>76</v>
      </c>
      <c r="B31" s="51">
        <f t="shared" ref="B31:L31" si="10">B15/$L15</f>
        <v>0.76693925233644855</v>
      </c>
      <c r="C31" s="51">
        <f t="shared" si="10"/>
        <v>9.8325545171339557E-3</v>
      </c>
      <c r="D31" s="51">
        <f t="shared" si="10"/>
        <v>4.8676012461059189E-5</v>
      </c>
      <c r="E31" s="51">
        <f t="shared" si="10"/>
        <v>7.4961059190031154E-2</v>
      </c>
      <c r="F31" s="51">
        <f t="shared" si="10"/>
        <v>1.5089563862928348E-3</v>
      </c>
      <c r="G31" s="51">
        <f t="shared" si="10"/>
        <v>0</v>
      </c>
      <c r="H31" s="51">
        <f t="shared" si="10"/>
        <v>0.13794781931464176</v>
      </c>
      <c r="I31" s="51">
        <f t="shared" si="10"/>
        <v>5.451713395638629E-3</v>
      </c>
      <c r="J31" s="51">
        <f t="shared" si="10"/>
        <v>3.3099688473520249E-3</v>
      </c>
      <c r="K31" s="51">
        <f t="shared" si="10"/>
        <v>0</v>
      </c>
      <c r="L31" s="83">
        <f t="shared" si="10"/>
        <v>1</v>
      </c>
    </row>
    <row r="32" spans="1:16" x14ac:dyDescent="0.3">
      <c r="A32" s="80" t="s">
        <v>77</v>
      </c>
      <c r="B32" s="51">
        <f t="shared" ref="B32:L32" si="11">B16/$L16</f>
        <v>0.75932685470490635</v>
      </c>
      <c r="C32" s="51">
        <f t="shared" si="11"/>
        <v>1.0760843801848779E-2</v>
      </c>
      <c r="D32" s="51">
        <f t="shared" si="11"/>
        <v>1.8961839298411946E-4</v>
      </c>
      <c r="E32" s="51">
        <f t="shared" si="11"/>
        <v>7.7127281346290585E-2</v>
      </c>
      <c r="F32" s="51">
        <f t="shared" si="11"/>
        <v>2.0858023228253141E-3</v>
      </c>
      <c r="G32" s="51">
        <f t="shared" si="11"/>
        <v>4.7404598246029865E-5</v>
      </c>
      <c r="H32" s="51">
        <f t="shared" si="11"/>
        <v>0.13936951884332779</v>
      </c>
      <c r="I32" s="51">
        <f t="shared" si="11"/>
        <v>5.8781701825077037E-3</v>
      </c>
      <c r="J32" s="51">
        <f t="shared" si="11"/>
        <v>5.2145058070632855E-3</v>
      </c>
      <c r="K32" s="51">
        <f t="shared" si="11"/>
        <v>0</v>
      </c>
      <c r="L32" s="83">
        <f t="shared" si="11"/>
        <v>1</v>
      </c>
      <c r="N32" s="49"/>
      <c r="O32" s="49"/>
      <c r="P32" s="49"/>
    </row>
    <row r="33" spans="1:12" x14ac:dyDescent="0.3">
      <c r="A33" s="80" t="s">
        <v>78</v>
      </c>
      <c r="B33" s="51">
        <f t="shared" ref="B33:L33" si="12">B17/$L17</f>
        <v>0.75157446422907892</v>
      </c>
      <c r="C33" s="51">
        <f t="shared" si="12"/>
        <v>1.0375605998821983E-2</v>
      </c>
      <c r="D33" s="51">
        <f t="shared" si="12"/>
        <v>1.3592496941688189E-4</v>
      </c>
      <c r="E33" s="51">
        <f t="shared" si="12"/>
        <v>8.0150423632821349E-2</v>
      </c>
      <c r="F33" s="51">
        <f t="shared" si="12"/>
        <v>2.7638077114765982E-3</v>
      </c>
      <c r="G33" s="51">
        <f t="shared" si="12"/>
        <v>0</v>
      </c>
      <c r="H33" s="51">
        <f t="shared" si="12"/>
        <v>0.14421639255131169</v>
      </c>
      <c r="I33" s="51">
        <f t="shared" si="12"/>
        <v>5.4369987766752755E-3</v>
      </c>
      <c r="J33" s="51">
        <f t="shared" si="12"/>
        <v>5.3463821303973537E-3</v>
      </c>
      <c r="K33" s="51">
        <f t="shared" si="12"/>
        <v>0</v>
      </c>
      <c r="L33" s="83">
        <f t="shared" si="12"/>
        <v>1</v>
      </c>
    </row>
    <row r="34" spans="1:12" x14ac:dyDescent="0.3">
      <c r="A34" s="80" t="s">
        <v>79</v>
      </c>
      <c r="B34" s="51">
        <f t="shared" ref="B34:L34" si="13">B18/$L18</f>
        <v>0.74310881283141239</v>
      </c>
      <c r="C34" s="51">
        <f t="shared" si="13"/>
        <v>1.0342258644112362E-2</v>
      </c>
      <c r="D34" s="51">
        <f t="shared" si="13"/>
        <v>4.382312984793374E-5</v>
      </c>
      <c r="E34" s="51">
        <f t="shared" si="13"/>
        <v>8.1467198387308828E-2</v>
      </c>
      <c r="F34" s="51">
        <f t="shared" si="13"/>
        <v>2.8485034401156931E-3</v>
      </c>
      <c r="G34" s="51">
        <f t="shared" si="13"/>
        <v>0</v>
      </c>
      <c r="H34" s="51">
        <f t="shared" si="13"/>
        <v>0.15206626057233008</v>
      </c>
      <c r="I34" s="51">
        <f t="shared" si="13"/>
        <v>5.4778912309917174E-3</v>
      </c>
      <c r="J34" s="51">
        <f t="shared" si="13"/>
        <v>4.6452517638809762E-3</v>
      </c>
      <c r="K34" s="51">
        <f t="shared" si="13"/>
        <v>0</v>
      </c>
      <c r="L34" s="83">
        <f t="shared" si="13"/>
        <v>1</v>
      </c>
    </row>
    <row r="35" spans="1:12" x14ac:dyDescent="0.3">
      <c r="G35" s="46"/>
      <c r="H35" s="46"/>
      <c r="I35" s="46"/>
      <c r="J35" s="46"/>
      <c r="K35" s="46"/>
      <c r="L35" s="46"/>
    </row>
  </sheetData>
  <mergeCells count="1">
    <mergeCell ref="A2:L2"/>
  </mergeCells>
  <phoneticPr fontId="7" type="noConversion"/>
  <pageMargins left="0.39370078740157483" right="0.39370078740157483" top="0.59055118110236227" bottom="0.59055118110236227" header="0.31496062992125984" footer="0.31496062992125984"/>
  <pageSetup paperSize="9" scale="82"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736338-22D9-419E-88B4-9B0D10B60B65}">
  <ds:schemaRefs>
    <ds:schemaRef ds:uri="http://schemas.microsoft.com/sharepoint/v3/contenttype/forms"/>
  </ds:schemaRefs>
</ds:datastoreItem>
</file>

<file path=customXml/itemProps2.xml><?xml version="1.0" encoding="utf-8"?>
<ds:datastoreItem xmlns:ds="http://schemas.openxmlformats.org/officeDocument/2006/customXml" ds:itemID="{85C1C8A2-B220-426D-ABE4-BF6368E3C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7BA76C-2010-43C4-A432-26C1D770DAF4}">
  <ds:schemaRefs>
    <ds:schemaRef ds:uri="e6444207-a4b5-4754-9b52-6d90c339541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2</vt:i4>
      </vt:variant>
    </vt:vector>
  </HeadingPairs>
  <TitlesOfParts>
    <vt:vector size="11" baseType="lpstr">
      <vt:lpstr>INHOUD</vt:lpstr>
      <vt:lpstr>21gods01</vt:lpstr>
      <vt:lpstr>21gods02</vt:lpstr>
      <vt:lpstr>21gods03</vt:lpstr>
      <vt:lpstr>21gods04</vt:lpstr>
      <vt:lpstr>21gods05</vt:lpstr>
      <vt:lpstr>21gods06</vt:lpstr>
      <vt:lpstr>21gods07</vt:lpstr>
      <vt:lpstr>21gods08</vt:lpstr>
      <vt:lpstr>'21gods02'!Afdrukbereik</vt:lpstr>
      <vt:lpstr>'21gods07'!Afdrukbereik</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DPO0045</dc:creator>
  <cp:keywords/>
  <dc:description/>
  <cp:lastModifiedBy>Van Impe, Hannah</cp:lastModifiedBy>
  <cp:revision/>
  <dcterms:created xsi:type="dcterms:W3CDTF">2005-06-13T13:09:10Z</dcterms:created>
  <dcterms:modified xsi:type="dcterms:W3CDTF">2023-05-04T12:02:22Z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0x010100703FEEF7FC4925438935D2DAE7BDF520</vt:lpwstr>
  </property>
</Properties>
</file>