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grangu\Documents\AGODI\1 - FORMULIEREN\1 - SJ 2023-2024\SIMULATIETOOLS OEKRAINECRISIS\2 - instroom na 2-10-23\2 - BUBAO\actuele versie\"/>
    </mc:Choice>
  </mc:AlternateContent>
  <xr:revisionPtr revIDLastSave="0" documentId="8_{B5FC6A70-21BB-4106-BAC7-6FC59C65E4D0}" xr6:coauthVersionLast="47" xr6:coauthVersionMax="47" xr10:uidLastSave="{00000000-0000-0000-0000-000000000000}"/>
  <workbookProtection workbookAlgorithmName="SHA-512" workbookHashValue="tpHxsjMnUpFFFs3MeDusX9Qu+BD4YFXiPkyBJK3yj03VHwgQr+s2DXlHTd2WV32vG06Y5mSEGFt8rCY14AZUjg==" workbookSaltValue="h2uFV+EY/mG/SBD4jK+yew==" workbookSpinCount="100000" lockStructure="1"/>
  <bookViews>
    <workbookView xWindow="-28920" yWindow="-120" windowWidth="29040" windowHeight="15840" xr2:uid="{C8EF35C4-C615-4A90-96FC-B10075F2E778}"/>
  </bookViews>
  <sheets>
    <sheet name="simulatietool buitengewoon bao" sheetId="1" r:id="rId1"/>
    <sheet name="data1" sheetId="3" state="hidden" r:id="rId2"/>
    <sheet name="instellingsgegevens bubao" sheetId="2" state="hidden" r:id="rId3"/>
  </sheets>
  <definedNames>
    <definedName name="_xlnm._FilterDatabase" localSheetId="2" hidden="1">'instellingsgegevens bubao'!$A$1:$M$2504</definedName>
    <definedName name="_xlnm.Print_Area" localSheetId="0">'simulatietool buitengewoon bao'!$A$1:$BQ$88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9" i="1" l="1"/>
  <c r="AY78" i="1"/>
  <c r="AY77" i="1"/>
  <c r="AY76" i="1"/>
  <c r="AY75" i="1"/>
  <c r="AY74" i="1"/>
  <c r="AY73" i="1"/>
  <c r="AY72" i="1"/>
  <c r="AY71" i="1"/>
  <c r="AY70" i="1"/>
  <c r="AY69" i="1"/>
  <c r="AY68" i="1"/>
  <c r="AY67" i="1"/>
  <c r="AY66" i="1"/>
  <c r="AY65" i="1"/>
  <c r="AY64" i="1"/>
  <c r="AY63" i="1"/>
  <c r="AY62" i="1"/>
  <c r="AY61" i="1"/>
  <c r="AY60" i="1"/>
  <c r="C86" i="1"/>
  <c r="AC53" i="1"/>
  <c r="AC52" i="1"/>
  <c r="AC51" i="1"/>
  <c r="AC50" i="1"/>
  <c r="AC49" i="1"/>
  <c r="AC48" i="1"/>
  <c r="AC47" i="1"/>
  <c r="AC46" i="1"/>
  <c r="AC45" i="1"/>
  <c r="AC44" i="1"/>
  <c r="AC43" i="1"/>
  <c r="AC42" i="1"/>
  <c r="AC41" i="1"/>
  <c r="AC40" i="1"/>
  <c r="AD4" i="1" l="1"/>
  <c r="AM79" i="1" l="1"/>
  <c r="AM78" i="1"/>
  <c r="AM77" i="1"/>
  <c r="AM76" i="1"/>
  <c r="AM75" i="1"/>
  <c r="AM74" i="1"/>
  <c r="AM73" i="1"/>
  <c r="AM72" i="1"/>
  <c r="AM71" i="1"/>
  <c r="AM70" i="1"/>
  <c r="AM69" i="1"/>
  <c r="AM68" i="1"/>
  <c r="AM67" i="1"/>
  <c r="AM66" i="1"/>
  <c r="AM64" i="1"/>
  <c r="AM63" i="1"/>
  <c r="AM62" i="1"/>
  <c r="AM61" i="1"/>
  <c r="AM60" i="1"/>
  <c r="B22" i="3"/>
  <c r="D9" i="1" l="1"/>
  <c r="K2504" i="2"/>
  <c r="K2503" i="2"/>
  <c r="K2502" i="2"/>
  <c r="K2501" i="2"/>
  <c r="K2500" i="2"/>
  <c r="K2499" i="2"/>
  <c r="K2498" i="2"/>
  <c r="K2497" i="2"/>
  <c r="K2496" i="2"/>
  <c r="K2495" i="2"/>
  <c r="K2494" i="2"/>
  <c r="K2493" i="2"/>
  <c r="K2492" i="2"/>
  <c r="K2491" i="2"/>
  <c r="K2490" i="2"/>
  <c r="K2489" i="2"/>
  <c r="K2488" i="2"/>
  <c r="K2487" i="2"/>
  <c r="K2486" i="2"/>
  <c r="K2485" i="2"/>
  <c r="K2484" i="2"/>
  <c r="K2483" i="2"/>
  <c r="K2482" i="2"/>
  <c r="K2481" i="2"/>
  <c r="K2480" i="2"/>
  <c r="K2479" i="2"/>
  <c r="K2478" i="2"/>
  <c r="K2477" i="2"/>
  <c r="K2476" i="2"/>
  <c r="K2475" i="2"/>
  <c r="K2474" i="2"/>
  <c r="K2473" i="2"/>
  <c r="K2472" i="2"/>
  <c r="K2471" i="2"/>
  <c r="K2470" i="2"/>
  <c r="K2469" i="2"/>
  <c r="K2468" i="2"/>
  <c r="K2467" i="2"/>
  <c r="K2466" i="2"/>
  <c r="K2465" i="2"/>
  <c r="K2464" i="2"/>
  <c r="K2463" i="2"/>
  <c r="K2462" i="2"/>
  <c r="K2461" i="2"/>
  <c r="K2460" i="2"/>
  <c r="K2459" i="2"/>
  <c r="K2458" i="2"/>
  <c r="K2457" i="2"/>
  <c r="K2456" i="2"/>
  <c r="K2455" i="2"/>
  <c r="K2454" i="2"/>
  <c r="K2453" i="2"/>
  <c r="K2452" i="2"/>
  <c r="K2451" i="2"/>
  <c r="K2450" i="2"/>
  <c r="K2449" i="2"/>
  <c r="K2448" i="2"/>
  <c r="K2447" i="2"/>
  <c r="K2446" i="2"/>
  <c r="K2445" i="2"/>
  <c r="K2444" i="2"/>
  <c r="K2443" i="2"/>
  <c r="K2442" i="2"/>
  <c r="K2441" i="2"/>
  <c r="K2440" i="2"/>
  <c r="K2439" i="2"/>
  <c r="K2438" i="2"/>
  <c r="K2437" i="2"/>
  <c r="K2436" i="2"/>
  <c r="K2435" i="2"/>
  <c r="K2434" i="2"/>
  <c r="K2433" i="2"/>
  <c r="K2432" i="2"/>
  <c r="K2431" i="2"/>
  <c r="K2430" i="2"/>
  <c r="K2429" i="2"/>
  <c r="K2428" i="2"/>
  <c r="K2427" i="2"/>
  <c r="K2426" i="2"/>
  <c r="K2425" i="2"/>
  <c r="K2424" i="2"/>
  <c r="K2423" i="2"/>
  <c r="K2422" i="2"/>
  <c r="K2421" i="2"/>
  <c r="K2420" i="2"/>
  <c r="K2419" i="2"/>
  <c r="K2418" i="2"/>
  <c r="K2417" i="2"/>
  <c r="K2416" i="2"/>
  <c r="K2415" i="2"/>
  <c r="K2414" i="2"/>
  <c r="K2413" i="2"/>
  <c r="K2412" i="2"/>
  <c r="K2411" i="2"/>
  <c r="K2410" i="2"/>
  <c r="K2409" i="2"/>
  <c r="K2408" i="2"/>
  <c r="K2407" i="2"/>
  <c r="K2406" i="2"/>
  <c r="K2405" i="2"/>
  <c r="K2404" i="2"/>
  <c r="K2403" i="2"/>
  <c r="K2402" i="2"/>
  <c r="K2401" i="2"/>
  <c r="K2400" i="2"/>
  <c r="K2399" i="2"/>
  <c r="K2398" i="2"/>
  <c r="K2397" i="2"/>
  <c r="K2396" i="2"/>
  <c r="K2395" i="2"/>
  <c r="K2394" i="2"/>
  <c r="K2393" i="2"/>
  <c r="K2392" i="2"/>
  <c r="K2391" i="2"/>
  <c r="K2390" i="2"/>
  <c r="K2389" i="2"/>
  <c r="K2388" i="2"/>
  <c r="K2387" i="2"/>
  <c r="K2386" i="2"/>
  <c r="K2385" i="2"/>
  <c r="K2384" i="2"/>
  <c r="K2383" i="2"/>
  <c r="K2382" i="2"/>
  <c r="K2381" i="2"/>
  <c r="K2380" i="2"/>
  <c r="K2379" i="2"/>
  <c r="K2378" i="2"/>
  <c r="K2377" i="2"/>
  <c r="K2376" i="2"/>
  <c r="K2375" i="2"/>
  <c r="K2374" i="2"/>
  <c r="K2373" i="2"/>
  <c r="K2372" i="2"/>
  <c r="K2371" i="2"/>
  <c r="K2370" i="2"/>
  <c r="K2369" i="2"/>
  <c r="K2368" i="2"/>
  <c r="K2367" i="2"/>
  <c r="K2366" i="2"/>
  <c r="K2365" i="2"/>
  <c r="K2364" i="2"/>
  <c r="K2363" i="2"/>
  <c r="K2362" i="2"/>
  <c r="K2361" i="2"/>
  <c r="K2360" i="2"/>
  <c r="K2359" i="2"/>
  <c r="K2358" i="2"/>
  <c r="K2357" i="2"/>
  <c r="K2356" i="2"/>
  <c r="K2355" i="2"/>
  <c r="K2354" i="2"/>
  <c r="K2353" i="2"/>
  <c r="K2352" i="2"/>
  <c r="K2351" i="2"/>
  <c r="K2350" i="2"/>
  <c r="K2349" i="2"/>
  <c r="K2348" i="2"/>
  <c r="K2347" i="2"/>
  <c r="K2346" i="2"/>
  <c r="K2345" i="2"/>
  <c r="K2344" i="2"/>
  <c r="K2343" i="2"/>
  <c r="K2342" i="2"/>
  <c r="K2341" i="2"/>
  <c r="K2340" i="2"/>
  <c r="K2339" i="2"/>
  <c r="K2338" i="2"/>
  <c r="K2337" i="2"/>
  <c r="K2336" i="2"/>
  <c r="K2335" i="2"/>
  <c r="K2334" i="2"/>
  <c r="K2333" i="2"/>
  <c r="K2332" i="2"/>
  <c r="K2331" i="2"/>
  <c r="K2330" i="2"/>
  <c r="K2329" i="2"/>
  <c r="K2328" i="2"/>
  <c r="K2327" i="2"/>
  <c r="K2326" i="2"/>
  <c r="K2325" i="2"/>
  <c r="K2324" i="2"/>
  <c r="K2323" i="2"/>
  <c r="K2322" i="2"/>
  <c r="K2321" i="2"/>
  <c r="K2320" i="2"/>
  <c r="K2319" i="2"/>
  <c r="K2318" i="2"/>
  <c r="K2317" i="2"/>
  <c r="K2316" i="2"/>
  <c r="K2315" i="2"/>
  <c r="K2314" i="2"/>
  <c r="K2313" i="2"/>
  <c r="K2312" i="2"/>
  <c r="K2311" i="2"/>
  <c r="K2310" i="2"/>
  <c r="K2309" i="2"/>
  <c r="K2308" i="2"/>
  <c r="K2307" i="2"/>
  <c r="K2306" i="2"/>
  <c r="K2305" i="2"/>
  <c r="K2304" i="2"/>
  <c r="K2303" i="2"/>
  <c r="K2302" i="2"/>
  <c r="K2301" i="2"/>
  <c r="K2300" i="2"/>
  <c r="K2299" i="2"/>
  <c r="K2298" i="2"/>
  <c r="K2297" i="2"/>
  <c r="K2296" i="2"/>
  <c r="K2295" i="2"/>
  <c r="K2294" i="2"/>
  <c r="K2293" i="2"/>
  <c r="K2292" i="2"/>
  <c r="K2291" i="2"/>
  <c r="K2290" i="2"/>
  <c r="K2289" i="2"/>
  <c r="K2288" i="2"/>
  <c r="K2287" i="2"/>
  <c r="K2286" i="2"/>
  <c r="K2285" i="2"/>
  <c r="K2284" i="2"/>
  <c r="K2283" i="2"/>
  <c r="K2282" i="2"/>
  <c r="K2281" i="2"/>
  <c r="K2280" i="2"/>
  <c r="K2279" i="2"/>
  <c r="K2278" i="2"/>
  <c r="K2277" i="2"/>
  <c r="K2276" i="2"/>
  <c r="K2275" i="2"/>
  <c r="K2274" i="2"/>
  <c r="K2273" i="2"/>
  <c r="K2272" i="2"/>
  <c r="K2271" i="2"/>
  <c r="K2270" i="2"/>
  <c r="K2269" i="2"/>
  <c r="K2268" i="2"/>
  <c r="K2267" i="2"/>
  <c r="K2266" i="2"/>
  <c r="K2265" i="2"/>
  <c r="K2264" i="2"/>
  <c r="K2263" i="2"/>
  <c r="K2262" i="2"/>
  <c r="K2261" i="2"/>
  <c r="K2260" i="2"/>
  <c r="K2259" i="2"/>
  <c r="K2258" i="2"/>
  <c r="K2257" i="2"/>
  <c r="K2256" i="2"/>
  <c r="K2255" i="2"/>
  <c r="K2254" i="2"/>
  <c r="K2253" i="2"/>
  <c r="K2252" i="2"/>
  <c r="K2251" i="2"/>
  <c r="K2250" i="2"/>
  <c r="K2249" i="2"/>
  <c r="K2248" i="2"/>
  <c r="K2247" i="2"/>
  <c r="K2246" i="2"/>
  <c r="K2245" i="2"/>
  <c r="K2244" i="2"/>
  <c r="K2243" i="2"/>
  <c r="K2242" i="2"/>
  <c r="K2241" i="2"/>
  <c r="K2240" i="2"/>
  <c r="K2239" i="2"/>
  <c r="K2238" i="2"/>
  <c r="K2237" i="2"/>
  <c r="K2236" i="2"/>
  <c r="K2235" i="2"/>
  <c r="K2234" i="2"/>
  <c r="K2233" i="2"/>
  <c r="K2232" i="2"/>
  <c r="K2231" i="2"/>
  <c r="K2230" i="2"/>
  <c r="K2229" i="2"/>
  <c r="K2228" i="2"/>
  <c r="K2227" i="2"/>
  <c r="K2226" i="2"/>
  <c r="K2225" i="2"/>
  <c r="K2224" i="2"/>
  <c r="K2223" i="2"/>
  <c r="K2222" i="2"/>
  <c r="K2221" i="2"/>
  <c r="K2220" i="2"/>
  <c r="K2219" i="2"/>
  <c r="K2218" i="2"/>
  <c r="K2217" i="2"/>
  <c r="K2216" i="2"/>
  <c r="K2215" i="2"/>
  <c r="K2214" i="2"/>
  <c r="K2213" i="2"/>
  <c r="K2212" i="2"/>
  <c r="K2211" i="2"/>
  <c r="K2210" i="2"/>
  <c r="K2209" i="2"/>
  <c r="K2208" i="2"/>
  <c r="K2207" i="2"/>
  <c r="K2206" i="2"/>
  <c r="K2205" i="2"/>
  <c r="K2204" i="2"/>
  <c r="K2203" i="2"/>
  <c r="K2202" i="2"/>
  <c r="K2201" i="2"/>
  <c r="K2200" i="2"/>
  <c r="K2199" i="2"/>
  <c r="K2198" i="2"/>
  <c r="K2197" i="2"/>
  <c r="K2196" i="2"/>
  <c r="K2195" i="2"/>
  <c r="K2194" i="2"/>
  <c r="K2193" i="2"/>
  <c r="K2192" i="2"/>
  <c r="K2191" i="2"/>
  <c r="K2190" i="2"/>
  <c r="K2189" i="2"/>
  <c r="K2188" i="2"/>
  <c r="K2187" i="2"/>
  <c r="K2186" i="2"/>
  <c r="K2185" i="2"/>
  <c r="K2184" i="2"/>
  <c r="K2183" i="2"/>
  <c r="K2182" i="2"/>
  <c r="K2181" i="2"/>
  <c r="K2180" i="2"/>
  <c r="K2179" i="2"/>
  <c r="K2178" i="2"/>
  <c r="K2177" i="2"/>
  <c r="K2176" i="2"/>
  <c r="K2175" i="2"/>
  <c r="K2174" i="2"/>
  <c r="K2173" i="2"/>
  <c r="K2172" i="2"/>
  <c r="K2171" i="2"/>
  <c r="K2170" i="2"/>
  <c r="K2169" i="2"/>
  <c r="K2168" i="2"/>
  <c r="K2167" i="2"/>
  <c r="K2166" i="2"/>
  <c r="K2165" i="2"/>
  <c r="K2164" i="2"/>
  <c r="K2163" i="2"/>
  <c r="K2162" i="2"/>
  <c r="K2161" i="2"/>
  <c r="K2160" i="2"/>
  <c r="K2159" i="2"/>
  <c r="K2158" i="2"/>
  <c r="K2157" i="2"/>
  <c r="K2156" i="2"/>
  <c r="K2155" i="2"/>
  <c r="K2154" i="2"/>
  <c r="K2153" i="2"/>
  <c r="K2152" i="2"/>
  <c r="K2151" i="2"/>
  <c r="K2150" i="2"/>
  <c r="K2149" i="2"/>
  <c r="K2148" i="2"/>
  <c r="K2147" i="2"/>
  <c r="K2146" i="2"/>
  <c r="K2145" i="2"/>
  <c r="K2144" i="2"/>
  <c r="K2143" i="2"/>
  <c r="K2142" i="2"/>
  <c r="K2141" i="2"/>
  <c r="K2140" i="2"/>
  <c r="K2139" i="2"/>
  <c r="K2138" i="2"/>
  <c r="K2137" i="2"/>
  <c r="K2136" i="2"/>
  <c r="K2135" i="2"/>
  <c r="K2134" i="2"/>
  <c r="K2133" i="2"/>
  <c r="K2132" i="2"/>
  <c r="K2131" i="2"/>
  <c r="K2130" i="2"/>
  <c r="K2129" i="2"/>
  <c r="K2128" i="2"/>
  <c r="K2127" i="2"/>
  <c r="K2126" i="2"/>
  <c r="K2125" i="2"/>
  <c r="K2124" i="2"/>
  <c r="K2123" i="2"/>
  <c r="K2122" i="2"/>
  <c r="K2121" i="2"/>
  <c r="K2120" i="2"/>
  <c r="K2119" i="2"/>
  <c r="K2118" i="2"/>
  <c r="K2117" i="2"/>
  <c r="K2116" i="2"/>
  <c r="K2115" i="2"/>
  <c r="K2114" i="2"/>
  <c r="K2113" i="2"/>
  <c r="K2112" i="2"/>
  <c r="K2111" i="2"/>
  <c r="K2110" i="2"/>
  <c r="K2109" i="2"/>
  <c r="K2108" i="2"/>
  <c r="K2107" i="2"/>
  <c r="K2106" i="2"/>
  <c r="K2105" i="2"/>
  <c r="K2104" i="2"/>
  <c r="K2103" i="2"/>
  <c r="K2102" i="2"/>
  <c r="K2101" i="2"/>
  <c r="K2100" i="2"/>
  <c r="K2099" i="2"/>
  <c r="K2098" i="2"/>
  <c r="K2097" i="2"/>
  <c r="K2096" i="2"/>
  <c r="K2095" i="2"/>
  <c r="K2094" i="2"/>
  <c r="K2093" i="2"/>
  <c r="K2092" i="2"/>
  <c r="K2091" i="2"/>
  <c r="K2090" i="2"/>
  <c r="K2089" i="2"/>
  <c r="K2088" i="2"/>
  <c r="K2087" i="2"/>
  <c r="K2086" i="2"/>
  <c r="K2085" i="2"/>
  <c r="K2084" i="2"/>
  <c r="K2083" i="2"/>
  <c r="K2082" i="2"/>
  <c r="K2081" i="2"/>
  <c r="K2080" i="2"/>
  <c r="K2079" i="2"/>
  <c r="K2078" i="2"/>
  <c r="K2077" i="2"/>
  <c r="K2076" i="2"/>
  <c r="K2075" i="2"/>
  <c r="K2074" i="2"/>
  <c r="K2073" i="2"/>
  <c r="K2072" i="2"/>
  <c r="K2071" i="2"/>
  <c r="K2070" i="2"/>
  <c r="K2069" i="2"/>
  <c r="K2068" i="2"/>
  <c r="K2067" i="2"/>
  <c r="K2066" i="2"/>
  <c r="K2065" i="2"/>
  <c r="K2064" i="2"/>
  <c r="K2063" i="2"/>
  <c r="K2062" i="2"/>
  <c r="K2061" i="2"/>
  <c r="K2060" i="2"/>
  <c r="K2059" i="2"/>
  <c r="K2058" i="2"/>
  <c r="K2057" i="2"/>
  <c r="K2056" i="2"/>
  <c r="K2055" i="2"/>
  <c r="K2054" i="2"/>
  <c r="K2053" i="2"/>
  <c r="K2052" i="2"/>
  <c r="K2051" i="2"/>
  <c r="K2050" i="2"/>
  <c r="K2049" i="2"/>
  <c r="K2048" i="2"/>
  <c r="K2047" i="2"/>
  <c r="K2046" i="2"/>
  <c r="K2045" i="2"/>
  <c r="K2044" i="2"/>
  <c r="K2043" i="2"/>
  <c r="K2042" i="2"/>
  <c r="K2041" i="2"/>
  <c r="K2040" i="2"/>
  <c r="K2039" i="2"/>
  <c r="K2038" i="2"/>
  <c r="K2037" i="2"/>
  <c r="K2036" i="2"/>
  <c r="K2035" i="2"/>
  <c r="K2034" i="2"/>
  <c r="K2033" i="2"/>
  <c r="K2032" i="2"/>
  <c r="K2031" i="2"/>
  <c r="K2030" i="2"/>
  <c r="K2029" i="2"/>
  <c r="K2028" i="2"/>
  <c r="K2027" i="2"/>
  <c r="K2026" i="2"/>
  <c r="K2025" i="2"/>
  <c r="K2024" i="2"/>
  <c r="K2023" i="2"/>
  <c r="K2022" i="2"/>
  <c r="K2021" i="2"/>
  <c r="K2020" i="2"/>
  <c r="K2019" i="2"/>
  <c r="K2018" i="2"/>
  <c r="K2017" i="2"/>
  <c r="K2016" i="2"/>
  <c r="K2015" i="2"/>
  <c r="K2014" i="2"/>
  <c r="K2013" i="2"/>
  <c r="K2012" i="2"/>
  <c r="K2011" i="2"/>
  <c r="K2010" i="2"/>
  <c r="K2009"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3" i="2"/>
  <c r="K1982" i="2"/>
  <c r="K1981" i="2"/>
  <c r="K1980" i="2"/>
  <c r="K1979" i="2"/>
  <c r="K1978" i="2"/>
  <c r="K1977" i="2"/>
  <c r="K1976" i="2"/>
  <c r="K1975" i="2"/>
  <c r="K1974" i="2"/>
  <c r="K1973" i="2"/>
  <c r="K1972" i="2"/>
  <c r="K1971" i="2"/>
  <c r="K1970" i="2"/>
  <c r="K1969" i="2"/>
  <c r="K1968" i="2"/>
  <c r="K1967" i="2"/>
  <c r="K1966" i="2"/>
  <c r="K1965" i="2"/>
  <c r="K1964" i="2"/>
  <c r="K1963" i="2"/>
  <c r="K1962" i="2"/>
  <c r="K1961" i="2"/>
  <c r="K1960" i="2"/>
  <c r="K1959" i="2"/>
  <c r="K1958" i="2"/>
  <c r="K1957" i="2"/>
  <c r="K1956" i="2"/>
  <c r="K1955" i="2"/>
  <c r="K1954" i="2"/>
  <c r="K1953" i="2"/>
  <c r="K1952" i="2"/>
  <c r="K1951" i="2"/>
  <c r="K1950" i="2"/>
  <c r="K1949" i="2"/>
  <c r="K1948" i="2"/>
  <c r="K1947" i="2"/>
  <c r="K1946" i="2"/>
  <c r="K1945" i="2"/>
  <c r="K1944" i="2"/>
  <c r="K1943" i="2"/>
  <c r="K1942" i="2"/>
  <c r="K1941" i="2"/>
  <c r="K1940" i="2"/>
  <c r="K1939" i="2"/>
  <c r="K1938" i="2"/>
  <c r="K1937" i="2"/>
  <c r="K1936" i="2"/>
  <c r="K1935" i="2"/>
  <c r="K1934" i="2"/>
  <c r="K1933" i="2"/>
  <c r="K1932" i="2"/>
  <c r="K1931" i="2"/>
  <c r="K1930" i="2"/>
  <c r="K1929" i="2"/>
  <c r="K1928" i="2"/>
  <c r="K1927" i="2"/>
  <c r="K1926" i="2"/>
  <c r="K1925" i="2"/>
  <c r="K1924" i="2"/>
  <c r="K1923" i="2"/>
  <c r="K1922" i="2"/>
  <c r="K1921" i="2"/>
  <c r="K1920" i="2"/>
  <c r="K1919" i="2"/>
  <c r="K1918" i="2"/>
  <c r="K1917" i="2"/>
  <c r="K1916" i="2"/>
  <c r="K1915" i="2"/>
  <c r="K1914" i="2"/>
  <c r="K1913" i="2"/>
  <c r="K1912" i="2"/>
  <c r="K1911" i="2"/>
  <c r="K1910" i="2"/>
  <c r="K1909" i="2"/>
  <c r="K1908" i="2"/>
  <c r="K1907" i="2"/>
  <c r="K1906" i="2"/>
  <c r="K1905" i="2"/>
  <c r="K1904" i="2"/>
  <c r="K1903" i="2"/>
  <c r="K1902" i="2"/>
  <c r="K1901" i="2"/>
  <c r="K1900" i="2"/>
  <c r="K1899" i="2"/>
  <c r="K1898" i="2"/>
  <c r="K1897" i="2"/>
  <c r="K1896" i="2"/>
  <c r="K1895" i="2"/>
  <c r="K1894" i="2"/>
  <c r="K1893" i="2"/>
  <c r="K1892" i="2"/>
  <c r="K1891" i="2"/>
  <c r="K1890" i="2"/>
  <c r="K1889" i="2"/>
  <c r="K1888" i="2"/>
  <c r="K1887" i="2"/>
  <c r="K1886" i="2"/>
  <c r="K1885" i="2"/>
  <c r="K1884" i="2"/>
  <c r="K1883" i="2"/>
  <c r="K1882" i="2"/>
  <c r="K1881" i="2"/>
  <c r="K1880" i="2"/>
  <c r="K1879" i="2"/>
  <c r="K1878" i="2"/>
  <c r="K1877" i="2"/>
  <c r="K1876" i="2"/>
  <c r="K1875" i="2"/>
  <c r="K1874" i="2"/>
  <c r="K1873" i="2"/>
  <c r="K1872" i="2"/>
  <c r="K1871" i="2"/>
  <c r="K1870" i="2"/>
  <c r="K1869" i="2"/>
  <c r="K1868" i="2"/>
  <c r="K1867" i="2"/>
  <c r="K1866" i="2"/>
  <c r="K1865" i="2"/>
  <c r="K1864" i="2"/>
  <c r="K1863" i="2"/>
  <c r="K1862" i="2"/>
  <c r="K1861" i="2"/>
  <c r="K1860" i="2"/>
  <c r="K1859" i="2"/>
  <c r="K1858" i="2"/>
  <c r="K1857" i="2"/>
  <c r="K1856" i="2"/>
  <c r="K1855" i="2"/>
  <c r="K1854" i="2"/>
  <c r="K1853" i="2"/>
  <c r="K1852" i="2"/>
  <c r="K1851" i="2"/>
  <c r="K1850" i="2"/>
  <c r="K1849" i="2"/>
  <c r="K1848" i="2"/>
  <c r="K1847" i="2"/>
  <c r="K1846" i="2"/>
  <c r="K1845" i="2"/>
  <c r="K1844" i="2"/>
  <c r="K1843" i="2"/>
  <c r="K1842" i="2"/>
  <c r="K1841" i="2"/>
  <c r="K1840" i="2"/>
  <c r="K1839" i="2"/>
  <c r="K1838" i="2"/>
  <c r="K1837" i="2"/>
  <c r="K1836" i="2"/>
  <c r="K1835" i="2"/>
  <c r="K1834" i="2"/>
  <c r="K1833" i="2"/>
  <c r="K1832" i="2"/>
  <c r="K1831" i="2"/>
  <c r="K1830" i="2"/>
  <c r="K1829" i="2"/>
  <c r="K1828" i="2"/>
  <c r="K1827" i="2"/>
  <c r="K1826" i="2"/>
  <c r="K1825" i="2"/>
  <c r="K1824" i="2"/>
  <c r="K1823" i="2"/>
  <c r="K1822" i="2"/>
  <c r="K1821" i="2"/>
  <c r="K1820" i="2"/>
  <c r="K1819" i="2"/>
  <c r="K1818" i="2"/>
  <c r="K1817" i="2"/>
  <c r="K1816" i="2"/>
  <c r="K1815" i="2"/>
  <c r="K1814" i="2"/>
  <c r="K1813" i="2"/>
  <c r="K1812" i="2"/>
  <c r="K1811" i="2"/>
  <c r="K1810" i="2"/>
  <c r="K1809" i="2"/>
  <c r="K1808" i="2"/>
  <c r="K1807" i="2"/>
  <c r="K1806" i="2"/>
  <c r="K1805" i="2"/>
  <c r="K1804" i="2"/>
  <c r="K1803" i="2"/>
  <c r="K1802" i="2"/>
  <c r="K1801" i="2"/>
  <c r="K1800" i="2"/>
  <c r="K1799" i="2"/>
  <c r="K1798" i="2"/>
  <c r="K1797" i="2"/>
  <c r="K1796" i="2"/>
  <c r="K1795" i="2"/>
  <c r="K1794" i="2"/>
  <c r="K1793" i="2"/>
  <c r="K1792" i="2"/>
  <c r="K1791" i="2"/>
  <c r="K1790" i="2"/>
  <c r="K1789" i="2"/>
  <c r="K1788" i="2"/>
  <c r="K1787" i="2"/>
  <c r="K1786" i="2"/>
  <c r="K1785" i="2"/>
  <c r="K1784" i="2"/>
  <c r="K1783" i="2"/>
  <c r="K1782" i="2"/>
  <c r="K1781" i="2"/>
  <c r="K1780" i="2"/>
  <c r="K1779" i="2"/>
  <c r="K1778" i="2"/>
  <c r="K1777" i="2"/>
  <c r="K1776" i="2"/>
  <c r="K1775" i="2"/>
  <c r="K1774" i="2"/>
  <c r="K1773" i="2"/>
  <c r="K1772" i="2"/>
  <c r="K1771" i="2"/>
  <c r="K1770" i="2"/>
  <c r="K1769" i="2"/>
  <c r="K1768" i="2"/>
  <c r="K1767" i="2"/>
  <c r="K1766" i="2"/>
  <c r="K1765" i="2"/>
  <c r="K1764" i="2"/>
  <c r="K1763" i="2"/>
  <c r="K1762" i="2"/>
  <c r="K1761" i="2"/>
  <c r="K1760" i="2"/>
  <c r="K1759" i="2"/>
  <c r="K1758" i="2"/>
  <c r="K1757" i="2"/>
  <c r="K1756" i="2"/>
  <c r="K1755" i="2"/>
  <c r="K1754" i="2"/>
  <c r="K1753" i="2"/>
  <c r="K1752" i="2"/>
  <c r="K1751" i="2"/>
  <c r="K1750" i="2"/>
  <c r="K1749" i="2"/>
  <c r="K1748" i="2"/>
  <c r="K1747" i="2"/>
  <c r="K1746" i="2"/>
  <c r="K1745" i="2"/>
  <c r="K1744" i="2"/>
  <c r="K1743" i="2"/>
  <c r="K1742" i="2"/>
  <c r="K1741" i="2"/>
  <c r="K1740" i="2"/>
  <c r="K1739" i="2"/>
  <c r="K1738" i="2"/>
  <c r="K1737" i="2"/>
  <c r="K1736" i="2"/>
  <c r="K1735" i="2"/>
  <c r="K1734" i="2"/>
  <c r="K1733" i="2"/>
  <c r="K1732" i="2"/>
  <c r="K1731" i="2"/>
  <c r="K1730" i="2"/>
  <c r="K1729" i="2"/>
  <c r="K1728" i="2"/>
  <c r="K1727" i="2"/>
  <c r="K1726" i="2"/>
  <c r="K1725" i="2"/>
  <c r="K1724" i="2"/>
  <c r="K1723" i="2"/>
  <c r="K1722" i="2"/>
  <c r="K1721" i="2"/>
  <c r="K1720" i="2"/>
  <c r="K1719" i="2"/>
  <c r="K1718" i="2"/>
  <c r="K1717" i="2"/>
  <c r="K1716" i="2"/>
  <c r="K1715" i="2"/>
  <c r="K1714" i="2"/>
  <c r="K1713" i="2"/>
  <c r="K1712" i="2"/>
  <c r="K1711" i="2"/>
  <c r="K1710" i="2"/>
  <c r="K1709" i="2"/>
  <c r="K1708" i="2"/>
  <c r="K1707" i="2"/>
  <c r="K1706" i="2"/>
  <c r="K1705" i="2"/>
  <c r="K1704" i="2"/>
  <c r="K1703" i="2"/>
  <c r="K1702" i="2"/>
  <c r="K1701" i="2"/>
  <c r="K1700" i="2"/>
  <c r="K1699" i="2"/>
  <c r="K1698" i="2"/>
  <c r="K1697" i="2"/>
  <c r="K1696" i="2"/>
  <c r="K1695" i="2"/>
  <c r="K1694" i="2"/>
  <c r="K1693" i="2"/>
  <c r="K1692" i="2"/>
  <c r="K1691" i="2"/>
  <c r="K1690" i="2"/>
  <c r="K1689" i="2"/>
  <c r="K1688" i="2"/>
  <c r="K1687" i="2"/>
  <c r="K1686" i="2"/>
  <c r="K1685" i="2"/>
  <c r="K1684" i="2"/>
  <c r="K1683" i="2"/>
  <c r="K1682" i="2"/>
  <c r="K1681" i="2"/>
  <c r="K1680" i="2"/>
  <c r="K1679" i="2"/>
  <c r="K1678" i="2"/>
  <c r="K1677" i="2"/>
  <c r="K1676" i="2"/>
  <c r="K1675" i="2"/>
  <c r="K1674" i="2"/>
  <c r="K1673" i="2"/>
  <c r="K1672" i="2"/>
  <c r="K1671" i="2"/>
  <c r="K1670" i="2"/>
  <c r="K1669" i="2"/>
  <c r="K1668" i="2"/>
  <c r="K1667" i="2"/>
  <c r="K1666" i="2"/>
  <c r="K1665" i="2"/>
  <c r="K1664" i="2"/>
  <c r="K1663" i="2"/>
  <c r="K1662" i="2"/>
  <c r="K1661" i="2"/>
  <c r="K1660" i="2"/>
  <c r="K1659" i="2"/>
  <c r="K1658" i="2"/>
  <c r="K1657" i="2"/>
  <c r="K1656" i="2"/>
  <c r="K1655" i="2"/>
  <c r="K1654" i="2"/>
  <c r="K1653" i="2"/>
  <c r="K1652" i="2"/>
  <c r="K1651" i="2"/>
  <c r="K1650" i="2"/>
  <c r="K1649" i="2"/>
  <c r="K1648" i="2"/>
  <c r="K1647" i="2"/>
  <c r="K1646" i="2"/>
  <c r="K1645" i="2"/>
  <c r="K1644" i="2"/>
  <c r="K1643" i="2"/>
  <c r="K1642" i="2"/>
  <c r="K1641" i="2"/>
  <c r="K1640" i="2"/>
  <c r="K1639" i="2"/>
  <c r="K1638" i="2"/>
  <c r="K1637" i="2"/>
  <c r="K1636" i="2"/>
  <c r="K1635" i="2"/>
  <c r="K1634" i="2"/>
  <c r="K1633" i="2"/>
  <c r="K1632" i="2"/>
  <c r="K1631" i="2"/>
  <c r="K1630" i="2"/>
  <c r="K1629" i="2"/>
  <c r="K1628" i="2"/>
  <c r="K1627" i="2"/>
  <c r="K1626" i="2"/>
  <c r="K1625" i="2"/>
  <c r="K1624" i="2"/>
  <c r="K1623" i="2"/>
  <c r="K1622" i="2"/>
  <c r="K1621" i="2"/>
  <c r="K1620" i="2"/>
  <c r="K1619" i="2"/>
  <c r="K1618" i="2"/>
  <c r="K1617" i="2"/>
  <c r="K1616" i="2"/>
  <c r="K1615" i="2"/>
  <c r="K1614" i="2"/>
  <c r="K1613" i="2"/>
  <c r="K1612" i="2"/>
  <c r="K1611" i="2"/>
  <c r="K1610" i="2"/>
  <c r="K1609" i="2"/>
  <c r="K1608" i="2"/>
  <c r="K1607" i="2"/>
  <c r="K1606" i="2"/>
  <c r="K1605" i="2"/>
  <c r="K1604" i="2"/>
  <c r="K1603" i="2"/>
  <c r="K1602" i="2"/>
  <c r="K1601" i="2"/>
  <c r="K1600" i="2"/>
  <c r="K1599" i="2"/>
  <c r="K1598" i="2"/>
  <c r="K1597" i="2"/>
  <c r="K1596" i="2"/>
  <c r="K1595" i="2"/>
  <c r="K1594" i="2"/>
  <c r="K1593" i="2"/>
  <c r="K1592" i="2"/>
  <c r="K1591" i="2"/>
  <c r="K1590" i="2"/>
  <c r="K1589" i="2"/>
  <c r="K1588" i="2"/>
  <c r="K1587" i="2"/>
  <c r="K1586" i="2"/>
  <c r="K1585" i="2"/>
  <c r="K1584" i="2"/>
  <c r="K1583" i="2"/>
  <c r="K1582" i="2"/>
  <c r="K1581" i="2"/>
  <c r="K1580" i="2"/>
  <c r="K1579" i="2"/>
  <c r="K1578" i="2"/>
  <c r="K1577" i="2"/>
  <c r="K1576" i="2"/>
  <c r="K1575" i="2"/>
  <c r="K1574" i="2"/>
  <c r="K1573" i="2"/>
  <c r="K1572" i="2"/>
  <c r="K1571" i="2"/>
  <c r="K1570" i="2"/>
  <c r="K1569" i="2"/>
  <c r="K1568" i="2"/>
  <c r="K1567" i="2"/>
  <c r="K1566" i="2"/>
  <c r="K1565" i="2"/>
  <c r="K1564" i="2"/>
  <c r="K1563" i="2"/>
  <c r="K1562" i="2"/>
  <c r="K1561" i="2"/>
  <c r="K1560" i="2"/>
  <c r="K1559" i="2"/>
  <c r="K1558" i="2"/>
  <c r="K1557" i="2"/>
  <c r="K1556" i="2"/>
  <c r="K1555" i="2"/>
  <c r="K1554" i="2"/>
  <c r="K1553" i="2"/>
  <c r="K1552" i="2"/>
  <c r="K1551" i="2"/>
  <c r="K1550" i="2"/>
  <c r="K1549" i="2"/>
  <c r="K1548" i="2"/>
  <c r="K1547" i="2"/>
  <c r="K1546" i="2"/>
  <c r="K1545" i="2"/>
  <c r="K1544" i="2"/>
  <c r="K1543" i="2"/>
  <c r="K1542" i="2"/>
  <c r="K1541" i="2"/>
  <c r="K1540" i="2"/>
  <c r="K1539" i="2"/>
  <c r="K1538" i="2"/>
  <c r="K1537" i="2"/>
  <c r="K1536" i="2"/>
  <c r="K1535" i="2"/>
  <c r="K1534" i="2"/>
  <c r="K1533" i="2"/>
  <c r="K1532" i="2"/>
  <c r="K1531" i="2"/>
  <c r="K1530" i="2"/>
  <c r="K1529" i="2"/>
  <c r="K1528" i="2"/>
  <c r="K1527" i="2"/>
  <c r="K1526" i="2"/>
  <c r="K1525" i="2"/>
  <c r="K1524" i="2"/>
  <c r="K1523" i="2"/>
  <c r="K1522" i="2"/>
  <c r="K1521" i="2"/>
  <c r="K1520" i="2"/>
  <c r="K1519" i="2"/>
  <c r="K1518" i="2"/>
  <c r="K1517" i="2"/>
  <c r="K1516" i="2"/>
  <c r="K1515" i="2"/>
  <c r="K1514" i="2"/>
  <c r="K1513" i="2"/>
  <c r="K1512" i="2"/>
  <c r="K1511" i="2"/>
  <c r="K1510" i="2"/>
  <c r="K1509" i="2"/>
  <c r="K1508" i="2"/>
  <c r="K1507" i="2"/>
  <c r="K1506" i="2"/>
  <c r="K1505" i="2"/>
  <c r="K1504" i="2"/>
  <c r="K1503" i="2"/>
  <c r="K1502" i="2"/>
  <c r="K1501" i="2"/>
  <c r="K1500" i="2"/>
  <c r="K1499" i="2"/>
  <c r="K1498" i="2"/>
  <c r="K1497" i="2"/>
  <c r="K1496" i="2"/>
  <c r="K1495" i="2"/>
  <c r="K1494" i="2"/>
  <c r="K1493" i="2"/>
  <c r="K1492" i="2"/>
  <c r="K1491" i="2"/>
  <c r="K1490" i="2"/>
  <c r="K1489" i="2"/>
  <c r="K1488" i="2"/>
  <c r="K1487" i="2"/>
  <c r="K1486" i="2"/>
  <c r="K1485" i="2"/>
  <c r="K1484" i="2"/>
  <c r="K1483" i="2"/>
  <c r="K1482" i="2"/>
  <c r="K1481" i="2"/>
  <c r="K1480" i="2"/>
  <c r="K1479" i="2"/>
  <c r="K1478" i="2"/>
  <c r="K1477" i="2"/>
  <c r="K1476" i="2"/>
  <c r="K1475" i="2"/>
  <c r="K1474" i="2"/>
  <c r="K1473" i="2"/>
  <c r="K1472" i="2"/>
  <c r="K1471" i="2"/>
  <c r="K1470" i="2"/>
  <c r="K1469" i="2"/>
  <c r="K1468" i="2"/>
  <c r="K1467" i="2"/>
  <c r="K1466" i="2"/>
  <c r="K1465" i="2"/>
  <c r="K1464" i="2"/>
  <c r="K1463" i="2"/>
  <c r="K1462" i="2"/>
  <c r="K1461" i="2"/>
  <c r="K1460" i="2"/>
  <c r="K1459" i="2"/>
  <c r="K1458" i="2"/>
  <c r="K1457" i="2"/>
  <c r="K1456" i="2"/>
  <c r="K1455" i="2"/>
  <c r="K1454" i="2"/>
  <c r="K1453" i="2"/>
  <c r="K1452" i="2"/>
  <c r="K1451" i="2"/>
  <c r="K1450" i="2"/>
  <c r="K1449" i="2"/>
  <c r="K1448" i="2"/>
  <c r="K1447" i="2"/>
  <c r="K1446" i="2"/>
  <c r="K1445" i="2"/>
  <c r="K1444" i="2"/>
  <c r="K1443" i="2"/>
  <c r="K1442" i="2"/>
  <c r="K1441" i="2"/>
  <c r="K1440" i="2"/>
  <c r="K1439" i="2"/>
  <c r="K1438" i="2"/>
  <c r="K1437" i="2"/>
  <c r="K1436" i="2"/>
  <c r="K1435" i="2"/>
  <c r="K1434" i="2"/>
  <c r="K1433" i="2"/>
  <c r="K1432" i="2"/>
  <c r="K1431" i="2"/>
  <c r="K1430" i="2"/>
  <c r="K1429" i="2"/>
  <c r="K1428" i="2"/>
  <c r="K1427" i="2"/>
  <c r="K1426" i="2"/>
  <c r="K1425" i="2"/>
  <c r="K1424" i="2"/>
  <c r="K1423" i="2"/>
  <c r="K1422" i="2"/>
  <c r="K1421" i="2"/>
  <c r="K1420" i="2"/>
  <c r="K1419" i="2"/>
  <c r="K1418" i="2"/>
  <c r="K1417" i="2"/>
  <c r="K1416" i="2"/>
  <c r="K1415" i="2"/>
  <c r="K1414" i="2"/>
  <c r="K1413" i="2"/>
  <c r="K1412" i="2"/>
  <c r="K1411" i="2"/>
  <c r="K1410" i="2"/>
  <c r="K1409" i="2"/>
  <c r="K1408" i="2"/>
  <c r="K1407" i="2"/>
  <c r="K1406" i="2"/>
  <c r="K1405" i="2"/>
  <c r="K1404" i="2"/>
  <c r="K1403" i="2"/>
  <c r="K1402" i="2"/>
  <c r="K1401" i="2"/>
  <c r="K1400" i="2"/>
  <c r="K1399" i="2"/>
  <c r="K1398" i="2"/>
  <c r="K1397" i="2"/>
  <c r="K1396" i="2"/>
  <c r="K1395" i="2"/>
  <c r="K1394" i="2"/>
  <c r="K1393" i="2"/>
  <c r="K1392" i="2"/>
  <c r="K1391" i="2"/>
  <c r="K1390" i="2"/>
  <c r="K1389" i="2"/>
  <c r="K1388" i="2"/>
  <c r="K1387" i="2"/>
  <c r="K1386" i="2"/>
  <c r="K1385" i="2"/>
  <c r="K1384" i="2"/>
  <c r="K1383" i="2"/>
  <c r="K1382" i="2"/>
  <c r="K1381" i="2"/>
  <c r="K1380" i="2"/>
  <c r="K1379" i="2"/>
  <c r="K1378" i="2"/>
  <c r="K1377" i="2"/>
  <c r="K1376" i="2"/>
  <c r="K1375" i="2"/>
  <c r="K1374" i="2"/>
  <c r="K1373" i="2"/>
  <c r="K1372" i="2"/>
  <c r="K1371" i="2"/>
  <c r="K1370" i="2"/>
  <c r="K1369" i="2"/>
  <c r="K1368" i="2"/>
  <c r="K1367" i="2"/>
  <c r="K1366" i="2"/>
  <c r="K1365" i="2"/>
  <c r="K1364" i="2"/>
  <c r="K1363" i="2"/>
  <c r="K1362" i="2"/>
  <c r="K1361" i="2"/>
  <c r="K1360" i="2"/>
  <c r="K1359" i="2"/>
  <c r="K1358" i="2"/>
  <c r="K1357" i="2"/>
  <c r="K1356" i="2"/>
  <c r="K1355" i="2"/>
  <c r="K1354" i="2"/>
  <c r="K1353" i="2"/>
  <c r="K1352" i="2"/>
  <c r="K1351" i="2"/>
  <c r="K1350" i="2"/>
  <c r="K1349" i="2"/>
  <c r="K1348" i="2"/>
  <c r="K1347" i="2"/>
  <c r="K1346" i="2"/>
  <c r="K1345" i="2"/>
  <c r="K1344" i="2"/>
  <c r="K1343" i="2"/>
  <c r="K1342" i="2"/>
  <c r="K1341" i="2"/>
  <c r="K1340" i="2"/>
  <c r="K1339" i="2"/>
  <c r="K1338" i="2"/>
  <c r="K1337" i="2"/>
  <c r="K1336" i="2"/>
  <c r="K1335" i="2"/>
  <c r="K1334" i="2"/>
  <c r="K1333" i="2"/>
  <c r="K1332" i="2"/>
  <c r="K1331" i="2"/>
  <c r="K1330" i="2"/>
  <c r="K1329" i="2"/>
  <c r="K1328" i="2"/>
  <c r="K1327" i="2"/>
  <c r="K1326" i="2"/>
  <c r="K1325" i="2"/>
  <c r="K1324" i="2"/>
  <c r="K1323" i="2"/>
  <c r="K1322" i="2"/>
  <c r="K1321" i="2"/>
  <c r="K1320" i="2"/>
  <c r="K1319" i="2"/>
  <c r="K1318" i="2"/>
  <c r="K1317" i="2"/>
  <c r="K1316" i="2"/>
  <c r="K1315" i="2"/>
  <c r="K1314" i="2"/>
  <c r="K1313" i="2"/>
  <c r="K1312" i="2"/>
  <c r="K1311" i="2"/>
  <c r="K1310" i="2"/>
  <c r="K1309" i="2"/>
  <c r="K1308" i="2"/>
  <c r="K1307" i="2"/>
  <c r="K1306" i="2"/>
  <c r="K1305" i="2"/>
  <c r="K1304" i="2"/>
  <c r="K1303" i="2"/>
  <c r="K1302" i="2"/>
  <c r="K1301" i="2"/>
  <c r="K1300" i="2"/>
  <c r="K1299" i="2"/>
  <c r="K1298" i="2"/>
  <c r="K1297" i="2"/>
  <c r="K1296" i="2"/>
  <c r="K1295" i="2"/>
  <c r="K1294" i="2"/>
  <c r="K1293" i="2"/>
  <c r="K1292" i="2"/>
  <c r="K1291" i="2"/>
  <c r="K1290" i="2"/>
  <c r="K1289" i="2"/>
  <c r="K1288" i="2"/>
  <c r="K1287" i="2"/>
  <c r="K1286" i="2"/>
  <c r="K1285"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60" i="2"/>
  <c r="K1259" i="2"/>
  <c r="K1258" i="2"/>
  <c r="K1257" i="2"/>
  <c r="K1256" i="2"/>
  <c r="K1255" i="2"/>
  <c r="K1254" i="2"/>
  <c r="K1253" i="2"/>
  <c r="K1252" i="2"/>
  <c r="K1251" i="2"/>
  <c r="K1250" i="2"/>
  <c r="K1249" i="2"/>
  <c r="K1248" i="2"/>
  <c r="K1247" i="2"/>
  <c r="K1246" i="2"/>
  <c r="K1245" i="2"/>
  <c r="K1244" i="2"/>
  <c r="K1243" i="2"/>
  <c r="K1242" i="2"/>
  <c r="K1241" i="2"/>
  <c r="K1240" i="2"/>
  <c r="K1239" i="2"/>
  <c r="K1238" i="2"/>
  <c r="K1237" i="2"/>
  <c r="K1236" i="2"/>
  <c r="K1235" i="2"/>
  <c r="K1234" i="2"/>
  <c r="K1233" i="2"/>
  <c r="K1232" i="2"/>
  <c r="K1231" i="2"/>
  <c r="K1230" i="2"/>
  <c r="K1229" i="2"/>
  <c r="K1228" i="2"/>
  <c r="K1227" i="2"/>
  <c r="K1226" i="2"/>
  <c r="K1225" i="2"/>
  <c r="K1224" i="2"/>
  <c r="K1223" i="2"/>
  <c r="K1222" i="2"/>
  <c r="K1221" i="2"/>
  <c r="K1220" i="2"/>
  <c r="K1219" i="2"/>
  <c r="K1218" i="2"/>
  <c r="K1217" i="2"/>
  <c r="K1216" i="2"/>
  <c r="K1215" i="2"/>
  <c r="K1214" i="2"/>
  <c r="K1213" i="2"/>
  <c r="K1212" i="2"/>
  <c r="K1211" i="2"/>
  <c r="K1210" i="2"/>
  <c r="K1209" i="2"/>
  <c r="K1208" i="2"/>
  <c r="K1207" i="2"/>
  <c r="K1206" i="2"/>
  <c r="K1205" i="2"/>
  <c r="K1204" i="2"/>
  <c r="K1203" i="2"/>
  <c r="K1202" i="2"/>
  <c r="K1201"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70" i="2"/>
  <c r="K1169" i="2"/>
  <c r="K1168"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42" i="2"/>
  <c r="K1141" i="2"/>
  <c r="K1140" i="2"/>
  <c r="K1139" i="2"/>
  <c r="K1138" i="2"/>
  <c r="K1137" i="2"/>
  <c r="K1136" i="2"/>
  <c r="K1135" i="2"/>
  <c r="K1134" i="2"/>
  <c r="K1133" i="2"/>
  <c r="K1132" i="2"/>
  <c r="K1131" i="2"/>
  <c r="K1130" i="2"/>
  <c r="K1129" i="2"/>
  <c r="K1128" i="2"/>
  <c r="K1127" i="2"/>
  <c r="K1126" i="2"/>
  <c r="K1125" i="2"/>
  <c r="K1124" i="2"/>
  <c r="K1123" i="2"/>
  <c r="K1122"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90" i="2"/>
  <c r="K1089" i="2"/>
  <c r="K1088" i="2"/>
  <c r="K1087" i="2"/>
  <c r="K1086" i="2"/>
  <c r="K1085" i="2"/>
  <c r="K1084" i="2"/>
  <c r="K1083" i="2"/>
  <c r="K1082" i="2"/>
  <c r="K1081" i="2"/>
  <c r="K1080" i="2"/>
  <c r="K1079" i="2"/>
  <c r="K1078" i="2"/>
  <c r="K1077" i="2"/>
  <c r="K1076" i="2"/>
  <c r="K1075" i="2"/>
  <c r="K1074" i="2"/>
  <c r="K1073" i="2"/>
  <c r="K1072" i="2"/>
  <c r="K1071" i="2"/>
  <c r="K1070" i="2"/>
  <c r="K1069" i="2"/>
  <c r="K1068" i="2"/>
  <c r="K1067" i="2"/>
  <c r="K1066" i="2"/>
  <c r="K1065" i="2"/>
  <c r="K1064" i="2"/>
  <c r="K1063" i="2"/>
  <c r="K1062" i="2"/>
  <c r="K1061" i="2"/>
  <c r="K1060" i="2"/>
  <c r="K1059" i="2"/>
  <c r="K1058" i="2"/>
  <c r="K1057" i="2"/>
  <c r="K1056" i="2"/>
  <c r="K1055" i="2"/>
  <c r="K1054" i="2"/>
  <c r="K1053" i="2"/>
  <c r="K1052" i="2"/>
  <c r="K1051" i="2"/>
  <c r="K1050" i="2"/>
  <c r="K1049" i="2"/>
  <c r="K1048" i="2"/>
  <c r="K1047" i="2"/>
  <c r="K1046" i="2"/>
  <c r="K1045" i="2"/>
  <c r="K1044" i="2"/>
  <c r="K1043" i="2"/>
  <c r="K1042" i="2"/>
  <c r="K1041" i="2"/>
  <c r="K1040" i="2"/>
  <c r="K1039" i="2"/>
  <c r="K1038" i="2"/>
  <c r="K1037" i="2"/>
  <c r="K1036" i="2"/>
  <c r="K1035" i="2"/>
  <c r="K1034" i="2"/>
  <c r="K1033" i="2"/>
  <c r="K1032" i="2"/>
  <c r="K1031" i="2"/>
  <c r="K1030" i="2"/>
  <c r="K1029" i="2"/>
  <c r="K1028" i="2"/>
  <c r="K1027" i="2"/>
  <c r="K1026" i="2"/>
  <c r="K1025" i="2"/>
  <c r="K1024" i="2"/>
  <c r="K1023" i="2"/>
  <c r="K1022" i="2"/>
  <c r="K1021" i="2"/>
  <c r="K1020" i="2"/>
  <c r="K1019" i="2"/>
  <c r="K1018" i="2"/>
  <c r="K1017" i="2"/>
  <c r="K1016" i="2"/>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 r="BT34" i="1"/>
  <c r="BT35" i="1" s="1"/>
  <c r="BT36" i="1" s="1"/>
  <c r="BT37" i="1" s="1"/>
  <c r="BT38" i="1" s="1"/>
  <c r="BT39" i="1" s="1"/>
  <c r="BT40" i="1" s="1"/>
  <c r="BT41" i="1" s="1"/>
  <c r="BT42" i="1" s="1"/>
  <c r="BT43" i="1" s="1"/>
  <c r="BT44" i="1" s="1"/>
  <c r="BT45" i="1" s="1"/>
  <c r="BT46" i="1" s="1"/>
  <c r="BT47" i="1" s="1"/>
  <c r="BT48" i="1" s="1"/>
  <c r="BT49" i="1" s="1"/>
  <c r="BT50" i="1" s="1"/>
  <c r="BT51" i="1" s="1"/>
  <c r="BT52" i="1" s="1"/>
  <c r="BT53" i="1" s="1"/>
  <c r="BS34" i="1"/>
  <c r="BS35" i="1" s="1"/>
  <c r="BS36" i="1" s="1"/>
  <c r="BS37" i="1" s="1"/>
  <c r="BS38" i="1" s="1"/>
  <c r="BS39" i="1" s="1"/>
  <c r="BS40" i="1" s="1"/>
  <c r="BS41" i="1" s="1"/>
  <c r="BS42" i="1" s="1"/>
  <c r="BS43" i="1" s="1"/>
  <c r="BS44" i="1" s="1"/>
  <c r="BS45" i="1" s="1"/>
  <c r="BS46" i="1" s="1"/>
  <c r="BS47" i="1" s="1"/>
  <c r="BS48" i="1" s="1"/>
  <c r="BS49" i="1" s="1"/>
  <c r="BS50" i="1" s="1"/>
  <c r="BS51" i="1" s="1"/>
  <c r="BS52" i="1" s="1"/>
  <c r="BS53" i="1" s="1"/>
  <c r="BU53" i="1"/>
  <c r="BU52" i="1"/>
  <c r="BU51" i="1"/>
  <c r="BU50" i="1"/>
  <c r="BU49" i="1"/>
  <c r="BU48" i="1"/>
  <c r="BU47" i="1"/>
  <c r="BU46" i="1"/>
  <c r="BU45" i="1"/>
  <c r="BU44" i="1"/>
  <c r="BU43" i="1"/>
  <c r="BU42" i="1"/>
  <c r="BU41" i="1"/>
  <c r="BU40" i="1"/>
  <c r="BU39" i="1"/>
  <c r="BU38" i="1"/>
  <c r="BU37" i="1"/>
  <c r="BU36" i="1"/>
  <c r="BU35" i="1"/>
  <c r="BU34" i="1"/>
  <c r="A53" i="1"/>
  <c r="A52" i="1"/>
  <c r="A51" i="1"/>
  <c r="A50" i="1"/>
  <c r="A49" i="1"/>
  <c r="A48" i="1"/>
  <c r="A47" i="1"/>
  <c r="A46" i="1"/>
  <c r="A45" i="1"/>
  <c r="A44" i="1"/>
  <c r="A43" i="1"/>
  <c r="A42" i="1"/>
  <c r="A41" i="1"/>
  <c r="A40" i="1"/>
  <c r="A39" i="1"/>
  <c r="A38" i="1"/>
  <c r="A37" i="1"/>
  <c r="A36" i="1"/>
  <c r="A35" i="1"/>
  <c r="S21" i="1"/>
  <c r="C79" i="1"/>
  <c r="C78" i="1"/>
  <c r="I78" i="1" s="1"/>
  <c r="C77" i="1"/>
  <c r="O77" i="1" s="1"/>
  <c r="AG77" i="1" s="1"/>
  <c r="C76" i="1"/>
  <c r="I76" i="1" s="1"/>
  <c r="C75" i="1"/>
  <c r="C74" i="1"/>
  <c r="O74" i="1" s="1"/>
  <c r="AG74" i="1" s="1"/>
  <c r="C73" i="1"/>
  <c r="O73" i="1" s="1"/>
  <c r="AG73" i="1" s="1"/>
  <c r="C72" i="1"/>
  <c r="I72" i="1" s="1"/>
  <c r="C71" i="1"/>
  <c r="I71" i="1" s="1"/>
  <c r="C70" i="1"/>
  <c r="I70" i="1" s="1"/>
  <c r="C69" i="1"/>
  <c r="O69" i="1" s="1"/>
  <c r="AG69" i="1" s="1"/>
  <c r="C68" i="1"/>
  <c r="I68" i="1" s="1"/>
  <c r="C67" i="1"/>
  <c r="C66" i="1"/>
  <c r="I66" i="1" s="1"/>
  <c r="C65" i="1"/>
  <c r="O65" i="1" s="1"/>
  <c r="AG65" i="1" s="1"/>
  <c r="C64" i="1"/>
  <c r="C63" i="1"/>
  <c r="I63" i="1" s="1"/>
  <c r="C62" i="1"/>
  <c r="C61" i="1"/>
  <c r="B53" i="1"/>
  <c r="B52" i="1"/>
  <c r="B51" i="1"/>
  <c r="B50" i="1"/>
  <c r="B49" i="1"/>
  <c r="B48" i="1"/>
  <c r="B47" i="1"/>
  <c r="B46" i="1"/>
  <c r="B45" i="1"/>
  <c r="B44" i="1"/>
  <c r="B43" i="1"/>
  <c r="B42" i="1"/>
  <c r="B41" i="1"/>
  <c r="B40" i="1"/>
  <c r="B39" i="1"/>
  <c r="AC39" i="1" s="1"/>
  <c r="B38" i="1"/>
  <c r="AC38" i="1" s="1"/>
  <c r="B37" i="1"/>
  <c r="AC37" i="1" s="1"/>
  <c r="B36" i="1"/>
  <c r="AC36" i="1" s="1"/>
  <c r="B35" i="1"/>
  <c r="AC35" i="1" s="1"/>
  <c r="C88" i="1" l="1"/>
  <c r="O67" i="1"/>
  <c r="AG67" i="1" s="1"/>
  <c r="O75" i="1"/>
  <c r="AG75" i="1" s="1"/>
  <c r="O79" i="1"/>
  <c r="AG79" i="1" s="1"/>
  <c r="I73" i="1"/>
  <c r="I65" i="1"/>
  <c r="O70" i="1"/>
  <c r="AG70" i="1" s="1"/>
  <c r="I74" i="1"/>
  <c r="I69" i="1"/>
  <c r="I77" i="1"/>
  <c r="O66" i="1"/>
  <c r="AG66" i="1" s="1"/>
  <c r="O78" i="1"/>
  <c r="AG78" i="1" s="1"/>
  <c r="O61" i="1"/>
  <c r="AG61" i="1" s="1"/>
  <c r="O63" i="1"/>
  <c r="AG63" i="1" s="1"/>
  <c r="O71" i="1"/>
  <c r="AG71" i="1" s="1"/>
  <c r="O64" i="1"/>
  <c r="AG64" i="1" s="1"/>
  <c r="O68" i="1"/>
  <c r="AG68" i="1" s="1"/>
  <c r="O72" i="1"/>
  <c r="AG72" i="1" s="1"/>
  <c r="O76" i="1"/>
  <c r="AG76" i="1" s="1"/>
  <c r="I67" i="1"/>
  <c r="I75" i="1"/>
  <c r="I79" i="1"/>
  <c r="I64" i="1"/>
  <c r="I61" i="1"/>
  <c r="I62" i="1"/>
  <c r="O62" i="1"/>
  <c r="AG62" i="1" s="1"/>
  <c r="AE33" i="1"/>
  <c r="C60" i="1"/>
  <c r="B34" i="1"/>
  <c r="BS27" i="1"/>
  <c r="AC34" i="1" l="1"/>
  <c r="C87" i="1" s="1"/>
  <c r="I60" i="1"/>
  <c r="O60" i="1"/>
  <c r="AG60" i="1" s="1"/>
  <c r="U60" i="1" l="1"/>
  <c r="U61" i="1"/>
  <c r="AS60" i="1" l="1"/>
  <c r="AA60" i="1"/>
  <c r="AS61" i="1"/>
  <c r="AA61" i="1"/>
  <c r="U62" i="1"/>
  <c r="U63" i="1"/>
  <c r="AS62" i="1" l="1"/>
  <c r="AA62" i="1"/>
  <c r="AS63" i="1"/>
  <c r="AA63" i="1"/>
  <c r="U64" i="1"/>
  <c r="AA64" i="1" l="1"/>
  <c r="AS64" i="1"/>
  <c r="U65" i="1"/>
  <c r="AM65" i="1" s="1"/>
  <c r="AA65" i="1" l="1"/>
  <c r="AS65" i="1"/>
  <c r="U66" i="1"/>
  <c r="AA66" i="1" l="1"/>
  <c r="AS66" i="1"/>
  <c r="U67" i="1"/>
  <c r="AA67" i="1" l="1"/>
  <c r="AS67" i="1"/>
  <c r="U68" i="1"/>
  <c r="AA68" i="1" l="1"/>
  <c r="AS68" i="1"/>
  <c r="U69" i="1"/>
  <c r="AA69" i="1" l="1"/>
  <c r="AS69" i="1"/>
  <c r="U70" i="1"/>
  <c r="AA70" i="1" l="1"/>
  <c r="AS70" i="1"/>
  <c r="U71" i="1"/>
  <c r="AS71" i="1" l="1"/>
  <c r="AA71" i="1"/>
  <c r="U72" i="1"/>
  <c r="AA72" i="1" l="1"/>
  <c r="AS72" i="1"/>
  <c r="U73" i="1"/>
  <c r="AA73" i="1" l="1"/>
  <c r="AS73" i="1"/>
  <c r="U74" i="1"/>
  <c r="AA74" i="1" l="1"/>
  <c r="AS74" i="1"/>
  <c r="U75" i="1"/>
  <c r="AS75" i="1" l="1"/>
  <c r="AA75" i="1"/>
  <c r="U76" i="1"/>
  <c r="AA76" i="1" l="1"/>
  <c r="AS76" i="1"/>
  <c r="U77" i="1"/>
  <c r="AA77" i="1" l="1"/>
  <c r="AS77" i="1"/>
  <c r="U78" i="1"/>
  <c r="AA78" i="1" l="1"/>
  <c r="AS78" i="1"/>
  <c r="U79" i="1"/>
  <c r="AA79" i="1" l="1"/>
  <c r="AS79" i="1"/>
  <c r="C9" i="1" l="1"/>
  <c r="M25" i="1" l="1"/>
  <c r="BS19" i="1" l="1"/>
  <c r="R23" i="1" s="1"/>
  <c r="BS58" i="1" l="1"/>
  <c r="C58" i="1" s="1"/>
</calcChain>
</file>

<file path=xl/sharedStrings.xml><?xml version="1.0" encoding="utf-8"?>
<sst xmlns="http://schemas.openxmlformats.org/spreadsheetml/2006/main" count="1743" uniqueCount="810">
  <si>
    <t>Waarvoor dient deze simulatietool?</t>
  </si>
  <si>
    <t>Waarom vult u deze simulatietool in Excel in?</t>
  </si>
  <si>
    <t>Agentschap voor Onderwijsdiensten (AGODI)</t>
  </si>
  <si>
    <t>Afdeling Basisonderwijs, DKO en CLB</t>
  </si>
  <si>
    <t>Scholen en leerlingen</t>
  </si>
  <si>
    <t>Gegevens van de school</t>
  </si>
  <si>
    <t>Vul de gegevens van de school in.</t>
  </si>
  <si>
    <t>Als u het instellingsnummer invult, verschijnen de andere gegevens van deze vraag automatisch.</t>
  </si>
  <si>
    <t>instellingsnummer</t>
  </si>
  <si>
    <t xml:space="preserve">naam en adres </t>
  </si>
  <si>
    <t>nummer_instelling</t>
  </si>
  <si>
    <t>korte_naam_instell</t>
  </si>
  <si>
    <t>Adres</t>
  </si>
  <si>
    <t>postnummer</t>
  </si>
  <si>
    <t>naam_gemeente</t>
  </si>
  <si>
    <t>telefoonnr</t>
  </si>
  <si>
    <t>sbtBeh</t>
  </si>
  <si>
    <t>sbtBeh_Email</t>
  </si>
  <si>
    <t>sbtBeh_Tel</t>
  </si>
  <si>
    <t>SINT-JANS-MOLENBEEK</t>
  </si>
  <si>
    <t>SINT-AGATHA-BERCHEM</t>
  </si>
  <si>
    <t>NEDER-OVER-HEEMBEEK</t>
  </si>
  <si>
    <t>SINT-LAMBRECHTS-WOLUWE</t>
  </si>
  <si>
    <t>HALLE</t>
  </si>
  <si>
    <t>LENNIK</t>
  </si>
  <si>
    <t>VILVOORDE</t>
  </si>
  <si>
    <t>OPWIJK</t>
  </si>
  <si>
    <t>ANTWERPEN</t>
  </si>
  <si>
    <t>SINT-JOB-IN-'T-GOOR</t>
  </si>
  <si>
    <t>BRASSCHAAT</t>
  </si>
  <si>
    <t>WUUSTWEZEL</t>
  </si>
  <si>
    <t>KALMTHOUT</t>
  </si>
  <si>
    <t>SCHILDE</t>
  </si>
  <si>
    <t>TURNHOUT</t>
  </si>
  <si>
    <t>BEERSE</t>
  </si>
  <si>
    <t>MOL</t>
  </si>
  <si>
    <t>GEEL</t>
  </si>
  <si>
    <t>KESSEL</t>
  </si>
  <si>
    <t>HOVE</t>
  </si>
  <si>
    <t>DUFFEL</t>
  </si>
  <si>
    <t>PUURS-SINT-AMANDS</t>
  </si>
  <si>
    <t>SINT-NIKLAAS</t>
  </si>
  <si>
    <t>BEVEREN-WAAS</t>
  </si>
  <si>
    <t>MECHELEN</t>
  </si>
  <si>
    <t>LEUVEN</t>
  </si>
  <si>
    <t>HEVERLEE</t>
  </si>
  <si>
    <t>HEIST-OP-DEN-BERG</t>
  </si>
  <si>
    <t>TREMELO</t>
  </si>
  <si>
    <t>WESTERLO</t>
  </si>
  <si>
    <t>AARSCHOT</t>
  </si>
  <si>
    <t>DIEST</t>
  </si>
  <si>
    <t>TIENEN</t>
  </si>
  <si>
    <t>HASSELT</t>
  </si>
  <si>
    <t>HOUTHALEN-HELCHTEREN</t>
  </si>
  <si>
    <t>ZOLDER</t>
  </si>
  <si>
    <t>PELT</t>
  </si>
  <si>
    <t>PEER</t>
  </si>
  <si>
    <t>GENK</t>
  </si>
  <si>
    <t>MAASMECHELEN</t>
  </si>
  <si>
    <t>DILSEN-STOKKEM</t>
  </si>
  <si>
    <t>MAASEIK</t>
  </si>
  <si>
    <t>BREE</t>
  </si>
  <si>
    <t>TONGEREN</t>
  </si>
  <si>
    <t>BILZEN</t>
  </si>
  <si>
    <t>SINT-TRUIDEN</t>
  </si>
  <si>
    <t>HERK-DE-STAD</t>
  </si>
  <si>
    <t>TESSENDERLO</t>
  </si>
  <si>
    <t>BRUGGE</t>
  </si>
  <si>
    <t>ASSEBROEK</t>
  </si>
  <si>
    <t>TORHOUT</t>
  </si>
  <si>
    <t>DIKSMUIDE</t>
  </si>
  <si>
    <t>SINT-ANDRIES</t>
  </si>
  <si>
    <t>KOEKELARE</t>
  </si>
  <si>
    <t>BLANKENBERGE</t>
  </si>
  <si>
    <t>OOSTENDE</t>
  </si>
  <si>
    <t>DE HAAN</t>
  </si>
  <si>
    <t>KOKSIJDE</t>
  </si>
  <si>
    <t>VEURNE</t>
  </si>
  <si>
    <t>KORTRIJK</t>
  </si>
  <si>
    <t>ZWEVEGEM</t>
  </si>
  <si>
    <t>DEERLIJK</t>
  </si>
  <si>
    <t>WERVIK</t>
  </si>
  <si>
    <t>IZEGEM</t>
  </si>
  <si>
    <t>INGELMUNSTER</t>
  </si>
  <si>
    <t>WAREGEM</t>
  </si>
  <si>
    <t>ROESELARE</t>
  </si>
  <si>
    <t>RUMBEKE</t>
  </si>
  <si>
    <t>TIELT</t>
  </si>
  <si>
    <t>IEPER</t>
  </si>
  <si>
    <t>POPERINGE</t>
  </si>
  <si>
    <t>GENT</t>
  </si>
  <si>
    <t>OOSTAKKER</t>
  </si>
  <si>
    <t>EVERGEM</t>
  </si>
  <si>
    <t>LOKEREN</t>
  </si>
  <si>
    <t>WETTEREN</t>
  </si>
  <si>
    <t>GENTBRUGGE</t>
  </si>
  <si>
    <t>AALST</t>
  </si>
  <si>
    <t>DENDERMONDE</t>
  </si>
  <si>
    <t>BUGGENHOUT</t>
  </si>
  <si>
    <t>NINOVE</t>
  </si>
  <si>
    <t>GERAARDSBERGEN</t>
  </si>
  <si>
    <t>OUDENAARDE</t>
  </si>
  <si>
    <t>DEINZE</t>
  </si>
  <si>
    <t>DRONGEN</t>
  </si>
  <si>
    <t>EEKLO</t>
  </si>
  <si>
    <t>LIEVEGEM</t>
  </si>
  <si>
    <t>WEMMEL</t>
  </si>
  <si>
    <t>'S GRAVENWEZEL</t>
  </si>
  <si>
    <t>KASTERLEE</t>
  </si>
  <si>
    <t>REET</t>
  </si>
  <si>
    <t>LOMMEL</t>
  </si>
  <si>
    <t>SINT-MICHIELS</t>
  </si>
  <si>
    <t>OEDELEM</t>
  </si>
  <si>
    <t>ERPE</t>
  </si>
  <si>
    <t>ANDERLECHT</t>
  </si>
  <si>
    <t>Heilige-Familieplein 1</t>
  </si>
  <si>
    <t>Lenniksesteenweg 2</t>
  </si>
  <si>
    <t>Brusselsesteenweg 20</t>
  </si>
  <si>
    <t>ALSEMBERG</t>
  </si>
  <si>
    <t>VLEZENBEEK</t>
  </si>
  <si>
    <t>ROOSDAAL</t>
  </si>
  <si>
    <t>DEURNE</t>
  </si>
  <si>
    <t>MALLE</t>
  </si>
  <si>
    <t>OUD-TURNHOUT</t>
  </si>
  <si>
    <t>BERLAAR</t>
  </si>
  <si>
    <t>BERCHEM</t>
  </si>
  <si>
    <t>HOBOKEN</t>
  </si>
  <si>
    <t>HULDENBERG</t>
  </si>
  <si>
    <t>Klein Overlaar 3</t>
  </si>
  <si>
    <t>HOEGAARDEN</t>
  </si>
  <si>
    <t>ZOUTLEEUW</t>
  </si>
  <si>
    <t>KURINGEN</t>
  </si>
  <si>
    <t>DIEPENBEEK</t>
  </si>
  <si>
    <t>LUMMEN</t>
  </si>
  <si>
    <t>BERINGEN</t>
  </si>
  <si>
    <t>013-66.27.36</t>
  </si>
  <si>
    <t>Bruggestraat 23</t>
  </si>
  <si>
    <t>KLERKEN</t>
  </si>
  <si>
    <t>AARTRIJKE</t>
  </si>
  <si>
    <t>HEIST-AAN-ZEE</t>
  </si>
  <si>
    <t>MIDDELKERKE</t>
  </si>
  <si>
    <t>MENEN</t>
  </si>
  <si>
    <t>MOORSELE</t>
  </si>
  <si>
    <t>051-30.36.13</t>
  </si>
  <si>
    <t>ZELE</t>
  </si>
  <si>
    <t>GROTENBERGE</t>
  </si>
  <si>
    <t>LANDEGEM</t>
  </si>
  <si>
    <t>PULDERBOS</t>
  </si>
  <si>
    <t>MOLENSTEDE</t>
  </si>
  <si>
    <t>Parklaan 3</t>
  </si>
  <si>
    <t>ROLLEGEM</t>
  </si>
  <si>
    <t>ASSENEDE</t>
  </si>
  <si>
    <t>LO</t>
  </si>
  <si>
    <t xml:space="preserve">niveau </t>
  </si>
  <si>
    <t>naam en volledig adres</t>
  </si>
  <si>
    <t xml:space="preserve">bijkomende lestijden </t>
  </si>
  <si>
    <t>bijkomende lestijden LBV</t>
  </si>
  <si>
    <t>bijkomende uren kinderverzorging</t>
  </si>
  <si>
    <t>extra werkingstoelage</t>
  </si>
  <si>
    <t>Waar vindt u meer informatie over deze simulatietool?</t>
  </si>
  <si>
    <t>////////////////////////////////////////////////////////////////////////////////////////////////////////////////////////////////////////////////////////////////////////////////////////////////////////////////////////////////////////////////////////</t>
  </si>
  <si>
    <t>aantal lestijden per leerling</t>
  </si>
  <si>
    <t>aantal uren per leerling</t>
  </si>
  <si>
    <t>werkingstoelage per leerling</t>
  </si>
  <si>
    <t>datum van de herberekening</t>
  </si>
  <si>
    <t>gecumuleerd aantal leerlingen kleuter</t>
  </si>
  <si>
    <t>gecumuleerd aantal leerlingen lager</t>
  </si>
  <si>
    <r>
      <t>totaal aantal bijkomende</t>
    </r>
    <r>
      <rPr>
        <b/>
        <sz val="11"/>
        <color theme="1"/>
        <rFont val="Calibri"/>
        <family val="2"/>
        <scheme val="minor"/>
      </rPr>
      <t xml:space="preserve"> lestijden</t>
    </r>
  </si>
  <si>
    <r>
      <t>totaal aantal bijkomende</t>
    </r>
    <r>
      <rPr>
        <b/>
        <sz val="11"/>
        <color theme="1"/>
        <rFont val="Calibri"/>
        <family val="2"/>
        <scheme val="minor"/>
      </rPr>
      <t xml:space="preserve"> lestijden levens- beschouwelijke vakken</t>
    </r>
  </si>
  <si>
    <t>Foutmeldingen</t>
  </si>
  <si>
    <t>Als u bij vraag 2 onlogische of onvoldoende gegevens hebt ingevuld, vindt u daarvan hieronder een korte samenvatting.</t>
  </si>
  <si>
    <t>beide niveaus 'nul'</t>
  </si>
  <si>
    <r>
      <rPr>
        <i/>
        <sz val="11"/>
        <rFont val="Calibri"/>
        <family val="2"/>
        <scheme val="minor"/>
      </rPr>
      <t xml:space="preserve">Meer informatie over deze simulatietool en de wijze van berekening vindt u in de </t>
    </r>
    <r>
      <rPr>
        <i/>
        <u/>
        <sz val="11"/>
        <color theme="10"/>
        <rFont val="Calibri"/>
        <family val="2"/>
        <scheme val="minor"/>
      </rPr>
      <t>omzendbrief Bao/2022/01</t>
    </r>
    <r>
      <rPr>
        <i/>
        <sz val="11"/>
        <rFont val="Calibri"/>
        <family val="2"/>
        <scheme val="minor"/>
      </rPr>
      <t xml:space="preserve"> van 31 maart 2022 over de dringende maatregelen voor het basisonderwijs naar aanleiding van de Oekraïnecrisis.</t>
    </r>
  </si>
  <si>
    <t>U hoeft alleen de grijze vakjes in te vullen als dat nodig is. De overige gegevens worden automatisch ingevuld en logische controles worden automatisch uitgevoerd.</t>
  </si>
  <si>
    <t>Beizegemstraat 132</t>
  </si>
  <si>
    <t>02-262.03.20</t>
  </si>
  <si>
    <t>Karel Keymolenstraat 35_B</t>
  </si>
  <si>
    <t>Diepestraat 50</t>
  </si>
  <si>
    <t>02-460.43.62</t>
  </si>
  <si>
    <t>Vogelenzangstraat 115</t>
  </si>
  <si>
    <t>03-666.60.24</t>
  </si>
  <si>
    <t>Steffi Dejaeghere</t>
  </si>
  <si>
    <t>steffi.dejaeghere@ond.vlaanderen.be</t>
  </si>
  <si>
    <t>Moerstraat 50_1</t>
  </si>
  <si>
    <t>03-680.12.60</t>
  </si>
  <si>
    <t>Pater Damiaanstraat 10</t>
  </si>
  <si>
    <t>014-85.00.62</t>
  </si>
  <si>
    <t>Predikherenhoevestraat 31</t>
  </si>
  <si>
    <t>03-888.40.16</t>
  </si>
  <si>
    <t>03-776.50.18</t>
  </si>
  <si>
    <t>GO! BSBO Woudlucht</t>
  </si>
  <si>
    <t>Prosperdreef 3</t>
  </si>
  <si>
    <t>016-38.06.66</t>
  </si>
  <si>
    <t>Halmaalweg 31</t>
  </si>
  <si>
    <t>011-67.25.55</t>
  </si>
  <si>
    <t>GO! Next BSBO Heideland</t>
  </si>
  <si>
    <t>Westlaan 191</t>
  </si>
  <si>
    <t>011-42.66.64</t>
  </si>
  <si>
    <t>Richter 25</t>
  </si>
  <si>
    <t>089-50.00.50</t>
  </si>
  <si>
    <t>Bosweg 71</t>
  </si>
  <si>
    <t>089-76.02.77</t>
  </si>
  <si>
    <t>Tapstraat 12</t>
  </si>
  <si>
    <t>KORTESSEM</t>
  </si>
  <si>
    <t>011-37.92.11</t>
  </si>
  <si>
    <t>GO! MPI Helix</t>
  </si>
  <si>
    <t>Speelpleinstraat 75</t>
  </si>
  <si>
    <t>011-55.02.00</t>
  </si>
  <si>
    <t>Pylyserlaan 132</t>
  </si>
  <si>
    <t>058-51.15.15</t>
  </si>
  <si>
    <t>Kaproenenhof 32</t>
  </si>
  <si>
    <t>050-39.06.23</t>
  </si>
  <si>
    <t>Beernemstraat 4</t>
  </si>
  <si>
    <t>050-79.91.91</t>
  </si>
  <si>
    <t>Maurits Sabbestraat 2</t>
  </si>
  <si>
    <t>059-50.74.90</t>
  </si>
  <si>
    <t>Pottelberg 5</t>
  </si>
  <si>
    <t>056-22.66.86</t>
  </si>
  <si>
    <t>Guido Gezellestraat 91</t>
  </si>
  <si>
    <t>056-51.29.44</t>
  </si>
  <si>
    <t>Bornstraat 52</t>
  </si>
  <si>
    <t>051-22.63.19</t>
  </si>
  <si>
    <t>Voskenslaan 362</t>
  </si>
  <si>
    <t>09-220.18.30</t>
  </si>
  <si>
    <t>Vurstjen 25</t>
  </si>
  <si>
    <t>09-253.99.56</t>
  </si>
  <si>
    <t>GO! BSBO Klim Op</t>
  </si>
  <si>
    <t>Krommestraat 7</t>
  </si>
  <si>
    <t>09-348.53.58</t>
  </si>
  <si>
    <t>Molendreef 57</t>
  </si>
  <si>
    <t>053-72.96.42</t>
  </si>
  <si>
    <t>Koebrugstraat 7</t>
  </si>
  <si>
    <t>053-80.07.77</t>
  </si>
  <si>
    <t>Schillebeekstraat 20_A</t>
  </si>
  <si>
    <t>054-41.25.41</t>
  </si>
  <si>
    <t>Serpentsstraat 63</t>
  </si>
  <si>
    <t>055-31.39.64</t>
  </si>
  <si>
    <t>VBSBO SPES</t>
  </si>
  <si>
    <t>Verheydenstraat 39</t>
  </si>
  <si>
    <t>02-426.61.23</t>
  </si>
  <si>
    <t>VLSBO Sint-Jozefschool</t>
  </si>
  <si>
    <t>Vandernootstraat 52</t>
  </si>
  <si>
    <t>02-428.17.97</t>
  </si>
  <si>
    <t>Kasterlinden BUBAO</t>
  </si>
  <si>
    <t>Groot-Bijgaardenstraat 434</t>
  </si>
  <si>
    <t>02-430.67.00</t>
  </si>
  <si>
    <t>Vrije Basisschool BuO</t>
  </si>
  <si>
    <t>Georges Henrilaan 278</t>
  </si>
  <si>
    <t>02-739.43.02</t>
  </si>
  <si>
    <t>02-761.29.17</t>
  </si>
  <si>
    <t>VLSBO Don Bosco</t>
  </si>
  <si>
    <t>02-360.32.01</t>
  </si>
  <si>
    <t>VLSBO Sint-Victor</t>
  </si>
  <si>
    <t>02-381.09.28</t>
  </si>
  <si>
    <t>VLSBO Sint-Franciscus</t>
  </si>
  <si>
    <t>Luitenant Jacopsstraat 41</t>
  </si>
  <si>
    <t>02-582.54.58</t>
  </si>
  <si>
    <t>VLSBO Levenslust</t>
  </si>
  <si>
    <t>Scheestraat 74</t>
  </si>
  <si>
    <t>02-309.28.82</t>
  </si>
  <si>
    <t>VBSBO Inkendaal</t>
  </si>
  <si>
    <t>Inkendaalstraat 1</t>
  </si>
  <si>
    <t>02-531.56.30</t>
  </si>
  <si>
    <t>VBSBO Sint-Franciscus</t>
  </si>
  <si>
    <t>Lostraat 175</t>
  </si>
  <si>
    <t>053-64.66.50</t>
  </si>
  <si>
    <t>VLSBO Klavertje Vier</t>
  </si>
  <si>
    <t>Guldenschaapstraat 27</t>
  </si>
  <si>
    <t>02-251.33.57</t>
  </si>
  <si>
    <t>GLSBO Oase</t>
  </si>
  <si>
    <t>de Bavaylei 130</t>
  </si>
  <si>
    <t>02-255.47.93</t>
  </si>
  <si>
    <t>GBSBO MOZA-IK</t>
  </si>
  <si>
    <t>Heiveld 17</t>
  </si>
  <si>
    <t>052-35.41.95</t>
  </si>
  <si>
    <t>VBSBO Katrinahof</t>
  </si>
  <si>
    <t>Van Schoonbekestraat 32</t>
  </si>
  <si>
    <t>03-257.11.06</t>
  </si>
  <si>
    <t>Lamorinièrestraat 75</t>
  </si>
  <si>
    <t>03-230.24.44</t>
  </si>
  <si>
    <t>VLSBO KOCA Basisonderwijs</t>
  </si>
  <si>
    <t>Rudolfstraat 40</t>
  </si>
  <si>
    <t>03-244.94.94</t>
  </si>
  <si>
    <t>Biekorfstraat 21</t>
  </si>
  <si>
    <t>03-292.21.10</t>
  </si>
  <si>
    <t>Lindendreef 1</t>
  </si>
  <si>
    <t>03-280.49.07</t>
  </si>
  <si>
    <t>Solvynsstraat 75</t>
  </si>
  <si>
    <t>GBSBO De Leerexpert (25502)</t>
  </si>
  <si>
    <t>August Leyweg 4</t>
  </si>
  <si>
    <t>03-242.01.30</t>
  </si>
  <si>
    <t>August Leyweg 10</t>
  </si>
  <si>
    <t>03-242.01.40</t>
  </si>
  <si>
    <t>GLSBO De Leerexpert (25528)</t>
  </si>
  <si>
    <t>August Leyweg 14</t>
  </si>
  <si>
    <t>03-242.01.20</t>
  </si>
  <si>
    <t>VBSBO Het Sas</t>
  </si>
  <si>
    <t>03-541.32.64</t>
  </si>
  <si>
    <t>VLSBO Het Veer</t>
  </si>
  <si>
    <t>Canadalaan 252</t>
  </si>
  <si>
    <t>03-541.16.88</t>
  </si>
  <si>
    <t>GBSBO De Leerexpert (25551)</t>
  </si>
  <si>
    <t>Burchtse Weel 102</t>
  </si>
  <si>
    <t>03-250.16.40</t>
  </si>
  <si>
    <t>GLSBO De Leerexpert (25569)</t>
  </si>
  <si>
    <t>Jozef Van Poppelstraat 6</t>
  </si>
  <si>
    <t>03-291.18.20</t>
  </si>
  <si>
    <t>VBSBO De Mostheuvel</t>
  </si>
  <si>
    <t>Mostheuvellaan 27</t>
  </si>
  <si>
    <t>03-311.78.93</t>
  </si>
  <si>
    <t>VBSBO Kristus Koning</t>
  </si>
  <si>
    <t>Bethaniënlei 5</t>
  </si>
  <si>
    <t>03-217.03.13</t>
  </si>
  <si>
    <t>VBSBO Sint-Rafaël</t>
  </si>
  <si>
    <t>Kerklei 44</t>
  </si>
  <si>
    <t>03-637.51.31</t>
  </si>
  <si>
    <t>Dullingen 46</t>
  </si>
  <si>
    <t>03-217.26.30</t>
  </si>
  <si>
    <t>VBSBO Triolo</t>
  </si>
  <si>
    <t>Miksebaan 264_B</t>
  </si>
  <si>
    <t>03-633.25.70</t>
  </si>
  <si>
    <t>VBSBO Berkenbeek 2/A</t>
  </si>
  <si>
    <t>Nieuwmoerse Steenweg 113_B</t>
  </si>
  <si>
    <t>03-669.68.19</t>
  </si>
  <si>
    <t>GBSBO De Leerexpert (25643)</t>
  </si>
  <si>
    <t>Schotensesteenweg 256</t>
  </si>
  <si>
    <t>03-298.28.80</t>
  </si>
  <si>
    <t>VBSBO Dennenhof</t>
  </si>
  <si>
    <t>De Rentfort 9</t>
  </si>
  <si>
    <t>03-383.11.43</t>
  </si>
  <si>
    <t>Reebergenlaan 4</t>
  </si>
  <si>
    <t>03-466.06.29</t>
  </si>
  <si>
    <t>Vrije Lagere School BuO</t>
  </si>
  <si>
    <t>Noord-Brabantlaan 79</t>
  </si>
  <si>
    <t>014-42.69.45</t>
  </si>
  <si>
    <t>Schransdriesstraat 47</t>
  </si>
  <si>
    <t>014-61.26.50</t>
  </si>
  <si>
    <t>Oude Arendonkse Baan 36</t>
  </si>
  <si>
    <t>014-45.07.37</t>
  </si>
  <si>
    <t>GLSBO SAIGO STERRENBOS</t>
  </si>
  <si>
    <t>Don Boscostraat 37</t>
  </si>
  <si>
    <t>014-31.36.96</t>
  </si>
  <si>
    <t>VBSBO De Ark Oosterlo</t>
  </si>
  <si>
    <t>Eindhoutseweg 25</t>
  </si>
  <si>
    <t>014-86.11.41</t>
  </si>
  <si>
    <t>SBSBO SAIO</t>
  </si>
  <si>
    <t>De-Billemontstraat 77</t>
  </si>
  <si>
    <t>014-56.64.20</t>
  </si>
  <si>
    <t>VBSBO De Regenboog</t>
  </si>
  <si>
    <t>Oude Bevelsesteenweg 107</t>
  </si>
  <si>
    <t>03-480.28.58</t>
  </si>
  <si>
    <t>VLSBO Ritmica</t>
  </si>
  <si>
    <t>Wouwstraat 44</t>
  </si>
  <si>
    <t>03-460.11.51</t>
  </si>
  <si>
    <t>Zandstraat 30</t>
  </si>
  <si>
    <t>015-30.75.99</t>
  </si>
  <si>
    <t>VBSBO School de Merode</t>
  </si>
  <si>
    <t>Frans Van Hombeeckplein 17</t>
  </si>
  <si>
    <t>03-230.97.86</t>
  </si>
  <si>
    <t>Kleine Amer 20</t>
  </si>
  <si>
    <t>03-897.95.85</t>
  </si>
  <si>
    <t>VBSBO Berkenboom Mozaïek</t>
  </si>
  <si>
    <t>VLSBO Berkenboom Jonatan</t>
  </si>
  <si>
    <t>03-776.75.21</t>
  </si>
  <si>
    <t>VLSBO Klim-Op</t>
  </si>
  <si>
    <t>Mauroystraat 52</t>
  </si>
  <si>
    <t>03-828.97.76</t>
  </si>
  <si>
    <t>VBSBO Sint-Rafael</t>
  </si>
  <si>
    <t>Kallobaan 3</t>
  </si>
  <si>
    <t>03-775.45.32</t>
  </si>
  <si>
    <t>GO! BSBO Den Anker</t>
  </si>
  <si>
    <t>Sint-Janstraat 4</t>
  </si>
  <si>
    <t>015-20.37.95</t>
  </si>
  <si>
    <t>VLSBO De Vlinder</t>
  </si>
  <si>
    <t>Nekkerspoelstraat 391</t>
  </si>
  <si>
    <t>015-21.99.30</t>
  </si>
  <si>
    <t>VBSBO Windekind</t>
  </si>
  <si>
    <t>Schapenstraat 98</t>
  </si>
  <si>
    <t>016-24.11.10</t>
  </si>
  <si>
    <t>VBSBO Ziekenhuisschool UZ Leuven</t>
  </si>
  <si>
    <t>Herestraat 49</t>
  </si>
  <si>
    <t>016-34.39.62</t>
  </si>
  <si>
    <t>VBSBO Ter Bank</t>
  </si>
  <si>
    <t>Tervuursesteenweg 295</t>
  </si>
  <si>
    <t>016-29.01.81</t>
  </si>
  <si>
    <t>VBSBO Ten Desselaer</t>
  </si>
  <si>
    <t>Klein Park 4</t>
  </si>
  <si>
    <t>LOVENJOEL</t>
  </si>
  <si>
    <t>016-85.21.70</t>
  </si>
  <si>
    <t>VBSBO Centrum Ganspoel</t>
  </si>
  <si>
    <t>Ganspoel 2</t>
  </si>
  <si>
    <t>02-686.00.40</t>
  </si>
  <si>
    <t>VBSBO Instituut Mevrouw Govaerts</t>
  </si>
  <si>
    <t>Kastanjedreef 12</t>
  </si>
  <si>
    <t>015-24.07.24</t>
  </si>
  <si>
    <t>VBSBO Damiaanschool</t>
  </si>
  <si>
    <t>Baalsebaan 10</t>
  </si>
  <si>
    <t>016-53.37.98</t>
  </si>
  <si>
    <t>VLSBO Tongelsbos</t>
  </si>
  <si>
    <t>Oevelse dreef 20</t>
  </si>
  <si>
    <t>014-53.81.82</t>
  </si>
  <si>
    <t>GBSBO Elzenhof</t>
  </si>
  <si>
    <t>Nieuwland 1</t>
  </si>
  <si>
    <t>016-56.76.17</t>
  </si>
  <si>
    <t>Rode Kruisstraat 13</t>
  </si>
  <si>
    <t>013-31.13.26</t>
  </si>
  <si>
    <t>VBSBO De Bremberg</t>
  </si>
  <si>
    <t>Groenstraat 16</t>
  </si>
  <si>
    <t>013-33.38.86</t>
  </si>
  <si>
    <t>PBSBO De Sterretjes</t>
  </si>
  <si>
    <t>Alexianenweg 30</t>
  </si>
  <si>
    <t>016-81.86.46</t>
  </si>
  <si>
    <t>VLSBO SLO Mariadal</t>
  </si>
  <si>
    <t>016-76.54.97</t>
  </si>
  <si>
    <t>VLSBO De Oogappel Sint-Leonardus</t>
  </si>
  <si>
    <t>Sint-Truidensestraat 14</t>
  </si>
  <si>
    <t>011-78.12.29</t>
  </si>
  <si>
    <t>VBSBO De Berk</t>
  </si>
  <si>
    <t>011-22.98.93</t>
  </si>
  <si>
    <t>VBSBO KIDS</t>
  </si>
  <si>
    <t>Borggravevijversstraat 9</t>
  </si>
  <si>
    <t>011-22.25.93</t>
  </si>
  <si>
    <t>VLSBO De Linde</t>
  </si>
  <si>
    <t>Galgenbergstraat 45</t>
  </si>
  <si>
    <t>011-57.12.84</t>
  </si>
  <si>
    <t>VBSBO Buidtelberg</t>
  </si>
  <si>
    <t>Wildrozenstraat 17</t>
  </si>
  <si>
    <t>011-52.57.17</t>
  </si>
  <si>
    <t>VBSBO St.Elisabethschool voor BuBaO</t>
  </si>
  <si>
    <t>Steenovenstraat 20_A</t>
  </si>
  <si>
    <t>011-34.08.00</t>
  </si>
  <si>
    <t>VBSBO Speciale Basisschool Pallieter</t>
  </si>
  <si>
    <t>Haspershovenstraat 28</t>
  </si>
  <si>
    <t>011-64.35.00</t>
  </si>
  <si>
    <t>VBSBO Sint-Martinusschool</t>
  </si>
  <si>
    <t>Emiel Van Dorenlaan 145</t>
  </si>
  <si>
    <t>089-36.31.04</t>
  </si>
  <si>
    <t>VBSBO Sint-Gerardus</t>
  </si>
  <si>
    <t>Sint-Gerardusdreef 1</t>
  </si>
  <si>
    <t>011-35.01.50</t>
  </si>
  <si>
    <t>VLSBO Mozaïek-Plus</t>
  </si>
  <si>
    <t>089-76.12.08</t>
  </si>
  <si>
    <t>GLSBO 't Schakeltje</t>
  </si>
  <si>
    <t>Borreshoefstraat 10</t>
  </si>
  <si>
    <t>089-79.08.72</t>
  </si>
  <si>
    <t>VBSBO De Wikke</t>
  </si>
  <si>
    <t>Burgemeester Philipslaan 15</t>
  </si>
  <si>
    <t>089-56.69.85</t>
  </si>
  <si>
    <t>VLSBO De Boemerang</t>
  </si>
  <si>
    <t>Gerdingerpoort 20</t>
  </si>
  <si>
    <t>089-46.34.14</t>
  </si>
  <si>
    <t>VLSBO Klimopschool</t>
  </si>
  <si>
    <t>Kanjelstraat 1_2</t>
  </si>
  <si>
    <t>012-23.57.01</t>
  </si>
  <si>
    <t>Hasseltsesteenweg 135</t>
  </si>
  <si>
    <t>012-23.70.23</t>
  </si>
  <si>
    <t>VBSBO Klavertje 3</t>
  </si>
  <si>
    <t>Schureveld 9</t>
  </si>
  <si>
    <t>089-51.53.20</t>
  </si>
  <si>
    <t>Schepen Dejonghstraat 55</t>
  </si>
  <si>
    <t>011-68.74.40</t>
  </si>
  <si>
    <t>VBSBO Eymardschool</t>
  </si>
  <si>
    <t>Oude Diestersebaan 5</t>
  </si>
  <si>
    <t>011-54.03.25</t>
  </si>
  <si>
    <t>VLSBO De Olm</t>
  </si>
  <si>
    <t>Diestsesteenweg 5</t>
  </si>
  <si>
    <t>013-55.25.55</t>
  </si>
  <si>
    <t>VLSBO De Blinker</t>
  </si>
  <si>
    <t>St.-Ferdinandstraat 1</t>
  </si>
  <si>
    <t>013-53.06.10</t>
  </si>
  <si>
    <t>VBSBO De Brug</t>
  </si>
  <si>
    <t>Maasheide 17</t>
  </si>
  <si>
    <t>011-42.63.28</t>
  </si>
  <si>
    <t>Stationsstraat 5</t>
  </si>
  <si>
    <t>VBSBO Spermalie</t>
  </si>
  <si>
    <t>Oliebaan 2_B</t>
  </si>
  <si>
    <t>050-47.19.84</t>
  </si>
  <si>
    <t>SBSBO De Ganzenveer</t>
  </si>
  <si>
    <t>Ganzenstraat 15</t>
  </si>
  <si>
    <t>050-33.21.86</t>
  </si>
  <si>
    <t>VLSBO De Torretjes</t>
  </si>
  <si>
    <t>050-23.15.12</t>
  </si>
  <si>
    <t>VBSBO Heuvelzicht</t>
  </si>
  <si>
    <t>Stokstraat 1_A</t>
  </si>
  <si>
    <t>051-50.55.58</t>
  </si>
  <si>
    <t>VBSBO Klimop</t>
  </si>
  <si>
    <t>Pluimstraat 22</t>
  </si>
  <si>
    <t>051-50.13.75</t>
  </si>
  <si>
    <t>VBSBO Het Noordveld</t>
  </si>
  <si>
    <t>Noordveldstraat 31</t>
  </si>
  <si>
    <t>050-31.69.60</t>
  </si>
  <si>
    <t>VBSBO Het Anker</t>
  </si>
  <si>
    <t>Beisbroekdreef 12</t>
  </si>
  <si>
    <t>050-39.09.35</t>
  </si>
  <si>
    <t>VBSBO De Berkjes</t>
  </si>
  <si>
    <t>Torhoutse Steenweg 513_B</t>
  </si>
  <si>
    <t>050-40.41.68</t>
  </si>
  <si>
    <t>VBSBO Ter Dreve Type 2</t>
  </si>
  <si>
    <t>Koning Albert I-laan 188</t>
  </si>
  <si>
    <t>050-39.01.24</t>
  </si>
  <si>
    <t>VLSBO De Rietzang</t>
  </si>
  <si>
    <t>Westendelaan 39</t>
  </si>
  <si>
    <t>059-31.99.30</t>
  </si>
  <si>
    <t>VBSBO Zonnehart</t>
  </si>
  <si>
    <t>Sportlaan 18</t>
  </si>
  <si>
    <t>050-54.84.35</t>
  </si>
  <si>
    <t>VLSBO Regenboog</t>
  </si>
  <si>
    <t>Belhuttebaan 24_A</t>
  </si>
  <si>
    <t>051-58.05.10</t>
  </si>
  <si>
    <t>VLSBO De Schuit</t>
  </si>
  <si>
    <t>Weststraat 115</t>
  </si>
  <si>
    <t>050-41.83.40</t>
  </si>
  <si>
    <t>VLSBO De Vuurtoren</t>
  </si>
  <si>
    <t>Heistlaan 26 bus A</t>
  </si>
  <si>
    <t>050-51.10.20</t>
  </si>
  <si>
    <t>VBSBO Heilig Hartschool</t>
  </si>
  <si>
    <t>Clivialaan 9</t>
  </si>
  <si>
    <t>059-80.28.80</t>
  </si>
  <si>
    <t>GO! BSBO Aan Zee De Haan</t>
  </si>
  <si>
    <t>Koninklijke Baan 5</t>
  </si>
  <si>
    <t>059-23.43.36</t>
  </si>
  <si>
    <t>Albert I Laan 56</t>
  </si>
  <si>
    <t>058-53.20.83</t>
  </si>
  <si>
    <t>VLSBO 't Brugje</t>
  </si>
  <si>
    <t>Dan. De Haenelaan 6</t>
  </si>
  <si>
    <t>058-31.30.02</t>
  </si>
  <si>
    <t>Vrije Basisschool BuO BEMOK</t>
  </si>
  <si>
    <t>Walle 115</t>
  </si>
  <si>
    <t>056-21.58.37</t>
  </si>
  <si>
    <t>VBSBO De Kindervriend</t>
  </si>
  <si>
    <t>Rollegemkerkstraat 51</t>
  </si>
  <si>
    <t>056-24.57.84</t>
  </si>
  <si>
    <t>GBSBO De Klim-Op</t>
  </si>
  <si>
    <t>Stedestraat 39</t>
  </si>
  <si>
    <t>056-28.54.00</t>
  </si>
  <si>
    <t>VLSBO Blijdhove</t>
  </si>
  <si>
    <t>Guido Gezellelaan 106</t>
  </si>
  <si>
    <t>056-51.31.91</t>
  </si>
  <si>
    <t>VBSBO De Waterlelie</t>
  </si>
  <si>
    <t>Sint-Maartensplein 19</t>
  </si>
  <si>
    <t>056-41.77.23</t>
  </si>
  <si>
    <t>Slabbaardstraat-Noord 90</t>
  </si>
  <si>
    <t>051-30.63.08</t>
  </si>
  <si>
    <t>GBSBO De Kim</t>
  </si>
  <si>
    <t>Sint-Amandusstraat 28_A</t>
  </si>
  <si>
    <t>056-71.68.40</t>
  </si>
  <si>
    <t>GBSBO De Zon</t>
  </si>
  <si>
    <t>Bollewerpstraat 5_A</t>
  </si>
  <si>
    <t>VLSBO Zonneburcht</t>
  </si>
  <si>
    <t>Sint-Jozefsstraat 3</t>
  </si>
  <si>
    <t>056-60.05.50</t>
  </si>
  <si>
    <t>VBSBO Sint-Idesbald</t>
  </si>
  <si>
    <t>De Zilten 52</t>
  </si>
  <si>
    <t>051-26.43.26</t>
  </si>
  <si>
    <t>VBSBO Arkorum 13 - De Hagewinde</t>
  </si>
  <si>
    <t>Vikingstraat 37</t>
  </si>
  <si>
    <t>051-20.33.12</t>
  </si>
  <si>
    <t>VBSBO Dominiek Savio</t>
  </si>
  <si>
    <t>Koolskampstraat 37</t>
  </si>
  <si>
    <t>GITS</t>
  </si>
  <si>
    <t>051-23.06.15</t>
  </si>
  <si>
    <t>Oude Pittemstraat 1</t>
  </si>
  <si>
    <t>051-40.15.90</t>
  </si>
  <si>
    <t>VBSBO Het Vlot</t>
  </si>
  <si>
    <t>Sint-Elisabethstraat 6</t>
  </si>
  <si>
    <t>057-20.40.74</t>
  </si>
  <si>
    <t>VLSBO De Klimrank</t>
  </si>
  <si>
    <t>Deken De Bolaan 2</t>
  </si>
  <si>
    <t>057-33.91.95</t>
  </si>
  <si>
    <t>VBSBO OCNIEUWEVAART</t>
  </si>
  <si>
    <t>Jozef Guislainstraat 47</t>
  </si>
  <si>
    <t>09-226.70.70</t>
  </si>
  <si>
    <t>VBSBO Rozemarijn</t>
  </si>
  <si>
    <t>Kloosterstraat 6_D</t>
  </si>
  <si>
    <t>09-282.09.34</t>
  </si>
  <si>
    <t>VBSBO Salvator</t>
  </si>
  <si>
    <t>Meerhoutstraat 55</t>
  </si>
  <si>
    <t>09-255.92.20</t>
  </si>
  <si>
    <t>VLSBO Macarius</t>
  </si>
  <si>
    <t>Karel Lodewijk Dierickxstraat 28</t>
  </si>
  <si>
    <t>VLSBO Korenbloem</t>
  </si>
  <si>
    <t>Korenbloemstraat 17</t>
  </si>
  <si>
    <t>09-269.92.70</t>
  </si>
  <si>
    <t>VLSBO Styrka Lager Onderwijs</t>
  </si>
  <si>
    <t>Ebergiste De Deynestraat 1</t>
  </si>
  <si>
    <t>09-245.57.46</t>
  </si>
  <si>
    <t>VBSBO Sint-Lievenspoort</t>
  </si>
  <si>
    <t>Sint-Lievenspoortstraat 129</t>
  </si>
  <si>
    <t>09-268.26.50</t>
  </si>
  <si>
    <t>SBSBO Ziekenhuisschool Stad Gent</t>
  </si>
  <si>
    <t>Corneel Heymanslaan 10</t>
  </si>
  <si>
    <t>09-332.24.05</t>
  </si>
  <si>
    <t>SLSBO De Octopus</t>
  </si>
  <si>
    <t>Drongensesteenweg 146</t>
  </si>
  <si>
    <t>09-251.02.75</t>
  </si>
  <si>
    <t>SBSBO De Zonnepoort</t>
  </si>
  <si>
    <t>Sint-Lievenspoortstraat 2_-8</t>
  </si>
  <si>
    <t>09-323.52.20</t>
  </si>
  <si>
    <t>Ijskelderstraat 29</t>
  </si>
  <si>
    <t>SBSBO Sassepoort - Spoor 9</t>
  </si>
  <si>
    <t>Bevelandstraat 22_24</t>
  </si>
  <si>
    <t>09-233.36.58</t>
  </si>
  <si>
    <t>VBSBO De Vinderij 2</t>
  </si>
  <si>
    <t>Bleekmeersstraat 17_B</t>
  </si>
  <si>
    <t>09-337.52.70</t>
  </si>
  <si>
    <t>VBSBO De Vinderij 1</t>
  </si>
  <si>
    <t>Bleekmeersstraat 17_A</t>
  </si>
  <si>
    <t>VLSBO De Zonnewijzer</t>
  </si>
  <si>
    <t>Kouterstraat 108</t>
  </si>
  <si>
    <t>052-44.88.32</t>
  </si>
  <si>
    <t>VLSBO De Meiroos</t>
  </si>
  <si>
    <t>Meidoornlaan 57</t>
  </si>
  <si>
    <t>09-366.32.49</t>
  </si>
  <si>
    <t>VBSBO Sint Lodewijk</t>
  </si>
  <si>
    <t>Kwatrechtsteenweg 168</t>
  </si>
  <si>
    <t>09-272.52.44</t>
  </si>
  <si>
    <t>Jules Destréelaan 67</t>
  </si>
  <si>
    <t>09-210.01.60</t>
  </si>
  <si>
    <t>Bergemeersenstraat 106</t>
  </si>
  <si>
    <t>053-39.66.99</t>
  </si>
  <si>
    <t>Botermelkstraat 201</t>
  </si>
  <si>
    <t>VBSBO Óscar Romerocollege Het Laar</t>
  </si>
  <si>
    <t>Zuidlaan 34</t>
  </si>
  <si>
    <t>052-21.52.13</t>
  </si>
  <si>
    <t>VBSBO Blijdorp</t>
  </si>
  <si>
    <t>Blijdorpstraat 3</t>
  </si>
  <si>
    <t>052-39.99.90</t>
  </si>
  <si>
    <t>PLSBO Kiempunt campus Buggenhout</t>
  </si>
  <si>
    <t>Klaverveld 6</t>
  </si>
  <si>
    <t>052-39.70.29</t>
  </si>
  <si>
    <t>VLSBO Hartencollege Buitengewoon LO</t>
  </si>
  <si>
    <t>Sint-Jorisstraat 45</t>
  </si>
  <si>
    <t>054-33.70.26</t>
  </si>
  <si>
    <t>VBSBO De Mozaïek</t>
  </si>
  <si>
    <t>Boelarestraat 3</t>
  </si>
  <si>
    <t>054-41.83.50</t>
  </si>
  <si>
    <t>Parkstraat 2</t>
  </si>
  <si>
    <t>09-360.29.21</t>
  </si>
  <si>
    <t>VLSBO De Horizon</t>
  </si>
  <si>
    <t>Sint-Jozefsplein 10</t>
  </si>
  <si>
    <t>055-31.52.00</t>
  </si>
  <si>
    <t>VBSBO Levensblij</t>
  </si>
  <si>
    <t>Galgestraat 2</t>
  </si>
  <si>
    <t>055-31.37.38</t>
  </si>
  <si>
    <t>Kouter 93</t>
  </si>
  <si>
    <t>09-386.38.65</t>
  </si>
  <si>
    <t>VBSBO Ter Leie</t>
  </si>
  <si>
    <t>Bachtekerkstraat 7</t>
  </si>
  <si>
    <t>09-386.55.80</t>
  </si>
  <si>
    <t>VBSBO Ten Dries</t>
  </si>
  <si>
    <t>Dennendreef 62</t>
  </si>
  <si>
    <t>09-371.67.12</t>
  </si>
  <si>
    <t>VBSBO De Triangel</t>
  </si>
  <si>
    <t>Molendreef 16_c</t>
  </si>
  <si>
    <t>09-370.72.16</t>
  </si>
  <si>
    <t>GO! LSBO De Balderschool</t>
  </si>
  <si>
    <t>Doelstraat 36_A1</t>
  </si>
  <si>
    <t>03-482.00.62</t>
  </si>
  <si>
    <t>PLSBO Kiempunt campus Eeklo</t>
  </si>
  <si>
    <t>Gentsesteenweg 82_84</t>
  </si>
  <si>
    <t>09-377.32.82</t>
  </si>
  <si>
    <t>GO! Next LSBO de Schakelschool</t>
  </si>
  <si>
    <t>Larestraat 15</t>
  </si>
  <si>
    <t>011-25.53.16</t>
  </si>
  <si>
    <t>Columbiastraat 8</t>
  </si>
  <si>
    <t>03-334.44.70</t>
  </si>
  <si>
    <t>GBSBO Sancta Maria</t>
  </si>
  <si>
    <t>Nieuwstraat 3_B</t>
  </si>
  <si>
    <t>056-71.26.89</t>
  </si>
  <si>
    <t>VLSBO Lamdeni</t>
  </si>
  <si>
    <t>Isabellalei 69</t>
  </si>
  <si>
    <t>03-218.43.43</t>
  </si>
  <si>
    <t>VLSBO School met de Bijbel Mijn Oogappel</t>
  </si>
  <si>
    <t>GBSBO De Schrieken</t>
  </si>
  <si>
    <t>Antwerpseweg 48_1</t>
  </si>
  <si>
    <t>014-61.05.49</t>
  </si>
  <si>
    <t>Pontstraat 45</t>
  </si>
  <si>
    <t>09-386.03.58</t>
  </si>
  <si>
    <t>VBSBO De Sprankel</t>
  </si>
  <si>
    <t>Nekkerspoelstraat 358_A</t>
  </si>
  <si>
    <t>015-20.25.38</t>
  </si>
  <si>
    <t>VBSBO KBO Kameleon/Cocon</t>
  </si>
  <si>
    <t>Doorn 17_BI</t>
  </si>
  <si>
    <t>055-60.04.48</t>
  </si>
  <si>
    <t>VLSBO Berkenbeek 1/8</t>
  </si>
  <si>
    <t>PBSBO Kiempunt campus Assenede</t>
  </si>
  <si>
    <t>Stoepestraat 40</t>
  </si>
  <si>
    <t>09-344.98.69</t>
  </si>
  <si>
    <t>VLSBO Wonderwijs Brugge</t>
  </si>
  <si>
    <t>Sint-Kristoffelstraat 125_B</t>
  </si>
  <si>
    <t>050-35.34.38</t>
  </si>
  <si>
    <t>VLSBO De Sprong</t>
  </si>
  <si>
    <t>Rekollettenstraat 48</t>
  </si>
  <si>
    <t>056-35.28.90</t>
  </si>
  <si>
    <t>VKSBO KOCA</t>
  </si>
  <si>
    <t>Rudolfstraat 16</t>
  </si>
  <si>
    <t>Sint-Hubertusstraat 12</t>
  </si>
  <si>
    <t>02 553 18 19</t>
  </si>
  <si>
    <t>buitengewoon lager onderwijs</t>
  </si>
  <si>
    <r>
      <t xml:space="preserve">totaal aantal bijkomende </t>
    </r>
    <r>
      <rPr>
        <b/>
        <sz val="11"/>
        <color theme="1"/>
        <rFont val="Calibri"/>
        <family val="2"/>
        <scheme val="minor"/>
      </rPr>
      <t>uren paramedisch, medisch, sociaal, psychologisch en orthopedagogisch, met uitzondering van type 5</t>
    </r>
  </si>
  <si>
    <t>X</t>
  </si>
  <si>
    <t>type 5</t>
  </si>
  <si>
    <t>soort_onderwijs</t>
  </si>
  <si>
    <t>GO! MPI Heemschool_Neder-Over-Heembeek</t>
  </si>
  <si>
    <t>GO! LSBO Lentekind_Lennik</t>
  </si>
  <si>
    <t>GO! BSBO De Eekhoorn</t>
  </si>
  <si>
    <t>GO! BSBO Wilgenduin_Kalmthout</t>
  </si>
  <si>
    <t>GO! MPI Zonnebos_'s Gravenwezel</t>
  </si>
  <si>
    <t>GO! MPI De 3master Basisonderwijs</t>
  </si>
  <si>
    <t>GO! BSBO Groenlaar_Reet</t>
  </si>
  <si>
    <t>GO! MPI Kompas St-Niklaas</t>
  </si>
  <si>
    <t>GO! BSBO De Bloesem_St-Truiden</t>
  </si>
  <si>
    <t>GO! MPI Groeicampus Basis</t>
  </si>
  <si>
    <t>GO! BSBO Mikado_Maasmechelen</t>
  </si>
  <si>
    <t>GO! MPI Westhoek_Koksijde</t>
  </si>
  <si>
    <t>GO! MPI De Kaproenen_St-Michiels</t>
  </si>
  <si>
    <t>GO! MPI De Bevertjes_Oedelem</t>
  </si>
  <si>
    <t>GO! MPI Pottelberg_Kortrijk</t>
  </si>
  <si>
    <t>GO! Futura BSBO</t>
  </si>
  <si>
    <t>GO! MPI Sterrebos_Rumbeke</t>
  </si>
  <si>
    <t>GO! MPI De Oase_Gent</t>
  </si>
  <si>
    <t>GO! MPI Het Vindingrijk Evergem</t>
  </si>
  <si>
    <t>GO! BSBO De Horizon_Aalst</t>
  </si>
  <si>
    <t>GO! BSBO De Brug_Erpe</t>
  </si>
  <si>
    <t>GO! BSBO De Drempel_Geraardsbergen</t>
  </si>
  <si>
    <t>VBSBO KI Woluwe</t>
  </si>
  <si>
    <t>Gemeentelijke Basisschool voor BuO</t>
  </si>
  <si>
    <t>VBSBO Ter Elst</t>
  </si>
  <si>
    <t>VBSBuO De Wissel</t>
  </si>
  <si>
    <t>Kasteelstraat 6_A</t>
  </si>
  <si>
    <t>03-201.88.70.</t>
  </si>
  <si>
    <t>Kasteelstraat 6_B</t>
  </si>
  <si>
    <t>VBSBO BuO KSD Warandeschool</t>
  </si>
  <si>
    <t>GO! LSBO De Zonnestraal_Tongeren</t>
  </si>
  <si>
    <t>VBSBO Sint-Jan Berchmansschool</t>
  </si>
  <si>
    <t>VBSBO Prizma-De Zonnebloem</t>
  </si>
  <si>
    <t>SLSBO Het Kompas</t>
  </si>
  <si>
    <t>09-323.58.10.</t>
  </si>
  <si>
    <t>VBSBO Sint-Gregorius</t>
  </si>
  <si>
    <t>VBS BuO De Zonneroos</t>
  </si>
  <si>
    <t>053-38.28.20</t>
  </si>
  <si>
    <t>VBSBO Bernadetteschool</t>
  </si>
  <si>
    <t>GO! BSBO De Veerboot_Astene</t>
  </si>
  <si>
    <t>GO! BSBO 't Vestje</t>
  </si>
  <si>
    <t>Rederijkerslei 4</t>
  </si>
  <si>
    <t>LIER</t>
  </si>
  <si>
    <t>03-480.65.85</t>
  </si>
  <si>
    <r>
      <t>Het Agentschap voor Onderwijsdiensten (AGODI) stelt deze tool ter beschikking als hulpmiddel zodat u zelf uw extra middelen kunt berekenen voor de opvang van anderstalige nieuwkomers en vluchtelingen uit Oekraïne (leerlingen met het statuut tijdelijke bescherming).</t>
    </r>
    <r>
      <rPr>
        <b/>
        <i/>
        <sz val="11"/>
        <rFont val="Calibri"/>
        <family val="2"/>
        <scheme val="minor"/>
      </rPr>
      <t>U hoeft deze berekeningen niet aan AGODI te bezorgen.</t>
    </r>
  </si>
  <si>
    <t>Berekening van bijkomende lestijden, bijkomende uren en de extra werkingstoelage in het buitengewoon basisonderwijs</t>
  </si>
  <si>
    <r>
      <t xml:space="preserve">De voorwaarden zijn opgenomen in </t>
    </r>
    <r>
      <rPr>
        <i/>
        <u/>
        <sz val="11"/>
        <color rgb="FF0070C0"/>
        <rFont val="Calibri"/>
        <family val="2"/>
        <scheme val="minor"/>
      </rPr>
      <t>punt 2.2.1. van de omzendbrief</t>
    </r>
    <r>
      <rPr>
        <i/>
        <sz val="11"/>
        <rFont val="Calibri"/>
        <family val="2"/>
        <scheme val="minor"/>
      </rPr>
      <t>.</t>
    </r>
  </si>
  <si>
    <r>
      <rPr>
        <i/>
        <sz val="11"/>
        <rFont val="Calibri"/>
        <family val="2"/>
        <scheme val="minor"/>
      </rPr>
      <t xml:space="preserve">Lees ook de algemene informatie in </t>
    </r>
    <r>
      <rPr>
        <i/>
        <u/>
        <sz val="11"/>
        <color theme="10"/>
        <rFont val="Calibri"/>
        <family val="2"/>
        <scheme val="minor"/>
      </rPr>
      <t>punt 2.2.3.3.1. van de omzendbrief</t>
    </r>
    <r>
      <rPr>
        <i/>
        <sz val="11"/>
        <rFont val="Calibri"/>
        <family val="2"/>
        <scheme val="minor"/>
      </rPr>
      <t>. Bij aanwijzing 3 vindt u een automatisch overzicht van de middelen waarop uw instelling recht heeft. Sla dit ingevulde Exceldocument na elke herberekening op zodat u bij een volgende herberekening met de juiste gegevens aan de slag kunt gaan.</t>
    </r>
  </si>
  <si>
    <t>instapdatum</t>
  </si>
  <si>
    <t>Berekening van bijkomende lestijden, bijkomende uren en de extra werkingstoelage</t>
  </si>
  <si>
    <r>
      <rPr>
        <i/>
        <sz val="11"/>
        <rFont val="Calibri"/>
        <family val="2"/>
        <scheme val="minor"/>
      </rPr>
      <t xml:space="preserve">Hieronder vindt u een overzicht van het aantal bijkomende lestijden en uren, en de extra werkingstoelage waarop de leerlingen die in aanmerking komen, recht hebben volgens </t>
    </r>
    <r>
      <rPr>
        <i/>
        <u/>
        <sz val="11"/>
        <color theme="10"/>
        <rFont val="Calibri"/>
        <family val="2"/>
        <scheme val="minor"/>
      </rPr>
      <t>punt 2.2.3.3.3. van de omzendbrief</t>
    </r>
    <r>
      <rPr>
        <i/>
        <sz val="11"/>
        <rFont val="Calibri"/>
        <family val="2"/>
        <scheme val="minor"/>
      </rPr>
      <t>.</t>
    </r>
  </si>
  <si>
    <r>
      <t xml:space="preserve">totaalbedrag van de extra </t>
    </r>
    <r>
      <rPr>
        <b/>
        <sz val="11"/>
        <color theme="1"/>
        <rFont val="Calibri"/>
        <family val="2"/>
        <scheme val="minor"/>
      </rPr>
      <t>werkingstoelage</t>
    </r>
  </si>
  <si>
    <r>
      <t xml:space="preserve">periode van de toekenning van de </t>
    </r>
    <r>
      <rPr>
        <b/>
        <sz val="11"/>
        <color theme="1"/>
        <rFont val="Calibri"/>
        <family val="2"/>
        <scheme val="minor"/>
      </rPr>
      <t>bijkomende lestijden en uren en de extra werkingstoelage</t>
    </r>
  </si>
  <si>
    <r>
      <rPr>
        <b/>
        <i/>
        <u/>
        <sz val="11"/>
        <rFont val="Calibri"/>
        <family val="2"/>
        <scheme val="minor"/>
      </rPr>
      <t>De berekeningen worden pas volledig correct uitgevoerd als er geen foutmeldingen meer worden getoond</t>
    </r>
    <r>
      <rPr>
        <b/>
        <i/>
        <sz val="11"/>
        <rFont val="Calibri"/>
        <family val="2"/>
        <scheme val="minor"/>
      </rPr>
      <t>.</t>
    </r>
  </si>
  <si>
    <r>
      <rPr>
        <b/>
        <sz val="11"/>
        <color theme="1"/>
        <rFont val="Calibri"/>
        <family val="2"/>
        <scheme val="minor"/>
      </rPr>
      <t>totaal</t>
    </r>
    <r>
      <rPr>
        <sz val="11"/>
        <color theme="1"/>
        <rFont val="Calibri"/>
        <family val="2"/>
        <scheme val="minor"/>
      </rPr>
      <t xml:space="preserve"> aantal leerlingen uit het kleuteronderwijs dat in aanmerking komt op de datum van de herberekening</t>
    </r>
  </si>
  <si>
    <r>
      <rPr>
        <b/>
        <sz val="11"/>
        <color theme="1"/>
        <rFont val="Calibri"/>
        <family val="2"/>
        <scheme val="minor"/>
      </rPr>
      <t>totaal</t>
    </r>
    <r>
      <rPr>
        <sz val="11"/>
        <color theme="1"/>
        <rFont val="Calibri"/>
        <family val="2"/>
        <scheme val="minor"/>
      </rPr>
      <t xml:space="preserve"> aantal leerlingen uit het lager onderwijs dat in aanmerking komt op de datum van de herberekening</t>
    </r>
  </si>
  <si>
    <r>
      <rPr>
        <b/>
        <sz val="11"/>
        <color theme="1"/>
        <rFont val="Calibri"/>
        <family val="2"/>
        <scheme val="minor"/>
      </rPr>
      <t>totaal</t>
    </r>
    <r>
      <rPr>
        <sz val="11"/>
        <color theme="1"/>
        <rFont val="Calibri"/>
        <family val="2"/>
        <scheme val="minor"/>
      </rPr>
      <t xml:space="preserve"> aantal leerlingen uit het kleuter- onderwijs én het lager onderwijs dat in aanmerking komt op de datum van de herberekening</t>
    </r>
  </si>
  <si>
    <t>type 5-school</t>
  </si>
  <si>
    <t>Simulatietool voor de berekening van bijkomende lestijden, bijkomende uren en de extra werkingstoelage in het buitengewoon basisonderwijs naar aanleiding van de Oekraïnecrisis voor het schooljaar 2023-2024 op basis van de instroom na de eerste schooldag van oktober</t>
  </si>
  <si>
    <t>Vul voor de periode vanaf 3 oktober 2023 chronologisch per instapdatum en per niveau het aantal nieuwe leerlingen in dat voldoet aan de voorwaarden uit de omzendbrief.</t>
  </si>
  <si>
    <t>Delphine Strobbe</t>
  </si>
  <si>
    <t>delphine.strobbe@ond.vlaanderen.be</t>
  </si>
  <si>
    <t>02 553 92 16</t>
  </si>
  <si>
    <t>Eekhoornstraat 1_</t>
  </si>
  <si>
    <t>GO! BuBaO - De Vloedlijn</t>
  </si>
  <si>
    <t>VLSBO Steinerschool Parcival Antwerpen</t>
  </si>
  <si>
    <t>VBSBO Pulderbos</t>
  </si>
  <si>
    <t>056-18.57.60</t>
  </si>
  <si>
    <t>VBSBO-school de Merode</t>
  </si>
  <si>
    <t>GBSBO De Ruimtevaarder</t>
  </si>
  <si>
    <t>Statiestraat 53</t>
  </si>
  <si>
    <t>DENTERGEM</t>
  </si>
  <si>
    <t>VBSBO De Brug 2</t>
  </si>
  <si>
    <t>VLSBO De Polder</t>
  </si>
  <si>
    <t>Polderstraat 78</t>
  </si>
  <si>
    <t>SINT-KRUIS</t>
  </si>
  <si>
    <t>050-69.26.24</t>
  </si>
  <si>
    <t>VBSBO Darkenoe</t>
  </si>
  <si>
    <t>Haringrodestraat 84</t>
  </si>
  <si>
    <t>03-230.07.76</t>
  </si>
  <si>
    <t>Columbiastraat 5</t>
  </si>
  <si>
    <t>03-334.40.77</t>
  </si>
  <si>
    <t>02-342.03.03</t>
  </si>
  <si>
    <t>GO] Next BuBao De Dageraad</t>
  </si>
  <si>
    <t>GO! BSBO De Ontdekker</t>
  </si>
  <si>
    <t>GO! LSBO Klim Op</t>
  </si>
  <si>
    <t>GLSBO De Leerexpert De Novanaut</t>
  </si>
  <si>
    <t>GBSBO De Leerexpert Ziekenhuisschool Ant</t>
  </si>
  <si>
    <t>GBSBO De Leerexpert De Ijsduiker</t>
  </si>
  <si>
    <t>Leo Baekelandstraat 10</t>
  </si>
  <si>
    <t>EKEREN</t>
  </si>
  <si>
    <t>GBSBO Leerexpert Kokoen Basis</t>
  </si>
  <si>
    <t>Kloosterbeekstraat 3</t>
  </si>
  <si>
    <t>VBSBO INSPIRANT aan zee!De Strandloper</t>
  </si>
  <si>
    <t>GBSBO De Leerexpert_Castor</t>
  </si>
  <si>
    <t>Peter Benoitstraat 17</t>
  </si>
  <si>
    <t>ANZEGEM</t>
  </si>
  <si>
    <t>0486-39.09.78</t>
  </si>
  <si>
    <t>GBSBO De leerexpert Capitan</t>
  </si>
  <si>
    <t>GO! BSBO Penta Connect</t>
  </si>
  <si>
    <t>Sint-Lucaslaan 29</t>
  </si>
  <si>
    <t>0493-27.18.96</t>
  </si>
  <si>
    <t>1210 BRUSSEL</t>
  </si>
  <si>
    <t>Koning Albert II-laan 15 bus 137</t>
  </si>
  <si>
    <t>1F3C8E-18120-01-231004</t>
  </si>
  <si>
    <r>
      <t>bijkomend aantal</t>
    </r>
    <r>
      <rPr>
        <b/>
        <sz val="11"/>
        <color theme="1"/>
        <rFont val="Calibri"/>
        <family val="2"/>
        <scheme val="minor"/>
      </rPr>
      <t xml:space="preserve"> </t>
    </r>
    <r>
      <rPr>
        <sz val="11"/>
        <color theme="1"/>
        <rFont val="Calibri"/>
        <family val="2"/>
        <scheme val="minor"/>
      </rPr>
      <t xml:space="preserve">leerlingen uit het </t>
    </r>
    <r>
      <rPr>
        <b/>
        <sz val="11"/>
        <color theme="1"/>
        <rFont val="Calibri"/>
        <family val="2"/>
        <scheme val="minor"/>
      </rPr>
      <t>lager onderwijs</t>
    </r>
    <r>
      <rPr>
        <sz val="11"/>
        <color theme="1"/>
        <rFont val="Calibri"/>
        <family val="2"/>
        <scheme val="minor"/>
      </rPr>
      <t xml:space="preserve"> dat in aanmerking komt op de instapdatum</t>
    </r>
  </si>
  <si>
    <r>
      <t>bijkomend aantal</t>
    </r>
    <r>
      <rPr>
        <b/>
        <sz val="11"/>
        <color theme="1"/>
        <rFont val="Calibri"/>
        <family val="2"/>
        <scheme val="minor"/>
      </rPr>
      <t xml:space="preserve"> </t>
    </r>
    <r>
      <rPr>
        <sz val="11"/>
        <color theme="1"/>
        <rFont val="Calibri"/>
        <family val="2"/>
        <scheme val="minor"/>
      </rPr>
      <t xml:space="preserve">leerlingen uit het </t>
    </r>
    <r>
      <rPr>
        <b/>
        <sz val="11"/>
        <color theme="1"/>
        <rFont val="Calibri"/>
        <family val="2"/>
        <scheme val="minor"/>
      </rPr>
      <t>kleuteronderwijs</t>
    </r>
    <r>
      <rPr>
        <sz val="11"/>
        <color theme="1"/>
        <rFont val="Calibri"/>
        <family val="2"/>
        <scheme val="minor"/>
      </rPr>
      <t xml:space="preserve"> dat in aanmerking komt op de instapdatum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</si>
</sst>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1"/>
      <name val="Calibri"/>
      <family val="2"/>
      <scheme val="minor"/>
    </font>
    <font>
      <b/>
      <sz val="12"/>
      <color theme="0"/>
      <name val="Calibri"/>
      <family val="2"/>
      <scheme val="minor"/>
    </font>
    <font>
      <b/>
      <sz val="11"/>
      <color rgb="FF00B050"/>
      <name val="Calibri"/>
      <family val="2"/>
      <scheme val="minor"/>
    </font>
    <font>
      <u/>
      <sz val="11"/>
      <color theme="10"/>
      <name val="Calibri"/>
      <family val="2"/>
      <scheme val="minor"/>
    </font>
    <font>
      <i/>
      <sz val="11"/>
      <name val="Calibri"/>
      <family val="2"/>
      <scheme val="minor"/>
    </font>
    <font>
      <i/>
      <u/>
      <sz val="11"/>
      <color rgb="FF0070C0"/>
      <name val="Calibri"/>
      <family val="2"/>
      <scheme val="minor"/>
    </font>
    <font>
      <b/>
      <sz val="11"/>
      <color rgb="FFFF0000"/>
      <name val="Calibri"/>
      <family val="2"/>
      <scheme val="minor"/>
    </font>
    <font>
      <b/>
      <i/>
      <sz val="11"/>
      <name val="Calibri"/>
      <family val="2"/>
      <scheme val="minor"/>
    </font>
    <font>
      <b/>
      <u/>
      <sz val="11"/>
      <color theme="1"/>
      <name val="Calibri"/>
      <family val="2"/>
      <scheme val="minor"/>
    </font>
    <font>
      <b/>
      <u/>
      <sz val="18"/>
      <color theme="1"/>
      <name val="Calibri"/>
      <family val="2"/>
      <scheme val="minor"/>
    </font>
    <font>
      <b/>
      <sz val="14"/>
      <color rgb="FFFF0000"/>
      <name val="Calibri"/>
      <family val="2"/>
      <scheme val="minor"/>
    </font>
    <font>
      <b/>
      <sz val="10"/>
      <color rgb="FF00B050"/>
      <name val="Calibri"/>
      <family val="2"/>
      <scheme val="minor"/>
    </font>
    <font>
      <i/>
      <u/>
      <sz val="11"/>
      <color theme="10"/>
      <name val="Calibri"/>
      <family val="2"/>
      <scheme val="minor"/>
    </font>
    <font>
      <sz val="11"/>
      <color rgb="FF00B050"/>
      <name val="Calibri"/>
      <family val="2"/>
      <scheme val="minor"/>
    </font>
    <font>
      <b/>
      <i/>
      <sz val="11"/>
      <color rgb="FFFF0000"/>
      <name val="Calibri"/>
      <family val="2"/>
      <scheme val="minor"/>
    </font>
    <font>
      <b/>
      <sz val="12"/>
      <color rgb="FFFF0000"/>
      <name val="Calibri"/>
      <family val="2"/>
      <scheme val="minor"/>
    </font>
    <font>
      <b/>
      <i/>
      <u/>
      <sz val="11"/>
      <name val="Calibri"/>
      <family val="2"/>
      <scheme val="minor"/>
    </font>
    <font>
      <sz val="6"/>
      <color theme="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1" tint="0.34998626667073579"/>
        <bgColor indexed="64"/>
      </patternFill>
    </fill>
    <fill>
      <patternFill patternType="solid">
        <fgColor rgb="FFFFFF99"/>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s>
  <cellStyleXfs count="2">
    <xf numFmtId="0" fontId="0" fillId="0" borderId="0"/>
    <xf numFmtId="0" fontId="7" fillId="0" borderId="0" applyNumberFormat="0" applyFill="0" applyBorder="0" applyAlignment="0" applyProtection="0"/>
  </cellStyleXfs>
  <cellXfs count="112">
    <xf numFmtId="0" fontId="0" fillId="0" borderId="0" xfId="0"/>
    <xf numFmtId="0" fontId="0" fillId="0" borderId="0" xfId="0" applyProtection="1">
      <protection hidden="1"/>
    </xf>
    <xf numFmtId="0" fontId="0" fillId="0" borderId="0" xfId="0" applyAlignment="1" applyProtection="1">
      <alignment vertical="top"/>
      <protection hidden="1"/>
    </xf>
    <xf numFmtId="0" fontId="1" fillId="0" borderId="0" xfId="0" applyFont="1" applyAlignment="1" applyProtection="1">
      <alignment vertical="top"/>
      <protection hidden="1"/>
    </xf>
    <xf numFmtId="0" fontId="3" fillId="0" borderId="0" xfId="0" applyFont="1" applyAlignment="1" applyProtection="1">
      <alignment vertical="top"/>
      <protection hidden="1"/>
    </xf>
    <xf numFmtId="0" fontId="2" fillId="0" borderId="0" xfId="0" applyFont="1" applyAlignment="1" applyProtection="1">
      <alignment vertical="top"/>
      <protection hidden="1"/>
    </xf>
    <xf numFmtId="0" fontId="0" fillId="0" borderId="0" xfId="0" applyAlignment="1" applyProtection="1">
      <alignment horizontal="right" vertical="center"/>
      <protection hidden="1"/>
    </xf>
    <xf numFmtId="0" fontId="1" fillId="0" borderId="0" xfId="0" applyFont="1" applyAlignment="1" applyProtection="1">
      <protection hidden="1"/>
    </xf>
    <xf numFmtId="0" fontId="2" fillId="0" borderId="0" xfId="0" applyFont="1" applyAlignment="1" applyProtection="1">
      <alignment horizontal="left" vertical="top"/>
      <protection hidden="1"/>
    </xf>
    <xf numFmtId="0" fontId="0" fillId="0" borderId="0" xfId="0" applyAlignment="1" applyProtection="1">
      <alignment vertical="center"/>
      <protection hidden="1"/>
    </xf>
    <xf numFmtId="0" fontId="1" fillId="0" borderId="0" xfId="0" applyFont="1" applyProtection="1">
      <protection hidden="1"/>
    </xf>
    <xf numFmtId="0" fontId="0" fillId="0" borderId="0" xfId="0" applyBorder="1" applyAlignment="1" applyProtection="1">
      <protection hidden="1"/>
    </xf>
    <xf numFmtId="0" fontId="0" fillId="0" borderId="0" xfId="0" applyBorder="1" applyAlignment="1" applyProtection="1">
      <alignment vertical="top" wrapText="1"/>
      <protection hidden="1"/>
    </xf>
    <xf numFmtId="0" fontId="6" fillId="0" borderId="0" xfId="0" applyFont="1" applyBorder="1" applyAlignment="1" applyProtection="1">
      <protection hidden="1"/>
    </xf>
    <xf numFmtId="14" fontId="0" fillId="0" borderId="0" xfId="0" applyNumberFormat="1"/>
    <xf numFmtId="0" fontId="1" fillId="0" borderId="0" xfId="0" applyFont="1"/>
    <xf numFmtId="0" fontId="12" fillId="0" borderId="0" xfId="0" applyFont="1"/>
    <xf numFmtId="0" fontId="13" fillId="0" borderId="0" xfId="0" applyFont="1"/>
    <xf numFmtId="0" fontId="14" fillId="0" borderId="0" xfId="0" applyFont="1" applyAlignment="1" applyProtection="1">
      <alignment vertical="top"/>
      <protection hidden="1"/>
    </xf>
    <xf numFmtId="0" fontId="0" fillId="0" borderId="0" xfId="0" applyAlignment="1" applyProtection="1">
      <alignment horizontal="center"/>
      <protection hidden="1"/>
    </xf>
    <xf numFmtId="0" fontId="15" fillId="0" borderId="0" xfId="0" applyFont="1" applyBorder="1" applyAlignment="1" applyProtection="1">
      <protection hidden="1"/>
    </xf>
    <xf numFmtId="0" fontId="0" fillId="0" borderId="0" xfId="0" applyBorder="1" applyAlignment="1" applyProtection="1">
      <alignment vertical="center"/>
      <protection hidden="1"/>
    </xf>
    <xf numFmtId="0" fontId="0" fillId="0" borderId="0" xfId="0" applyAlignment="1" applyProtection="1">
      <alignment horizontal="center" vertical="top" wrapText="1"/>
      <protection hidden="1"/>
    </xf>
    <xf numFmtId="0" fontId="17" fillId="0" borderId="0" xfId="0" applyFont="1" applyAlignment="1" applyProtection="1">
      <alignment vertical="center"/>
      <protection hidden="1"/>
    </xf>
    <xf numFmtId="0" fontId="19" fillId="0" borderId="0" xfId="0" applyFont="1" applyAlignment="1" applyProtection="1">
      <alignment horizontal="center" vertical="center"/>
      <protection hidden="1"/>
    </xf>
    <xf numFmtId="0" fontId="2" fillId="0" borderId="0" xfId="0" applyFont="1" applyProtection="1">
      <protection hidden="1"/>
    </xf>
    <xf numFmtId="0" fontId="0" fillId="0" borderId="0" xfId="0" applyAlignment="1" applyProtection="1">
      <alignment horizontal="center" vertical="center"/>
      <protection hidden="1"/>
    </xf>
    <xf numFmtId="0" fontId="0" fillId="0" borderId="0" xfId="0" applyAlignment="1" applyProtection="1">
      <alignment horizontal="center" vertical="top"/>
      <protection hidden="1"/>
    </xf>
    <xf numFmtId="0" fontId="8" fillId="0" borderId="0" xfId="1" applyFont="1" applyAlignment="1" applyProtection="1">
      <alignment wrapText="1"/>
      <protection hidden="1"/>
    </xf>
    <xf numFmtId="0" fontId="0" fillId="0" borderId="0" xfId="0" applyAlignment="1" applyProtection="1">
      <alignment wrapText="1"/>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Alignment="1" applyProtection="1">
      <protection hidden="1"/>
    </xf>
    <xf numFmtId="0" fontId="11" fillId="0" borderId="0" xfId="0" applyFont="1" applyProtection="1">
      <protection hidden="1"/>
    </xf>
    <xf numFmtId="0" fontId="8" fillId="0" borderId="0" xfId="1" applyFont="1" applyAlignment="1" applyProtection="1">
      <alignment wrapText="1"/>
      <protection hidden="1"/>
    </xf>
    <xf numFmtId="0" fontId="0" fillId="0" borderId="0" xfId="0" applyNumberFormat="1"/>
    <xf numFmtId="0" fontId="8" fillId="0" borderId="0" xfId="1" applyFont="1" applyAlignment="1" applyProtection="1">
      <alignment wrapText="1"/>
      <protection hidden="1"/>
    </xf>
    <xf numFmtId="0" fontId="21" fillId="0" borderId="0" xfId="0" applyFont="1" applyAlignment="1" applyProtection="1">
      <alignment horizontal="right" vertical="center"/>
      <protection hidden="1"/>
    </xf>
    <xf numFmtId="0" fontId="1" fillId="0" borderId="0" xfId="0" applyFont="1" applyAlignment="1">
      <alignment horizontal="center"/>
    </xf>
    <xf numFmtId="0" fontId="14" fillId="0" borderId="0" xfId="0" applyFont="1" applyAlignment="1" applyProtection="1">
      <alignment horizontal="center" vertical="center" wrapText="1"/>
      <protection hidden="1"/>
    </xf>
    <xf numFmtId="0" fontId="0" fillId="0" borderId="0" xfId="0" applyAlignment="1" applyProtection="1">
      <protection hidden="1"/>
    </xf>
    <xf numFmtId="0" fontId="0" fillId="4" borderId="0" xfId="0" applyFill="1"/>
    <xf numFmtId="0" fontId="0" fillId="4" borderId="0" xfId="0" applyFill="1" applyAlignment="1">
      <alignment horizontal="center"/>
    </xf>
    <xf numFmtId="0" fontId="16" fillId="0" borderId="0" xfId="1" quotePrefix="1" applyFont="1" applyAlignment="1" applyProtection="1">
      <alignment vertical="top" wrapText="1"/>
      <protection hidden="1"/>
    </xf>
    <xf numFmtId="0" fontId="16" fillId="0" borderId="0" xfId="1" applyFont="1" applyAlignment="1" applyProtection="1">
      <alignment wrapText="1"/>
      <protection hidden="1"/>
    </xf>
    <xf numFmtId="0" fontId="14" fillId="0" borderId="0" xfId="0" applyFont="1" applyAlignment="1" applyProtection="1">
      <alignment horizontal="center" vertical="center" wrapText="1"/>
      <protection hidden="1"/>
    </xf>
    <xf numFmtId="0" fontId="16" fillId="0" borderId="0" xfId="1" applyFont="1" applyAlignment="1" applyProtection="1">
      <alignment vertical="top" wrapText="1"/>
      <protection hidden="1"/>
    </xf>
    <xf numFmtId="0" fontId="5" fillId="3" borderId="0" xfId="0" applyFont="1" applyFill="1" applyAlignment="1" applyProtection="1">
      <alignment horizontal="left" vertical="center" wrapText="1"/>
      <protection hidden="1"/>
    </xf>
    <xf numFmtId="0" fontId="0" fillId="0" borderId="0" xfId="0" applyAlignment="1" applyProtection="1">
      <alignment wrapText="1"/>
      <protection hidden="1"/>
    </xf>
    <xf numFmtId="0" fontId="10" fillId="0" borderId="5" xfId="0" applyFont="1" applyBorder="1" applyAlignment="1" applyProtection="1">
      <alignment wrapText="1"/>
      <protection hidden="1"/>
    </xf>
    <xf numFmtId="0" fontId="10" fillId="0" borderId="0" xfId="0" applyFont="1" applyBorder="1" applyAlignment="1" applyProtection="1">
      <alignment wrapText="1"/>
      <protection hidden="1"/>
    </xf>
    <xf numFmtId="0" fontId="10" fillId="0" borderId="12" xfId="0" applyFont="1" applyBorder="1" applyAlignment="1" applyProtection="1">
      <alignment wrapText="1"/>
      <protection hidden="1"/>
    </xf>
    <xf numFmtId="0" fontId="10" fillId="0" borderId="6" xfId="0" applyFont="1" applyBorder="1" applyAlignment="1" applyProtection="1">
      <alignment wrapText="1"/>
      <protection hidden="1"/>
    </xf>
    <xf numFmtId="0" fontId="10" fillId="0" borderId="7" xfId="0" applyFont="1" applyBorder="1" applyAlignment="1" applyProtection="1">
      <alignment wrapText="1"/>
      <protection hidden="1"/>
    </xf>
    <xf numFmtId="0" fontId="10" fillId="0" borderId="8" xfId="0" applyFont="1" applyBorder="1" applyAlignment="1" applyProtection="1">
      <alignment wrapText="1"/>
      <protection hidden="1"/>
    </xf>
    <xf numFmtId="0" fontId="10" fillId="0" borderId="9" xfId="0" applyFont="1"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center" wrapText="1"/>
      <protection hidden="1"/>
    </xf>
    <xf numFmtId="14" fontId="0" fillId="0" borderId="2" xfId="0" applyNumberFormat="1" applyFill="1" applyBorder="1" applyAlignment="1" applyProtection="1">
      <alignment horizontal="center" wrapText="1"/>
      <protection hidden="1"/>
    </xf>
    <xf numFmtId="0" fontId="0" fillId="0" borderId="3" xfId="0" applyFill="1" applyBorder="1" applyAlignment="1" applyProtection="1">
      <alignment horizontal="center" wrapText="1"/>
      <protection hidden="1"/>
    </xf>
    <xf numFmtId="0" fontId="0" fillId="0" borderId="4" xfId="0" applyFill="1" applyBorder="1" applyAlignment="1" applyProtection="1">
      <alignment horizontal="center" wrapText="1"/>
      <protection hidden="1"/>
    </xf>
    <xf numFmtId="0" fontId="0" fillId="0" borderId="2" xfId="0" applyFill="1" applyBorder="1" applyAlignment="1" applyProtection="1">
      <alignment wrapText="1"/>
      <protection hidden="1"/>
    </xf>
    <xf numFmtId="0" fontId="0" fillId="0" borderId="3" xfId="0" applyFill="1" applyBorder="1" applyAlignment="1" applyProtection="1">
      <alignment wrapText="1"/>
      <protection hidden="1"/>
    </xf>
    <xf numFmtId="0" fontId="0" fillId="0" borderId="4" xfId="0" applyFill="1" applyBorder="1" applyAlignment="1" applyProtection="1">
      <alignment wrapText="1"/>
      <protection hidden="1"/>
    </xf>
    <xf numFmtId="0" fontId="1" fillId="0" borderId="2" xfId="0" applyFont="1" applyFill="1" applyBorder="1" applyAlignment="1" applyProtection="1">
      <alignment wrapText="1"/>
      <protection hidden="1"/>
    </xf>
    <xf numFmtId="0" fontId="1" fillId="0" borderId="3" xfId="0" applyFont="1" applyFill="1" applyBorder="1" applyAlignment="1" applyProtection="1">
      <alignment wrapText="1"/>
      <protection hidden="1"/>
    </xf>
    <xf numFmtId="0" fontId="1" fillId="0" borderId="4" xfId="0" applyFont="1" applyFill="1" applyBorder="1" applyAlignment="1" applyProtection="1">
      <alignment wrapText="1"/>
      <protection hidden="1"/>
    </xf>
    <xf numFmtId="0" fontId="1" fillId="0" borderId="2" xfId="0" applyFont="1" applyFill="1" applyBorder="1" applyAlignment="1" applyProtection="1">
      <alignment horizontal="right" vertical="center" wrapText="1"/>
      <protection hidden="1"/>
    </xf>
    <xf numFmtId="0" fontId="1" fillId="0" borderId="3" xfId="0" applyFont="1" applyFill="1" applyBorder="1" applyAlignment="1" applyProtection="1">
      <alignment horizontal="right" vertical="center" wrapText="1"/>
      <protection hidden="1"/>
    </xf>
    <xf numFmtId="0" fontId="1" fillId="0" borderId="4" xfId="0" applyFont="1" applyFill="1" applyBorder="1" applyAlignment="1" applyProtection="1">
      <alignment horizontal="right" vertical="center" wrapText="1"/>
      <protection hidden="1"/>
    </xf>
    <xf numFmtId="4" fontId="1" fillId="0" borderId="2" xfId="0" applyNumberFormat="1" applyFont="1" applyFill="1" applyBorder="1" applyAlignment="1" applyProtection="1">
      <alignment wrapText="1"/>
      <protection hidden="1"/>
    </xf>
    <xf numFmtId="4" fontId="1" fillId="0" borderId="3" xfId="0" applyNumberFormat="1" applyFont="1" applyFill="1" applyBorder="1" applyAlignment="1" applyProtection="1">
      <alignment wrapText="1"/>
      <protection hidden="1"/>
    </xf>
    <xf numFmtId="4" fontId="1" fillId="0" borderId="4" xfId="0" applyNumberFormat="1" applyFont="1" applyFill="1" applyBorder="1" applyAlignment="1" applyProtection="1">
      <alignment wrapText="1"/>
      <protection hidden="1"/>
    </xf>
    <xf numFmtId="0" fontId="1" fillId="0" borderId="2" xfId="0" applyFont="1" applyBorder="1" applyAlignment="1" applyProtection="1">
      <protection hidden="1"/>
    </xf>
    <xf numFmtId="0" fontId="1" fillId="0" borderId="3" xfId="0" applyFont="1" applyBorder="1" applyAlignment="1" applyProtection="1">
      <protection hidden="1"/>
    </xf>
    <xf numFmtId="0" fontId="1" fillId="0" borderId="4" xfId="0" applyFont="1" applyBorder="1" applyAlignment="1" applyProtection="1">
      <protection hidden="1"/>
    </xf>
    <xf numFmtId="14" fontId="0" fillId="2" borderId="2" xfId="0" applyNumberForma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0" borderId="2" xfId="0"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vertical="top" wrapText="1"/>
      <protection hidden="1"/>
    </xf>
    <xf numFmtId="0" fontId="8" fillId="0" borderId="0" xfId="1" quotePrefix="1" applyFont="1" applyAlignment="1" applyProtection="1">
      <alignment vertical="top" wrapText="1"/>
      <protection hidden="1"/>
    </xf>
    <xf numFmtId="0" fontId="8" fillId="0" borderId="0" xfId="1" applyFont="1" applyAlignment="1" applyProtection="1">
      <alignment wrapText="1"/>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4" fillId="0" borderId="0" xfId="0" applyFont="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wrapText="1"/>
      <protection hidden="1"/>
    </xf>
    <xf numFmtId="0" fontId="0" fillId="0" borderId="0" xfId="0" quotePrefix="1" applyAlignment="1" applyProtection="1">
      <alignment vertical="center"/>
      <protection hidden="1"/>
    </xf>
    <xf numFmtId="0" fontId="0" fillId="0" borderId="0" xfId="0" applyAlignment="1" applyProtection="1">
      <protection hidden="1"/>
    </xf>
    <xf numFmtId="0" fontId="5" fillId="3" borderId="0" xfId="0" applyFont="1" applyFill="1" applyAlignment="1" applyProtection="1">
      <alignment horizontal="left" vertical="center"/>
      <protection hidden="1"/>
    </xf>
    <xf numFmtId="0" fontId="1" fillId="2" borderId="2" xfId="0" applyFont="1" applyFill="1"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18" fillId="0" borderId="10" xfId="1" applyFont="1" applyBorder="1" applyAlignment="1" applyProtection="1">
      <alignment vertical="top"/>
      <protection hidden="1"/>
    </xf>
    <xf numFmtId="0" fontId="0" fillId="0" borderId="10" xfId="0" applyBorder="1" applyAlignment="1" applyProtection="1">
      <alignment vertical="top"/>
      <protection hidden="1"/>
    </xf>
    <xf numFmtId="0" fontId="0" fillId="0" borderId="10" xfId="0" applyBorder="1" applyAlignment="1">
      <alignment vertical="top"/>
    </xf>
    <xf numFmtId="0" fontId="16" fillId="0" borderId="0" xfId="1" applyFont="1" applyAlignment="1" applyProtection="1">
      <alignment horizontal="left" vertical="top" wrapText="1"/>
      <protection hidden="1"/>
    </xf>
    <xf numFmtId="0" fontId="0" fillId="0" borderId="2" xfId="0"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cellXfs>
  <cellStyles count="2">
    <cellStyle name="Hyperlink" xfId="1" builtinId="8"/>
    <cellStyle name="Standaard" xfId="0" builtinId="0"/>
  </cellStyles>
  <dxfs count="2">
    <dxf>
      <fill>
        <patternFill>
          <bgColor rgb="FFFFFF00"/>
        </patternFill>
      </fill>
    </dxf>
    <dxf>
      <font>
        <b/>
        <i/>
        <color rgb="FFFF0000"/>
      </font>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edulex/document.aspx?docid=15957" TargetMode="External"/><Relationship Id="rId2" Type="http://schemas.openxmlformats.org/officeDocument/2006/relationships/hyperlink" Target="https://data-onderwijs.vlaanderen.be/edulex/document.aspx?docid=15957" TargetMode="External"/><Relationship Id="rId1" Type="http://schemas.openxmlformats.org/officeDocument/2006/relationships/hyperlink" Target="https://data-onderwijs.vlaanderen.be/edulex/document.aspx?docid=15957"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data-onderwijs.vlaanderen.be/edulex/document.aspx?docid=1595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6B5F-3AC1-4BE7-90B0-794D3F87D1AA}">
  <dimension ref="A1:BU88"/>
  <sheetViews>
    <sheetView showGridLines="0" tabSelected="1" zoomScaleNormal="100" workbookViewId="0">
      <selection activeCell="M23" sqref="M23:Q23"/>
    </sheetView>
  </sheetViews>
  <sheetFormatPr defaultRowHeight="14.4" x14ac:dyDescent="0.3"/>
  <cols>
    <col min="1" max="5" width="2.109375" style="1" customWidth="1"/>
    <col min="6" max="6" width="2.5546875" style="1" customWidth="1"/>
    <col min="7" max="7" width="2.44140625" style="1" customWidth="1"/>
    <col min="8" max="20" width="2.6640625" style="1" customWidth="1"/>
    <col min="21" max="23" width="2.109375" style="1" customWidth="1"/>
    <col min="24" max="26" width="2.6640625" style="1" customWidth="1"/>
    <col min="27" max="29" width="2.109375" style="1" customWidth="1"/>
    <col min="30" max="32" width="2.77734375" style="1" customWidth="1"/>
    <col min="33" max="35" width="2.109375" style="1" customWidth="1"/>
    <col min="36" max="44" width="2.77734375" style="1" customWidth="1"/>
    <col min="45" max="50" width="2.6640625" style="1" customWidth="1"/>
    <col min="51" max="68" width="2.109375" style="1" customWidth="1"/>
    <col min="69" max="69" width="2.21875" style="1" customWidth="1"/>
    <col min="70" max="70" width="2.109375" style="1" customWidth="1"/>
    <col min="71" max="71" width="12.109375" style="1" hidden="1" customWidth="1"/>
    <col min="72" max="72" width="14.33203125" style="1" hidden="1" customWidth="1"/>
    <col min="73" max="73" width="8.21875" style="19" hidden="1" customWidth="1"/>
    <col min="74" max="137" width="2.109375" style="1" customWidth="1"/>
    <col min="138" max="16384" width="8.88671875" style="1"/>
  </cols>
  <sheetData>
    <row r="1" spans="3:70" x14ac:dyDescent="0.3">
      <c r="BQ1" s="37" t="s">
        <v>807</v>
      </c>
    </row>
    <row r="2" spans="3:70" ht="69" customHeight="1" x14ac:dyDescent="0.3">
      <c r="C2" s="94" t="s">
        <v>761</v>
      </c>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29"/>
    </row>
    <row r="3" spans="3:70" ht="24" customHeight="1" x14ac:dyDescent="0.3">
      <c r="C3" s="99" t="s">
        <v>160</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32"/>
    </row>
    <row r="4" spans="3:70" x14ac:dyDescent="0.3">
      <c r="C4" s="32" t="s">
        <v>2</v>
      </c>
      <c r="D4" s="32"/>
      <c r="E4" s="32"/>
      <c r="F4" s="32"/>
      <c r="G4" s="32"/>
      <c r="H4" s="32"/>
      <c r="I4" s="32"/>
      <c r="J4" s="32"/>
      <c r="AD4" s="45" t="str">
        <f ca="1">IF(TODAY()&gt;45519,"Deze simulatietool is alleen geldig voor het schooljaar 2023-2024!","")</f>
        <v/>
      </c>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row>
    <row r="5" spans="3:70" x14ac:dyDescent="0.3">
      <c r="C5" s="7" t="s">
        <v>3</v>
      </c>
      <c r="D5" s="32"/>
      <c r="E5" s="32"/>
      <c r="F5" s="32"/>
      <c r="G5" s="32"/>
      <c r="H5" s="32"/>
      <c r="I5" s="32"/>
      <c r="J5" s="32"/>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row>
    <row r="6" spans="3:70" x14ac:dyDescent="0.3">
      <c r="C6" s="32" t="s">
        <v>4</v>
      </c>
      <c r="D6" s="32"/>
      <c r="E6" s="32"/>
      <c r="F6" s="32"/>
      <c r="G6" s="32"/>
      <c r="H6" s="32"/>
      <c r="I6" s="32"/>
      <c r="J6" s="32"/>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row>
    <row r="7" spans="3:70" x14ac:dyDescent="0.3">
      <c r="C7" s="32" t="s">
        <v>806</v>
      </c>
      <c r="D7" s="32"/>
      <c r="E7" s="32"/>
      <c r="F7" s="32"/>
      <c r="G7" s="32"/>
      <c r="H7" s="32"/>
      <c r="I7" s="32"/>
      <c r="J7" s="32"/>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row>
    <row r="8" spans="3:70" ht="14.4" customHeight="1" x14ac:dyDescent="0.3">
      <c r="C8" s="40" t="s">
        <v>805</v>
      </c>
      <c r="D8" s="40"/>
      <c r="E8" s="40"/>
      <c r="F8" s="40"/>
      <c r="G8" s="40"/>
      <c r="H8" s="40"/>
      <c r="I8" s="40"/>
      <c r="J8" s="40"/>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row>
    <row r="9" spans="3:70" x14ac:dyDescent="0.3">
      <c r="C9" s="10" t="str">
        <f>IF(M23="","","T")</f>
        <v/>
      </c>
      <c r="D9" s="32" t="str">
        <f>IF(M23="","",VLOOKUP(M23,'instellingsgegevens bubao'!$A$2:$L$5000,10,FALSE)&amp;" ("&amp;VLOOKUP(M23,'instellingsgegevens bubao'!$A$2:$L$5000,8,FALSE)&amp;")")</f>
        <v/>
      </c>
      <c r="E9" s="32"/>
      <c r="F9" s="32"/>
      <c r="G9" s="32"/>
      <c r="H9" s="32"/>
      <c r="I9" s="32"/>
      <c r="J9" s="32"/>
    </row>
    <row r="10" spans="3:70" ht="9" customHeight="1" x14ac:dyDescent="0.3">
      <c r="C10" s="32"/>
      <c r="D10" s="32"/>
      <c r="E10" s="32"/>
      <c r="F10" s="32"/>
      <c r="G10" s="32"/>
      <c r="H10" s="32"/>
      <c r="I10" s="32"/>
      <c r="J10" s="32"/>
    </row>
    <row r="11" spans="3:70" ht="18" customHeight="1" x14ac:dyDescent="0.3">
      <c r="C11" s="4" t="s">
        <v>0</v>
      </c>
      <c r="D11" s="32"/>
      <c r="E11" s="32"/>
      <c r="F11" s="32"/>
      <c r="G11" s="32"/>
      <c r="H11" s="32"/>
      <c r="I11" s="32"/>
      <c r="J11" s="32"/>
    </row>
    <row r="12" spans="3:70" ht="31.8" customHeight="1" x14ac:dyDescent="0.3">
      <c r="C12" s="95" t="s">
        <v>747</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29"/>
    </row>
    <row r="13" spans="3:70" ht="18" customHeight="1" x14ac:dyDescent="0.3">
      <c r="C13" s="4" t="s">
        <v>159</v>
      </c>
      <c r="D13" s="32"/>
      <c r="E13" s="8"/>
      <c r="F13" s="8"/>
      <c r="G13" s="8"/>
      <c r="H13" s="8"/>
      <c r="I13" s="8"/>
      <c r="J13" s="8"/>
    </row>
    <row r="14" spans="3:70" ht="31.2" customHeight="1" x14ac:dyDescent="0.3">
      <c r="C14" s="108" t="s">
        <v>172</v>
      </c>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row>
    <row r="15" spans="3:70" ht="14.4" hidden="1" customHeight="1" x14ac:dyDescent="0.3">
      <c r="C15" s="32"/>
      <c r="D15" s="8"/>
      <c r="E15" s="8"/>
      <c r="F15" s="8"/>
      <c r="G15" s="8"/>
      <c r="H15" s="8"/>
      <c r="I15" s="8"/>
      <c r="J15" s="8"/>
    </row>
    <row r="16" spans="3:70" ht="18" customHeight="1" x14ac:dyDescent="0.3">
      <c r="C16" s="4" t="s">
        <v>1</v>
      </c>
      <c r="D16" s="32"/>
      <c r="E16" s="32"/>
      <c r="F16" s="32"/>
      <c r="G16" s="32"/>
      <c r="H16" s="32"/>
      <c r="I16" s="32"/>
      <c r="J16" s="32"/>
    </row>
    <row r="17" spans="2:73" ht="14.4" customHeight="1" x14ac:dyDescent="0.3">
      <c r="C17" s="97" t="s">
        <v>173</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29"/>
    </row>
    <row r="18" spans="2:73" x14ac:dyDescent="0.3">
      <c r="C18" s="32"/>
      <c r="D18" s="32"/>
      <c r="E18" s="32"/>
      <c r="F18" s="32"/>
      <c r="G18" s="32"/>
      <c r="H18" s="32"/>
      <c r="I18" s="32"/>
      <c r="J18" s="32"/>
    </row>
    <row r="19" spans="2:73" ht="22.8" customHeight="1" x14ac:dyDescent="0.3">
      <c r="C19" s="101" t="s">
        <v>5</v>
      </c>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32"/>
      <c r="BS19" s="19" t="str">
        <f>_xlfn.IFNA(M25,"X")</f>
        <v/>
      </c>
    </row>
    <row r="20" spans="2:73" ht="4.05" customHeight="1" x14ac:dyDescent="0.3"/>
    <row r="21" spans="2:73" ht="19.95" customHeight="1" x14ac:dyDescent="0.3">
      <c r="B21" s="3">
        <v>1</v>
      </c>
      <c r="C21" s="3" t="s">
        <v>6</v>
      </c>
      <c r="D21" s="3"/>
      <c r="E21" s="3"/>
      <c r="F21" s="3"/>
      <c r="G21" s="3"/>
      <c r="H21" s="3"/>
      <c r="I21" s="3"/>
      <c r="J21" s="3"/>
      <c r="K21" s="3"/>
      <c r="L21" s="3"/>
      <c r="M21" s="3"/>
      <c r="N21" s="3"/>
      <c r="O21" s="3"/>
      <c r="P21" s="3"/>
      <c r="Q21" s="3"/>
      <c r="R21" s="3"/>
      <c r="S21" s="18" t="str">
        <f>IF(AND(M23="",COUNTA(C34:AB53)&gt;0),"U hebt het nummer van de school niet ingevuld!","")</f>
        <v/>
      </c>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2:73" ht="18" customHeight="1" x14ac:dyDescent="0.3">
      <c r="C22" s="5" t="s">
        <v>7</v>
      </c>
    </row>
    <row r="23" spans="2:73" x14ac:dyDescent="0.3">
      <c r="K23" s="6" t="s">
        <v>8</v>
      </c>
      <c r="M23" s="102"/>
      <c r="N23" s="103"/>
      <c r="O23" s="103"/>
      <c r="P23" s="103"/>
      <c r="Q23" s="104"/>
      <c r="R23" s="49" t="str">
        <f>IF(BS19="X"," &lt;= U hebt een nummer van een school voor gewoon basisonderwijs of een onbestaand nummer ingevuld!","")</f>
        <v/>
      </c>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row>
    <row r="24" spans="2:73" ht="4.05" customHeight="1" x14ac:dyDescent="0.3"/>
    <row r="25" spans="2:73" s="9" customFormat="1" ht="18" customHeight="1" x14ac:dyDescent="0.3">
      <c r="K25" s="6" t="s">
        <v>9</v>
      </c>
      <c r="M25" s="92" t="str">
        <f>IF(M23="","",VLOOKUP(M23,'instellingsgegevens bubao'!A2:L5000,11,FALSE))</f>
        <v/>
      </c>
      <c r="N25" s="92"/>
      <c r="O25" s="92"/>
      <c r="P25" s="92"/>
      <c r="Q25" s="92"/>
      <c r="R25" s="92"/>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31"/>
      <c r="BU25" s="26"/>
    </row>
    <row r="26" spans="2:73" s="9" customFormat="1" ht="14.4" customHeight="1" x14ac:dyDescent="0.3">
      <c r="K26" s="6"/>
      <c r="M26" s="30"/>
      <c r="N26" s="30"/>
      <c r="O26" s="30"/>
      <c r="P26" s="30"/>
      <c r="Q26" s="30"/>
      <c r="R26" s="30"/>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U26" s="26"/>
    </row>
    <row r="27" spans="2:73" ht="22.8" customHeight="1" x14ac:dyDescent="0.3">
      <c r="C27" s="47" t="s">
        <v>748</v>
      </c>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32"/>
      <c r="BS27" s="19">
        <f>_xlfn.IFNA(M50,"X")</f>
        <v>0</v>
      </c>
    </row>
    <row r="28" spans="2:73" s="9" customFormat="1" ht="4.05" customHeight="1" x14ac:dyDescent="0.3">
      <c r="K28" s="6"/>
      <c r="M28" s="30"/>
      <c r="N28" s="30"/>
      <c r="O28" s="30"/>
      <c r="P28" s="30"/>
      <c r="Q28" s="30"/>
      <c r="R28" s="30"/>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U28" s="26"/>
    </row>
    <row r="29" spans="2:73" ht="15" customHeight="1" x14ac:dyDescent="0.3">
      <c r="B29" s="3">
        <v>2</v>
      </c>
      <c r="C29" s="10" t="s">
        <v>762</v>
      </c>
      <c r="BR29" s="28"/>
    </row>
    <row r="30" spans="2:73" ht="15" customHeight="1" x14ac:dyDescent="0.3">
      <c r="B30" s="3"/>
      <c r="C30" s="90" t="s">
        <v>749</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36"/>
    </row>
    <row r="31" spans="2:73" ht="28.8" customHeight="1" x14ac:dyDescent="0.3">
      <c r="B31" s="3"/>
      <c r="C31" s="43" t="s">
        <v>750</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34"/>
    </row>
    <row r="32" spans="2:73" s="9" customFormat="1" ht="4.05" customHeight="1" x14ac:dyDescent="0.3">
      <c r="K32" s="6"/>
      <c r="M32" s="30"/>
      <c r="N32" s="30"/>
      <c r="O32" s="30"/>
      <c r="P32" s="30"/>
      <c r="Q32" s="30"/>
      <c r="R32" s="30"/>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U32" s="26"/>
    </row>
    <row r="33" spans="1:73" s="9" customFormat="1" ht="76.8" customHeight="1" x14ac:dyDescent="0.3">
      <c r="C33" s="88" t="s">
        <v>751</v>
      </c>
      <c r="D33" s="89"/>
      <c r="E33" s="89"/>
      <c r="F33" s="89"/>
      <c r="G33" s="89"/>
      <c r="H33" s="89"/>
      <c r="I33" s="84" t="s">
        <v>809</v>
      </c>
      <c r="J33" s="85"/>
      <c r="K33" s="85"/>
      <c r="L33" s="85"/>
      <c r="M33" s="85"/>
      <c r="N33" s="85"/>
      <c r="O33" s="86"/>
      <c r="P33" s="86"/>
      <c r="Q33" s="86"/>
      <c r="R33" s="87"/>
      <c r="S33" s="84" t="s">
        <v>808</v>
      </c>
      <c r="T33" s="85"/>
      <c r="U33" s="85"/>
      <c r="V33" s="85"/>
      <c r="W33" s="85"/>
      <c r="X33" s="85"/>
      <c r="Y33" s="86"/>
      <c r="Z33" s="86"/>
      <c r="AA33" s="86"/>
      <c r="AB33" s="87"/>
      <c r="AD33" s="31"/>
      <c r="AE33" s="58" t="str">
        <f>IF(COUNTIF(A34:A53,"!")&gt;0," U hebt minstens één datum ingevuld die niet chronologisch is of u hebt tussen twee datums minstens één datum blanco gelaten! Daardoor worden de berekeningen bij punt "&amp;B57&amp;" niet correct uitgevoerd. Doe de nodige aanpassingen.","")</f>
        <v/>
      </c>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31"/>
      <c r="BS33" s="22" t="s">
        <v>165</v>
      </c>
      <c r="BT33" s="22" t="s">
        <v>166</v>
      </c>
      <c r="BU33" s="22" t="s">
        <v>171</v>
      </c>
    </row>
    <row r="34" spans="1:73" s="9" customFormat="1" ht="14.4" customHeight="1" x14ac:dyDescent="0.3">
      <c r="B34" s="24" t="str">
        <f>IF(AND(C34="",OR(I34&lt;&gt;"",S34&lt;&gt;"")),"!","")</f>
        <v/>
      </c>
      <c r="C34" s="78"/>
      <c r="D34" s="79"/>
      <c r="E34" s="79"/>
      <c r="F34" s="79"/>
      <c r="G34" s="79"/>
      <c r="H34" s="80"/>
      <c r="I34" s="81"/>
      <c r="J34" s="82"/>
      <c r="K34" s="82"/>
      <c r="L34" s="82"/>
      <c r="M34" s="82"/>
      <c r="N34" s="82"/>
      <c r="O34" s="82"/>
      <c r="P34" s="82"/>
      <c r="Q34" s="82"/>
      <c r="R34" s="83"/>
      <c r="S34" s="81"/>
      <c r="T34" s="82"/>
      <c r="U34" s="82"/>
      <c r="V34" s="82"/>
      <c r="W34" s="82"/>
      <c r="X34" s="82"/>
      <c r="Y34" s="82"/>
      <c r="Z34" s="82"/>
      <c r="AA34" s="82"/>
      <c r="AB34" s="83"/>
      <c r="AC34" s="23" t="str">
        <f t="shared" ref="AC34:AC53" si="0">IF(AND(C34&lt;&gt;"",OR(I34="",S34=""))," &lt;= Vul voor beide niveaus het aantal leerlingen in. Als er geen bijkomende leerlingen in een niveau zijn, vult u voor dat niveau het getal 'nul' in.",IF(AND(C34&lt;&gt;"",AND(I34=0,S34=0))," &lt;= Als u een datum van herberekening invult, mag u niet in beide niveaus het getal 'nul' invullen!",IF(B34="!"," &lt;= U hebt de instapdatum nog niet ingevuld!","")))</f>
        <v/>
      </c>
      <c r="AD34" s="31"/>
      <c r="AE34" s="31"/>
      <c r="AF34" s="21"/>
      <c r="AG34" s="21"/>
      <c r="AH34" s="21"/>
      <c r="AI34" s="21"/>
      <c r="AJ34" s="21"/>
      <c r="AL34" s="21"/>
      <c r="AM34" s="21"/>
      <c r="AN34" s="21"/>
      <c r="AO34" s="2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9">
        <f>I34</f>
        <v>0</v>
      </c>
      <c r="BT34" s="9">
        <f>S34</f>
        <v>0</v>
      </c>
      <c r="BU34" s="26" t="str">
        <f>IF(AND(C34&lt;&gt;"",AND(I34=0,S34=0)),"X","")</f>
        <v/>
      </c>
    </row>
    <row r="35" spans="1:73" s="9" customFormat="1" ht="14.4" customHeight="1" x14ac:dyDescent="0.3">
      <c r="A35" s="24" t="str">
        <f>IF(OR(AND(C34="",C35=""),AND(C34&lt;&gt;"",C35="")),"",IF(OR(C35&lt;=C34,AND(C35&lt;&gt;"",C34="")),"!",""))</f>
        <v/>
      </c>
      <c r="B35" s="24" t="str">
        <f t="shared" ref="B35:B53" si="1">IF(AND(C35="",OR(I35&lt;&gt;"",S35&lt;&gt;"")),"!","")</f>
        <v/>
      </c>
      <c r="C35" s="78"/>
      <c r="D35" s="79"/>
      <c r="E35" s="79"/>
      <c r="F35" s="79"/>
      <c r="G35" s="79"/>
      <c r="H35" s="80"/>
      <c r="I35" s="81"/>
      <c r="J35" s="82"/>
      <c r="K35" s="82"/>
      <c r="L35" s="82"/>
      <c r="M35" s="82"/>
      <c r="N35" s="82"/>
      <c r="O35" s="82"/>
      <c r="P35" s="82"/>
      <c r="Q35" s="82"/>
      <c r="R35" s="83"/>
      <c r="S35" s="81"/>
      <c r="T35" s="82"/>
      <c r="U35" s="82"/>
      <c r="V35" s="82"/>
      <c r="W35" s="82"/>
      <c r="X35" s="82"/>
      <c r="Y35" s="82"/>
      <c r="Z35" s="82"/>
      <c r="AA35" s="82"/>
      <c r="AB35" s="83"/>
      <c r="AC35" s="23" t="str">
        <f t="shared" si="0"/>
        <v/>
      </c>
      <c r="AD35" s="31"/>
      <c r="AE35" s="31"/>
      <c r="AF35" s="21"/>
      <c r="AG35" s="21"/>
      <c r="AH35" s="21"/>
      <c r="AI35" s="21"/>
      <c r="AJ35" s="21"/>
      <c r="AL35" s="21"/>
      <c r="AM35" s="21"/>
      <c r="AN35" s="21"/>
      <c r="AO35" s="2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9">
        <f>BS34+I35</f>
        <v>0</v>
      </c>
      <c r="BT35" s="9">
        <f>BT34+S35</f>
        <v>0</v>
      </c>
      <c r="BU35" s="26" t="str">
        <f t="shared" ref="BU35:BU53" si="2">IF(AND(C35&lt;&gt;"",AND(I35=0,S35=0)),"X","")</f>
        <v/>
      </c>
    </row>
    <row r="36" spans="1:73" s="9" customFormat="1" ht="14.4" customHeight="1" x14ac:dyDescent="0.3">
      <c r="A36" s="24" t="str">
        <f t="shared" ref="A36:A53" si="3">IF(OR(AND(C35="",C36=""),AND(C35&lt;&gt;"",C36="")),"",IF(OR(C36&lt;=C35,AND(C36&lt;&gt;"",C35="")),"!",""))</f>
        <v/>
      </c>
      <c r="B36" s="24" t="str">
        <f t="shared" si="1"/>
        <v/>
      </c>
      <c r="C36" s="78"/>
      <c r="D36" s="79"/>
      <c r="E36" s="79"/>
      <c r="F36" s="79"/>
      <c r="G36" s="79"/>
      <c r="H36" s="80"/>
      <c r="I36" s="81"/>
      <c r="J36" s="82"/>
      <c r="K36" s="82"/>
      <c r="L36" s="82"/>
      <c r="M36" s="82"/>
      <c r="N36" s="82"/>
      <c r="O36" s="82"/>
      <c r="P36" s="82"/>
      <c r="Q36" s="82"/>
      <c r="R36" s="83"/>
      <c r="S36" s="81"/>
      <c r="T36" s="82"/>
      <c r="U36" s="82"/>
      <c r="V36" s="82"/>
      <c r="W36" s="82"/>
      <c r="X36" s="82"/>
      <c r="Y36" s="82"/>
      <c r="Z36" s="82"/>
      <c r="AA36" s="82"/>
      <c r="AB36" s="83"/>
      <c r="AC36" s="23" t="str">
        <f t="shared" si="0"/>
        <v/>
      </c>
      <c r="AD36" s="31"/>
      <c r="AE36" s="31"/>
      <c r="AF36" s="21"/>
      <c r="AG36" s="21"/>
      <c r="AH36" s="21"/>
      <c r="AI36" s="21"/>
      <c r="AJ36" s="21"/>
      <c r="AL36" s="21"/>
      <c r="AM36" s="21"/>
      <c r="AN36" s="21"/>
      <c r="AO36" s="2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9">
        <f t="shared" ref="BS36:BS53" si="4">BS35+I36</f>
        <v>0</v>
      </c>
      <c r="BT36" s="9">
        <f t="shared" ref="BT36:BT53" si="5">BT35+S36</f>
        <v>0</v>
      </c>
      <c r="BU36" s="26" t="str">
        <f t="shared" si="2"/>
        <v/>
      </c>
    </row>
    <row r="37" spans="1:73" s="9" customFormat="1" ht="14.4" customHeight="1" x14ac:dyDescent="0.3">
      <c r="A37" s="24" t="str">
        <f t="shared" si="3"/>
        <v/>
      </c>
      <c r="B37" s="24" t="str">
        <f t="shared" si="1"/>
        <v/>
      </c>
      <c r="C37" s="78"/>
      <c r="D37" s="79"/>
      <c r="E37" s="79"/>
      <c r="F37" s="79"/>
      <c r="G37" s="79"/>
      <c r="H37" s="80"/>
      <c r="I37" s="81"/>
      <c r="J37" s="82"/>
      <c r="K37" s="82"/>
      <c r="L37" s="82"/>
      <c r="M37" s="82"/>
      <c r="N37" s="82"/>
      <c r="O37" s="82"/>
      <c r="P37" s="82"/>
      <c r="Q37" s="82"/>
      <c r="R37" s="83"/>
      <c r="S37" s="81"/>
      <c r="T37" s="82"/>
      <c r="U37" s="82"/>
      <c r="V37" s="82"/>
      <c r="W37" s="82"/>
      <c r="X37" s="82"/>
      <c r="Y37" s="82"/>
      <c r="Z37" s="82"/>
      <c r="AA37" s="82"/>
      <c r="AB37" s="83"/>
      <c r="AC37" s="23" t="str">
        <f t="shared" si="0"/>
        <v/>
      </c>
      <c r="AD37" s="31"/>
      <c r="AE37" s="31"/>
      <c r="AF37" s="21"/>
      <c r="AG37" s="21"/>
      <c r="AH37" s="21"/>
      <c r="AI37" s="21"/>
      <c r="AJ37" s="21"/>
      <c r="AL37" s="21"/>
      <c r="AM37" s="21"/>
      <c r="AN37" s="21"/>
      <c r="AO37" s="2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9">
        <f t="shared" si="4"/>
        <v>0</v>
      </c>
      <c r="BT37" s="9">
        <f t="shared" si="5"/>
        <v>0</v>
      </c>
      <c r="BU37" s="26" t="str">
        <f t="shared" si="2"/>
        <v/>
      </c>
    </row>
    <row r="38" spans="1:73" s="9" customFormat="1" ht="14.4" customHeight="1" x14ac:dyDescent="0.3">
      <c r="A38" s="24" t="str">
        <f t="shared" si="3"/>
        <v/>
      </c>
      <c r="B38" s="24" t="str">
        <f t="shared" si="1"/>
        <v/>
      </c>
      <c r="C38" s="78"/>
      <c r="D38" s="79"/>
      <c r="E38" s="79"/>
      <c r="F38" s="79"/>
      <c r="G38" s="79"/>
      <c r="H38" s="80"/>
      <c r="I38" s="81"/>
      <c r="J38" s="82"/>
      <c r="K38" s="82"/>
      <c r="L38" s="82"/>
      <c r="M38" s="82"/>
      <c r="N38" s="82"/>
      <c r="O38" s="82"/>
      <c r="P38" s="82"/>
      <c r="Q38" s="82"/>
      <c r="R38" s="83"/>
      <c r="S38" s="81"/>
      <c r="T38" s="82"/>
      <c r="U38" s="82"/>
      <c r="V38" s="82"/>
      <c r="W38" s="82"/>
      <c r="X38" s="82"/>
      <c r="Y38" s="82"/>
      <c r="Z38" s="82"/>
      <c r="AA38" s="82"/>
      <c r="AB38" s="83"/>
      <c r="AC38" s="23" t="str">
        <f t="shared" si="0"/>
        <v/>
      </c>
      <c r="AD38" s="31"/>
      <c r="AE38" s="31"/>
      <c r="AF38" s="21"/>
      <c r="AG38" s="21"/>
      <c r="AH38" s="21"/>
      <c r="AI38" s="21"/>
      <c r="AJ38" s="21"/>
      <c r="AL38" s="21"/>
      <c r="AM38" s="21"/>
      <c r="AN38" s="21"/>
      <c r="AO38" s="2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9">
        <f t="shared" si="4"/>
        <v>0</v>
      </c>
      <c r="BT38" s="9">
        <f t="shared" si="5"/>
        <v>0</v>
      </c>
      <c r="BU38" s="26" t="str">
        <f t="shared" si="2"/>
        <v/>
      </c>
    </row>
    <row r="39" spans="1:73" s="9" customFormat="1" ht="14.4" customHeight="1" x14ac:dyDescent="0.3">
      <c r="A39" s="24" t="str">
        <f t="shared" si="3"/>
        <v/>
      </c>
      <c r="B39" s="24" t="str">
        <f t="shared" si="1"/>
        <v/>
      </c>
      <c r="C39" s="78"/>
      <c r="D39" s="79"/>
      <c r="E39" s="79"/>
      <c r="F39" s="79"/>
      <c r="G39" s="79"/>
      <c r="H39" s="80"/>
      <c r="I39" s="81"/>
      <c r="J39" s="82"/>
      <c r="K39" s="82"/>
      <c r="L39" s="82"/>
      <c r="M39" s="82"/>
      <c r="N39" s="82"/>
      <c r="O39" s="82"/>
      <c r="P39" s="82"/>
      <c r="Q39" s="82"/>
      <c r="R39" s="83"/>
      <c r="S39" s="81"/>
      <c r="T39" s="82"/>
      <c r="U39" s="82"/>
      <c r="V39" s="82"/>
      <c r="W39" s="82"/>
      <c r="X39" s="82"/>
      <c r="Y39" s="82"/>
      <c r="Z39" s="82"/>
      <c r="AA39" s="82"/>
      <c r="AB39" s="83"/>
      <c r="AC39" s="23" t="str">
        <f t="shared" si="0"/>
        <v/>
      </c>
      <c r="AD39" s="31"/>
      <c r="AE39" s="31"/>
      <c r="AF39" s="21"/>
      <c r="AG39" s="21"/>
      <c r="AH39" s="21"/>
      <c r="AI39" s="21"/>
      <c r="AJ39" s="21"/>
      <c r="AL39" s="21"/>
      <c r="AM39" s="21"/>
      <c r="AN39" s="21"/>
      <c r="AO39" s="2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9">
        <f t="shared" si="4"/>
        <v>0</v>
      </c>
      <c r="BT39" s="9">
        <f t="shared" si="5"/>
        <v>0</v>
      </c>
      <c r="BU39" s="26" t="str">
        <f t="shared" si="2"/>
        <v/>
      </c>
    </row>
    <row r="40" spans="1:73" s="9" customFormat="1" ht="14.4" customHeight="1" x14ac:dyDescent="0.3">
      <c r="A40" s="24" t="str">
        <f t="shared" si="3"/>
        <v/>
      </c>
      <c r="B40" s="24" t="str">
        <f t="shared" si="1"/>
        <v/>
      </c>
      <c r="C40" s="78"/>
      <c r="D40" s="79"/>
      <c r="E40" s="79"/>
      <c r="F40" s="79"/>
      <c r="G40" s="79"/>
      <c r="H40" s="80"/>
      <c r="I40" s="81"/>
      <c r="J40" s="82"/>
      <c r="K40" s="82"/>
      <c r="L40" s="82"/>
      <c r="M40" s="82"/>
      <c r="N40" s="82"/>
      <c r="O40" s="82"/>
      <c r="P40" s="82"/>
      <c r="Q40" s="82"/>
      <c r="R40" s="83"/>
      <c r="S40" s="81"/>
      <c r="T40" s="82"/>
      <c r="U40" s="82"/>
      <c r="V40" s="82"/>
      <c r="W40" s="82"/>
      <c r="X40" s="82"/>
      <c r="Y40" s="82"/>
      <c r="Z40" s="82"/>
      <c r="AA40" s="82"/>
      <c r="AB40" s="83"/>
      <c r="AC40" s="23" t="str">
        <f t="shared" si="0"/>
        <v/>
      </c>
      <c r="AD40" s="31"/>
      <c r="AE40" s="31"/>
      <c r="AF40" s="21"/>
      <c r="AG40" s="21"/>
      <c r="AH40" s="21"/>
      <c r="AI40" s="21"/>
      <c r="AJ40" s="21"/>
      <c r="AL40" s="21"/>
      <c r="AM40" s="21"/>
      <c r="AN40" s="21"/>
      <c r="AO40" s="2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9">
        <f t="shared" si="4"/>
        <v>0</v>
      </c>
      <c r="BT40" s="9">
        <f t="shared" si="5"/>
        <v>0</v>
      </c>
      <c r="BU40" s="26" t="str">
        <f t="shared" si="2"/>
        <v/>
      </c>
    </row>
    <row r="41" spans="1:73" s="9" customFormat="1" ht="14.4" customHeight="1" x14ac:dyDescent="0.3">
      <c r="A41" s="24" t="str">
        <f t="shared" si="3"/>
        <v/>
      </c>
      <c r="B41" s="24" t="str">
        <f t="shared" si="1"/>
        <v/>
      </c>
      <c r="C41" s="78"/>
      <c r="D41" s="79"/>
      <c r="E41" s="79"/>
      <c r="F41" s="79"/>
      <c r="G41" s="79"/>
      <c r="H41" s="80"/>
      <c r="I41" s="81"/>
      <c r="J41" s="82"/>
      <c r="K41" s="82"/>
      <c r="L41" s="82"/>
      <c r="M41" s="82"/>
      <c r="N41" s="82"/>
      <c r="O41" s="82"/>
      <c r="P41" s="82"/>
      <c r="Q41" s="82"/>
      <c r="R41" s="83"/>
      <c r="S41" s="81"/>
      <c r="T41" s="82"/>
      <c r="U41" s="82"/>
      <c r="V41" s="82"/>
      <c r="W41" s="82"/>
      <c r="X41" s="82"/>
      <c r="Y41" s="82"/>
      <c r="Z41" s="82"/>
      <c r="AA41" s="82"/>
      <c r="AB41" s="83"/>
      <c r="AC41" s="23" t="str">
        <f t="shared" si="0"/>
        <v/>
      </c>
      <c r="AD41" s="31"/>
      <c r="AE41" s="31"/>
      <c r="AF41" s="21"/>
      <c r="AG41" s="21"/>
      <c r="AH41" s="21"/>
      <c r="AI41" s="21"/>
      <c r="AJ41" s="21"/>
      <c r="AL41" s="21"/>
      <c r="AM41" s="21"/>
      <c r="AN41" s="21"/>
      <c r="AO41" s="2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9">
        <f t="shared" si="4"/>
        <v>0</v>
      </c>
      <c r="BT41" s="9">
        <f t="shared" si="5"/>
        <v>0</v>
      </c>
      <c r="BU41" s="26" t="str">
        <f t="shared" si="2"/>
        <v/>
      </c>
    </row>
    <row r="42" spans="1:73" s="9" customFormat="1" ht="14.4" customHeight="1" x14ac:dyDescent="0.3">
      <c r="A42" s="24" t="str">
        <f t="shared" si="3"/>
        <v/>
      </c>
      <c r="B42" s="24" t="str">
        <f t="shared" si="1"/>
        <v/>
      </c>
      <c r="C42" s="78"/>
      <c r="D42" s="79"/>
      <c r="E42" s="79"/>
      <c r="F42" s="79"/>
      <c r="G42" s="79"/>
      <c r="H42" s="80"/>
      <c r="I42" s="81"/>
      <c r="J42" s="82"/>
      <c r="K42" s="82"/>
      <c r="L42" s="82"/>
      <c r="M42" s="82"/>
      <c r="N42" s="82"/>
      <c r="O42" s="82"/>
      <c r="P42" s="82"/>
      <c r="Q42" s="82"/>
      <c r="R42" s="83"/>
      <c r="S42" s="81"/>
      <c r="T42" s="82"/>
      <c r="U42" s="82"/>
      <c r="V42" s="82"/>
      <c r="W42" s="82"/>
      <c r="X42" s="82"/>
      <c r="Y42" s="82"/>
      <c r="Z42" s="82"/>
      <c r="AA42" s="82"/>
      <c r="AB42" s="83"/>
      <c r="AC42" s="23" t="str">
        <f t="shared" si="0"/>
        <v/>
      </c>
      <c r="AD42" s="31"/>
      <c r="AE42" s="31"/>
      <c r="AF42" s="21"/>
      <c r="AG42" s="21"/>
      <c r="AH42" s="21"/>
      <c r="AI42" s="21"/>
      <c r="AJ42" s="21"/>
      <c r="AL42" s="21"/>
      <c r="AM42" s="21"/>
      <c r="AN42" s="21"/>
      <c r="AO42" s="2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9">
        <f t="shared" si="4"/>
        <v>0</v>
      </c>
      <c r="BT42" s="9">
        <f t="shared" si="5"/>
        <v>0</v>
      </c>
      <c r="BU42" s="26" t="str">
        <f t="shared" si="2"/>
        <v/>
      </c>
    </row>
    <row r="43" spans="1:73" s="9" customFormat="1" ht="14.4" customHeight="1" x14ac:dyDescent="0.3">
      <c r="A43" s="24" t="str">
        <f t="shared" si="3"/>
        <v/>
      </c>
      <c r="B43" s="24" t="str">
        <f t="shared" si="1"/>
        <v/>
      </c>
      <c r="C43" s="78"/>
      <c r="D43" s="79"/>
      <c r="E43" s="79"/>
      <c r="F43" s="79"/>
      <c r="G43" s="79"/>
      <c r="H43" s="80"/>
      <c r="I43" s="81"/>
      <c r="J43" s="82"/>
      <c r="K43" s="82"/>
      <c r="L43" s="82"/>
      <c r="M43" s="82"/>
      <c r="N43" s="82"/>
      <c r="O43" s="82"/>
      <c r="P43" s="82"/>
      <c r="Q43" s="82"/>
      <c r="R43" s="83"/>
      <c r="S43" s="81"/>
      <c r="T43" s="82"/>
      <c r="U43" s="82"/>
      <c r="V43" s="82"/>
      <c r="W43" s="82"/>
      <c r="X43" s="82"/>
      <c r="Y43" s="82"/>
      <c r="Z43" s="82"/>
      <c r="AA43" s="82"/>
      <c r="AB43" s="83"/>
      <c r="AC43" s="23" t="str">
        <f t="shared" si="0"/>
        <v/>
      </c>
      <c r="AD43" s="31"/>
      <c r="AE43" s="31"/>
      <c r="AF43" s="21"/>
      <c r="AG43" s="21"/>
      <c r="AH43" s="21"/>
      <c r="AI43" s="21"/>
      <c r="AJ43" s="21"/>
      <c r="AL43" s="21"/>
      <c r="AM43" s="21"/>
      <c r="AN43" s="21"/>
      <c r="AO43" s="2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9">
        <f t="shared" si="4"/>
        <v>0</v>
      </c>
      <c r="BT43" s="9">
        <f t="shared" si="5"/>
        <v>0</v>
      </c>
      <c r="BU43" s="26" t="str">
        <f t="shared" si="2"/>
        <v/>
      </c>
    </row>
    <row r="44" spans="1:73" s="9" customFormat="1" ht="14.4" customHeight="1" x14ac:dyDescent="0.3">
      <c r="A44" s="24" t="str">
        <f t="shared" si="3"/>
        <v/>
      </c>
      <c r="B44" s="24" t="str">
        <f t="shared" si="1"/>
        <v/>
      </c>
      <c r="C44" s="78"/>
      <c r="D44" s="79"/>
      <c r="E44" s="79"/>
      <c r="F44" s="79"/>
      <c r="G44" s="79"/>
      <c r="H44" s="80"/>
      <c r="I44" s="81"/>
      <c r="J44" s="82"/>
      <c r="K44" s="82"/>
      <c r="L44" s="82"/>
      <c r="M44" s="82"/>
      <c r="N44" s="82"/>
      <c r="O44" s="82"/>
      <c r="P44" s="82"/>
      <c r="Q44" s="82"/>
      <c r="R44" s="83"/>
      <c r="S44" s="81"/>
      <c r="T44" s="82"/>
      <c r="U44" s="82"/>
      <c r="V44" s="82"/>
      <c r="W44" s="82"/>
      <c r="X44" s="82"/>
      <c r="Y44" s="82"/>
      <c r="Z44" s="82"/>
      <c r="AA44" s="82"/>
      <c r="AB44" s="83"/>
      <c r="AC44" s="23" t="str">
        <f t="shared" si="0"/>
        <v/>
      </c>
      <c r="AD44" s="31"/>
      <c r="AE44" s="31"/>
      <c r="AF44" s="21"/>
      <c r="AG44" s="21"/>
      <c r="AH44" s="21"/>
      <c r="AI44" s="21"/>
      <c r="AJ44" s="21"/>
      <c r="AL44" s="21"/>
      <c r="AM44" s="21"/>
      <c r="AN44" s="21"/>
      <c r="AO44" s="2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9">
        <f t="shared" si="4"/>
        <v>0</v>
      </c>
      <c r="BT44" s="9">
        <f t="shared" si="5"/>
        <v>0</v>
      </c>
      <c r="BU44" s="26" t="str">
        <f t="shared" si="2"/>
        <v/>
      </c>
    </row>
    <row r="45" spans="1:73" s="9" customFormat="1" ht="14.4" customHeight="1" x14ac:dyDescent="0.3">
      <c r="A45" s="24" t="str">
        <f t="shared" si="3"/>
        <v/>
      </c>
      <c r="B45" s="24" t="str">
        <f t="shared" si="1"/>
        <v/>
      </c>
      <c r="C45" s="78"/>
      <c r="D45" s="79"/>
      <c r="E45" s="79"/>
      <c r="F45" s="79"/>
      <c r="G45" s="79"/>
      <c r="H45" s="80"/>
      <c r="I45" s="81"/>
      <c r="J45" s="82"/>
      <c r="K45" s="82"/>
      <c r="L45" s="82"/>
      <c r="M45" s="82"/>
      <c r="N45" s="82"/>
      <c r="O45" s="82"/>
      <c r="P45" s="82"/>
      <c r="Q45" s="82"/>
      <c r="R45" s="83"/>
      <c r="S45" s="81"/>
      <c r="T45" s="82"/>
      <c r="U45" s="82"/>
      <c r="V45" s="82"/>
      <c r="W45" s="82"/>
      <c r="X45" s="82"/>
      <c r="Y45" s="82"/>
      <c r="Z45" s="82"/>
      <c r="AA45" s="82"/>
      <c r="AB45" s="83"/>
      <c r="AC45" s="23" t="str">
        <f t="shared" si="0"/>
        <v/>
      </c>
      <c r="AD45" s="31"/>
      <c r="AE45" s="31"/>
      <c r="AF45" s="21"/>
      <c r="AG45" s="21"/>
      <c r="AH45" s="21"/>
      <c r="AI45" s="21"/>
      <c r="AJ45" s="21"/>
      <c r="AL45" s="21"/>
      <c r="AM45" s="21"/>
      <c r="AN45" s="21"/>
      <c r="AO45" s="2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9">
        <f t="shared" si="4"/>
        <v>0</v>
      </c>
      <c r="BT45" s="9">
        <f t="shared" si="5"/>
        <v>0</v>
      </c>
      <c r="BU45" s="26" t="str">
        <f t="shared" si="2"/>
        <v/>
      </c>
    </row>
    <row r="46" spans="1:73" s="9" customFormat="1" ht="14.4" customHeight="1" x14ac:dyDescent="0.3">
      <c r="A46" s="24" t="str">
        <f t="shared" si="3"/>
        <v/>
      </c>
      <c r="B46" s="24" t="str">
        <f t="shared" si="1"/>
        <v/>
      </c>
      <c r="C46" s="78"/>
      <c r="D46" s="79"/>
      <c r="E46" s="79"/>
      <c r="F46" s="79"/>
      <c r="G46" s="79"/>
      <c r="H46" s="80"/>
      <c r="I46" s="81"/>
      <c r="J46" s="82"/>
      <c r="K46" s="82"/>
      <c r="L46" s="82"/>
      <c r="M46" s="82"/>
      <c r="N46" s="82"/>
      <c r="O46" s="82"/>
      <c r="P46" s="82"/>
      <c r="Q46" s="82"/>
      <c r="R46" s="83"/>
      <c r="S46" s="81"/>
      <c r="T46" s="82"/>
      <c r="U46" s="82"/>
      <c r="V46" s="82"/>
      <c r="W46" s="82"/>
      <c r="X46" s="82"/>
      <c r="Y46" s="82"/>
      <c r="Z46" s="82"/>
      <c r="AA46" s="82"/>
      <c r="AB46" s="83"/>
      <c r="AC46" s="23" t="str">
        <f t="shared" si="0"/>
        <v/>
      </c>
      <c r="AD46" s="31"/>
      <c r="AE46" s="31"/>
      <c r="AF46" s="21"/>
      <c r="AG46" s="21"/>
      <c r="AH46" s="21"/>
      <c r="AI46" s="21"/>
      <c r="AJ46" s="21"/>
      <c r="AL46" s="21"/>
      <c r="AM46" s="21"/>
      <c r="AN46" s="21"/>
      <c r="AO46" s="2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9">
        <f t="shared" si="4"/>
        <v>0</v>
      </c>
      <c r="BT46" s="9">
        <f t="shared" si="5"/>
        <v>0</v>
      </c>
      <c r="BU46" s="26" t="str">
        <f t="shared" si="2"/>
        <v/>
      </c>
    </row>
    <row r="47" spans="1:73" s="9" customFormat="1" ht="14.4" customHeight="1" x14ac:dyDescent="0.3">
      <c r="A47" s="24" t="str">
        <f t="shared" si="3"/>
        <v/>
      </c>
      <c r="B47" s="24" t="str">
        <f t="shared" si="1"/>
        <v/>
      </c>
      <c r="C47" s="78"/>
      <c r="D47" s="79"/>
      <c r="E47" s="79"/>
      <c r="F47" s="79"/>
      <c r="G47" s="79"/>
      <c r="H47" s="80"/>
      <c r="I47" s="81"/>
      <c r="J47" s="82"/>
      <c r="K47" s="82"/>
      <c r="L47" s="82"/>
      <c r="M47" s="82"/>
      <c r="N47" s="82"/>
      <c r="O47" s="82"/>
      <c r="P47" s="82"/>
      <c r="Q47" s="82"/>
      <c r="R47" s="83"/>
      <c r="S47" s="81"/>
      <c r="T47" s="82"/>
      <c r="U47" s="82"/>
      <c r="V47" s="82"/>
      <c r="W47" s="82"/>
      <c r="X47" s="82"/>
      <c r="Y47" s="82"/>
      <c r="Z47" s="82"/>
      <c r="AA47" s="82"/>
      <c r="AB47" s="83"/>
      <c r="AC47" s="23" t="str">
        <f t="shared" si="0"/>
        <v/>
      </c>
      <c r="AD47" s="31"/>
      <c r="AE47" s="31"/>
      <c r="AF47" s="21"/>
      <c r="AG47" s="21"/>
      <c r="AH47" s="21"/>
      <c r="AI47" s="21"/>
      <c r="AJ47" s="21"/>
      <c r="AL47" s="21"/>
      <c r="AM47" s="21"/>
      <c r="AN47" s="21"/>
      <c r="AO47" s="2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9">
        <f t="shared" si="4"/>
        <v>0</v>
      </c>
      <c r="BT47" s="9">
        <f t="shared" si="5"/>
        <v>0</v>
      </c>
      <c r="BU47" s="26" t="str">
        <f t="shared" si="2"/>
        <v/>
      </c>
    </row>
    <row r="48" spans="1:73" s="9" customFormat="1" ht="14.4" customHeight="1" x14ac:dyDescent="0.3">
      <c r="A48" s="24" t="str">
        <f t="shared" si="3"/>
        <v/>
      </c>
      <c r="B48" s="24" t="str">
        <f t="shared" si="1"/>
        <v/>
      </c>
      <c r="C48" s="78"/>
      <c r="D48" s="79"/>
      <c r="E48" s="79"/>
      <c r="F48" s="79"/>
      <c r="G48" s="79"/>
      <c r="H48" s="80"/>
      <c r="I48" s="81"/>
      <c r="J48" s="82"/>
      <c r="K48" s="82"/>
      <c r="L48" s="82"/>
      <c r="M48" s="82"/>
      <c r="N48" s="82"/>
      <c r="O48" s="82"/>
      <c r="P48" s="82"/>
      <c r="Q48" s="82"/>
      <c r="R48" s="83"/>
      <c r="S48" s="81"/>
      <c r="T48" s="82"/>
      <c r="U48" s="82"/>
      <c r="V48" s="82"/>
      <c r="W48" s="82"/>
      <c r="X48" s="82"/>
      <c r="Y48" s="82"/>
      <c r="Z48" s="82"/>
      <c r="AA48" s="82"/>
      <c r="AB48" s="83"/>
      <c r="AC48" s="23" t="str">
        <f t="shared" si="0"/>
        <v/>
      </c>
      <c r="AD48" s="31"/>
      <c r="AE48" s="31"/>
      <c r="AF48" s="21"/>
      <c r="AG48" s="21"/>
      <c r="AH48" s="21"/>
      <c r="AI48" s="21"/>
      <c r="AJ48" s="21"/>
      <c r="AL48" s="21"/>
      <c r="AM48" s="21"/>
      <c r="AN48" s="21"/>
      <c r="AO48" s="2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9">
        <f t="shared" si="4"/>
        <v>0</v>
      </c>
      <c r="BT48" s="9">
        <f t="shared" si="5"/>
        <v>0</v>
      </c>
      <c r="BU48" s="26" t="str">
        <f t="shared" si="2"/>
        <v/>
      </c>
    </row>
    <row r="49" spans="1:73" s="9" customFormat="1" ht="14.4" customHeight="1" x14ac:dyDescent="0.3">
      <c r="A49" s="24" t="str">
        <f t="shared" si="3"/>
        <v/>
      </c>
      <c r="B49" s="24" t="str">
        <f t="shared" si="1"/>
        <v/>
      </c>
      <c r="C49" s="78"/>
      <c r="D49" s="79"/>
      <c r="E49" s="79"/>
      <c r="F49" s="79"/>
      <c r="G49" s="79"/>
      <c r="H49" s="80"/>
      <c r="I49" s="81"/>
      <c r="J49" s="82"/>
      <c r="K49" s="82"/>
      <c r="L49" s="82"/>
      <c r="M49" s="82"/>
      <c r="N49" s="82"/>
      <c r="O49" s="82"/>
      <c r="P49" s="82"/>
      <c r="Q49" s="82"/>
      <c r="R49" s="83"/>
      <c r="S49" s="81"/>
      <c r="T49" s="82"/>
      <c r="U49" s="82"/>
      <c r="V49" s="82"/>
      <c r="W49" s="82"/>
      <c r="X49" s="82"/>
      <c r="Y49" s="82"/>
      <c r="Z49" s="82"/>
      <c r="AA49" s="82"/>
      <c r="AB49" s="83"/>
      <c r="AC49" s="23" t="str">
        <f t="shared" si="0"/>
        <v/>
      </c>
      <c r="AD49" s="31"/>
      <c r="AE49" s="31"/>
      <c r="AF49" s="21"/>
      <c r="AG49" s="21"/>
      <c r="AH49" s="21"/>
      <c r="AI49" s="21"/>
      <c r="AJ49" s="21"/>
      <c r="AL49" s="21"/>
      <c r="AM49" s="21"/>
      <c r="AN49" s="21"/>
      <c r="AO49" s="2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9">
        <f t="shared" si="4"/>
        <v>0</v>
      </c>
      <c r="BT49" s="9">
        <f t="shared" si="5"/>
        <v>0</v>
      </c>
      <c r="BU49" s="26" t="str">
        <f t="shared" si="2"/>
        <v/>
      </c>
    </row>
    <row r="50" spans="1:73" s="9" customFormat="1" ht="14.4" customHeight="1" x14ac:dyDescent="0.3">
      <c r="A50" s="24" t="str">
        <f t="shared" si="3"/>
        <v/>
      </c>
      <c r="B50" s="24" t="str">
        <f t="shared" si="1"/>
        <v/>
      </c>
      <c r="C50" s="78"/>
      <c r="D50" s="79"/>
      <c r="E50" s="79"/>
      <c r="F50" s="79"/>
      <c r="G50" s="79"/>
      <c r="H50" s="80"/>
      <c r="I50" s="81"/>
      <c r="J50" s="82"/>
      <c r="K50" s="82"/>
      <c r="L50" s="82"/>
      <c r="M50" s="82"/>
      <c r="N50" s="82"/>
      <c r="O50" s="82"/>
      <c r="P50" s="82"/>
      <c r="Q50" s="82"/>
      <c r="R50" s="83"/>
      <c r="S50" s="81"/>
      <c r="T50" s="82"/>
      <c r="U50" s="82"/>
      <c r="V50" s="82"/>
      <c r="W50" s="82"/>
      <c r="X50" s="82"/>
      <c r="Y50" s="82"/>
      <c r="Z50" s="82"/>
      <c r="AA50" s="82"/>
      <c r="AB50" s="83"/>
      <c r="AC50" s="23" t="str">
        <f t="shared" si="0"/>
        <v/>
      </c>
      <c r="AD50" s="31"/>
      <c r="AE50" s="31"/>
      <c r="AF50" s="21"/>
      <c r="AG50" s="21"/>
      <c r="AH50" s="21"/>
      <c r="AI50" s="21"/>
      <c r="AJ50" s="21"/>
      <c r="AL50" s="21"/>
      <c r="AM50" s="21"/>
      <c r="AN50" s="21"/>
      <c r="AO50" s="2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9">
        <f t="shared" si="4"/>
        <v>0</v>
      </c>
      <c r="BT50" s="9">
        <f t="shared" si="5"/>
        <v>0</v>
      </c>
      <c r="BU50" s="26" t="str">
        <f t="shared" si="2"/>
        <v/>
      </c>
    </row>
    <row r="51" spans="1:73" s="9" customFormat="1" ht="14.4" customHeight="1" x14ac:dyDescent="0.3">
      <c r="A51" s="24" t="str">
        <f t="shared" si="3"/>
        <v/>
      </c>
      <c r="B51" s="24" t="str">
        <f t="shared" si="1"/>
        <v/>
      </c>
      <c r="C51" s="78"/>
      <c r="D51" s="79"/>
      <c r="E51" s="79"/>
      <c r="F51" s="79"/>
      <c r="G51" s="79"/>
      <c r="H51" s="80"/>
      <c r="I51" s="81"/>
      <c r="J51" s="82"/>
      <c r="K51" s="82"/>
      <c r="L51" s="82"/>
      <c r="M51" s="82"/>
      <c r="N51" s="82"/>
      <c r="O51" s="82"/>
      <c r="P51" s="82"/>
      <c r="Q51" s="82"/>
      <c r="R51" s="83"/>
      <c r="S51" s="81"/>
      <c r="T51" s="82"/>
      <c r="U51" s="82"/>
      <c r="V51" s="82"/>
      <c r="W51" s="82"/>
      <c r="X51" s="82"/>
      <c r="Y51" s="82"/>
      <c r="Z51" s="82"/>
      <c r="AA51" s="82"/>
      <c r="AB51" s="83"/>
      <c r="AC51" s="23" t="str">
        <f t="shared" si="0"/>
        <v/>
      </c>
      <c r="AD51" s="31"/>
      <c r="AE51" s="31"/>
      <c r="AF51" s="21"/>
      <c r="AG51" s="21"/>
      <c r="AH51" s="21"/>
      <c r="AI51" s="21"/>
      <c r="AJ51" s="21"/>
      <c r="AL51" s="21"/>
      <c r="AM51" s="21"/>
      <c r="AN51" s="21"/>
      <c r="AO51" s="2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9">
        <f t="shared" si="4"/>
        <v>0</v>
      </c>
      <c r="BT51" s="9">
        <f t="shared" si="5"/>
        <v>0</v>
      </c>
      <c r="BU51" s="26" t="str">
        <f t="shared" si="2"/>
        <v/>
      </c>
    </row>
    <row r="52" spans="1:73" s="9" customFormat="1" ht="14.4" customHeight="1" x14ac:dyDescent="0.3">
      <c r="A52" s="24" t="str">
        <f t="shared" si="3"/>
        <v/>
      </c>
      <c r="B52" s="24" t="str">
        <f t="shared" si="1"/>
        <v/>
      </c>
      <c r="C52" s="78"/>
      <c r="D52" s="79"/>
      <c r="E52" s="79"/>
      <c r="F52" s="79"/>
      <c r="G52" s="79"/>
      <c r="H52" s="80"/>
      <c r="I52" s="81"/>
      <c r="J52" s="82"/>
      <c r="K52" s="82"/>
      <c r="L52" s="82"/>
      <c r="M52" s="82"/>
      <c r="N52" s="82"/>
      <c r="O52" s="82"/>
      <c r="P52" s="82"/>
      <c r="Q52" s="82"/>
      <c r="R52" s="83"/>
      <c r="S52" s="81"/>
      <c r="T52" s="82"/>
      <c r="U52" s="82"/>
      <c r="V52" s="82"/>
      <c r="W52" s="82"/>
      <c r="X52" s="82"/>
      <c r="Y52" s="82"/>
      <c r="Z52" s="82"/>
      <c r="AA52" s="82"/>
      <c r="AB52" s="83"/>
      <c r="AC52" s="23" t="str">
        <f t="shared" si="0"/>
        <v/>
      </c>
      <c r="AD52" s="31"/>
      <c r="AE52" s="31"/>
      <c r="AF52" s="21"/>
      <c r="AG52" s="21"/>
      <c r="AH52" s="21"/>
      <c r="AI52" s="21"/>
      <c r="AJ52" s="21"/>
      <c r="AL52" s="21"/>
      <c r="AM52" s="21"/>
      <c r="AN52" s="21"/>
      <c r="AO52" s="2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9">
        <f t="shared" si="4"/>
        <v>0</v>
      </c>
      <c r="BT52" s="9">
        <f t="shared" si="5"/>
        <v>0</v>
      </c>
      <c r="BU52" s="26" t="str">
        <f t="shared" si="2"/>
        <v/>
      </c>
    </row>
    <row r="53" spans="1:73" s="9" customFormat="1" ht="14.4" customHeight="1" x14ac:dyDescent="0.3">
      <c r="A53" s="24" t="str">
        <f t="shared" si="3"/>
        <v/>
      </c>
      <c r="B53" s="24" t="str">
        <f t="shared" si="1"/>
        <v/>
      </c>
      <c r="C53" s="78"/>
      <c r="D53" s="79"/>
      <c r="E53" s="79"/>
      <c r="F53" s="79"/>
      <c r="G53" s="79"/>
      <c r="H53" s="80"/>
      <c r="I53" s="81"/>
      <c r="J53" s="82"/>
      <c r="K53" s="82"/>
      <c r="L53" s="82"/>
      <c r="M53" s="82"/>
      <c r="N53" s="82"/>
      <c r="O53" s="82"/>
      <c r="P53" s="82"/>
      <c r="Q53" s="82"/>
      <c r="R53" s="83"/>
      <c r="S53" s="81"/>
      <c r="T53" s="82"/>
      <c r="U53" s="82"/>
      <c r="V53" s="82"/>
      <c r="W53" s="82"/>
      <c r="X53" s="82"/>
      <c r="Y53" s="82"/>
      <c r="Z53" s="82"/>
      <c r="AA53" s="82"/>
      <c r="AB53" s="83"/>
      <c r="AC53" s="23" t="str">
        <f t="shared" si="0"/>
        <v/>
      </c>
      <c r="AD53" s="31"/>
      <c r="AE53" s="31"/>
      <c r="AF53" s="21"/>
      <c r="AG53" s="21"/>
      <c r="AH53" s="21"/>
      <c r="AI53" s="21"/>
      <c r="AJ53" s="21"/>
      <c r="AL53" s="21"/>
      <c r="AM53" s="21"/>
      <c r="AN53" s="21"/>
      <c r="AO53" s="2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9">
        <f t="shared" si="4"/>
        <v>0</v>
      </c>
      <c r="BT53" s="9">
        <f t="shared" si="5"/>
        <v>0</v>
      </c>
      <c r="BU53" s="26" t="str">
        <f t="shared" si="2"/>
        <v/>
      </c>
    </row>
    <row r="55" spans="1:73" ht="22.8" customHeight="1" x14ac:dyDescent="0.3">
      <c r="C55" s="47" t="s">
        <v>752</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29"/>
    </row>
    <row r="56" spans="1:73" ht="4.05" customHeight="1" x14ac:dyDescent="0.3"/>
    <row r="57" spans="1:73" ht="30.6" customHeight="1" x14ac:dyDescent="0.3">
      <c r="B57" s="3">
        <v>3</v>
      </c>
      <c r="C57" s="46" t="s">
        <v>753</v>
      </c>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row>
    <row r="58" spans="1:73" ht="18" customHeight="1" x14ac:dyDescent="0.3">
      <c r="B58" s="3"/>
      <c r="C58" s="105" t="str">
        <f>IF(BS58="X","De berekeningen zijn pas volledig correct als er in de rubriek 'Foutmeldingen' geen foutmeldingen meer worden getoond!","")</f>
        <v/>
      </c>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S58" s="6" t="str">
        <f>IF(AND(C86="",C87="",C88=""),"","X")</f>
        <v/>
      </c>
    </row>
    <row r="59" spans="1:73" s="2" customFormat="1" ht="145.19999999999999" customHeight="1" x14ac:dyDescent="0.3">
      <c r="C59" s="88" t="s">
        <v>164</v>
      </c>
      <c r="D59" s="89"/>
      <c r="E59" s="89"/>
      <c r="F59" s="89"/>
      <c r="G59" s="89"/>
      <c r="H59" s="89"/>
      <c r="I59" s="88" t="s">
        <v>757</v>
      </c>
      <c r="J59" s="88"/>
      <c r="K59" s="88"/>
      <c r="L59" s="88"/>
      <c r="M59" s="88"/>
      <c r="N59" s="88"/>
      <c r="O59" s="88" t="s">
        <v>758</v>
      </c>
      <c r="P59" s="88"/>
      <c r="Q59" s="88"/>
      <c r="R59" s="88"/>
      <c r="S59" s="88"/>
      <c r="T59" s="88"/>
      <c r="U59" s="88" t="s">
        <v>759</v>
      </c>
      <c r="V59" s="88"/>
      <c r="W59" s="88"/>
      <c r="X59" s="88"/>
      <c r="Y59" s="88"/>
      <c r="Z59" s="88"/>
      <c r="AA59" s="88" t="s">
        <v>167</v>
      </c>
      <c r="AB59" s="88"/>
      <c r="AC59" s="88"/>
      <c r="AD59" s="88"/>
      <c r="AE59" s="88"/>
      <c r="AF59" s="88"/>
      <c r="AG59" s="88" t="s">
        <v>168</v>
      </c>
      <c r="AH59" s="88"/>
      <c r="AI59" s="88"/>
      <c r="AJ59" s="88"/>
      <c r="AK59" s="88"/>
      <c r="AL59" s="88"/>
      <c r="AM59" s="88" t="s">
        <v>699</v>
      </c>
      <c r="AN59" s="88"/>
      <c r="AO59" s="88"/>
      <c r="AP59" s="88"/>
      <c r="AQ59" s="88"/>
      <c r="AR59" s="88"/>
      <c r="AS59" s="88" t="s">
        <v>754</v>
      </c>
      <c r="AT59" s="88"/>
      <c r="AU59" s="88"/>
      <c r="AV59" s="88"/>
      <c r="AW59" s="88"/>
      <c r="AX59" s="88"/>
      <c r="AY59" s="109" t="s">
        <v>755</v>
      </c>
      <c r="AZ59" s="110"/>
      <c r="BA59" s="110"/>
      <c r="BB59" s="110"/>
      <c r="BC59" s="110"/>
      <c r="BD59" s="110"/>
      <c r="BE59" s="110"/>
      <c r="BF59" s="110"/>
      <c r="BG59" s="110"/>
      <c r="BH59" s="110"/>
      <c r="BI59" s="110"/>
      <c r="BJ59" s="110"/>
      <c r="BK59" s="110"/>
      <c r="BL59" s="110"/>
      <c r="BM59" s="110"/>
      <c r="BN59" s="110"/>
      <c r="BO59" s="110"/>
      <c r="BP59" s="110"/>
      <c r="BQ59" s="111"/>
      <c r="BR59" s="12"/>
      <c r="BU59" s="27"/>
    </row>
    <row r="60" spans="1:73" x14ac:dyDescent="0.3">
      <c r="C60" s="60" t="str">
        <f>IF(C34="","",C34)</f>
        <v/>
      </c>
      <c r="D60" s="61"/>
      <c r="E60" s="61"/>
      <c r="F60" s="61"/>
      <c r="G60" s="61"/>
      <c r="H60" s="62"/>
      <c r="I60" s="63" t="str">
        <f t="shared" ref="I60:I61" si="6">IF(C60="","",BS34)</f>
        <v/>
      </c>
      <c r="J60" s="64"/>
      <c r="K60" s="64"/>
      <c r="L60" s="64"/>
      <c r="M60" s="64"/>
      <c r="N60" s="65"/>
      <c r="O60" s="63" t="str">
        <f>IF(C60="","",BT34)</f>
        <v/>
      </c>
      <c r="P60" s="64"/>
      <c r="Q60" s="64"/>
      <c r="R60" s="64"/>
      <c r="S60" s="64"/>
      <c r="T60" s="65"/>
      <c r="U60" s="63" t="str">
        <f t="shared" ref="U60:U79" si="7">IF(C34="","",SUM(I60:T60))</f>
        <v/>
      </c>
      <c r="V60" s="64"/>
      <c r="W60" s="64"/>
      <c r="X60" s="64"/>
      <c r="Y60" s="64"/>
      <c r="Z60" s="65"/>
      <c r="AA60" s="66" t="str">
        <f>IF(C34="","",ROUNDDOWN(U60*data1!$B$5,0))</f>
        <v/>
      </c>
      <c r="AB60" s="67"/>
      <c r="AC60" s="67"/>
      <c r="AD60" s="67"/>
      <c r="AE60" s="67"/>
      <c r="AF60" s="68"/>
      <c r="AG60" s="66" t="str">
        <f>IF(C34="","",ROUNDDOWN(O60*data1!$B$10,0))</f>
        <v/>
      </c>
      <c r="AH60" s="67"/>
      <c r="AI60" s="67"/>
      <c r="AJ60" s="67"/>
      <c r="AK60" s="67"/>
      <c r="AL60" s="68"/>
      <c r="AM60" s="69" t="str">
        <f>IF(C34="","",IF(VLOOKUP($M$23,'instellingsgegevens bubao'!$A$2:$M$5000,13,FALSE)="",ROUNDDOWN(U60*data1!$B$15,0),"0"))</f>
        <v/>
      </c>
      <c r="AN60" s="70"/>
      <c r="AO60" s="70"/>
      <c r="AP60" s="70"/>
      <c r="AQ60" s="70"/>
      <c r="AR60" s="71"/>
      <c r="AS60" s="72" t="str">
        <f>IF(C34="","",ROUND(U60*data1!$B$20,2))</f>
        <v/>
      </c>
      <c r="AT60" s="73"/>
      <c r="AU60" s="73"/>
      <c r="AV60" s="73"/>
      <c r="AW60" s="73"/>
      <c r="AX60" s="74"/>
      <c r="AY60" s="75" t="str">
        <f>IF(C60="",""," vanaf "&amp;TEXT(C60,"DD/MM/JJJJ")&amp;IF(C61=""," tot en met 31/08/2024"," tot en met "&amp;TEXT(C61-1,"DD/MM/JJJJ")))</f>
        <v/>
      </c>
      <c r="AZ60" s="76"/>
      <c r="BA60" s="76"/>
      <c r="BB60" s="76"/>
      <c r="BC60" s="76"/>
      <c r="BD60" s="76"/>
      <c r="BE60" s="76"/>
      <c r="BF60" s="76"/>
      <c r="BG60" s="76"/>
      <c r="BH60" s="76"/>
      <c r="BI60" s="76"/>
      <c r="BJ60" s="76"/>
      <c r="BK60" s="76"/>
      <c r="BL60" s="76"/>
      <c r="BM60" s="76"/>
      <c r="BN60" s="76"/>
      <c r="BO60" s="76"/>
      <c r="BP60" s="76"/>
      <c r="BQ60" s="77"/>
      <c r="BR60" s="11"/>
    </row>
    <row r="61" spans="1:73" x14ac:dyDescent="0.3">
      <c r="C61" s="60" t="str">
        <f t="shared" ref="C61:C79" si="8">IF(C35="","",C35)</f>
        <v/>
      </c>
      <c r="D61" s="61"/>
      <c r="E61" s="61"/>
      <c r="F61" s="61"/>
      <c r="G61" s="61"/>
      <c r="H61" s="62"/>
      <c r="I61" s="63" t="str">
        <f t="shared" si="6"/>
        <v/>
      </c>
      <c r="J61" s="64"/>
      <c r="K61" s="64"/>
      <c r="L61" s="64"/>
      <c r="M61" s="64"/>
      <c r="N61" s="65"/>
      <c r="O61" s="63" t="str">
        <f t="shared" ref="O61:O79" si="9">IF(C61="","",BT35)</f>
        <v/>
      </c>
      <c r="P61" s="64"/>
      <c r="Q61" s="64"/>
      <c r="R61" s="64"/>
      <c r="S61" s="64"/>
      <c r="T61" s="65"/>
      <c r="U61" s="63" t="str">
        <f t="shared" si="7"/>
        <v/>
      </c>
      <c r="V61" s="64"/>
      <c r="W61" s="64"/>
      <c r="X61" s="64"/>
      <c r="Y61" s="64"/>
      <c r="Z61" s="65"/>
      <c r="AA61" s="66" t="str">
        <f>IF(C35="","",ROUNDDOWN(U61*data1!$B$5,0))</f>
        <v/>
      </c>
      <c r="AB61" s="67"/>
      <c r="AC61" s="67"/>
      <c r="AD61" s="67"/>
      <c r="AE61" s="67"/>
      <c r="AF61" s="68"/>
      <c r="AG61" s="66" t="str">
        <f>IF(C35="","",ROUNDDOWN(O61*data1!$B$10,0))</f>
        <v/>
      </c>
      <c r="AH61" s="67"/>
      <c r="AI61" s="67"/>
      <c r="AJ61" s="67"/>
      <c r="AK61" s="67"/>
      <c r="AL61" s="68"/>
      <c r="AM61" s="69" t="str">
        <f>IF(C35="","",IF(VLOOKUP($M$23,'instellingsgegevens bubao'!$A$2:$M$5000,13,FALSE)="",ROUNDDOWN(U61*data1!$B$15,0),"0"))</f>
        <v/>
      </c>
      <c r="AN61" s="70"/>
      <c r="AO61" s="70"/>
      <c r="AP61" s="70"/>
      <c r="AQ61" s="70"/>
      <c r="AR61" s="71"/>
      <c r="AS61" s="72" t="str">
        <f>IF(C35="","",ROUND(U61*data1!$B$20,2))</f>
        <v/>
      </c>
      <c r="AT61" s="73"/>
      <c r="AU61" s="73"/>
      <c r="AV61" s="73"/>
      <c r="AW61" s="73"/>
      <c r="AX61" s="74"/>
      <c r="AY61" s="75" t="str">
        <f>IF(A35="!"," Zie foutmelding bij vraag "&amp;B29&amp;"!",IF(C61="",""," vanaf "&amp;TEXT(C61,"DD/MM/JJJJ")&amp;IF(C62=""," tot en met 31/08/2024"," tot en met "&amp;TEXT(C62-1,"DD/MM/JJJJ"))))</f>
        <v/>
      </c>
      <c r="AZ61" s="76"/>
      <c r="BA61" s="76"/>
      <c r="BB61" s="76"/>
      <c r="BC61" s="76"/>
      <c r="BD61" s="76"/>
      <c r="BE61" s="76"/>
      <c r="BF61" s="76"/>
      <c r="BG61" s="76"/>
      <c r="BH61" s="76"/>
      <c r="BI61" s="76"/>
      <c r="BJ61" s="76"/>
      <c r="BK61" s="76"/>
      <c r="BL61" s="76"/>
      <c r="BM61" s="76"/>
      <c r="BN61" s="76"/>
      <c r="BO61" s="76"/>
      <c r="BP61" s="76"/>
      <c r="BQ61" s="77"/>
      <c r="BR61" s="13"/>
    </row>
    <row r="62" spans="1:73" x14ac:dyDescent="0.3">
      <c r="C62" s="60" t="str">
        <f t="shared" si="8"/>
        <v/>
      </c>
      <c r="D62" s="61"/>
      <c r="E62" s="61"/>
      <c r="F62" s="61"/>
      <c r="G62" s="61"/>
      <c r="H62" s="62"/>
      <c r="I62" s="63" t="str">
        <f t="shared" ref="I62:I79" si="10">IF(C62="","",BS36)</f>
        <v/>
      </c>
      <c r="J62" s="64"/>
      <c r="K62" s="64"/>
      <c r="L62" s="64"/>
      <c r="M62" s="64"/>
      <c r="N62" s="65"/>
      <c r="O62" s="63" t="str">
        <f t="shared" si="9"/>
        <v/>
      </c>
      <c r="P62" s="64"/>
      <c r="Q62" s="64"/>
      <c r="R62" s="64"/>
      <c r="S62" s="64"/>
      <c r="T62" s="65"/>
      <c r="U62" s="63" t="str">
        <f t="shared" si="7"/>
        <v/>
      </c>
      <c r="V62" s="64"/>
      <c r="W62" s="64"/>
      <c r="X62" s="64"/>
      <c r="Y62" s="64"/>
      <c r="Z62" s="65"/>
      <c r="AA62" s="66" t="str">
        <f>IF(C36="","",ROUNDDOWN(U62*data1!$B$5,0))</f>
        <v/>
      </c>
      <c r="AB62" s="67"/>
      <c r="AC62" s="67"/>
      <c r="AD62" s="67"/>
      <c r="AE62" s="67"/>
      <c r="AF62" s="68"/>
      <c r="AG62" s="66" t="str">
        <f>IF(C36="","",ROUNDDOWN(O62*data1!$B$10,0))</f>
        <v/>
      </c>
      <c r="AH62" s="67"/>
      <c r="AI62" s="67"/>
      <c r="AJ62" s="67"/>
      <c r="AK62" s="67"/>
      <c r="AL62" s="68"/>
      <c r="AM62" s="69" t="str">
        <f>IF(C36="","",IF(VLOOKUP($M$23,'instellingsgegevens bubao'!$A$2:$M$5000,13,FALSE)="",ROUNDDOWN(U62*data1!$B$15,0),"0"))</f>
        <v/>
      </c>
      <c r="AN62" s="70"/>
      <c r="AO62" s="70"/>
      <c r="AP62" s="70"/>
      <c r="AQ62" s="70"/>
      <c r="AR62" s="71"/>
      <c r="AS62" s="72" t="str">
        <f>IF(C36="","",ROUND(U62*data1!$B$20,2))</f>
        <v/>
      </c>
      <c r="AT62" s="73"/>
      <c r="AU62" s="73"/>
      <c r="AV62" s="73"/>
      <c r="AW62" s="73"/>
      <c r="AX62" s="74"/>
      <c r="AY62" s="75" t="str">
        <f>IF(A36="!"," Zie foutmelding bij vraag "&amp;B29&amp;"!",IF(C62="",""," vanaf "&amp;TEXT(C62,"DD/MM/JJJJ")&amp;IF(C63=""," tot en met 31/08/2024"," tot en met "&amp;TEXT(C63-1,"DD/MM/JJJJ"))))</f>
        <v/>
      </c>
      <c r="AZ62" s="76"/>
      <c r="BA62" s="76"/>
      <c r="BB62" s="76"/>
      <c r="BC62" s="76"/>
      <c r="BD62" s="76"/>
      <c r="BE62" s="76"/>
      <c r="BF62" s="76"/>
      <c r="BG62" s="76"/>
      <c r="BH62" s="76"/>
      <c r="BI62" s="76"/>
      <c r="BJ62" s="76"/>
      <c r="BK62" s="76"/>
      <c r="BL62" s="76"/>
      <c r="BM62" s="76"/>
      <c r="BN62" s="76"/>
      <c r="BO62" s="76"/>
      <c r="BP62" s="76"/>
      <c r="BQ62" s="77"/>
      <c r="BR62" s="20"/>
    </row>
    <row r="63" spans="1:73" x14ac:dyDescent="0.3">
      <c r="C63" s="60" t="str">
        <f t="shared" si="8"/>
        <v/>
      </c>
      <c r="D63" s="61"/>
      <c r="E63" s="61"/>
      <c r="F63" s="61"/>
      <c r="G63" s="61"/>
      <c r="H63" s="62"/>
      <c r="I63" s="63" t="str">
        <f t="shared" si="10"/>
        <v/>
      </c>
      <c r="J63" s="64"/>
      <c r="K63" s="64"/>
      <c r="L63" s="64"/>
      <c r="M63" s="64"/>
      <c r="N63" s="65"/>
      <c r="O63" s="63" t="str">
        <f t="shared" si="9"/>
        <v/>
      </c>
      <c r="P63" s="64"/>
      <c r="Q63" s="64"/>
      <c r="R63" s="64"/>
      <c r="S63" s="64"/>
      <c r="T63" s="65"/>
      <c r="U63" s="63" t="str">
        <f t="shared" si="7"/>
        <v/>
      </c>
      <c r="V63" s="64"/>
      <c r="W63" s="64"/>
      <c r="X63" s="64"/>
      <c r="Y63" s="64"/>
      <c r="Z63" s="65"/>
      <c r="AA63" s="66" t="str">
        <f>IF(C37="","",ROUNDDOWN(U63*data1!$B$5,0))</f>
        <v/>
      </c>
      <c r="AB63" s="67"/>
      <c r="AC63" s="67"/>
      <c r="AD63" s="67"/>
      <c r="AE63" s="67"/>
      <c r="AF63" s="68"/>
      <c r="AG63" s="66" t="str">
        <f>IF(C37="","",ROUNDDOWN(O63*data1!$B$10,0))</f>
        <v/>
      </c>
      <c r="AH63" s="67"/>
      <c r="AI63" s="67"/>
      <c r="AJ63" s="67"/>
      <c r="AK63" s="67"/>
      <c r="AL63" s="68"/>
      <c r="AM63" s="69" t="str">
        <f>IF(C37="","",IF(VLOOKUP($M$23,'instellingsgegevens bubao'!$A$2:$M$5000,13,FALSE)="",ROUNDDOWN(U63*data1!$B$15,0),"0"))</f>
        <v/>
      </c>
      <c r="AN63" s="70"/>
      <c r="AO63" s="70"/>
      <c r="AP63" s="70"/>
      <c r="AQ63" s="70"/>
      <c r="AR63" s="71"/>
      <c r="AS63" s="72" t="str">
        <f>IF(C37="","",ROUND(U63*data1!$B$20,2))</f>
        <v/>
      </c>
      <c r="AT63" s="73"/>
      <c r="AU63" s="73"/>
      <c r="AV63" s="73"/>
      <c r="AW63" s="73"/>
      <c r="AX63" s="74"/>
      <c r="AY63" s="75" t="str">
        <f>IF(A37="!"," Zie foutmelding bij vraag "&amp;B29&amp;"!",IF(C63="",""," vanaf "&amp;TEXT(C63,"DD/MM/JJJJ")&amp;IF(C64=""," tot en met 31/08/2024"," tot en met "&amp;TEXT(C64-1,"DD/MM/JJJJ"))))</f>
        <v/>
      </c>
      <c r="AZ63" s="76"/>
      <c r="BA63" s="76"/>
      <c r="BB63" s="76"/>
      <c r="BC63" s="76"/>
      <c r="BD63" s="76"/>
      <c r="BE63" s="76"/>
      <c r="BF63" s="76"/>
      <c r="BG63" s="76"/>
      <c r="BH63" s="76"/>
      <c r="BI63" s="76"/>
      <c r="BJ63" s="76"/>
      <c r="BK63" s="76"/>
      <c r="BL63" s="76"/>
      <c r="BM63" s="76"/>
      <c r="BN63" s="76"/>
      <c r="BO63" s="76"/>
      <c r="BP63" s="76"/>
      <c r="BQ63" s="77"/>
      <c r="BR63" s="20"/>
    </row>
    <row r="64" spans="1:73" x14ac:dyDescent="0.3">
      <c r="C64" s="60" t="str">
        <f t="shared" si="8"/>
        <v/>
      </c>
      <c r="D64" s="61"/>
      <c r="E64" s="61"/>
      <c r="F64" s="61"/>
      <c r="G64" s="61"/>
      <c r="H64" s="62"/>
      <c r="I64" s="63" t="str">
        <f t="shared" si="10"/>
        <v/>
      </c>
      <c r="J64" s="64"/>
      <c r="K64" s="64"/>
      <c r="L64" s="64"/>
      <c r="M64" s="64"/>
      <c r="N64" s="65"/>
      <c r="O64" s="63" t="str">
        <f t="shared" si="9"/>
        <v/>
      </c>
      <c r="P64" s="64"/>
      <c r="Q64" s="64"/>
      <c r="R64" s="64"/>
      <c r="S64" s="64"/>
      <c r="T64" s="65"/>
      <c r="U64" s="63" t="str">
        <f t="shared" si="7"/>
        <v/>
      </c>
      <c r="V64" s="64"/>
      <c r="W64" s="64"/>
      <c r="X64" s="64"/>
      <c r="Y64" s="64"/>
      <c r="Z64" s="65"/>
      <c r="AA64" s="66" t="str">
        <f>IF(C38="","",ROUNDDOWN(U64*data1!$B$5,0))</f>
        <v/>
      </c>
      <c r="AB64" s="67"/>
      <c r="AC64" s="67"/>
      <c r="AD64" s="67"/>
      <c r="AE64" s="67"/>
      <c r="AF64" s="68"/>
      <c r="AG64" s="66" t="str">
        <f>IF(C38="","",ROUNDDOWN(O64*data1!$B$10,0))</f>
        <v/>
      </c>
      <c r="AH64" s="67"/>
      <c r="AI64" s="67"/>
      <c r="AJ64" s="67"/>
      <c r="AK64" s="67"/>
      <c r="AL64" s="68"/>
      <c r="AM64" s="69" t="str">
        <f>IF(C38="","",IF(VLOOKUP($M$23,'instellingsgegevens bubao'!$A$2:$M$5000,13,FALSE)="",ROUNDDOWN(U64*data1!$B$15,0),"0"))</f>
        <v/>
      </c>
      <c r="AN64" s="70"/>
      <c r="AO64" s="70"/>
      <c r="AP64" s="70"/>
      <c r="AQ64" s="70"/>
      <c r="AR64" s="71"/>
      <c r="AS64" s="72" t="str">
        <f>IF(C38="","",ROUND(U64*data1!$B$20,2))</f>
        <v/>
      </c>
      <c r="AT64" s="73"/>
      <c r="AU64" s="73"/>
      <c r="AV64" s="73"/>
      <c r="AW64" s="73"/>
      <c r="AX64" s="74"/>
      <c r="AY64" s="75" t="str">
        <f>IF(A38="!"," Zie foutmelding bij vraag "&amp;B29&amp;"!",IF(C64="",""," vanaf "&amp;TEXT(C64,"DD/MM/JJJJ")&amp;IF(C65=""," tot en met 31/08/2024"," tot en met "&amp;TEXT(C65-1,"DD/MM/JJJJ"))))</f>
        <v/>
      </c>
      <c r="AZ64" s="76"/>
      <c r="BA64" s="76"/>
      <c r="BB64" s="76"/>
      <c r="BC64" s="76"/>
      <c r="BD64" s="76"/>
      <c r="BE64" s="76"/>
      <c r="BF64" s="76"/>
      <c r="BG64" s="76"/>
      <c r="BH64" s="76"/>
      <c r="BI64" s="76"/>
      <c r="BJ64" s="76"/>
      <c r="BK64" s="76"/>
      <c r="BL64" s="76"/>
      <c r="BM64" s="76"/>
      <c r="BN64" s="76"/>
      <c r="BO64" s="76"/>
      <c r="BP64" s="76"/>
      <c r="BQ64" s="77"/>
      <c r="BR64" s="20"/>
    </row>
    <row r="65" spans="3:70" x14ac:dyDescent="0.3">
      <c r="C65" s="60" t="str">
        <f t="shared" si="8"/>
        <v/>
      </c>
      <c r="D65" s="61"/>
      <c r="E65" s="61"/>
      <c r="F65" s="61"/>
      <c r="G65" s="61"/>
      <c r="H65" s="62"/>
      <c r="I65" s="63" t="str">
        <f t="shared" si="10"/>
        <v/>
      </c>
      <c r="J65" s="64"/>
      <c r="K65" s="64"/>
      <c r="L65" s="64"/>
      <c r="M65" s="64"/>
      <c r="N65" s="65"/>
      <c r="O65" s="63" t="str">
        <f t="shared" si="9"/>
        <v/>
      </c>
      <c r="P65" s="64"/>
      <c r="Q65" s="64"/>
      <c r="R65" s="64"/>
      <c r="S65" s="64"/>
      <c r="T65" s="65"/>
      <c r="U65" s="63" t="str">
        <f t="shared" si="7"/>
        <v/>
      </c>
      <c r="V65" s="64"/>
      <c r="W65" s="64"/>
      <c r="X65" s="64"/>
      <c r="Y65" s="64"/>
      <c r="Z65" s="65"/>
      <c r="AA65" s="66" t="str">
        <f>IF(C39="","",ROUNDDOWN(U65*data1!$B$5,0))</f>
        <v/>
      </c>
      <c r="AB65" s="67"/>
      <c r="AC65" s="67"/>
      <c r="AD65" s="67"/>
      <c r="AE65" s="67"/>
      <c r="AF65" s="68"/>
      <c r="AG65" s="66" t="str">
        <f>IF(C39="","",ROUNDDOWN(O65*data1!$B$10,0))</f>
        <v/>
      </c>
      <c r="AH65" s="67"/>
      <c r="AI65" s="67"/>
      <c r="AJ65" s="67"/>
      <c r="AK65" s="67"/>
      <c r="AL65" s="68"/>
      <c r="AM65" s="69" t="str">
        <f>IF(C39="","",IF(VLOOKUP($M$23,'instellingsgegevens bubao'!$A$2:$M$5000,13,FALSE)="",ROUNDDOWN(U65*data1!$B$15,0),"0"))</f>
        <v/>
      </c>
      <c r="AN65" s="70"/>
      <c r="AO65" s="70"/>
      <c r="AP65" s="70"/>
      <c r="AQ65" s="70"/>
      <c r="AR65" s="71"/>
      <c r="AS65" s="72" t="str">
        <f>IF(C39="","",ROUND(U65*data1!$B$20,2))</f>
        <v/>
      </c>
      <c r="AT65" s="73"/>
      <c r="AU65" s="73"/>
      <c r="AV65" s="73"/>
      <c r="AW65" s="73"/>
      <c r="AX65" s="74"/>
      <c r="AY65" s="75" t="str">
        <f>IF(A39="!"," Zie foutmelding bij vraag "&amp;B29&amp;"!",IF(C65="",""," vanaf "&amp;TEXT(C65,"DD/MM/JJJJ")&amp;IF(C66=""," tot en met 31/08/2024"," tot en met "&amp;TEXT(C66-1,"DD/MM/JJJJ"))))</f>
        <v/>
      </c>
      <c r="AZ65" s="76"/>
      <c r="BA65" s="76"/>
      <c r="BB65" s="76"/>
      <c r="BC65" s="76"/>
      <c r="BD65" s="76"/>
      <c r="BE65" s="76"/>
      <c r="BF65" s="76"/>
      <c r="BG65" s="76"/>
      <c r="BH65" s="76"/>
      <c r="BI65" s="76"/>
      <c r="BJ65" s="76"/>
      <c r="BK65" s="76"/>
      <c r="BL65" s="76"/>
      <c r="BM65" s="76"/>
      <c r="BN65" s="76"/>
      <c r="BO65" s="76"/>
      <c r="BP65" s="76"/>
      <c r="BQ65" s="77"/>
      <c r="BR65" s="20"/>
    </row>
    <row r="66" spans="3:70" x14ac:dyDescent="0.3">
      <c r="C66" s="60" t="str">
        <f t="shared" si="8"/>
        <v/>
      </c>
      <c r="D66" s="61"/>
      <c r="E66" s="61"/>
      <c r="F66" s="61"/>
      <c r="G66" s="61"/>
      <c r="H66" s="62"/>
      <c r="I66" s="63" t="str">
        <f t="shared" si="10"/>
        <v/>
      </c>
      <c r="J66" s="64"/>
      <c r="K66" s="64"/>
      <c r="L66" s="64"/>
      <c r="M66" s="64"/>
      <c r="N66" s="65"/>
      <c r="O66" s="63" t="str">
        <f t="shared" si="9"/>
        <v/>
      </c>
      <c r="P66" s="64"/>
      <c r="Q66" s="64"/>
      <c r="R66" s="64"/>
      <c r="S66" s="64"/>
      <c r="T66" s="65"/>
      <c r="U66" s="63" t="str">
        <f t="shared" si="7"/>
        <v/>
      </c>
      <c r="V66" s="64"/>
      <c r="W66" s="64"/>
      <c r="X66" s="64"/>
      <c r="Y66" s="64"/>
      <c r="Z66" s="65"/>
      <c r="AA66" s="66" t="str">
        <f>IF(C40="","",ROUNDDOWN(U66*data1!$B$5,0))</f>
        <v/>
      </c>
      <c r="AB66" s="67"/>
      <c r="AC66" s="67"/>
      <c r="AD66" s="67"/>
      <c r="AE66" s="67"/>
      <c r="AF66" s="68"/>
      <c r="AG66" s="66" t="str">
        <f>IF(C40="","",ROUNDDOWN(O66*data1!$B$10,0))</f>
        <v/>
      </c>
      <c r="AH66" s="67"/>
      <c r="AI66" s="67"/>
      <c r="AJ66" s="67"/>
      <c r="AK66" s="67"/>
      <c r="AL66" s="68"/>
      <c r="AM66" s="69" t="str">
        <f>IF(C40="","",IF(VLOOKUP($M$23,'instellingsgegevens bubao'!$A$2:$M$5000,13,FALSE)="",ROUNDDOWN(U66*data1!$B$15,0),"0"))</f>
        <v/>
      </c>
      <c r="AN66" s="70"/>
      <c r="AO66" s="70"/>
      <c r="AP66" s="70"/>
      <c r="AQ66" s="70"/>
      <c r="AR66" s="71"/>
      <c r="AS66" s="72" t="str">
        <f>IF(C40="","",ROUND(U66*data1!$B$20,2))</f>
        <v/>
      </c>
      <c r="AT66" s="73"/>
      <c r="AU66" s="73"/>
      <c r="AV66" s="73"/>
      <c r="AW66" s="73"/>
      <c r="AX66" s="74"/>
      <c r="AY66" s="75" t="str">
        <f>IF(A40="!"," Zie foutmelding bij vraag "&amp;B29&amp;"!",IF(C66="",""," vanaf "&amp;TEXT(C66,"DD/MM/JJJJ")&amp;IF(C67=""," tot en met 31/08/2024"," tot en met "&amp;TEXT(C67-1,"DD/MM/JJJJ"))))</f>
        <v/>
      </c>
      <c r="AZ66" s="76"/>
      <c r="BA66" s="76"/>
      <c r="BB66" s="76"/>
      <c r="BC66" s="76"/>
      <c r="BD66" s="76"/>
      <c r="BE66" s="76"/>
      <c r="BF66" s="76"/>
      <c r="BG66" s="76"/>
      <c r="BH66" s="76"/>
      <c r="BI66" s="76"/>
      <c r="BJ66" s="76"/>
      <c r="BK66" s="76"/>
      <c r="BL66" s="76"/>
      <c r="BM66" s="76"/>
      <c r="BN66" s="76"/>
      <c r="BO66" s="76"/>
      <c r="BP66" s="76"/>
      <c r="BQ66" s="77"/>
      <c r="BR66" s="20"/>
    </row>
    <row r="67" spans="3:70" x14ac:dyDescent="0.3">
      <c r="C67" s="60" t="str">
        <f t="shared" si="8"/>
        <v/>
      </c>
      <c r="D67" s="61"/>
      <c r="E67" s="61"/>
      <c r="F67" s="61"/>
      <c r="G67" s="61"/>
      <c r="H67" s="62"/>
      <c r="I67" s="63" t="str">
        <f t="shared" si="10"/>
        <v/>
      </c>
      <c r="J67" s="64"/>
      <c r="K67" s="64"/>
      <c r="L67" s="64"/>
      <c r="M67" s="64"/>
      <c r="N67" s="65"/>
      <c r="O67" s="63" t="str">
        <f t="shared" si="9"/>
        <v/>
      </c>
      <c r="P67" s="64"/>
      <c r="Q67" s="64"/>
      <c r="R67" s="64"/>
      <c r="S67" s="64"/>
      <c r="T67" s="65"/>
      <c r="U67" s="63" t="str">
        <f t="shared" si="7"/>
        <v/>
      </c>
      <c r="V67" s="64"/>
      <c r="W67" s="64"/>
      <c r="X67" s="64"/>
      <c r="Y67" s="64"/>
      <c r="Z67" s="65"/>
      <c r="AA67" s="66" t="str">
        <f>IF(C41="","",ROUNDDOWN(U67*data1!$B$5,0))</f>
        <v/>
      </c>
      <c r="AB67" s="67"/>
      <c r="AC67" s="67"/>
      <c r="AD67" s="67"/>
      <c r="AE67" s="67"/>
      <c r="AF67" s="68"/>
      <c r="AG67" s="66" t="str">
        <f>IF(C41="","",ROUNDDOWN(O67*data1!$B$10,0))</f>
        <v/>
      </c>
      <c r="AH67" s="67"/>
      <c r="AI67" s="67"/>
      <c r="AJ67" s="67"/>
      <c r="AK67" s="67"/>
      <c r="AL67" s="68"/>
      <c r="AM67" s="69" t="str">
        <f>IF(C41="","",IF(VLOOKUP($M$23,'instellingsgegevens bubao'!$A$2:$M$5000,13,FALSE)="",ROUNDDOWN(U67*data1!$B$15,0),"0"))</f>
        <v/>
      </c>
      <c r="AN67" s="70"/>
      <c r="AO67" s="70"/>
      <c r="AP67" s="70"/>
      <c r="AQ67" s="70"/>
      <c r="AR67" s="71"/>
      <c r="AS67" s="72" t="str">
        <f>IF(C41="","",ROUND(U67*data1!$B$20,2))</f>
        <v/>
      </c>
      <c r="AT67" s="73"/>
      <c r="AU67" s="73"/>
      <c r="AV67" s="73"/>
      <c r="AW67" s="73"/>
      <c r="AX67" s="74"/>
      <c r="AY67" s="75" t="str">
        <f>IF(A41="!"," Zie foutmelding bij vraag "&amp;B29&amp;"!",IF(C67="",""," vanaf "&amp;TEXT(C67,"DD/MM/JJJJ")&amp;IF(C68=""," tot en met 31/08/2024"," tot en met "&amp;TEXT(C68-1,"DD/MM/JJJJ"))))</f>
        <v/>
      </c>
      <c r="AZ67" s="76"/>
      <c r="BA67" s="76"/>
      <c r="BB67" s="76"/>
      <c r="BC67" s="76"/>
      <c r="BD67" s="76"/>
      <c r="BE67" s="76"/>
      <c r="BF67" s="76"/>
      <c r="BG67" s="76"/>
      <c r="BH67" s="76"/>
      <c r="BI67" s="76"/>
      <c r="BJ67" s="76"/>
      <c r="BK67" s="76"/>
      <c r="BL67" s="76"/>
      <c r="BM67" s="76"/>
      <c r="BN67" s="76"/>
      <c r="BO67" s="76"/>
      <c r="BP67" s="76"/>
      <c r="BQ67" s="77"/>
      <c r="BR67" s="20"/>
    </row>
    <row r="68" spans="3:70" x14ac:dyDescent="0.3">
      <c r="C68" s="60" t="str">
        <f t="shared" si="8"/>
        <v/>
      </c>
      <c r="D68" s="61"/>
      <c r="E68" s="61"/>
      <c r="F68" s="61"/>
      <c r="G68" s="61"/>
      <c r="H68" s="62"/>
      <c r="I68" s="63" t="str">
        <f t="shared" si="10"/>
        <v/>
      </c>
      <c r="J68" s="64"/>
      <c r="K68" s="64"/>
      <c r="L68" s="64"/>
      <c r="M68" s="64"/>
      <c r="N68" s="65"/>
      <c r="O68" s="63" t="str">
        <f t="shared" si="9"/>
        <v/>
      </c>
      <c r="P68" s="64"/>
      <c r="Q68" s="64"/>
      <c r="R68" s="64"/>
      <c r="S68" s="64"/>
      <c r="T68" s="65"/>
      <c r="U68" s="63" t="str">
        <f t="shared" si="7"/>
        <v/>
      </c>
      <c r="V68" s="64"/>
      <c r="W68" s="64"/>
      <c r="X68" s="64"/>
      <c r="Y68" s="64"/>
      <c r="Z68" s="65"/>
      <c r="AA68" s="66" t="str">
        <f>IF(C42="","",ROUNDDOWN(U68*data1!$B$5,0))</f>
        <v/>
      </c>
      <c r="AB68" s="67"/>
      <c r="AC68" s="67"/>
      <c r="AD68" s="67"/>
      <c r="AE68" s="67"/>
      <c r="AF68" s="68"/>
      <c r="AG68" s="66" t="str">
        <f>IF(C42="","",ROUNDDOWN(O68*data1!$B$10,0))</f>
        <v/>
      </c>
      <c r="AH68" s="67"/>
      <c r="AI68" s="67"/>
      <c r="AJ68" s="67"/>
      <c r="AK68" s="67"/>
      <c r="AL68" s="68"/>
      <c r="AM68" s="69" t="str">
        <f>IF(C42="","",IF(VLOOKUP($M$23,'instellingsgegevens bubao'!$A$2:$M$5000,13,FALSE)="",ROUNDDOWN(U68*data1!$B$15,0),"0"))</f>
        <v/>
      </c>
      <c r="AN68" s="70"/>
      <c r="AO68" s="70"/>
      <c r="AP68" s="70"/>
      <c r="AQ68" s="70"/>
      <c r="AR68" s="71"/>
      <c r="AS68" s="72" t="str">
        <f>IF(C42="","",ROUND(U68*data1!$B$20,2))</f>
        <v/>
      </c>
      <c r="AT68" s="73"/>
      <c r="AU68" s="73"/>
      <c r="AV68" s="73"/>
      <c r="AW68" s="73"/>
      <c r="AX68" s="74"/>
      <c r="AY68" s="75" t="str">
        <f>IF(A42="!"," Zie foutmelding bij vraag "&amp;B29&amp;"!",IF(C68="",""," vanaf "&amp;TEXT(C68,"DD/MM/JJJJ")&amp;IF(C69=""," tot en met 31/08/2024"," tot en met "&amp;TEXT(C69-1,"DD/MM/JJJJ"))))</f>
        <v/>
      </c>
      <c r="AZ68" s="76"/>
      <c r="BA68" s="76"/>
      <c r="BB68" s="76"/>
      <c r="BC68" s="76"/>
      <c r="BD68" s="76"/>
      <c r="BE68" s="76"/>
      <c r="BF68" s="76"/>
      <c r="BG68" s="76"/>
      <c r="BH68" s="76"/>
      <c r="BI68" s="76"/>
      <c r="BJ68" s="76"/>
      <c r="BK68" s="76"/>
      <c r="BL68" s="76"/>
      <c r="BM68" s="76"/>
      <c r="BN68" s="76"/>
      <c r="BO68" s="76"/>
      <c r="BP68" s="76"/>
      <c r="BQ68" s="77"/>
      <c r="BR68" s="20"/>
    </row>
    <row r="69" spans="3:70" x14ac:dyDescent="0.3">
      <c r="C69" s="60" t="str">
        <f t="shared" si="8"/>
        <v/>
      </c>
      <c r="D69" s="61"/>
      <c r="E69" s="61"/>
      <c r="F69" s="61"/>
      <c r="G69" s="61"/>
      <c r="H69" s="62"/>
      <c r="I69" s="63" t="str">
        <f t="shared" si="10"/>
        <v/>
      </c>
      <c r="J69" s="64"/>
      <c r="K69" s="64"/>
      <c r="L69" s="64"/>
      <c r="M69" s="64"/>
      <c r="N69" s="65"/>
      <c r="O69" s="63" t="str">
        <f t="shared" si="9"/>
        <v/>
      </c>
      <c r="P69" s="64"/>
      <c r="Q69" s="64"/>
      <c r="R69" s="64"/>
      <c r="S69" s="64"/>
      <c r="T69" s="65"/>
      <c r="U69" s="63" t="str">
        <f t="shared" si="7"/>
        <v/>
      </c>
      <c r="V69" s="64"/>
      <c r="W69" s="64"/>
      <c r="X69" s="64"/>
      <c r="Y69" s="64"/>
      <c r="Z69" s="65"/>
      <c r="AA69" s="66" t="str">
        <f>IF(C43="","",ROUNDDOWN(U69*data1!$B$5,0))</f>
        <v/>
      </c>
      <c r="AB69" s="67"/>
      <c r="AC69" s="67"/>
      <c r="AD69" s="67"/>
      <c r="AE69" s="67"/>
      <c r="AF69" s="68"/>
      <c r="AG69" s="66" t="str">
        <f>IF(C43="","",ROUNDDOWN(O69*data1!$B$10,0))</f>
        <v/>
      </c>
      <c r="AH69" s="67"/>
      <c r="AI69" s="67"/>
      <c r="AJ69" s="67"/>
      <c r="AK69" s="67"/>
      <c r="AL69" s="68"/>
      <c r="AM69" s="69" t="str">
        <f>IF(C43="","",IF(VLOOKUP($M$23,'instellingsgegevens bubao'!$A$2:$M$5000,13,FALSE)="",ROUNDDOWN(U69*data1!$B$15,0),"0"))</f>
        <v/>
      </c>
      <c r="AN69" s="70"/>
      <c r="AO69" s="70"/>
      <c r="AP69" s="70"/>
      <c r="AQ69" s="70"/>
      <c r="AR69" s="71"/>
      <c r="AS69" s="72" t="str">
        <f>IF(C43="","",ROUND(U69*data1!$B$20,2))</f>
        <v/>
      </c>
      <c r="AT69" s="73"/>
      <c r="AU69" s="73"/>
      <c r="AV69" s="73"/>
      <c r="AW69" s="73"/>
      <c r="AX69" s="74"/>
      <c r="AY69" s="75" t="str">
        <f>IF(A43="!"," Zie foutmelding bij vraag "&amp;B29&amp;"!",IF(C69="",""," vanaf "&amp;TEXT(C69,"DD/MM/JJJJ")&amp;IF(C70=""," tot en met 31/08/2024"," tot en met "&amp;TEXT(C70-1,"DD/MM/JJJJ"))))</f>
        <v/>
      </c>
      <c r="AZ69" s="76"/>
      <c r="BA69" s="76"/>
      <c r="BB69" s="76"/>
      <c r="BC69" s="76"/>
      <c r="BD69" s="76"/>
      <c r="BE69" s="76"/>
      <c r="BF69" s="76"/>
      <c r="BG69" s="76"/>
      <c r="BH69" s="76"/>
      <c r="BI69" s="76"/>
      <c r="BJ69" s="76"/>
      <c r="BK69" s="76"/>
      <c r="BL69" s="76"/>
      <c r="BM69" s="76"/>
      <c r="BN69" s="76"/>
      <c r="BO69" s="76"/>
      <c r="BP69" s="76"/>
      <c r="BQ69" s="77"/>
      <c r="BR69" s="20"/>
    </row>
    <row r="70" spans="3:70" x14ac:dyDescent="0.3">
      <c r="C70" s="60" t="str">
        <f t="shared" si="8"/>
        <v/>
      </c>
      <c r="D70" s="61"/>
      <c r="E70" s="61"/>
      <c r="F70" s="61"/>
      <c r="G70" s="61"/>
      <c r="H70" s="62"/>
      <c r="I70" s="63" t="str">
        <f t="shared" si="10"/>
        <v/>
      </c>
      <c r="J70" s="64"/>
      <c r="K70" s="64"/>
      <c r="L70" s="64"/>
      <c r="M70" s="64"/>
      <c r="N70" s="65"/>
      <c r="O70" s="63" t="str">
        <f t="shared" si="9"/>
        <v/>
      </c>
      <c r="P70" s="64"/>
      <c r="Q70" s="64"/>
      <c r="R70" s="64"/>
      <c r="S70" s="64"/>
      <c r="T70" s="65"/>
      <c r="U70" s="63" t="str">
        <f t="shared" si="7"/>
        <v/>
      </c>
      <c r="V70" s="64"/>
      <c r="W70" s="64"/>
      <c r="X70" s="64"/>
      <c r="Y70" s="64"/>
      <c r="Z70" s="65"/>
      <c r="AA70" s="66" t="str">
        <f>IF(C44="","",ROUNDDOWN(U70*data1!$B$5,0))</f>
        <v/>
      </c>
      <c r="AB70" s="67"/>
      <c r="AC70" s="67"/>
      <c r="AD70" s="67"/>
      <c r="AE70" s="67"/>
      <c r="AF70" s="68"/>
      <c r="AG70" s="66" t="str">
        <f>IF(C44="","",ROUNDDOWN(O70*data1!$B$10,0))</f>
        <v/>
      </c>
      <c r="AH70" s="67"/>
      <c r="AI70" s="67"/>
      <c r="AJ70" s="67"/>
      <c r="AK70" s="67"/>
      <c r="AL70" s="68"/>
      <c r="AM70" s="69" t="str">
        <f>IF(C44="","",IF(VLOOKUP($M$23,'instellingsgegevens bubao'!$A$2:$M$5000,13,FALSE)="",ROUNDDOWN(U70*data1!$B$15,0),"0"))</f>
        <v/>
      </c>
      <c r="AN70" s="70"/>
      <c r="AO70" s="70"/>
      <c r="AP70" s="70"/>
      <c r="AQ70" s="70"/>
      <c r="AR70" s="71"/>
      <c r="AS70" s="72" t="str">
        <f>IF(C44="","",ROUND(U70*data1!$B$20,2))</f>
        <v/>
      </c>
      <c r="AT70" s="73"/>
      <c r="AU70" s="73"/>
      <c r="AV70" s="73"/>
      <c r="AW70" s="73"/>
      <c r="AX70" s="74"/>
      <c r="AY70" s="75" t="str">
        <f>IF(A44="!"," Zie foutmelding bij vraag "&amp;B29&amp;"!",IF(C70="",""," vanaf "&amp;TEXT(C70,"DD/MM/JJJJ")&amp;IF(C71=""," tot en met 31/08/2024"," tot en met "&amp;TEXT(C71-1,"DD/MM/JJJJ"))))</f>
        <v/>
      </c>
      <c r="AZ70" s="76"/>
      <c r="BA70" s="76"/>
      <c r="BB70" s="76"/>
      <c r="BC70" s="76"/>
      <c r="BD70" s="76"/>
      <c r="BE70" s="76"/>
      <c r="BF70" s="76"/>
      <c r="BG70" s="76"/>
      <c r="BH70" s="76"/>
      <c r="BI70" s="76"/>
      <c r="BJ70" s="76"/>
      <c r="BK70" s="76"/>
      <c r="BL70" s="76"/>
      <c r="BM70" s="76"/>
      <c r="BN70" s="76"/>
      <c r="BO70" s="76"/>
      <c r="BP70" s="76"/>
      <c r="BQ70" s="77"/>
      <c r="BR70" s="20"/>
    </row>
    <row r="71" spans="3:70" x14ac:dyDescent="0.3">
      <c r="C71" s="60" t="str">
        <f t="shared" si="8"/>
        <v/>
      </c>
      <c r="D71" s="61"/>
      <c r="E71" s="61"/>
      <c r="F71" s="61"/>
      <c r="G71" s="61"/>
      <c r="H71" s="62"/>
      <c r="I71" s="63" t="str">
        <f t="shared" si="10"/>
        <v/>
      </c>
      <c r="J71" s="64"/>
      <c r="K71" s="64"/>
      <c r="L71" s="64"/>
      <c r="M71" s="64"/>
      <c r="N71" s="65"/>
      <c r="O71" s="63" t="str">
        <f t="shared" si="9"/>
        <v/>
      </c>
      <c r="P71" s="64"/>
      <c r="Q71" s="64"/>
      <c r="R71" s="64"/>
      <c r="S71" s="64"/>
      <c r="T71" s="65"/>
      <c r="U71" s="63" t="str">
        <f t="shared" si="7"/>
        <v/>
      </c>
      <c r="V71" s="64"/>
      <c r="W71" s="64"/>
      <c r="X71" s="64"/>
      <c r="Y71" s="64"/>
      <c r="Z71" s="65"/>
      <c r="AA71" s="66" t="str">
        <f>IF(C45="","",ROUNDDOWN(U71*data1!$B$5,0))</f>
        <v/>
      </c>
      <c r="AB71" s="67"/>
      <c r="AC71" s="67"/>
      <c r="AD71" s="67"/>
      <c r="AE71" s="67"/>
      <c r="AF71" s="68"/>
      <c r="AG71" s="66" t="str">
        <f>IF(C45="","",ROUNDDOWN(O71*data1!$B$10,0))</f>
        <v/>
      </c>
      <c r="AH71" s="67"/>
      <c r="AI71" s="67"/>
      <c r="AJ71" s="67"/>
      <c r="AK71" s="67"/>
      <c r="AL71" s="68"/>
      <c r="AM71" s="69" t="str">
        <f>IF(C45="","",IF(VLOOKUP($M$23,'instellingsgegevens bubao'!$A$2:$M$5000,13,FALSE)="",ROUNDDOWN(U71*data1!$B$15,0),"0"))</f>
        <v/>
      </c>
      <c r="AN71" s="70"/>
      <c r="AO71" s="70"/>
      <c r="AP71" s="70"/>
      <c r="AQ71" s="70"/>
      <c r="AR71" s="71"/>
      <c r="AS71" s="72" t="str">
        <f>IF(C45="","",ROUND(U71*data1!$B$20,2))</f>
        <v/>
      </c>
      <c r="AT71" s="73"/>
      <c r="AU71" s="73"/>
      <c r="AV71" s="73"/>
      <c r="AW71" s="73"/>
      <c r="AX71" s="74"/>
      <c r="AY71" s="75" t="str">
        <f>IF(A45="!"," Zie foutmelding bij vraag "&amp;B29&amp;"!",IF(C71="",""," vanaf "&amp;TEXT(C71,"DD/MM/JJJJ")&amp;IF(C72=""," tot en met 31/08/2024"," tot en met "&amp;TEXT(C72-1,"DD/MM/JJJJ"))))</f>
        <v/>
      </c>
      <c r="AZ71" s="76"/>
      <c r="BA71" s="76"/>
      <c r="BB71" s="76"/>
      <c r="BC71" s="76"/>
      <c r="BD71" s="76"/>
      <c r="BE71" s="76"/>
      <c r="BF71" s="76"/>
      <c r="BG71" s="76"/>
      <c r="BH71" s="76"/>
      <c r="BI71" s="76"/>
      <c r="BJ71" s="76"/>
      <c r="BK71" s="76"/>
      <c r="BL71" s="76"/>
      <c r="BM71" s="76"/>
      <c r="BN71" s="76"/>
      <c r="BO71" s="76"/>
      <c r="BP71" s="76"/>
      <c r="BQ71" s="77"/>
      <c r="BR71" s="20"/>
    </row>
    <row r="72" spans="3:70" x14ac:dyDescent="0.3">
      <c r="C72" s="60" t="str">
        <f t="shared" si="8"/>
        <v/>
      </c>
      <c r="D72" s="61"/>
      <c r="E72" s="61"/>
      <c r="F72" s="61"/>
      <c r="G72" s="61"/>
      <c r="H72" s="62"/>
      <c r="I72" s="63" t="str">
        <f t="shared" si="10"/>
        <v/>
      </c>
      <c r="J72" s="64"/>
      <c r="K72" s="64"/>
      <c r="L72" s="64"/>
      <c r="M72" s="64"/>
      <c r="N72" s="65"/>
      <c r="O72" s="63" t="str">
        <f t="shared" si="9"/>
        <v/>
      </c>
      <c r="P72" s="64"/>
      <c r="Q72" s="64"/>
      <c r="R72" s="64"/>
      <c r="S72" s="64"/>
      <c r="T72" s="65"/>
      <c r="U72" s="63" t="str">
        <f t="shared" si="7"/>
        <v/>
      </c>
      <c r="V72" s="64"/>
      <c r="W72" s="64"/>
      <c r="X72" s="64"/>
      <c r="Y72" s="64"/>
      <c r="Z72" s="65"/>
      <c r="AA72" s="66" t="str">
        <f>IF(C46="","",ROUNDDOWN(U72*data1!$B$5,0))</f>
        <v/>
      </c>
      <c r="AB72" s="67"/>
      <c r="AC72" s="67"/>
      <c r="AD72" s="67"/>
      <c r="AE72" s="67"/>
      <c r="AF72" s="68"/>
      <c r="AG72" s="66" t="str">
        <f>IF(C46="","",ROUNDDOWN(O72*data1!$B$10,0))</f>
        <v/>
      </c>
      <c r="AH72" s="67"/>
      <c r="AI72" s="67"/>
      <c r="AJ72" s="67"/>
      <c r="AK72" s="67"/>
      <c r="AL72" s="68"/>
      <c r="AM72" s="69" t="str">
        <f>IF(C46="","",IF(VLOOKUP($M$23,'instellingsgegevens bubao'!$A$2:$M$5000,13,FALSE)="",ROUNDDOWN(U72*data1!$B$15,0),"0"))</f>
        <v/>
      </c>
      <c r="AN72" s="70"/>
      <c r="AO72" s="70"/>
      <c r="AP72" s="70"/>
      <c r="AQ72" s="70"/>
      <c r="AR72" s="71"/>
      <c r="AS72" s="72" t="str">
        <f>IF(C46="","",ROUND(U72*data1!$B$20,2))</f>
        <v/>
      </c>
      <c r="AT72" s="73"/>
      <c r="AU72" s="73"/>
      <c r="AV72" s="73"/>
      <c r="AW72" s="73"/>
      <c r="AX72" s="74"/>
      <c r="AY72" s="75" t="str">
        <f>IF(A46="!"," Zie foutmelding bij vraag "&amp;B29&amp;"!",IF(C72="",""," vanaf "&amp;TEXT(C72,"DD/MM/JJJJ")&amp;IF(C73=""," tot en met 31/08/2024"," tot en met "&amp;TEXT(C73-1,"DD/MM/JJJJ"))))</f>
        <v/>
      </c>
      <c r="AZ72" s="76"/>
      <c r="BA72" s="76"/>
      <c r="BB72" s="76"/>
      <c r="BC72" s="76"/>
      <c r="BD72" s="76"/>
      <c r="BE72" s="76"/>
      <c r="BF72" s="76"/>
      <c r="BG72" s="76"/>
      <c r="BH72" s="76"/>
      <c r="BI72" s="76"/>
      <c r="BJ72" s="76"/>
      <c r="BK72" s="76"/>
      <c r="BL72" s="76"/>
      <c r="BM72" s="76"/>
      <c r="BN72" s="76"/>
      <c r="BO72" s="76"/>
      <c r="BP72" s="76"/>
      <c r="BQ72" s="77"/>
      <c r="BR72" s="20"/>
    </row>
    <row r="73" spans="3:70" x14ac:dyDescent="0.3">
      <c r="C73" s="60" t="str">
        <f t="shared" si="8"/>
        <v/>
      </c>
      <c r="D73" s="61"/>
      <c r="E73" s="61"/>
      <c r="F73" s="61"/>
      <c r="G73" s="61"/>
      <c r="H73" s="62"/>
      <c r="I73" s="63" t="str">
        <f t="shared" si="10"/>
        <v/>
      </c>
      <c r="J73" s="64"/>
      <c r="K73" s="64"/>
      <c r="L73" s="64"/>
      <c r="M73" s="64"/>
      <c r="N73" s="65"/>
      <c r="O73" s="63" t="str">
        <f t="shared" si="9"/>
        <v/>
      </c>
      <c r="P73" s="64"/>
      <c r="Q73" s="64"/>
      <c r="R73" s="64"/>
      <c r="S73" s="64"/>
      <c r="T73" s="65"/>
      <c r="U73" s="63" t="str">
        <f t="shared" si="7"/>
        <v/>
      </c>
      <c r="V73" s="64"/>
      <c r="W73" s="64"/>
      <c r="X73" s="64"/>
      <c r="Y73" s="64"/>
      <c r="Z73" s="65"/>
      <c r="AA73" s="66" t="str">
        <f>IF(C47="","",ROUNDDOWN(U73*data1!$B$5,0))</f>
        <v/>
      </c>
      <c r="AB73" s="67"/>
      <c r="AC73" s="67"/>
      <c r="AD73" s="67"/>
      <c r="AE73" s="67"/>
      <c r="AF73" s="68"/>
      <c r="AG73" s="66" t="str">
        <f>IF(C47="","",ROUNDDOWN(O73*data1!$B$10,0))</f>
        <v/>
      </c>
      <c r="AH73" s="67"/>
      <c r="AI73" s="67"/>
      <c r="AJ73" s="67"/>
      <c r="AK73" s="67"/>
      <c r="AL73" s="68"/>
      <c r="AM73" s="69" t="str">
        <f>IF(C47="","",IF(VLOOKUP($M$23,'instellingsgegevens bubao'!$A$2:$M$5000,13,FALSE)="",ROUNDDOWN(U73*data1!$B$15,0),"0"))</f>
        <v/>
      </c>
      <c r="AN73" s="70"/>
      <c r="AO73" s="70"/>
      <c r="AP73" s="70"/>
      <c r="AQ73" s="70"/>
      <c r="AR73" s="71"/>
      <c r="AS73" s="72" t="str">
        <f>IF(C47="","",ROUND(U73*data1!$B$20,2))</f>
        <v/>
      </c>
      <c r="AT73" s="73"/>
      <c r="AU73" s="73"/>
      <c r="AV73" s="73"/>
      <c r="AW73" s="73"/>
      <c r="AX73" s="74"/>
      <c r="AY73" s="75" t="str">
        <f>IF(A47="!"," Zie foutmelding bij vraag "&amp;B29&amp;"!",IF(C73="",""," vanaf "&amp;TEXT(C73,"DD/MM/JJJJ")&amp;IF(C74=""," tot en met 31/08/2024"," tot en met "&amp;TEXT(C74-1,"DD/MM/JJJJ"))))</f>
        <v/>
      </c>
      <c r="AZ73" s="76"/>
      <c r="BA73" s="76"/>
      <c r="BB73" s="76"/>
      <c r="BC73" s="76"/>
      <c r="BD73" s="76"/>
      <c r="BE73" s="76"/>
      <c r="BF73" s="76"/>
      <c r="BG73" s="76"/>
      <c r="BH73" s="76"/>
      <c r="BI73" s="76"/>
      <c r="BJ73" s="76"/>
      <c r="BK73" s="76"/>
      <c r="BL73" s="76"/>
      <c r="BM73" s="76"/>
      <c r="BN73" s="76"/>
      <c r="BO73" s="76"/>
      <c r="BP73" s="76"/>
      <c r="BQ73" s="77"/>
      <c r="BR73" s="20"/>
    </row>
    <row r="74" spans="3:70" x14ac:dyDescent="0.3">
      <c r="C74" s="60" t="str">
        <f t="shared" si="8"/>
        <v/>
      </c>
      <c r="D74" s="61"/>
      <c r="E74" s="61"/>
      <c r="F74" s="61"/>
      <c r="G74" s="61"/>
      <c r="H74" s="62"/>
      <c r="I74" s="63" t="str">
        <f t="shared" si="10"/>
        <v/>
      </c>
      <c r="J74" s="64"/>
      <c r="K74" s="64"/>
      <c r="L74" s="64"/>
      <c r="M74" s="64"/>
      <c r="N74" s="65"/>
      <c r="O74" s="63" t="str">
        <f t="shared" si="9"/>
        <v/>
      </c>
      <c r="P74" s="64"/>
      <c r="Q74" s="64"/>
      <c r="R74" s="64"/>
      <c r="S74" s="64"/>
      <c r="T74" s="65"/>
      <c r="U74" s="63" t="str">
        <f t="shared" si="7"/>
        <v/>
      </c>
      <c r="V74" s="64"/>
      <c r="W74" s="64"/>
      <c r="X74" s="64"/>
      <c r="Y74" s="64"/>
      <c r="Z74" s="65"/>
      <c r="AA74" s="66" t="str">
        <f>IF(C48="","",ROUNDDOWN(U74*data1!$B$5,0))</f>
        <v/>
      </c>
      <c r="AB74" s="67"/>
      <c r="AC74" s="67"/>
      <c r="AD74" s="67"/>
      <c r="AE74" s="67"/>
      <c r="AF74" s="68"/>
      <c r="AG74" s="66" t="str">
        <f>IF(C48="","",ROUNDDOWN(O74*data1!$B$10,0))</f>
        <v/>
      </c>
      <c r="AH74" s="67"/>
      <c r="AI74" s="67"/>
      <c r="AJ74" s="67"/>
      <c r="AK74" s="67"/>
      <c r="AL74" s="68"/>
      <c r="AM74" s="69" t="str">
        <f>IF(C48="","",IF(VLOOKUP($M$23,'instellingsgegevens bubao'!$A$2:$M$5000,13,FALSE)="",ROUNDDOWN(U74*data1!$B$15,0),"0"))</f>
        <v/>
      </c>
      <c r="AN74" s="70"/>
      <c r="AO74" s="70"/>
      <c r="AP74" s="70"/>
      <c r="AQ74" s="70"/>
      <c r="AR74" s="71"/>
      <c r="AS74" s="72" t="str">
        <f>IF(C48="","",ROUND(U74*data1!$B$20,2))</f>
        <v/>
      </c>
      <c r="AT74" s="73"/>
      <c r="AU74" s="73"/>
      <c r="AV74" s="73"/>
      <c r="AW74" s="73"/>
      <c r="AX74" s="74"/>
      <c r="AY74" s="75" t="str">
        <f>IF(A48="!"," Zie foutmelding bij vraag "&amp;B29&amp;"!",IF(C74="",""," vanaf "&amp;TEXT(C74,"DD/MM/JJJJ")&amp;IF(C75=""," tot en met 31/08/2024"," tot en met "&amp;TEXT(C75-1,"DD/MM/JJJJ"))))</f>
        <v/>
      </c>
      <c r="AZ74" s="76"/>
      <c r="BA74" s="76"/>
      <c r="BB74" s="76"/>
      <c r="BC74" s="76"/>
      <c r="BD74" s="76"/>
      <c r="BE74" s="76"/>
      <c r="BF74" s="76"/>
      <c r="BG74" s="76"/>
      <c r="BH74" s="76"/>
      <c r="BI74" s="76"/>
      <c r="BJ74" s="76"/>
      <c r="BK74" s="76"/>
      <c r="BL74" s="76"/>
      <c r="BM74" s="76"/>
      <c r="BN74" s="76"/>
      <c r="BO74" s="76"/>
      <c r="BP74" s="76"/>
      <c r="BQ74" s="77"/>
      <c r="BR74" s="20"/>
    </row>
    <row r="75" spans="3:70" x14ac:dyDescent="0.3">
      <c r="C75" s="60" t="str">
        <f t="shared" si="8"/>
        <v/>
      </c>
      <c r="D75" s="61"/>
      <c r="E75" s="61"/>
      <c r="F75" s="61"/>
      <c r="G75" s="61"/>
      <c r="H75" s="62"/>
      <c r="I75" s="63" t="str">
        <f t="shared" si="10"/>
        <v/>
      </c>
      <c r="J75" s="64"/>
      <c r="K75" s="64"/>
      <c r="L75" s="64"/>
      <c r="M75" s="64"/>
      <c r="N75" s="65"/>
      <c r="O75" s="63" t="str">
        <f t="shared" si="9"/>
        <v/>
      </c>
      <c r="P75" s="64"/>
      <c r="Q75" s="64"/>
      <c r="R75" s="64"/>
      <c r="S75" s="64"/>
      <c r="T75" s="65"/>
      <c r="U75" s="63" t="str">
        <f t="shared" si="7"/>
        <v/>
      </c>
      <c r="V75" s="64"/>
      <c r="W75" s="64"/>
      <c r="X75" s="64"/>
      <c r="Y75" s="64"/>
      <c r="Z75" s="65"/>
      <c r="AA75" s="66" t="str">
        <f>IF(C49="","",ROUNDDOWN(U75*data1!$B$5,0))</f>
        <v/>
      </c>
      <c r="AB75" s="67"/>
      <c r="AC75" s="67"/>
      <c r="AD75" s="67"/>
      <c r="AE75" s="67"/>
      <c r="AF75" s="68"/>
      <c r="AG75" s="66" t="str">
        <f>IF(C49="","",ROUNDDOWN(O75*data1!$B$10,0))</f>
        <v/>
      </c>
      <c r="AH75" s="67"/>
      <c r="AI75" s="67"/>
      <c r="AJ75" s="67"/>
      <c r="AK75" s="67"/>
      <c r="AL75" s="68"/>
      <c r="AM75" s="69" t="str">
        <f>IF(C49="","",IF(VLOOKUP($M$23,'instellingsgegevens bubao'!$A$2:$M$5000,13,FALSE)="",ROUNDDOWN(U75*data1!$B$15,0),"0"))</f>
        <v/>
      </c>
      <c r="AN75" s="70"/>
      <c r="AO75" s="70"/>
      <c r="AP75" s="70"/>
      <c r="AQ75" s="70"/>
      <c r="AR75" s="71"/>
      <c r="AS75" s="72" t="str">
        <f>IF(C49="","",ROUND(U75*data1!$B$20,2))</f>
        <v/>
      </c>
      <c r="AT75" s="73"/>
      <c r="AU75" s="73"/>
      <c r="AV75" s="73"/>
      <c r="AW75" s="73"/>
      <c r="AX75" s="74"/>
      <c r="AY75" s="75" t="str">
        <f>IF(A49="!"," Zie foutmelding bij vraag "&amp;B29&amp;"!",IF(C75="",""," vanaf "&amp;TEXT(C75,"DD/MM/JJJJ")&amp;IF(C76=""," tot en met 31/08/2024"," tot en met "&amp;TEXT(C76-1,"DD/MM/JJJJ"))))</f>
        <v/>
      </c>
      <c r="AZ75" s="76"/>
      <c r="BA75" s="76"/>
      <c r="BB75" s="76"/>
      <c r="BC75" s="76"/>
      <c r="BD75" s="76"/>
      <c r="BE75" s="76"/>
      <c r="BF75" s="76"/>
      <c r="BG75" s="76"/>
      <c r="BH75" s="76"/>
      <c r="BI75" s="76"/>
      <c r="BJ75" s="76"/>
      <c r="BK75" s="76"/>
      <c r="BL75" s="76"/>
      <c r="BM75" s="76"/>
      <c r="BN75" s="76"/>
      <c r="BO75" s="76"/>
      <c r="BP75" s="76"/>
      <c r="BQ75" s="77"/>
      <c r="BR75" s="20"/>
    </row>
    <row r="76" spans="3:70" x14ac:dyDescent="0.3">
      <c r="C76" s="60" t="str">
        <f t="shared" si="8"/>
        <v/>
      </c>
      <c r="D76" s="61"/>
      <c r="E76" s="61"/>
      <c r="F76" s="61"/>
      <c r="G76" s="61"/>
      <c r="H76" s="62"/>
      <c r="I76" s="63" t="str">
        <f t="shared" si="10"/>
        <v/>
      </c>
      <c r="J76" s="64"/>
      <c r="K76" s="64"/>
      <c r="L76" s="64"/>
      <c r="M76" s="64"/>
      <c r="N76" s="65"/>
      <c r="O76" s="63" t="str">
        <f t="shared" si="9"/>
        <v/>
      </c>
      <c r="P76" s="64"/>
      <c r="Q76" s="64"/>
      <c r="R76" s="64"/>
      <c r="S76" s="64"/>
      <c r="T76" s="65"/>
      <c r="U76" s="63" t="str">
        <f t="shared" si="7"/>
        <v/>
      </c>
      <c r="V76" s="64"/>
      <c r="W76" s="64"/>
      <c r="X76" s="64"/>
      <c r="Y76" s="64"/>
      <c r="Z76" s="65"/>
      <c r="AA76" s="66" t="str">
        <f>IF(C50="","",ROUNDDOWN(U76*data1!$B$5,0))</f>
        <v/>
      </c>
      <c r="AB76" s="67"/>
      <c r="AC76" s="67"/>
      <c r="AD76" s="67"/>
      <c r="AE76" s="67"/>
      <c r="AF76" s="68"/>
      <c r="AG76" s="66" t="str">
        <f>IF(C50="","",ROUNDDOWN(O76*data1!$B$10,0))</f>
        <v/>
      </c>
      <c r="AH76" s="67"/>
      <c r="AI76" s="67"/>
      <c r="AJ76" s="67"/>
      <c r="AK76" s="67"/>
      <c r="AL76" s="68"/>
      <c r="AM76" s="69" t="str">
        <f>IF(C50="","",IF(VLOOKUP($M$23,'instellingsgegevens bubao'!$A$2:$M$5000,13,FALSE)="",ROUNDDOWN(U76*data1!$B$15,0),"0"))</f>
        <v/>
      </c>
      <c r="AN76" s="70"/>
      <c r="AO76" s="70"/>
      <c r="AP76" s="70"/>
      <c r="AQ76" s="70"/>
      <c r="AR76" s="71"/>
      <c r="AS76" s="72" t="str">
        <f>IF(C50="","",ROUND(U76*data1!$B$20,2))</f>
        <v/>
      </c>
      <c r="AT76" s="73"/>
      <c r="AU76" s="73"/>
      <c r="AV76" s="73"/>
      <c r="AW76" s="73"/>
      <c r="AX76" s="74"/>
      <c r="AY76" s="75" t="str">
        <f>IF(A50="!"," Zie foutmelding bij vraag "&amp;B29&amp;"!",IF(C76="",""," vanaf "&amp;TEXT(C76,"DD/MM/JJJJ")&amp;IF(C77=""," tot en met 31/08/2024"," tot en met "&amp;TEXT(C77-1,"DD/MM/JJJJ"))))</f>
        <v/>
      </c>
      <c r="AZ76" s="76"/>
      <c r="BA76" s="76"/>
      <c r="BB76" s="76"/>
      <c r="BC76" s="76"/>
      <c r="BD76" s="76"/>
      <c r="BE76" s="76"/>
      <c r="BF76" s="76"/>
      <c r="BG76" s="76"/>
      <c r="BH76" s="76"/>
      <c r="BI76" s="76"/>
      <c r="BJ76" s="76"/>
      <c r="BK76" s="76"/>
      <c r="BL76" s="76"/>
      <c r="BM76" s="76"/>
      <c r="BN76" s="76"/>
      <c r="BO76" s="76"/>
      <c r="BP76" s="76"/>
      <c r="BQ76" s="77"/>
      <c r="BR76" s="20"/>
    </row>
    <row r="77" spans="3:70" x14ac:dyDescent="0.3">
      <c r="C77" s="60" t="str">
        <f t="shared" si="8"/>
        <v/>
      </c>
      <c r="D77" s="61"/>
      <c r="E77" s="61"/>
      <c r="F77" s="61"/>
      <c r="G77" s="61"/>
      <c r="H77" s="62"/>
      <c r="I77" s="63" t="str">
        <f t="shared" si="10"/>
        <v/>
      </c>
      <c r="J77" s="64"/>
      <c r="K77" s="64"/>
      <c r="L77" s="64"/>
      <c r="M77" s="64"/>
      <c r="N77" s="65"/>
      <c r="O77" s="63" t="str">
        <f t="shared" si="9"/>
        <v/>
      </c>
      <c r="P77" s="64"/>
      <c r="Q77" s="64"/>
      <c r="R77" s="64"/>
      <c r="S77" s="64"/>
      <c r="T77" s="65"/>
      <c r="U77" s="63" t="str">
        <f t="shared" si="7"/>
        <v/>
      </c>
      <c r="V77" s="64"/>
      <c r="W77" s="64"/>
      <c r="X77" s="64"/>
      <c r="Y77" s="64"/>
      <c r="Z77" s="65"/>
      <c r="AA77" s="66" t="str">
        <f>IF(C51="","",ROUNDDOWN(U77*data1!$B$5,0))</f>
        <v/>
      </c>
      <c r="AB77" s="67"/>
      <c r="AC77" s="67"/>
      <c r="AD77" s="67"/>
      <c r="AE77" s="67"/>
      <c r="AF77" s="68"/>
      <c r="AG77" s="66" t="str">
        <f>IF(C51="","",ROUNDDOWN(O77*data1!$B$10,0))</f>
        <v/>
      </c>
      <c r="AH77" s="67"/>
      <c r="AI77" s="67"/>
      <c r="AJ77" s="67"/>
      <c r="AK77" s="67"/>
      <c r="AL77" s="68"/>
      <c r="AM77" s="69" t="str">
        <f>IF(C51="","",IF(VLOOKUP($M$23,'instellingsgegevens bubao'!$A$2:$M$5000,13,FALSE)="",ROUNDDOWN(U77*data1!$B$15,0),"0"))</f>
        <v/>
      </c>
      <c r="AN77" s="70"/>
      <c r="AO77" s="70"/>
      <c r="AP77" s="70"/>
      <c r="AQ77" s="70"/>
      <c r="AR77" s="71"/>
      <c r="AS77" s="72" t="str">
        <f>IF(C51="","",ROUND(U77*data1!$B$20,2))</f>
        <v/>
      </c>
      <c r="AT77" s="73"/>
      <c r="AU77" s="73"/>
      <c r="AV77" s="73"/>
      <c r="AW77" s="73"/>
      <c r="AX77" s="74"/>
      <c r="AY77" s="75" t="str">
        <f>IF(A51="!"," Zie foutmelding bij vraag "&amp;B29&amp;"!",IF(C77="",""," vanaf "&amp;TEXT(C77,"DD/MM/JJJJ")&amp;IF(C78=""," tot en met 31/08/2024"," tot en met "&amp;TEXT(C78-1,"DD/MM/JJJJ"))))</f>
        <v/>
      </c>
      <c r="AZ77" s="76"/>
      <c r="BA77" s="76"/>
      <c r="BB77" s="76"/>
      <c r="BC77" s="76"/>
      <c r="BD77" s="76"/>
      <c r="BE77" s="76"/>
      <c r="BF77" s="76"/>
      <c r="BG77" s="76"/>
      <c r="BH77" s="76"/>
      <c r="BI77" s="76"/>
      <c r="BJ77" s="76"/>
      <c r="BK77" s="76"/>
      <c r="BL77" s="76"/>
      <c r="BM77" s="76"/>
      <c r="BN77" s="76"/>
      <c r="BO77" s="76"/>
      <c r="BP77" s="76"/>
      <c r="BQ77" s="77"/>
      <c r="BR77" s="20"/>
    </row>
    <row r="78" spans="3:70" x14ac:dyDescent="0.3">
      <c r="C78" s="60" t="str">
        <f t="shared" si="8"/>
        <v/>
      </c>
      <c r="D78" s="61"/>
      <c r="E78" s="61"/>
      <c r="F78" s="61"/>
      <c r="G78" s="61"/>
      <c r="H78" s="62"/>
      <c r="I78" s="63" t="str">
        <f t="shared" si="10"/>
        <v/>
      </c>
      <c r="J78" s="64"/>
      <c r="K78" s="64"/>
      <c r="L78" s="64"/>
      <c r="M78" s="64"/>
      <c r="N78" s="65"/>
      <c r="O78" s="63" t="str">
        <f t="shared" si="9"/>
        <v/>
      </c>
      <c r="P78" s="64"/>
      <c r="Q78" s="64"/>
      <c r="R78" s="64"/>
      <c r="S78" s="64"/>
      <c r="T78" s="65"/>
      <c r="U78" s="63" t="str">
        <f t="shared" si="7"/>
        <v/>
      </c>
      <c r="V78" s="64"/>
      <c r="W78" s="64"/>
      <c r="X78" s="64"/>
      <c r="Y78" s="64"/>
      <c r="Z78" s="65"/>
      <c r="AA78" s="66" t="str">
        <f>IF(C52="","",ROUNDDOWN(U78*data1!$B$5,0))</f>
        <v/>
      </c>
      <c r="AB78" s="67"/>
      <c r="AC78" s="67"/>
      <c r="AD78" s="67"/>
      <c r="AE78" s="67"/>
      <c r="AF78" s="68"/>
      <c r="AG78" s="66" t="str">
        <f>IF(C52="","",ROUNDDOWN(O78*data1!$B$10,0))</f>
        <v/>
      </c>
      <c r="AH78" s="67"/>
      <c r="AI78" s="67"/>
      <c r="AJ78" s="67"/>
      <c r="AK78" s="67"/>
      <c r="AL78" s="68"/>
      <c r="AM78" s="69" t="str">
        <f>IF(C52="","",IF(VLOOKUP($M$23,'instellingsgegevens bubao'!$A$2:$M$5000,13,FALSE)="",ROUNDDOWN(U78*data1!$B$15,0),"0"))</f>
        <v/>
      </c>
      <c r="AN78" s="70"/>
      <c r="AO78" s="70"/>
      <c r="AP78" s="70"/>
      <c r="AQ78" s="70"/>
      <c r="AR78" s="71"/>
      <c r="AS78" s="72" t="str">
        <f>IF(C52="","",ROUND(U78*data1!$B$20,2))</f>
        <v/>
      </c>
      <c r="AT78" s="73"/>
      <c r="AU78" s="73"/>
      <c r="AV78" s="73"/>
      <c r="AW78" s="73"/>
      <c r="AX78" s="74"/>
      <c r="AY78" s="75" t="str">
        <f>IF(A52="!"," Zie foutmelding bij vraag "&amp;B29&amp;"!",IF(C78="",""," vanaf "&amp;TEXT(C78,"DD/MM/JJJJ")&amp;IF(C79=""," tot en met 31/08/2024"," tot en met "&amp;TEXT(C79-1,"DD/MM/JJJJ"))))</f>
        <v/>
      </c>
      <c r="AZ78" s="76"/>
      <c r="BA78" s="76"/>
      <c r="BB78" s="76"/>
      <c r="BC78" s="76"/>
      <c r="BD78" s="76"/>
      <c r="BE78" s="76"/>
      <c r="BF78" s="76"/>
      <c r="BG78" s="76"/>
      <c r="BH78" s="76"/>
      <c r="BI78" s="76"/>
      <c r="BJ78" s="76"/>
      <c r="BK78" s="76"/>
      <c r="BL78" s="76"/>
      <c r="BM78" s="76"/>
      <c r="BN78" s="76"/>
      <c r="BO78" s="76"/>
      <c r="BP78" s="76"/>
      <c r="BQ78" s="77"/>
      <c r="BR78" s="20"/>
    </row>
    <row r="79" spans="3:70" x14ac:dyDescent="0.3">
      <c r="C79" s="60" t="str">
        <f t="shared" si="8"/>
        <v/>
      </c>
      <c r="D79" s="61"/>
      <c r="E79" s="61"/>
      <c r="F79" s="61"/>
      <c r="G79" s="61"/>
      <c r="H79" s="62"/>
      <c r="I79" s="63" t="str">
        <f t="shared" si="10"/>
        <v/>
      </c>
      <c r="J79" s="64"/>
      <c r="K79" s="64"/>
      <c r="L79" s="64"/>
      <c r="M79" s="64"/>
      <c r="N79" s="65"/>
      <c r="O79" s="63" t="str">
        <f t="shared" si="9"/>
        <v/>
      </c>
      <c r="P79" s="64"/>
      <c r="Q79" s="64"/>
      <c r="R79" s="64"/>
      <c r="S79" s="64"/>
      <c r="T79" s="65"/>
      <c r="U79" s="63" t="str">
        <f t="shared" si="7"/>
        <v/>
      </c>
      <c r="V79" s="64"/>
      <c r="W79" s="64"/>
      <c r="X79" s="64"/>
      <c r="Y79" s="64"/>
      <c r="Z79" s="65"/>
      <c r="AA79" s="66" t="str">
        <f>IF(C53="","",ROUNDDOWN(U79*data1!$B$5,0))</f>
        <v/>
      </c>
      <c r="AB79" s="67"/>
      <c r="AC79" s="67"/>
      <c r="AD79" s="67"/>
      <c r="AE79" s="67"/>
      <c r="AF79" s="68"/>
      <c r="AG79" s="66" t="str">
        <f>IF(C53="","",ROUNDDOWN(O79*data1!$B$10,0))</f>
        <v/>
      </c>
      <c r="AH79" s="67"/>
      <c r="AI79" s="67"/>
      <c r="AJ79" s="67"/>
      <c r="AK79" s="67"/>
      <c r="AL79" s="68"/>
      <c r="AM79" s="69" t="str">
        <f>IF(C53="","",IF(VLOOKUP($M$23,'instellingsgegevens bubao'!$A$2:$M$5000,13,FALSE)="",ROUNDDOWN(U79*data1!$B$15,0),"0"))</f>
        <v/>
      </c>
      <c r="AN79" s="70"/>
      <c r="AO79" s="70"/>
      <c r="AP79" s="70"/>
      <c r="AQ79" s="70"/>
      <c r="AR79" s="71"/>
      <c r="AS79" s="72" t="str">
        <f>IF(C53="","",ROUND(U79*data1!$B$20,2))</f>
        <v/>
      </c>
      <c r="AT79" s="73"/>
      <c r="AU79" s="73"/>
      <c r="AV79" s="73"/>
      <c r="AW79" s="73"/>
      <c r="AX79" s="74"/>
      <c r="AY79" s="75" t="str">
        <f>IF(C79="",""," vanaf "&amp;TEXT(C79,"DD/MM/JJJJ")&amp;IF(C80=""," tot en met 31/08/2024"," tot en met "&amp;TEXT(C80-1,"DD/MM/JJJJ")))</f>
        <v/>
      </c>
      <c r="AZ79" s="76"/>
      <c r="BA79" s="76"/>
      <c r="BB79" s="76"/>
      <c r="BC79" s="76"/>
      <c r="BD79" s="76"/>
      <c r="BE79" s="76"/>
      <c r="BF79" s="76"/>
      <c r="BG79" s="76"/>
      <c r="BH79" s="76"/>
      <c r="BI79" s="76"/>
      <c r="BJ79" s="76"/>
      <c r="BK79" s="76"/>
      <c r="BL79" s="76"/>
      <c r="BM79" s="76"/>
      <c r="BN79" s="76"/>
      <c r="BO79" s="76"/>
      <c r="BP79" s="76"/>
      <c r="BQ79" s="77"/>
      <c r="BR79" s="20"/>
    </row>
    <row r="81" spans="2:70" ht="22.8" customHeight="1" x14ac:dyDescent="0.3">
      <c r="C81" s="47" t="s">
        <v>169</v>
      </c>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29"/>
    </row>
    <row r="82" spans="2:70" ht="4.05" customHeight="1" x14ac:dyDescent="0.3"/>
    <row r="83" spans="2:70" x14ac:dyDescent="0.3">
      <c r="B83" s="10">
        <v>4</v>
      </c>
      <c r="C83" s="25" t="s">
        <v>170</v>
      </c>
    </row>
    <row r="84" spans="2:70" x14ac:dyDescent="0.3">
      <c r="C84" s="33" t="s">
        <v>756</v>
      </c>
    </row>
    <row r="85" spans="2:70" ht="4.05" customHeight="1" x14ac:dyDescent="0.3"/>
    <row r="86" spans="2:70" ht="15" customHeight="1" x14ac:dyDescent="0.3">
      <c r="C86" s="52" t="str">
        <f>IF(AND(S21="",R23=""),"",IF(S21&lt;&gt;"","U hebt het nummer van uw school niet ingevuld!",IF(R23&lt;&gt;"","U hebt een nummer van een school voor gewoon basisonderwijs of een onbestaand nummer ingevuld!","")))</f>
        <v/>
      </c>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4"/>
    </row>
    <row r="87" spans="2:70" ht="15" customHeight="1" x14ac:dyDescent="0.3">
      <c r="C87" s="49" t="str">
        <f>IF(AND(AC34="",AC35="",AC36="",AC37="",AC38="",AC39="",AC40="",AC41="",AC42="",AC43="",AC44="",AC45="",AC46="",AC47="",AC48="",AC49="",AC50="",AC51="",AC52="",AC53=""),"","U hebt bij vraag "&amp;B29&amp;" op minstens één rij niet alle leerlingenaantallen ingevuld of de instapdatum niet ingevuld!")</f>
        <v/>
      </c>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1"/>
    </row>
    <row r="88" spans="2:70" ht="28.8" customHeight="1" x14ac:dyDescent="0.3">
      <c r="C88" s="55" t="str">
        <f>IF(COUNTIF(A34:A53,"!")&gt;0,"U hebt bij vraag "&amp;B29&amp;" op minstens één rij een datum ingevuld die vroeger valt of gelijk is aan dan de datum van de vorige herberekening, of u hebt tussen twee herberekeningen minstens één datum blanco gelaten! Zie '!' voor de betrokken datum(s).","")</f>
        <v/>
      </c>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7"/>
    </row>
  </sheetData>
  <sheetProtection algorithmName="SHA-512" hashValue="hfcNk/8rE9jE+c3jw6XtrDr3KgHQmAQyUFeurJTtesgOb7qmaqqHlMvBKzL4n0xPXjzeyBTTVk8J017ljm9HIw==" saltValue="nk4O8HQ6fAJhMyJzfw2Kaw==" spinCount="100000" sheet="1" objects="1" scenarios="1"/>
  <mergeCells count="273">
    <mergeCell ref="C58:BQ58"/>
    <mergeCell ref="C14:BQ14"/>
    <mergeCell ref="AY73:BQ73"/>
    <mergeCell ref="AY74:BQ74"/>
    <mergeCell ref="AY75:BQ75"/>
    <mergeCell ref="AY64:BQ64"/>
    <mergeCell ref="AY65:BQ65"/>
    <mergeCell ref="AY66:BQ66"/>
    <mergeCell ref="AY67:BQ67"/>
    <mergeCell ref="AY68:BQ68"/>
    <mergeCell ref="AY69:BQ69"/>
    <mergeCell ref="AY70:BQ70"/>
    <mergeCell ref="AY71:BQ71"/>
    <mergeCell ref="AY72:BQ72"/>
    <mergeCell ref="AY60:BQ60"/>
    <mergeCell ref="AY59:BQ59"/>
    <mergeCell ref="AA59:AF59"/>
    <mergeCell ref="AA60:AF60"/>
    <mergeCell ref="AG59:AL59"/>
    <mergeCell ref="AY61:BQ61"/>
    <mergeCell ref="AY62:BQ62"/>
    <mergeCell ref="AY63:BQ63"/>
    <mergeCell ref="AM59:AR59"/>
    <mergeCell ref="AS59:AX59"/>
    <mergeCell ref="AM61:AR61"/>
    <mergeCell ref="AM62:AR62"/>
    <mergeCell ref="AM63:AR63"/>
    <mergeCell ref="AG60:AL60"/>
    <mergeCell ref="AG61:AL61"/>
    <mergeCell ref="AG62:AL62"/>
    <mergeCell ref="AG63:AL63"/>
    <mergeCell ref="AM60:AR60"/>
    <mergeCell ref="AS60:AX60"/>
    <mergeCell ref="U59:Z59"/>
    <mergeCell ref="U60:Z60"/>
    <mergeCell ref="AA61:AF61"/>
    <mergeCell ref="C62:H62"/>
    <mergeCell ref="I62:N62"/>
    <mergeCell ref="O62:T62"/>
    <mergeCell ref="U62:Z62"/>
    <mergeCell ref="AA62:AF62"/>
    <mergeCell ref="C61:H61"/>
    <mergeCell ref="I61:N61"/>
    <mergeCell ref="O61:T61"/>
    <mergeCell ref="U61:Z61"/>
    <mergeCell ref="C59:H59"/>
    <mergeCell ref="I59:N59"/>
    <mergeCell ref="C60:H60"/>
    <mergeCell ref="I60:N60"/>
    <mergeCell ref="O59:T59"/>
    <mergeCell ref="O60:T60"/>
    <mergeCell ref="C30:BQ30"/>
    <mergeCell ref="C55:BQ55"/>
    <mergeCell ref="M25:BQ25"/>
    <mergeCell ref="C2:BQ2"/>
    <mergeCell ref="C12:BQ12"/>
    <mergeCell ref="C17:BQ17"/>
    <mergeCell ref="C3:BQ3"/>
    <mergeCell ref="C19:BQ19"/>
    <mergeCell ref="M23:Q23"/>
    <mergeCell ref="R23:BF23"/>
    <mergeCell ref="C41:H41"/>
    <mergeCell ref="C47:H47"/>
    <mergeCell ref="I47:R47"/>
    <mergeCell ref="C49:H49"/>
    <mergeCell ref="I33:R33"/>
    <mergeCell ref="I34:R34"/>
    <mergeCell ref="I35:R35"/>
    <mergeCell ref="C42:H42"/>
    <mergeCell ref="C43:H43"/>
    <mergeCell ref="C44:H44"/>
    <mergeCell ref="C45:H45"/>
    <mergeCell ref="C46:H46"/>
    <mergeCell ref="I45:R45"/>
    <mergeCell ref="I46:R46"/>
    <mergeCell ref="C64:H64"/>
    <mergeCell ref="I64:N64"/>
    <mergeCell ref="O64:T64"/>
    <mergeCell ref="U64:Z64"/>
    <mergeCell ref="AA64:AF64"/>
    <mergeCell ref="C63:H63"/>
    <mergeCell ref="I63:N63"/>
    <mergeCell ref="O63:T63"/>
    <mergeCell ref="U63:Z63"/>
    <mergeCell ref="AA63:AF63"/>
    <mergeCell ref="I69:N69"/>
    <mergeCell ref="O69:T69"/>
    <mergeCell ref="U69:Z69"/>
    <mergeCell ref="C66:H66"/>
    <mergeCell ref="I66:N66"/>
    <mergeCell ref="O66:T66"/>
    <mergeCell ref="U66:Z66"/>
    <mergeCell ref="AA66:AF66"/>
    <mergeCell ref="C65:H65"/>
    <mergeCell ref="I65:N65"/>
    <mergeCell ref="O65:T65"/>
    <mergeCell ref="U65:Z65"/>
    <mergeCell ref="AA65:AF65"/>
    <mergeCell ref="AA67:AF67"/>
    <mergeCell ref="C68:H68"/>
    <mergeCell ref="I68:N68"/>
    <mergeCell ref="O68:T68"/>
    <mergeCell ref="U68:Z68"/>
    <mergeCell ref="AA68:AF68"/>
    <mergeCell ref="C67:H67"/>
    <mergeCell ref="I67:N67"/>
    <mergeCell ref="O67:T67"/>
    <mergeCell ref="U67:Z67"/>
    <mergeCell ref="C73:H73"/>
    <mergeCell ref="I73:N73"/>
    <mergeCell ref="O73:T73"/>
    <mergeCell ref="U73:Z73"/>
    <mergeCell ref="AA71:AF71"/>
    <mergeCell ref="C72:H72"/>
    <mergeCell ref="I72:N72"/>
    <mergeCell ref="O72:T72"/>
    <mergeCell ref="U72:Z72"/>
    <mergeCell ref="AA72:AF72"/>
    <mergeCell ref="C71:H71"/>
    <mergeCell ref="I71:N71"/>
    <mergeCell ref="O71:T71"/>
    <mergeCell ref="U71:Z71"/>
    <mergeCell ref="AM72:AR72"/>
    <mergeCell ref="AM73:AR73"/>
    <mergeCell ref="AM74:AR74"/>
    <mergeCell ref="AM75:AR75"/>
    <mergeCell ref="AS61:AX61"/>
    <mergeCell ref="AS62:AX62"/>
    <mergeCell ref="AS63:AX63"/>
    <mergeCell ref="AS64:AX64"/>
    <mergeCell ref="AS65:AX65"/>
    <mergeCell ref="AS66:AX66"/>
    <mergeCell ref="AS67:AX67"/>
    <mergeCell ref="AS68:AX68"/>
    <mergeCell ref="AS69:AX69"/>
    <mergeCell ref="AS70:AX70"/>
    <mergeCell ref="AS71:AX71"/>
    <mergeCell ref="AS72:AX72"/>
    <mergeCell ref="AS73:AX73"/>
    <mergeCell ref="AS74:AX74"/>
    <mergeCell ref="AS75:AX75"/>
    <mergeCell ref="AM64:AR64"/>
    <mergeCell ref="AM65:AR65"/>
    <mergeCell ref="AM66:AR66"/>
    <mergeCell ref="AM67:AR67"/>
    <mergeCell ref="AM68:AR68"/>
    <mergeCell ref="AM69:AR69"/>
    <mergeCell ref="C27:BQ27"/>
    <mergeCell ref="AM70:AR70"/>
    <mergeCell ref="AM71:AR71"/>
    <mergeCell ref="AG64:AL64"/>
    <mergeCell ref="AG65:AL65"/>
    <mergeCell ref="AG66:AL66"/>
    <mergeCell ref="AG67:AL67"/>
    <mergeCell ref="AG68:AL68"/>
    <mergeCell ref="AG69:AL69"/>
    <mergeCell ref="AG70:AL70"/>
    <mergeCell ref="AG71:AL71"/>
    <mergeCell ref="AA69:AF69"/>
    <mergeCell ref="C70:H70"/>
    <mergeCell ref="I70:N70"/>
    <mergeCell ref="O70:T70"/>
    <mergeCell ref="U70:Z70"/>
    <mergeCell ref="AA70:AF70"/>
    <mergeCell ref="C69:H69"/>
    <mergeCell ref="I41:R41"/>
    <mergeCell ref="I42:R42"/>
    <mergeCell ref="I43:R43"/>
    <mergeCell ref="I44:R44"/>
    <mergeCell ref="C48:H48"/>
    <mergeCell ref="C33:H33"/>
    <mergeCell ref="C34:H34"/>
    <mergeCell ref="C35:H35"/>
    <mergeCell ref="C36:H36"/>
    <mergeCell ref="C37:H37"/>
    <mergeCell ref="C38:H38"/>
    <mergeCell ref="C39:H39"/>
    <mergeCell ref="C40:H40"/>
    <mergeCell ref="I48:R48"/>
    <mergeCell ref="I49:R49"/>
    <mergeCell ref="S33:AB33"/>
    <mergeCell ref="S34:AB34"/>
    <mergeCell ref="S35:AB35"/>
    <mergeCell ref="S36:AB36"/>
    <mergeCell ref="S37:AB37"/>
    <mergeCell ref="S38:AB38"/>
    <mergeCell ref="S39:AB39"/>
    <mergeCell ref="S40:AB40"/>
    <mergeCell ref="S41:AB41"/>
    <mergeCell ref="S42:AB42"/>
    <mergeCell ref="S43:AB43"/>
    <mergeCell ref="S44:AB44"/>
    <mergeCell ref="S45:AB45"/>
    <mergeCell ref="S46:AB46"/>
    <mergeCell ref="S47:AB47"/>
    <mergeCell ref="S48:AB48"/>
    <mergeCell ref="S49:AB49"/>
    <mergeCell ref="I36:R36"/>
    <mergeCell ref="I37:R37"/>
    <mergeCell ref="I38:R38"/>
    <mergeCell ref="I39:R39"/>
    <mergeCell ref="I40:R40"/>
    <mergeCell ref="C50:H50"/>
    <mergeCell ref="I50:R50"/>
    <mergeCell ref="S50:AB50"/>
    <mergeCell ref="C51:H51"/>
    <mergeCell ref="I51:R51"/>
    <mergeCell ref="S51:AB51"/>
    <mergeCell ref="C52:H52"/>
    <mergeCell ref="I52:R52"/>
    <mergeCell ref="S52:AB52"/>
    <mergeCell ref="C53:H53"/>
    <mergeCell ref="I53:R53"/>
    <mergeCell ref="S53:AB53"/>
    <mergeCell ref="C76:H76"/>
    <mergeCell ref="I76:N76"/>
    <mergeCell ref="O76:T76"/>
    <mergeCell ref="U76:Z76"/>
    <mergeCell ref="AA76:AF76"/>
    <mergeCell ref="AG76:AL76"/>
    <mergeCell ref="AA75:AF75"/>
    <mergeCell ref="C75:H75"/>
    <mergeCell ref="I75:N75"/>
    <mergeCell ref="O75:T75"/>
    <mergeCell ref="U75:Z75"/>
    <mergeCell ref="AG72:AL72"/>
    <mergeCell ref="AG73:AL73"/>
    <mergeCell ref="AG74:AL74"/>
    <mergeCell ref="AG75:AL75"/>
    <mergeCell ref="AA73:AF73"/>
    <mergeCell ref="C74:H74"/>
    <mergeCell ref="I74:N74"/>
    <mergeCell ref="O74:T74"/>
    <mergeCell ref="U74:Z74"/>
    <mergeCell ref="AA74:AF74"/>
    <mergeCell ref="AS78:AX78"/>
    <mergeCell ref="AY78:BQ78"/>
    <mergeCell ref="AM76:AR76"/>
    <mergeCell ref="AS76:AX76"/>
    <mergeCell ref="AY76:BQ76"/>
    <mergeCell ref="C77:H77"/>
    <mergeCell ref="I77:N77"/>
    <mergeCell ref="O77:T77"/>
    <mergeCell ref="U77:Z77"/>
    <mergeCell ref="AA77:AF77"/>
    <mergeCell ref="AG77:AL77"/>
    <mergeCell ref="AM77:AR77"/>
    <mergeCell ref="AS77:AX77"/>
    <mergeCell ref="AY77:BQ77"/>
    <mergeCell ref="C31:BQ31"/>
    <mergeCell ref="AD4:BQ7"/>
    <mergeCell ref="C57:BQ57"/>
    <mergeCell ref="C81:BQ81"/>
    <mergeCell ref="C87:BQ87"/>
    <mergeCell ref="C86:BQ86"/>
    <mergeCell ref="C88:BQ88"/>
    <mergeCell ref="AE33:BQ33"/>
    <mergeCell ref="C79:H79"/>
    <mergeCell ref="I79:N79"/>
    <mergeCell ref="O79:T79"/>
    <mergeCell ref="U79:Z79"/>
    <mergeCell ref="AA79:AF79"/>
    <mergeCell ref="AG79:AL79"/>
    <mergeCell ref="AM79:AR79"/>
    <mergeCell ref="AS79:AX79"/>
    <mergeCell ref="AY79:BQ79"/>
    <mergeCell ref="C78:H78"/>
    <mergeCell ref="I78:N78"/>
    <mergeCell ref="O78:T78"/>
    <mergeCell ref="U78:Z78"/>
    <mergeCell ref="AA78:AF78"/>
    <mergeCell ref="AG78:AL78"/>
    <mergeCell ref="AM78:AR78"/>
  </mergeCells>
  <conditionalFormatting sqref="R23:BF23">
    <cfRule type="expression" dxfId="1" priority="43">
      <formula>#REF!&lt;&gt;""</formula>
    </cfRule>
  </conditionalFormatting>
  <conditionalFormatting sqref="C58">
    <cfRule type="expression" dxfId="0" priority="41">
      <formula>$BS$58="X"</formula>
    </cfRule>
  </conditionalFormatting>
  <dataValidations count="3">
    <dataValidation type="date" allowBlank="1" showInputMessage="1" showErrorMessage="1" error="De datum moet vallen in de periode van 3 oktober 2023 tot en met 30 juni 2024!" prompt="Vul de datum in waarop u een nieuwe simulatie wilt uitvoeren." sqref="C34:H53" xr:uid="{096868BE-FB36-490A-967E-10663A3EAEF4}">
      <formula1>45202</formula1>
      <formula2>45473</formula2>
    </dataValidation>
    <dataValidation type="whole" allowBlank="1" showInputMessage="1" showErrorMessage="1" error="Vul geen waarden na de komma in!" prompt="Vul het aantal leerlingen uit het KLEUTERONDERWIJS in dat van 3/10/23 tot 30/6/2024 instapt en in aanmerking komt volgens de voorwaarden beschreven in punt 2. Vul alleen het aantal BIJKOMENDE inschrijvingen in en GEEN gewogen aantal leerlingen!" sqref="I34:R53" xr:uid="{A9D4C5A3-C612-4E65-8B80-57BC9E7F7863}">
      <formula1>0</formula1>
      <formula2>1000</formula2>
    </dataValidation>
    <dataValidation type="whole" allowBlank="1" showInputMessage="1" showErrorMessage="1" error="Vul geen waarden na de komma in!" prompt="Vul het aantal leerlingen uit het LAGER ONDERWIJS in dat van 3/10/2023 tot 30/6/2024 instapt en in aanmerking komt volgens de voorwaarden beschreven in punt 2. Vul alleen het aantal BIJKOMENDE inschrijvingen in en GEEN gewogen aantal leerlingen!" sqref="S34:AB53" xr:uid="{7D27481C-B84F-4FFC-B149-C42D3444B1E0}">
      <formula1>0</formula1>
      <formula2>1000</formula2>
    </dataValidation>
  </dataValidations>
  <hyperlinks>
    <hyperlink ref="C30:BQ30" r:id="rId1" location="2-2-1" display="Ga per niveau na hoeveel leerlingen er voldoen aan de voorwaarden zoals beschreven onder punt 2.2.1. van de omzendbrief. Vul per teldag en per niveau het totaal aantal leerling in dat instapt in de periode tussen 4 maart 2022 en 30 juni 2022. De overige berekeningen gebeuren automatisch." xr:uid="{39766A0F-01F4-4EAE-877B-A50BC2184F86}"/>
    <hyperlink ref="C14:BQ14" r:id="rId2" display="Meer informatie over deze simulatietool en de wijze van berekening vindt u in de omzendbrief Bao/2022/01 van 31 maart 2022 over de dringende maatregelen voor het basisonderwijs naar aanleiding van de Oekraïnecrisis." xr:uid="{EBA810A5-E89F-4D3C-B026-333737358938}"/>
    <hyperlink ref="C31:BQ31" r:id="rId3" location="2-2-3-3-1" display="- Lees de algemene informatie na zoals beschreven onder de punten punt 2.2.3.3.1. van de omzendbrief." xr:uid="{F28D5B36-745A-4697-92B0-21E32EAE4C85}"/>
    <hyperlink ref="C57:BQ57" r:id="rId4" location="2-2-3-3-3" display="https://data-onderwijs.vlaanderen.be/edulex/document.aspx?docid=15957 - 2-2-3-3-3" xr:uid="{850437EB-B72A-40EF-AFFB-0578953FC2C6}"/>
  </hyperlinks>
  <pageMargins left="0.70866141732283472" right="0.70866141732283472" top="0" bottom="0.15748031496062992" header="0.31496062992125984" footer="0"/>
  <pageSetup paperSize="9" scale="72" orientation="landscape" useFirstPageNumber="1" r:id="rId5"/>
  <headerFooter differentFirst="1">
    <oddFooter>&amp;LSimulatietool berekening van bijkomende lestijden, bijkomende uren en extra werkingstoelage in het buitengewoon basisonderwijs n.a.v. van de Oekraïnecrisis voor het schooljaar 2023-2024 o.b.v. de instroom na de 1e schooldag oktober&amp; - pagina &amp;P van &amp;N</oddFooter>
    <firstFooter>&amp;L&amp;G</firstFooter>
  </headerFooter>
  <rowBreaks count="2" manualBreakCount="2">
    <brk id="38" max="68" man="1"/>
    <brk id="79" max="68" man="1"/>
  </rowBreaks>
  <colBreaks count="1" manualBreakCount="1">
    <brk id="69" max="1048575"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F9CB-592D-46C0-B441-7CFA64996344}">
  <dimension ref="A1:B22"/>
  <sheetViews>
    <sheetView workbookViewId="0">
      <pane xSplit="1" ySplit="2" topLeftCell="B3" activePane="bottomRight" state="frozen"/>
      <selection pane="topRight" activeCell="B1" sqref="B1"/>
      <selection pane="bottomLeft" activeCell="A3" sqref="A3"/>
      <selection pane="bottomRight"/>
    </sheetView>
  </sheetViews>
  <sheetFormatPr defaultRowHeight="14.4" x14ac:dyDescent="0.3"/>
  <cols>
    <col min="1" max="2" width="29" bestFit="1" customWidth="1"/>
    <col min="3" max="3" width="31.5546875" bestFit="1" customWidth="1"/>
    <col min="4" max="4" width="14.44140625" bestFit="1" customWidth="1"/>
    <col min="5" max="5" width="14.33203125" customWidth="1"/>
    <col min="6" max="6" width="28.44140625" bestFit="1" customWidth="1"/>
  </cols>
  <sheetData>
    <row r="1" spans="1:2" ht="23.4" x14ac:dyDescent="0.45">
      <c r="A1" s="17" t="s">
        <v>698</v>
      </c>
    </row>
    <row r="2" spans="1:2" ht="6" customHeight="1" x14ac:dyDescent="0.3">
      <c r="A2" s="15"/>
    </row>
    <row r="3" spans="1:2" x14ac:dyDescent="0.3">
      <c r="A3" s="16" t="s">
        <v>155</v>
      </c>
    </row>
    <row r="4" spans="1:2" ht="6" customHeight="1" x14ac:dyDescent="0.3">
      <c r="A4" s="15"/>
    </row>
    <row r="5" spans="1:2" x14ac:dyDescent="0.3">
      <c r="A5" s="15" t="s">
        <v>161</v>
      </c>
      <c r="B5" s="15">
        <v>3.7866051299999999</v>
      </c>
    </row>
    <row r="6" spans="1:2" x14ac:dyDescent="0.3">
      <c r="A6" s="15"/>
      <c r="B6" s="15"/>
    </row>
    <row r="7" spans="1:2" x14ac:dyDescent="0.3">
      <c r="A7" s="14"/>
    </row>
    <row r="8" spans="1:2" x14ac:dyDescent="0.3">
      <c r="A8" s="16" t="s">
        <v>156</v>
      </c>
    </row>
    <row r="9" spans="1:2" ht="6" customHeight="1" x14ac:dyDescent="0.3">
      <c r="A9" s="15"/>
    </row>
    <row r="10" spans="1:2" x14ac:dyDescent="0.3">
      <c r="A10" s="15" t="s">
        <v>161</v>
      </c>
      <c r="B10" s="15">
        <v>0.11669043</v>
      </c>
    </row>
    <row r="11" spans="1:2" x14ac:dyDescent="0.3">
      <c r="A11" s="15"/>
      <c r="B11" s="15"/>
    </row>
    <row r="13" spans="1:2" x14ac:dyDescent="0.3">
      <c r="A13" s="16" t="s">
        <v>157</v>
      </c>
    </row>
    <row r="14" spans="1:2" ht="6" customHeight="1" x14ac:dyDescent="0.3">
      <c r="A14" s="15"/>
    </row>
    <row r="15" spans="1:2" x14ac:dyDescent="0.3">
      <c r="A15" s="15" t="s">
        <v>162</v>
      </c>
      <c r="B15" s="15">
        <v>2.0948069299999998</v>
      </c>
    </row>
    <row r="16" spans="1:2" x14ac:dyDescent="0.3">
      <c r="A16" s="15"/>
      <c r="B16" s="15"/>
    </row>
    <row r="18" spans="1:2" x14ac:dyDescent="0.3">
      <c r="A18" s="16" t="s">
        <v>158</v>
      </c>
    </row>
    <row r="19" spans="1:2" ht="6" customHeight="1" x14ac:dyDescent="0.3">
      <c r="A19" s="15"/>
    </row>
    <row r="20" spans="1:2" x14ac:dyDescent="0.3">
      <c r="A20" s="15" t="s">
        <v>163</v>
      </c>
      <c r="B20" s="15">
        <v>742.45</v>
      </c>
    </row>
    <row r="22" spans="1:2" x14ac:dyDescent="0.3">
      <c r="A22" s="15" t="s">
        <v>760</v>
      </c>
      <c r="B22" s="38" t="e">
        <f>VLOOKUP('simulatietool buitengewoon bao'!M23,'instellingsgegevens bubao'!$A$2:$M$5000,13,FALSE)</f>
        <v>#N/A</v>
      </c>
    </row>
  </sheetData>
  <sheetProtection algorithmName="SHA-512" hashValue="LexXfq6jBOGnltBrU4sHykjZ8nZXMNluFbNRIp5dnUovTzDQFnFc9ribhtk5gfGeNQ8/bWVUi00ASAhry7u2Xg==" saltValue="zFo5kKvOdBcgaPUtOEA4e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4ACD-28A1-40BB-ABF6-85971B570C6B}">
  <dimension ref="A1:M2504"/>
  <sheetViews>
    <sheetView zoomScale="70" zoomScaleNormal="70" workbookViewId="0">
      <pane xSplit="3" ySplit="1" topLeftCell="D161" activePane="bottomRight" state="frozen"/>
      <selection pane="topRight" activeCell="D1" sqref="D1"/>
      <selection pane="bottomLeft" activeCell="A2" sqref="A2"/>
      <selection pane="bottomRight" activeCell="A3" sqref="A3"/>
    </sheetView>
  </sheetViews>
  <sheetFormatPr defaultRowHeight="14.4" x14ac:dyDescent="0.3"/>
  <cols>
    <col min="1" max="1" width="17.6640625" bestFit="1" customWidth="1"/>
    <col min="2" max="2" width="14" bestFit="1" customWidth="1"/>
    <col min="3" max="3" width="40.21875" bestFit="1" customWidth="1"/>
    <col min="4" max="4" width="38.21875" bestFit="1" customWidth="1"/>
    <col min="5" max="5" width="12.109375" bestFit="1" customWidth="1"/>
    <col min="6" max="6" width="26.77734375" bestFit="1" customWidth="1"/>
    <col min="7" max="7" width="12.77734375" bestFit="1" customWidth="1"/>
    <col min="8" max="8" width="21" bestFit="1" customWidth="1"/>
    <col min="9" max="9" width="39" bestFit="1" customWidth="1"/>
    <col min="10" max="10" width="11.33203125" bestFit="1" customWidth="1"/>
    <col min="11" max="11" width="93.44140625" style="41" bestFit="1" customWidth="1"/>
    <col min="12" max="12" width="7.21875" bestFit="1" customWidth="1"/>
    <col min="13" max="13" width="8.88671875" style="42"/>
  </cols>
  <sheetData>
    <row r="1" spans="1:13" x14ac:dyDescent="0.3">
      <c r="A1" t="s">
        <v>10</v>
      </c>
      <c r="B1" t="s">
        <v>702</v>
      </c>
      <c r="C1" t="s">
        <v>11</v>
      </c>
      <c r="D1" t="s">
        <v>12</v>
      </c>
      <c r="E1" t="s">
        <v>13</v>
      </c>
      <c r="F1" t="s">
        <v>14</v>
      </c>
      <c r="G1" t="s">
        <v>15</v>
      </c>
      <c r="H1" t="s">
        <v>16</v>
      </c>
      <c r="I1" t="s">
        <v>17</v>
      </c>
      <c r="J1" t="s">
        <v>18</v>
      </c>
      <c r="K1" s="41" t="s">
        <v>154</v>
      </c>
      <c r="L1" t="s">
        <v>153</v>
      </c>
      <c r="M1" s="42" t="s">
        <v>701</v>
      </c>
    </row>
    <row r="2" spans="1:13" x14ac:dyDescent="0.3">
      <c r="A2">
        <v>3301</v>
      </c>
      <c r="B2" s="35">
        <v>2</v>
      </c>
      <c r="C2" t="s">
        <v>703</v>
      </c>
      <c r="D2" t="s">
        <v>174</v>
      </c>
      <c r="E2">
        <v>1120</v>
      </c>
      <c r="F2" t="s">
        <v>21</v>
      </c>
      <c r="G2" t="s">
        <v>175</v>
      </c>
      <c r="H2" t="s">
        <v>763</v>
      </c>
      <c r="I2" t="s">
        <v>764</v>
      </c>
      <c r="J2" t="s">
        <v>765</v>
      </c>
      <c r="K2" s="41" t="str">
        <f>IF(A2="","",C2&amp;", "&amp;D2&amp;", "&amp;E2&amp;" "&amp;F2)</f>
        <v>GO! MPI Heemschool_Neder-Over-Heembeek, Beizegemstraat 132, 1120 NEDER-OVER-HEEMBEEK</v>
      </c>
      <c r="L2" t="s">
        <v>152</v>
      </c>
    </row>
    <row r="3" spans="1:13" x14ac:dyDescent="0.3">
      <c r="A3">
        <v>3319</v>
      </c>
      <c r="B3" s="35">
        <v>2</v>
      </c>
      <c r="C3" t="s">
        <v>704</v>
      </c>
      <c r="D3" t="s">
        <v>176</v>
      </c>
      <c r="E3">
        <v>1750</v>
      </c>
      <c r="F3" t="s">
        <v>24</v>
      </c>
      <c r="G3" t="s">
        <v>785</v>
      </c>
      <c r="H3" t="s">
        <v>763</v>
      </c>
      <c r="I3" t="s">
        <v>764</v>
      </c>
      <c r="J3" t="s">
        <v>765</v>
      </c>
      <c r="K3" s="41" t="str">
        <f t="shared" ref="K3:K66" si="0">IF(A3="","",C3&amp;", "&amp;D3&amp;", "&amp;E3&amp;" "&amp;F3)</f>
        <v>GO! LSBO Lentekind_Lennik, Karel Keymolenstraat 35_B, 1750 LENNIK</v>
      </c>
      <c r="L3" t="s">
        <v>152</v>
      </c>
    </row>
    <row r="4" spans="1:13" x14ac:dyDescent="0.3">
      <c r="A4">
        <v>3327</v>
      </c>
      <c r="B4" s="35">
        <v>2</v>
      </c>
      <c r="C4" t="s">
        <v>705</v>
      </c>
      <c r="D4" t="s">
        <v>177</v>
      </c>
      <c r="E4">
        <v>1780</v>
      </c>
      <c r="F4" t="s">
        <v>106</v>
      </c>
      <c r="G4" t="s">
        <v>178</v>
      </c>
      <c r="H4" t="s">
        <v>763</v>
      </c>
      <c r="I4" t="s">
        <v>764</v>
      </c>
      <c r="J4" t="s">
        <v>765</v>
      </c>
      <c r="K4" s="41" t="str">
        <f t="shared" si="0"/>
        <v>GO! BSBO De Eekhoorn, Diepestraat 50, 1780 WEMMEL</v>
      </c>
      <c r="L4" t="s">
        <v>152</v>
      </c>
    </row>
    <row r="5" spans="1:13" x14ac:dyDescent="0.3">
      <c r="A5">
        <v>3335</v>
      </c>
      <c r="B5" s="35">
        <v>2</v>
      </c>
      <c r="C5" t="s">
        <v>706</v>
      </c>
      <c r="D5" t="s">
        <v>179</v>
      </c>
      <c r="E5">
        <v>2920</v>
      </c>
      <c r="F5" t="s">
        <v>31</v>
      </c>
      <c r="G5" t="s">
        <v>180</v>
      </c>
      <c r="H5" t="s">
        <v>181</v>
      </c>
      <c r="I5" t="s">
        <v>182</v>
      </c>
      <c r="J5" t="s">
        <v>697</v>
      </c>
      <c r="K5" s="41" t="str">
        <f t="shared" si="0"/>
        <v>GO! BSBO Wilgenduin_Kalmthout, Vogelenzangstraat 115, 2920 KALMTHOUT</v>
      </c>
      <c r="L5" t="s">
        <v>152</v>
      </c>
    </row>
    <row r="6" spans="1:13" x14ac:dyDescent="0.3">
      <c r="A6">
        <v>3343</v>
      </c>
      <c r="B6" s="35">
        <v>2</v>
      </c>
      <c r="C6" t="s">
        <v>707</v>
      </c>
      <c r="D6" t="s">
        <v>183</v>
      </c>
      <c r="E6">
        <v>2970</v>
      </c>
      <c r="F6" t="s">
        <v>107</v>
      </c>
      <c r="G6" t="s">
        <v>184</v>
      </c>
      <c r="H6" t="s">
        <v>181</v>
      </c>
      <c r="I6" t="s">
        <v>182</v>
      </c>
      <c r="J6" t="s">
        <v>697</v>
      </c>
      <c r="K6" s="41" t="str">
        <f t="shared" si="0"/>
        <v>GO! MPI Zonnebos_'s Gravenwezel, Moerstraat 50_1, 2970 'S GRAVENWEZEL</v>
      </c>
      <c r="L6" t="s">
        <v>152</v>
      </c>
    </row>
    <row r="7" spans="1:13" x14ac:dyDescent="0.3">
      <c r="A7">
        <v>3368</v>
      </c>
      <c r="B7" s="35">
        <v>2</v>
      </c>
      <c r="C7" t="s">
        <v>708</v>
      </c>
      <c r="D7" t="s">
        <v>185</v>
      </c>
      <c r="E7">
        <v>2460</v>
      </c>
      <c r="F7" t="s">
        <v>108</v>
      </c>
      <c r="G7" t="s">
        <v>186</v>
      </c>
      <c r="H7" t="s">
        <v>181</v>
      </c>
      <c r="I7" t="s">
        <v>182</v>
      </c>
      <c r="J7" t="s">
        <v>697</v>
      </c>
      <c r="K7" s="41" t="str">
        <f t="shared" si="0"/>
        <v>GO! MPI De 3master Basisonderwijs, Pater Damiaanstraat 10, 2460 KASTERLEE</v>
      </c>
      <c r="L7" t="s">
        <v>152</v>
      </c>
    </row>
    <row r="8" spans="1:13" x14ac:dyDescent="0.3">
      <c r="A8">
        <v>3384</v>
      </c>
      <c r="B8" s="35">
        <v>2</v>
      </c>
      <c r="C8" t="s">
        <v>709</v>
      </c>
      <c r="D8" t="s">
        <v>187</v>
      </c>
      <c r="E8">
        <v>2840</v>
      </c>
      <c r="F8" t="s">
        <v>109</v>
      </c>
      <c r="G8" t="s">
        <v>188</v>
      </c>
      <c r="H8" t="s">
        <v>181</v>
      </c>
      <c r="I8" t="s">
        <v>182</v>
      </c>
      <c r="J8" t="s">
        <v>697</v>
      </c>
      <c r="K8" s="41" t="str">
        <f t="shared" si="0"/>
        <v>GO! BSBO Groenlaar_Reet, Predikherenhoevestraat 31, 2840 REET</v>
      </c>
      <c r="L8" t="s">
        <v>152</v>
      </c>
    </row>
    <row r="9" spans="1:13" x14ac:dyDescent="0.3">
      <c r="A9">
        <v>3392</v>
      </c>
      <c r="B9" s="35">
        <v>2</v>
      </c>
      <c r="C9" t="s">
        <v>710</v>
      </c>
      <c r="D9" t="s">
        <v>766</v>
      </c>
      <c r="E9">
        <v>9100</v>
      </c>
      <c r="F9" t="s">
        <v>41</v>
      </c>
      <c r="G9" t="s">
        <v>189</v>
      </c>
      <c r="H9" t="s">
        <v>763</v>
      </c>
      <c r="I9" t="s">
        <v>764</v>
      </c>
      <c r="J9" t="s">
        <v>765</v>
      </c>
      <c r="K9" s="41" t="str">
        <f t="shared" si="0"/>
        <v>GO! MPI Kompas St-Niklaas, Eekhoornstraat 1_, 9100 SINT-NIKLAAS</v>
      </c>
      <c r="L9" t="s">
        <v>152</v>
      </c>
    </row>
    <row r="10" spans="1:13" x14ac:dyDescent="0.3">
      <c r="A10">
        <v>3401</v>
      </c>
      <c r="B10" s="35">
        <v>2</v>
      </c>
      <c r="C10" t="s">
        <v>190</v>
      </c>
      <c r="D10" t="s">
        <v>191</v>
      </c>
      <c r="E10">
        <v>3001</v>
      </c>
      <c r="F10" t="s">
        <v>45</v>
      </c>
      <c r="G10" t="s">
        <v>192</v>
      </c>
      <c r="H10" t="s">
        <v>763</v>
      </c>
      <c r="I10" t="s">
        <v>764</v>
      </c>
      <c r="J10" t="s">
        <v>765</v>
      </c>
      <c r="K10" s="41" t="str">
        <f t="shared" si="0"/>
        <v>GO! BSBO Woudlucht, Prosperdreef 3, 3001 HEVERLEE</v>
      </c>
      <c r="L10" t="s">
        <v>152</v>
      </c>
    </row>
    <row r="11" spans="1:13" x14ac:dyDescent="0.3">
      <c r="A11">
        <v>3426</v>
      </c>
      <c r="B11" s="35">
        <v>2</v>
      </c>
      <c r="C11" t="s">
        <v>711</v>
      </c>
      <c r="D11" t="s">
        <v>193</v>
      </c>
      <c r="E11">
        <v>3800</v>
      </c>
      <c r="F11" t="s">
        <v>64</v>
      </c>
      <c r="G11" t="s">
        <v>194</v>
      </c>
      <c r="H11" t="s">
        <v>763</v>
      </c>
      <c r="I11" t="s">
        <v>764</v>
      </c>
      <c r="J11" t="s">
        <v>765</v>
      </c>
      <c r="K11" s="41" t="str">
        <f t="shared" si="0"/>
        <v>GO! BSBO De Bloesem_St-Truiden, Halmaalweg 31, 3800 SINT-TRUIDEN</v>
      </c>
      <c r="L11" t="s">
        <v>152</v>
      </c>
    </row>
    <row r="12" spans="1:13" x14ac:dyDescent="0.3">
      <c r="A12">
        <v>3434</v>
      </c>
      <c r="B12" s="35">
        <v>2</v>
      </c>
      <c r="C12" t="s">
        <v>195</v>
      </c>
      <c r="D12" t="s">
        <v>196</v>
      </c>
      <c r="E12">
        <v>3550</v>
      </c>
      <c r="F12" t="s">
        <v>54</v>
      </c>
      <c r="G12" t="s">
        <v>197</v>
      </c>
      <c r="H12" t="s">
        <v>763</v>
      </c>
      <c r="I12" t="s">
        <v>764</v>
      </c>
      <c r="J12" t="s">
        <v>765</v>
      </c>
      <c r="K12" s="41" t="str">
        <f t="shared" si="0"/>
        <v>GO! Next BSBO Heideland, Westlaan 191, 3550 ZOLDER</v>
      </c>
      <c r="L12" t="s">
        <v>152</v>
      </c>
    </row>
    <row r="13" spans="1:13" x14ac:dyDescent="0.3">
      <c r="A13">
        <v>3442</v>
      </c>
      <c r="B13" s="35">
        <v>2</v>
      </c>
      <c r="C13" t="s">
        <v>712</v>
      </c>
      <c r="D13" t="s">
        <v>198</v>
      </c>
      <c r="E13">
        <v>3600</v>
      </c>
      <c r="F13" t="s">
        <v>57</v>
      </c>
      <c r="G13" t="s">
        <v>199</v>
      </c>
      <c r="H13" t="s">
        <v>763</v>
      </c>
      <c r="I13" t="s">
        <v>764</v>
      </c>
      <c r="J13" t="s">
        <v>765</v>
      </c>
      <c r="K13" s="41" t="str">
        <f t="shared" si="0"/>
        <v>GO! MPI Groeicampus Basis, Richter 25, 3600 GENK</v>
      </c>
      <c r="L13" t="s">
        <v>152</v>
      </c>
    </row>
    <row r="14" spans="1:13" x14ac:dyDescent="0.3">
      <c r="A14">
        <v>3459</v>
      </c>
      <c r="B14" s="35">
        <v>2</v>
      </c>
      <c r="C14" t="s">
        <v>713</v>
      </c>
      <c r="D14" t="s">
        <v>200</v>
      </c>
      <c r="E14">
        <v>3630</v>
      </c>
      <c r="F14" t="s">
        <v>58</v>
      </c>
      <c r="G14" t="s">
        <v>201</v>
      </c>
      <c r="H14" t="s">
        <v>763</v>
      </c>
      <c r="I14" t="s">
        <v>764</v>
      </c>
      <c r="J14" t="s">
        <v>765</v>
      </c>
      <c r="K14" s="41" t="str">
        <f t="shared" si="0"/>
        <v>GO! BSBO Mikado_Maasmechelen, Bosweg 71, 3630 MAASMECHELEN</v>
      </c>
      <c r="L14" t="s">
        <v>152</v>
      </c>
    </row>
    <row r="15" spans="1:13" x14ac:dyDescent="0.3">
      <c r="A15">
        <v>3467</v>
      </c>
      <c r="B15" s="35">
        <v>2</v>
      </c>
      <c r="C15" t="s">
        <v>786</v>
      </c>
      <c r="D15" t="s">
        <v>202</v>
      </c>
      <c r="E15">
        <v>3720</v>
      </c>
      <c r="F15" t="s">
        <v>203</v>
      </c>
      <c r="G15" t="s">
        <v>204</v>
      </c>
      <c r="H15" t="s">
        <v>763</v>
      </c>
      <c r="I15" t="s">
        <v>764</v>
      </c>
      <c r="J15" t="s">
        <v>765</v>
      </c>
      <c r="K15" s="41" t="str">
        <f t="shared" si="0"/>
        <v>GO] Next BuBao De Dageraad, Tapstraat 12, 3720 KORTESSEM</v>
      </c>
      <c r="L15" t="s">
        <v>152</v>
      </c>
    </row>
    <row r="16" spans="1:13" x14ac:dyDescent="0.3">
      <c r="A16">
        <v>3475</v>
      </c>
      <c r="B16" s="35">
        <v>2</v>
      </c>
      <c r="C16" t="s">
        <v>205</v>
      </c>
      <c r="D16" t="s">
        <v>206</v>
      </c>
      <c r="E16">
        <v>3920</v>
      </c>
      <c r="F16" t="s">
        <v>110</v>
      </c>
      <c r="G16" t="s">
        <v>207</v>
      </c>
      <c r="H16" t="s">
        <v>763</v>
      </c>
      <c r="I16" t="s">
        <v>764</v>
      </c>
      <c r="J16" t="s">
        <v>765</v>
      </c>
      <c r="K16" s="41" t="str">
        <f t="shared" si="0"/>
        <v>GO! MPI Helix, Speelpleinstraat 75, 3920 LOMMEL</v>
      </c>
      <c r="L16" t="s">
        <v>152</v>
      </c>
    </row>
    <row r="17" spans="1:12" x14ac:dyDescent="0.3">
      <c r="A17">
        <v>3491</v>
      </c>
      <c r="B17" s="35">
        <v>2</v>
      </c>
      <c r="C17" t="s">
        <v>714</v>
      </c>
      <c r="D17" t="s">
        <v>208</v>
      </c>
      <c r="E17">
        <v>8670</v>
      </c>
      <c r="F17" t="s">
        <v>76</v>
      </c>
      <c r="G17" t="s">
        <v>209</v>
      </c>
      <c r="H17" t="s">
        <v>181</v>
      </c>
      <c r="I17" t="s">
        <v>182</v>
      </c>
      <c r="J17" t="s">
        <v>697</v>
      </c>
      <c r="K17" s="41" t="str">
        <f t="shared" si="0"/>
        <v>GO! MPI Westhoek_Koksijde, Pylyserlaan 132, 8670 KOKSIJDE</v>
      </c>
      <c r="L17" t="s">
        <v>152</v>
      </c>
    </row>
    <row r="18" spans="1:12" x14ac:dyDescent="0.3">
      <c r="A18">
        <v>3509</v>
      </c>
      <c r="B18" s="35">
        <v>2</v>
      </c>
      <c r="C18" t="s">
        <v>715</v>
      </c>
      <c r="D18" t="s">
        <v>210</v>
      </c>
      <c r="E18">
        <v>8200</v>
      </c>
      <c r="F18" t="s">
        <v>111</v>
      </c>
      <c r="G18" t="s">
        <v>211</v>
      </c>
      <c r="H18" t="s">
        <v>181</v>
      </c>
      <c r="I18" t="s">
        <v>182</v>
      </c>
      <c r="J18" t="s">
        <v>697</v>
      </c>
      <c r="K18" s="41" t="str">
        <f t="shared" si="0"/>
        <v>GO! MPI De Kaproenen_St-Michiels, Kaproenenhof 32, 8200 SINT-MICHIELS</v>
      </c>
      <c r="L18" t="s">
        <v>152</v>
      </c>
    </row>
    <row r="19" spans="1:12" x14ac:dyDescent="0.3">
      <c r="A19">
        <v>3517</v>
      </c>
      <c r="B19" s="35">
        <v>2</v>
      </c>
      <c r="C19" t="s">
        <v>716</v>
      </c>
      <c r="D19" t="s">
        <v>212</v>
      </c>
      <c r="E19">
        <v>8730</v>
      </c>
      <c r="F19" t="s">
        <v>112</v>
      </c>
      <c r="G19" t="s">
        <v>213</v>
      </c>
      <c r="H19" t="s">
        <v>181</v>
      </c>
      <c r="I19" t="s">
        <v>182</v>
      </c>
      <c r="J19" t="s">
        <v>697</v>
      </c>
      <c r="K19" s="41" t="str">
        <f t="shared" si="0"/>
        <v>GO! MPI De Bevertjes_Oedelem, Beernemstraat 4, 8730 OEDELEM</v>
      </c>
      <c r="L19" t="s">
        <v>152</v>
      </c>
    </row>
    <row r="20" spans="1:12" x14ac:dyDescent="0.3">
      <c r="A20">
        <v>3525</v>
      </c>
      <c r="B20" s="35">
        <v>2</v>
      </c>
      <c r="C20" t="s">
        <v>767</v>
      </c>
      <c r="D20" t="s">
        <v>214</v>
      </c>
      <c r="E20">
        <v>8400</v>
      </c>
      <c r="F20" t="s">
        <v>74</v>
      </c>
      <c r="G20" t="s">
        <v>215</v>
      </c>
      <c r="H20" t="s">
        <v>181</v>
      </c>
      <c r="I20" t="s">
        <v>182</v>
      </c>
      <c r="J20" t="s">
        <v>697</v>
      </c>
      <c r="K20" s="41" t="str">
        <f t="shared" si="0"/>
        <v>GO! BuBaO - De Vloedlijn, Maurits Sabbestraat 2, 8400 OOSTENDE</v>
      </c>
      <c r="L20" t="s">
        <v>152</v>
      </c>
    </row>
    <row r="21" spans="1:12" x14ac:dyDescent="0.3">
      <c r="A21">
        <v>3558</v>
      </c>
      <c r="B21" s="35">
        <v>2</v>
      </c>
      <c r="C21" t="s">
        <v>717</v>
      </c>
      <c r="D21" t="s">
        <v>216</v>
      </c>
      <c r="E21">
        <v>8500</v>
      </c>
      <c r="F21" t="s">
        <v>78</v>
      </c>
      <c r="G21" t="s">
        <v>217</v>
      </c>
      <c r="H21" t="s">
        <v>181</v>
      </c>
      <c r="I21" t="s">
        <v>182</v>
      </c>
      <c r="J21" t="s">
        <v>697</v>
      </c>
      <c r="K21" s="41" t="str">
        <f t="shared" si="0"/>
        <v>GO! MPI Pottelberg_Kortrijk, Pottelberg 5, 8500 KORTRIJK</v>
      </c>
      <c r="L21" t="s">
        <v>152</v>
      </c>
    </row>
    <row r="22" spans="1:12" x14ac:dyDescent="0.3">
      <c r="A22">
        <v>3566</v>
      </c>
      <c r="B22" s="35">
        <v>2</v>
      </c>
      <c r="C22" t="s">
        <v>718</v>
      </c>
      <c r="D22" t="s">
        <v>218</v>
      </c>
      <c r="E22">
        <v>8940</v>
      </c>
      <c r="F22" t="s">
        <v>81</v>
      </c>
      <c r="G22" t="s">
        <v>219</v>
      </c>
      <c r="H22" t="s">
        <v>181</v>
      </c>
      <c r="I22" t="s">
        <v>182</v>
      </c>
      <c r="J22" t="s">
        <v>697</v>
      </c>
      <c r="K22" s="41" t="str">
        <f t="shared" si="0"/>
        <v>GO! Futura BSBO, Guido Gezellestraat 91, 8940 WERVIK</v>
      </c>
      <c r="L22" t="s">
        <v>152</v>
      </c>
    </row>
    <row r="23" spans="1:12" x14ac:dyDescent="0.3">
      <c r="A23">
        <v>3574</v>
      </c>
      <c r="B23" s="35">
        <v>2</v>
      </c>
      <c r="C23" t="s">
        <v>719</v>
      </c>
      <c r="D23" t="s">
        <v>220</v>
      </c>
      <c r="E23">
        <v>8800</v>
      </c>
      <c r="F23" t="s">
        <v>86</v>
      </c>
      <c r="G23" t="s">
        <v>221</v>
      </c>
      <c r="H23" t="s">
        <v>181</v>
      </c>
      <c r="I23" t="s">
        <v>182</v>
      </c>
      <c r="J23" t="s">
        <v>697</v>
      </c>
      <c r="K23" s="41" t="str">
        <f t="shared" si="0"/>
        <v>GO! MPI Sterrebos_Rumbeke, Bornstraat 52, 8800 RUMBEKE</v>
      </c>
      <c r="L23" t="s">
        <v>152</v>
      </c>
    </row>
    <row r="24" spans="1:12" x14ac:dyDescent="0.3">
      <c r="A24">
        <v>3582</v>
      </c>
      <c r="B24" s="35">
        <v>2</v>
      </c>
      <c r="C24" t="s">
        <v>720</v>
      </c>
      <c r="D24" t="s">
        <v>222</v>
      </c>
      <c r="E24">
        <v>9000</v>
      </c>
      <c r="F24" t="s">
        <v>90</v>
      </c>
      <c r="G24" t="s">
        <v>223</v>
      </c>
      <c r="H24" t="s">
        <v>763</v>
      </c>
      <c r="I24" t="s">
        <v>764</v>
      </c>
      <c r="J24" t="s">
        <v>765</v>
      </c>
      <c r="K24" s="41" t="str">
        <f t="shared" si="0"/>
        <v>GO! MPI De Oase_Gent, Voskenslaan 362, 9000 GENT</v>
      </c>
      <c r="L24" t="s">
        <v>152</v>
      </c>
    </row>
    <row r="25" spans="1:12" x14ac:dyDescent="0.3">
      <c r="A25">
        <v>3591</v>
      </c>
      <c r="B25" s="35">
        <v>2</v>
      </c>
      <c r="C25" t="s">
        <v>721</v>
      </c>
      <c r="D25" t="s">
        <v>224</v>
      </c>
      <c r="E25">
        <v>9940</v>
      </c>
      <c r="F25" t="s">
        <v>92</v>
      </c>
      <c r="G25" t="s">
        <v>225</v>
      </c>
      <c r="H25" t="s">
        <v>763</v>
      </c>
      <c r="I25" t="s">
        <v>764</v>
      </c>
      <c r="J25" t="s">
        <v>765</v>
      </c>
      <c r="K25" s="41" t="str">
        <f t="shared" si="0"/>
        <v>GO! MPI Het Vindingrijk Evergem, Vurstjen 25, 9940 EVERGEM</v>
      </c>
      <c r="L25" t="s">
        <v>152</v>
      </c>
    </row>
    <row r="26" spans="1:12" x14ac:dyDescent="0.3">
      <c r="A26">
        <v>3608</v>
      </c>
      <c r="B26" s="35">
        <v>2</v>
      </c>
      <c r="C26" t="s">
        <v>226</v>
      </c>
      <c r="D26" t="s">
        <v>227</v>
      </c>
      <c r="E26">
        <v>9160</v>
      </c>
      <c r="F26" t="s">
        <v>93</v>
      </c>
      <c r="G26" t="s">
        <v>228</v>
      </c>
      <c r="H26" t="s">
        <v>763</v>
      </c>
      <c r="I26" t="s">
        <v>764</v>
      </c>
      <c r="J26" t="s">
        <v>765</v>
      </c>
      <c r="K26" s="41" t="str">
        <f t="shared" si="0"/>
        <v>GO! BSBO Klim Op, Krommestraat 7, 9160 LOKEREN</v>
      </c>
      <c r="L26" t="s">
        <v>152</v>
      </c>
    </row>
    <row r="27" spans="1:12" x14ac:dyDescent="0.3">
      <c r="A27">
        <v>3616</v>
      </c>
      <c r="B27" s="35">
        <v>2</v>
      </c>
      <c r="C27" t="s">
        <v>722</v>
      </c>
      <c r="D27" t="s">
        <v>229</v>
      </c>
      <c r="E27">
        <v>9300</v>
      </c>
      <c r="F27" t="s">
        <v>96</v>
      </c>
      <c r="G27" t="s">
        <v>230</v>
      </c>
      <c r="H27" t="s">
        <v>763</v>
      </c>
      <c r="I27" t="s">
        <v>764</v>
      </c>
      <c r="J27" t="s">
        <v>765</v>
      </c>
      <c r="K27" s="41" t="str">
        <f t="shared" si="0"/>
        <v>GO! BSBO De Horizon_Aalst, Molendreef 57, 9300 AALST</v>
      </c>
      <c r="L27" t="s">
        <v>152</v>
      </c>
    </row>
    <row r="28" spans="1:12" x14ac:dyDescent="0.3">
      <c r="A28">
        <v>3624</v>
      </c>
      <c r="B28" s="35">
        <v>2</v>
      </c>
      <c r="C28" t="s">
        <v>723</v>
      </c>
      <c r="D28" t="s">
        <v>231</v>
      </c>
      <c r="E28">
        <v>9420</v>
      </c>
      <c r="F28" t="s">
        <v>113</v>
      </c>
      <c r="G28" t="s">
        <v>232</v>
      </c>
      <c r="H28" t="s">
        <v>763</v>
      </c>
      <c r="I28" t="s">
        <v>764</v>
      </c>
      <c r="J28" t="s">
        <v>765</v>
      </c>
      <c r="K28" s="41" t="str">
        <f t="shared" si="0"/>
        <v>GO! BSBO De Brug_Erpe, Koebrugstraat 7, 9420 ERPE</v>
      </c>
      <c r="L28" t="s">
        <v>152</v>
      </c>
    </row>
    <row r="29" spans="1:12" x14ac:dyDescent="0.3">
      <c r="A29">
        <v>3632</v>
      </c>
      <c r="B29" s="35">
        <v>2</v>
      </c>
      <c r="C29" t="s">
        <v>724</v>
      </c>
      <c r="D29" t="s">
        <v>233</v>
      </c>
      <c r="E29">
        <v>9500</v>
      </c>
      <c r="F29" t="s">
        <v>100</v>
      </c>
      <c r="G29" t="s">
        <v>234</v>
      </c>
      <c r="H29" t="s">
        <v>763</v>
      </c>
      <c r="I29" t="s">
        <v>764</v>
      </c>
      <c r="J29" t="s">
        <v>765</v>
      </c>
      <c r="K29" s="41" t="str">
        <f t="shared" si="0"/>
        <v>GO! BSBO De Drempel_Geraardsbergen, Schillebeekstraat 20_A, 9500 GERAARDSBERGEN</v>
      </c>
      <c r="L29" t="s">
        <v>152</v>
      </c>
    </row>
    <row r="30" spans="1:12" x14ac:dyDescent="0.3">
      <c r="A30">
        <v>3641</v>
      </c>
      <c r="B30" s="35">
        <v>2</v>
      </c>
      <c r="C30" t="s">
        <v>787</v>
      </c>
      <c r="D30" t="s">
        <v>235</v>
      </c>
      <c r="E30">
        <v>9700</v>
      </c>
      <c r="F30" t="s">
        <v>101</v>
      </c>
      <c r="G30" t="s">
        <v>236</v>
      </c>
      <c r="H30" t="s">
        <v>763</v>
      </c>
      <c r="I30" t="s">
        <v>764</v>
      </c>
      <c r="J30" t="s">
        <v>765</v>
      </c>
      <c r="K30" s="41" t="str">
        <f t="shared" si="0"/>
        <v>GO! BSBO De Ontdekker, Serpentsstraat 63, 9700 OUDENAARDE</v>
      </c>
      <c r="L30" t="s">
        <v>152</v>
      </c>
    </row>
    <row r="31" spans="1:12" x14ac:dyDescent="0.3">
      <c r="A31">
        <v>25247</v>
      </c>
      <c r="B31" s="35">
        <v>2</v>
      </c>
      <c r="C31" t="s">
        <v>237</v>
      </c>
      <c r="D31" t="s">
        <v>238</v>
      </c>
      <c r="E31">
        <v>1070</v>
      </c>
      <c r="F31" t="s">
        <v>114</v>
      </c>
      <c r="G31" t="s">
        <v>239</v>
      </c>
      <c r="H31" t="s">
        <v>763</v>
      </c>
      <c r="I31" t="s">
        <v>764</v>
      </c>
      <c r="J31" t="s">
        <v>765</v>
      </c>
      <c r="K31" s="41" t="str">
        <f t="shared" si="0"/>
        <v>VBSBO SPES, Verheydenstraat 39, 1070 ANDERLECHT</v>
      </c>
      <c r="L31" t="s">
        <v>152</v>
      </c>
    </row>
    <row r="32" spans="1:12" x14ac:dyDescent="0.3">
      <c r="A32">
        <v>25254</v>
      </c>
      <c r="B32" s="35">
        <v>2</v>
      </c>
      <c r="C32" t="s">
        <v>240</v>
      </c>
      <c r="D32" t="s">
        <v>241</v>
      </c>
      <c r="E32">
        <v>1080</v>
      </c>
      <c r="F32" t="s">
        <v>19</v>
      </c>
      <c r="G32" t="s">
        <v>242</v>
      </c>
      <c r="H32" t="s">
        <v>763</v>
      </c>
      <c r="I32" t="s">
        <v>764</v>
      </c>
      <c r="J32" t="s">
        <v>765</v>
      </c>
      <c r="K32" s="41" t="str">
        <f t="shared" si="0"/>
        <v>VLSBO Sint-Jozefschool, Vandernootstraat 52, 1080 SINT-JANS-MOLENBEEK</v>
      </c>
      <c r="L32" t="s">
        <v>152</v>
      </c>
    </row>
    <row r="33" spans="1:13" x14ac:dyDescent="0.3">
      <c r="A33">
        <v>25271</v>
      </c>
      <c r="B33" s="35">
        <v>2</v>
      </c>
      <c r="C33" t="s">
        <v>243</v>
      </c>
      <c r="D33" t="s">
        <v>244</v>
      </c>
      <c r="E33">
        <v>1082</v>
      </c>
      <c r="F33" t="s">
        <v>20</v>
      </c>
      <c r="G33" t="s">
        <v>245</v>
      </c>
      <c r="H33" t="s">
        <v>763</v>
      </c>
      <c r="I33" t="s">
        <v>764</v>
      </c>
      <c r="J33" t="s">
        <v>765</v>
      </c>
      <c r="K33" s="41" t="str">
        <f t="shared" si="0"/>
        <v>Kasterlinden BUBAO, Groot-Bijgaardenstraat 434, 1082 SINT-AGATHA-BERCHEM</v>
      </c>
      <c r="L33" t="s">
        <v>152</v>
      </c>
    </row>
    <row r="34" spans="1:13" x14ac:dyDescent="0.3">
      <c r="A34">
        <v>25288</v>
      </c>
      <c r="B34" s="35">
        <v>2</v>
      </c>
      <c r="C34" t="s">
        <v>725</v>
      </c>
      <c r="D34" t="s">
        <v>247</v>
      </c>
      <c r="E34">
        <v>1200</v>
      </c>
      <c r="F34" t="s">
        <v>22</v>
      </c>
      <c r="G34" t="s">
        <v>248</v>
      </c>
      <c r="H34" t="s">
        <v>763</v>
      </c>
      <c r="I34" t="s">
        <v>764</v>
      </c>
      <c r="J34" t="s">
        <v>765</v>
      </c>
      <c r="K34" s="41" t="str">
        <f t="shared" si="0"/>
        <v>VBSBO KI Woluwe, Georges Henrilaan 278, 1200 SINT-LAMBRECHTS-WOLUWE</v>
      </c>
      <c r="L34" t="s">
        <v>152</v>
      </c>
    </row>
    <row r="35" spans="1:13" x14ac:dyDescent="0.3">
      <c r="A35">
        <v>25296</v>
      </c>
      <c r="B35" s="35">
        <v>2</v>
      </c>
      <c r="C35" t="s">
        <v>788</v>
      </c>
      <c r="D35" t="s">
        <v>115</v>
      </c>
      <c r="E35">
        <v>1200</v>
      </c>
      <c r="F35" t="s">
        <v>22</v>
      </c>
      <c r="G35" t="s">
        <v>249</v>
      </c>
      <c r="H35" t="s">
        <v>763</v>
      </c>
      <c r="I35" t="s">
        <v>764</v>
      </c>
      <c r="J35" t="s">
        <v>765</v>
      </c>
      <c r="K35" s="41" t="str">
        <f t="shared" si="0"/>
        <v>GO! LSBO Klim Op, Heilige-Familieplein 1, 1200 SINT-LAMBRECHTS-WOLUWE</v>
      </c>
      <c r="L35" t="s">
        <v>152</v>
      </c>
    </row>
    <row r="36" spans="1:13" x14ac:dyDescent="0.3">
      <c r="A36">
        <v>25304</v>
      </c>
      <c r="B36" s="35">
        <v>2</v>
      </c>
      <c r="C36" t="s">
        <v>250</v>
      </c>
      <c r="D36" t="s">
        <v>116</v>
      </c>
      <c r="E36">
        <v>1500</v>
      </c>
      <c r="F36" t="s">
        <v>23</v>
      </c>
      <c r="G36" t="s">
        <v>251</v>
      </c>
      <c r="H36" t="s">
        <v>763</v>
      </c>
      <c r="I36" t="s">
        <v>764</v>
      </c>
      <c r="J36" t="s">
        <v>765</v>
      </c>
      <c r="K36" s="41" t="str">
        <f t="shared" si="0"/>
        <v>VLSBO Don Bosco, Lenniksesteenweg 2, 1500 HALLE</v>
      </c>
      <c r="L36" t="s">
        <v>152</v>
      </c>
    </row>
    <row r="37" spans="1:13" x14ac:dyDescent="0.3">
      <c r="A37">
        <v>25321</v>
      </c>
      <c r="B37" s="35">
        <v>2</v>
      </c>
      <c r="C37" t="s">
        <v>252</v>
      </c>
      <c r="D37" t="s">
        <v>117</v>
      </c>
      <c r="E37">
        <v>1652</v>
      </c>
      <c r="F37" t="s">
        <v>118</v>
      </c>
      <c r="G37" t="s">
        <v>253</v>
      </c>
      <c r="H37" t="s">
        <v>763</v>
      </c>
      <c r="I37" t="s">
        <v>764</v>
      </c>
      <c r="J37" t="s">
        <v>765</v>
      </c>
      <c r="K37" s="41" t="str">
        <f t="shared" si="0"/>
        <v>VLSBO Sint-Victor, Brusselsesteenweg 20, 1652 ALSEMBERG</v>
      </c>
      <c r="L37" t="s">
        <v>152</v>
      </c>
    </row>
    <row r="38" spans="1:13" x14ac:dyDescent="0.3">
      <c r="A38">
        <v>25346</v>
      </c>
      <c r="B38" s="35">
        <v>2</v>
      </c>
      <c r="C38" t="s">
        <v>254</v>
      </c>
      <c r="D38" t="s">
        <v>255</v>
      </c>
      <c r="E38">
        <v>1750</v>
      </c>
      <c r="F38" t="s">
        <v>24</v>
      </c>
      <c r="G38" t="s">
        <v>256</v>
      </c>
      <c r="H38" t="s">
        <v>763</v>
      </c>
      <c r="I38" t="s">
        <v>764</v>
      </c>
      <c r="J38" t="s">
        <v>765</v>
      </c>
      <c r="K38" s="41" t="str">
        <f t="shared" si="0"/>
        <v>VLSBO Sint-Franciscus, Luitenant Jacopsstraat 41, 1750 LENNIK</v>
      </c>
      <c r="L38" t="s">
        <v>152</v>
      </c>
    </row>
    <row r="39" spans="1:13" x14ac:dyDescent="0.3">
      <c r="A39">
        <v>25353</v>
      </c>
      <c r="B39" s="35">
        <v>2</v>
      </c>
      <c r="C39" t="s">
        <v>257</v>
      </c>
      <c r="D39" t="s">
        <v>258</v>
      </c>
      <c r="E39">
        <v>1750</v>
      </c>
      <c r="F39" t="s">
        <v>24</v>
      </c>
      <c r="G39" t="s">
        <v>259</v>
      </c>
      <c r="H39" t="s">
        <v>763</v>
      </c>
      <c r="I39" t="s">
        <v>764</v>
      </c>
      <c r="J39" t="s">
        <v>765</v>
      </c>
      <c r="K39" s="41" t="str">
        <f t="shared" si="0"/>
        <v>VLSBO Levenslust, Scheestraat 74, 1750 LENNIK</v>
      </c>
      <c r="L39" t="s">
        <v>152</v>
      </c>
    </row>
    <row r="40" spans="1:13" x14ac:dyDescent="0.3">
      <c r="A40">
        <v>25379</v>
      </c>
      <c r="B40" s="35">
        <v>2</v>
      </c>
      <c r="C40" t="s">
        <v>260</v>
      </c>
      <c r="D40" t="s">
        <v>261</v>
      </c>
      <c r="E40">
        <v>1602</v>
      </c>
      <c r="F40" t="s">
        <v>119</v>
      </c>
      <c r="G40" t="s">
        <v>262</v>
      </c>
      <c r="H40" t="s">
        <v>763</v>
      </c>
      <c r="I40" t="s">
        <v>764</v>
      </c>
      <c r="J40" t="s">
        <v>765</v>
      </c>
      <c r="K40" s="41" t="str">
        <f t="shared" si="0"/>
        <v>VBSBO Inkendaal, Inkendaalstraat 1, 1602 VLEZENBEEK</v>
      </c>
      <c r="L40" t="s">
        <v>152</v>
      </c>
      <c r="M40" s="42" t="s">
        <v>700</v>
      </c>
    </row>
    <row r="41" spans="1:13" x14ac:dyDescent="0.3">
      <c r="A41">
        <v>25395</v>
      </c>
      <c r="B41" s="35">
        <v>2</v>
      </c>
      <c r="C41" t="s">
        <v>263</v>
      </c>
      <c r="D41" t="s">
        <v>264</v>
      </c>
      <c r="E41">
        <v>1760</v>
      </c>
      <c r="F41" t="s">
        <v>120</v>
      </c>
      <c r="G41" t="s">
        <v>265</v>
      </c>
      <c r="H41" t="s">
        <v>763</v>
      </c>
      <c r="I41" t="s">
        <v>764</v>
      </c>
      <c r="J41" t="s">
        <v>765</v>
      </c>
      <c r="K41" s="41" t="str">
        <f t="shared" si="0"/>
        <v>VBSBO Sint-Franciscus, Lostraat 175, 1760 ROOSDAAL</v>
      </c>
      <c r="L41" t="s">
        <v>152</v>
      </c>
    </row>
    <row r="42" spans="1:13" x14ac:dyDescent="0.3">
      <c r="A42">
        <v>25403</v>
      </c>
      <c r="B42" s="35">
        <v>2</v>
      </c>
      <c r="C42" t="s">
        <v>266</v>
      </c>
      <c r="D42" t="s">
        <v>267</v>
      </c>
      <c r="E42">
        <v>1800</v>
      </c>
      <c r="F42" t="s">
        <v>25</v>
      </c>
      <c r="G42" t="s">
        <v>268</v>
      </c>
      <c r="H42" t="s">
        <v>763</v>
      </c>
      <c r="I42" t="s">
        <v>764</v>
      </c>
      <c r="J42" t="s">
        <v>765</v>
      </c>
      <c r="K42" s="41" t="str">
        <f t="shared" si="0"/>
        <v>VLSBO Klavertje Vier, Guldenschaapstraat 27, 1800 VILVOORDE</v>
      </c>
      <c r="L42" t="s">
        <v>152</v>
      </c>
    </row>
    <row r="43" spans="1:13" x14ac:dyDescent="0.3">
      <c r="A43">
        <v>25411</v>
      </c>
      <c r="B43" s="35">
        <v>2</v>
      </c>
      <c r="C43" t="s">
        <v>269</v>
      </c>
      <c r="D43" t="s">
        <v>270</v>
      </c>
      <c r="E43">
        <v>1800</v>
      </c>
      <c r="F43" t="s">
        <v>25</v>
      </c>
      <c r="G43" t="s">
        <v>271</v>
      </c>
      <c r="H43" t="s">
        <v>763</v>
      </c>
      <c r="I43" t="s">
        <v>764</v>
      </c>
      <c r="J43" t="s">
        <v>765</v>
      </c>
      <c r="K43" s="41" t="str">
        <f t="shared" si="0"/>
        <v>GLSBO Oase, de Bavaylei 130, 1800 VILVOORDE</v>
      </c>
      <c r="L43" t="s">
        <v>152</v>
      </c>
    </row>
    <row r="44" spans="1:13" x14ac:dyDescent="0.3">
      <c r="A44">
        <v>25429</v>
      </c>
      <c r="B44" s="35">
        <v>2</v>
      </c>
      <c r="C44" t="s">
        <v>272</v>
      </c>
      <c r="D44" t="s">
        <v>273</v>
      </c>
      <c r="E44">
        <v>1745</v>
      </c>
      <c r="F44" t="s">
        <v>26</v>
      </c>
      <c r="G44" t="s">
        <v>274</v>
      </c>
      <c r="H44" t="s">
        <v>763</v>
      </c>
      <c r="I44" t="s">
        <v>764</v>
      </c>
      <c r="J44" t="s">
        <v>765</v>
      </c>
      <c r="K44" s="41" t="str">
        <f t="shared" si="0"/>
        <v>GBSBO MOZA-IK, Heiveld 17, 1745 OPWIJK</v>
      </c>
      <c r="L44" t="s">
        <v>152</v>
      </c>
    </row>
    <row r="45" spans="1:13" x14ac:dyDescent="0.3">
      <c r="A45">
        <v>25445</v>
      </c>
      <c r="B45" s="35">
        <v>2</v>
      </c>
      <c r="C45" t="s">
        <v>275</v>
      </c>
      <c r="D45" t="s">
        <v>276</v>
      </c>
      <c r="E45">
        <v>2018</v>
      </c>
      <c r="F45" t="s">
        <v>27</v>
      </c>
      <c r="G45" t="s">
        <v>277</v>
      </c>
      <c r="H45" t="s">
        <v>181</v>
      </c>
      <c r="I45" t="s">
        <v>182</v>
      </c>
      <c r="J45" t="s">
        <v>697</v>
      </c>
      <c r="K45" s="41" t="str">
        <f t="shared" si="0"/>
        <v>VBSBO Katrinahof, Van Schoonbekestraat 32, 2018 ANTWERPEN</v>
      </c>
      <c r="L45" t="s">
        <v>152</v>
      </c>
    </row>
    <row r="46" spans="1:13" x14ac:dyDescent="0.3">
      <c r="A46">
        <v>25452</v>
      </c>
      <c r="B46" s="35">
        <v>2</v>
      </c>
      <c r="C46" t="s">
        <v>768</v>
      </c>
      <c r="D46" t="s">
        <v>278</v>
      </c>
      <c r="E46">
        <v>2018</v>
      </c>
      <c r="F46" t="s">
        <v>27</v>
      </c>
      <c r="G46" t="s">
        <v>279</v>
      </c>
      <c r="H46" t="s">
        <v>181</v>
      </c>
      <c r="I46" t="s">
        <v>182</v>
      </c>
      <c r="J46" t="s">
        <v>697</v>
      </c>
      <c r="K46" s="41" t="str">
        <f t="shared" si="0"/>
        <v>VLSBO Steinerschool Parcival Antwerpen, Lamorinièrestraat 75, 2018 ANTWERPEN</v>
      </c>
      <c r="L46" t="s">
        <v>152</v>
      </c>
    </row>
    <row r="47" spans="1:13" x14ac:dyDescent="0.3">
      <c r="A47">
        <v>25461</v>
      </c>
      <c r="B47" s="35">
        <v>2</v>
      </c>
      <c r="C47" t="s">
        <v>280</v>
      </c>
      <c r="D47" t="s">
        <v>281</v>
      </c>
      <c r="E47">
        <v>2018</v>
      </c>
      <c r="F47" t="s">
        <v>27</v>
      </c>
      <c r="G47" t="s">
        <v>282</v>
      </c>
      <c r="H47" t="s">
        <v>181</v>
      </c>
      <c r="I47" t="s">
        <v>182</v>
      </c>
      <c r="J47" t="s">
        <v>697</v>
      </c>
      <c r="K47" s="41" t="str">
        <f t="shared" si="0"/>
        <v>VLSBO KOCA Basisonderwijs, Rudolfstraat 40, 2018 ANTWERPEN</v>
      </c>
      <c r="L47" t="s">
        <v>152</v>
      </c>
    </row>
    <row r="48" spans="1:13" x14ac:dyDescent="0.3">
      <c r="A48">
        <v>25478</v>
      </c>
      <c r="B48" s="35">
        <v>2</v>
      </c>
      <c r="C48" t="s">
        <v>789</v>
      </c>
      <c r="D48" t="s">
        <v>283</v>
      </c>
      <c r="E48">
        <v>2060</v>
      </c>
      <c r="F48" t="s">
        <v>27</v>
      </c>
      <c r="G48" t="s">
        <v>284</v>
      </c>
      <c r="H48" t="s">
        <v>181</v>
      </c>
      <c r="I48" t="s">
        <v>182</v>
      </c>
      <c r="J48" t="s">
        <v>697</v>
      </c>
      <c r="K48" s="41" t="str">
        <f t="shared" si="0"/>
        <v>GLSBO De Leerexpert De Novanaut, Biekorfstraat 21, 2060 ANTWERPEN</v>
      </c>
      <c r="L48" t="s">
        <v>152</v>
      </c>
    </row>
    <row r="49" spans="1:13" x14ac:dyDescent="0.3">
      <c r="A49">
        <v>25486</v>
      </c>
      <c r="B49" s="35">
        <v>2</v>
      </c>
      <c r="C49" t="s">
        <v>790</v>
      </c>
      <c r="D49" t="s">
        <v>285</v>
      </c>
      <c r="E49">
        <v>2020</v>
      </c>
      <c r="F49" t="s">
        <v>27</v>
      </c>
      <c r="G49" t="s">
        <v>286</v>
      </c>
      <c r="H49" t="s">
        <v>181</v>
      </c>
      <c r="I49" t="s">
        <v>182</v>
      </c>
      <c r="J49" t="s">
        <v>697</v>
      </c>
      <c r="K49" s="41" t="str">
        <f t="shared" si="0"/>
        <v>GBSBO De Leerexpert Ziekenhuisschool Ant, Lindendreef 1, 2020 ANTWERPEN</v>
      </c>
      <c r="L49" t="s">
        <v>152</v>
      </c>
      <c r="M49" s="42" t="s">
        <v>700</v>
      </c>
    </row>
    <row r="50" spans="1:13" x14ac:dyDescent="0.3">
      <c r="A50">
        <v>25494</v>
      </c>
      <c r="B50" s="35">
        <v>2</v>
      </c>
      <c r="C50" t="s">
        <v>280</v>
      </c>
      <c r="D50" t="s">
        <v>287</v>
      </c>
      <c r="E50">
        <v>2018</v>
      </c>
      <c r="F50" t="s">
        <v>27</v>
      </c>
      <c r="G50" t="s">
        <v>282</v>
      </c>
      <c r="H50" t="s">
        <v>181</v>
      </c>
      <c r="I50" t="s">
        <v>182</v>
      </c>
      <c r="J50" t="s">
        <v>697</v>
      </c>
      <c r="K50" s="41" t="str">
        <f t="shared" si="0"/>
        <v>VLSBO KOCA Basisonderwijs, Solvynsstraat 75, 2018 ANTWERPEN</v>
      </c>
      <c r="L50" t="s">
        <v>152</v>
      </c>
    </row>
    <row r="51" spans="1:13" x14ac:dyDescent="0.3">
      <c r="A51">
        <v>25502</v>
      </c>
      <c r="B51" s="35">
        <v>2</v>
      </c>
      <c r="C51" t="s">
        <v>288</v>
      </c>
      <c r="D51" t="s">
        <v>289</v>
      </c>
      <c r="E51">
        <v>2020</v>
      </c>
      <c r="F51" t="s">
        <v>27</v>
      </c>
      <c r="G51" t="s">
        <v>290</v>
      </c>
      <c r="H51" t="s">
        <v>181</v>
      </c>
      <c r="I51" t="s">
        <v>182</v>
      </c>
      <c r="J51" t="s">
        <v>697</v>
      </c>
      <c r="K51" s="41" t="str">
        <f t="shared" si="0"/>
        <v>GBSBO De Leerexpert (25502), August Leyweg 4, 2020 ANTWERPEN</v>
      </c>
      <c r="L51" t="s">
        <v>152</v>
      </c>
    </row>
    <row r="52" spans="1:13" x14ac:dyDescent="0.3">
      <c r="A52">
        <v>25511</v>
      </c>
      <c r="B52" s="35">
        <v>2</v>
      </c>
      <c r="C52" t="s">
        <v>791</v>
      </c>
      <c r="D52" t="s">
        <v>291</v>
      </c>
      <c r="E52">
        <v>2020</v>
      </c>
      <c r="F52" t="s">
        <v>27</v>
      </c>
      <c r="G52" t="s">
        <v>292</v>
      </c>
      <c r="H52" t="s">
        <v>181</v>
      </c>
      <c r="I52" t="s">
        <v>182</v>
      </c>
      <c r="J52" t="s">
        <v>697</v>
      </c>
      <c r="K52" s="41" t="str">
        <f t="shared" si="0"/>
        <v>GBSBO De Leerexpert De Ijsduiker, August Leyweg 10, 2020 ANTWERPEN</v>
      </c>
      <c r="L52" t="s">
        <v>152</v>
      </c>
    </row>
    <row r="53" spans="1:13" x14ac:dyDescent="0.3">
      <c r="A53">
        <v>25528</v>
      </c>
      <c r="B53" s="35">
        <v>2</v>
      </c>
      <c r="C53" t="s">
        <v>293</v>
      </c>
      <c r="D53" t="s">
        <v>294</v>
      </c>
      <c r="E53">
        <v>2020</v>
      </c>
      <c r="F53" t="s">
        <v>27</v>
      </c>
      <c r="G53" t="s">
        <v>295</v>
      </c>
      <c r="H53" t="s">
        <v>181</v>
      </c>
      <c r="I53" t="s">
        <v>182</v>
      </c>
      <c r="J53" t="s">
        <v>697</v>
      </c>
      <c r="K53" s="41" t="str">
        <f t="shared" si="0"/>
        <v>GLSBO De Leerexpert (25528), August Leyweg 14, 2020 ANTWERPEN</v>
      </c>
      <c r="L53" t="s">
        <v>152</v>
      </c>
    </row>
    <row r="54" spans="1:13" x14ac:dyDescent="0.3">
      <c r="A54">
        <v>25536</v>
      </c>
      <c r="B54" s="35">
        <v>2</v>
      </c>
      <c r="C54" t="s">
        <v>296</v>
      </c>
      <c r="D54" t="s">
        <v>792</v>
      </c>
      <c r="E54">
        <v>2180</v>
      </c>
      <c r="F54" t="s">
        <v>793</v>
      </c>
      <c r="G54" t="s">
        <v>297</v>
      </c>
      <c r="H54" t="s">
        <v>181</v>
      </c>
      <c r="I54" t="s">
        <v>182</v>
      </c>
      <c r="J54" t="s">
        <v>697</v>
      </c>
      <c r="K54" s="41" t="str">
        <f t="shared" si="0"/>
        <v>VBSBO Het Sas, Leo Baekelandstraat 10, 2180 EKEREN</v>
      </c>
      <c r="L54" t="s">
        <v>152</v>
      </c>
    </row>
    <row r="55" spans="1:13" x14ac:dyDescent="0.3">
      <c r="A55">
        <v>25544</v>
      </c>
      <c r="B55" s="35">
        <v>2</v>
      </c>
      <c r="C55" t="s">
        <v>298</v>
      </c>
      <c r="D55" t="s">
        <v>299</v>
      </c>
      <c r="E55">
        <v>2030</v>
      </c>
      <c r="F55" t="s">
        <v>27</v>
      </c>
      <c r="G55" t="s">
        <v>300</v>
      </c>
      <c r="H55" t="s">
        <v>181</v>
      </c>
      <c r="I55" t="s">
        <v>182</v>
      </c>
      <c r="J55" t="s">
        <v>697</v>
      </c>
      <c r="K55" s="41" t="str">
        <f t="shared" si="0"/>
        <v>VLSBO Het Veer, Canadalaan 252, 2030 ANTWERPEN</v>
      </c>
      <c r="L55" t="s">
        <v>152</v>
      </c>
    </row>
    <row r="56" spans="1:13" x14ac:dyDescent="0.3">
      <c r="A56">
        <v>25551</v>
      </c>
      <c r="B56" s="35">
        <v>2</v>
      </c>
      <c r="C56" t="s">
        <v>301</v>
      </c>
      <c r="D56" t="s">
        <v>302</v>
      </c>
      <c r="E56">
        <v>2050</v>
      </c>
      <c r="F56" t="s">
        <v>27</v>
      </c>
      <c r="G56" t="s">
        <v>303</v>
      </c>
      <c r="H56" t="s">
        <v>181</v>
      </c>
      <c r="I56" t="s">
        <v>182</v>
      </c>
      <c r="J56" t="s">
        <v>697</v>
      </c>
      <c r="K56" s="41" t="str">
        <f t="shared" si="0"/>
        <v>GBSBO De Leerexpert (25551), Burchtse Weel 102, 2050 ANTWERPEN</v>
      </c>
      <c r="L56" t="s">
        <v>152</v>
      </c>
    </row>
    <row r="57" spans="1:13" x14ac:dyDescent="0.3">
      <c r="A57">
        <v>25569</v>
      </c>
      <c r="B57" s="35">
        <v>2</v>
      </c>
      <c r="C57" t="s">
        <v>304</v>
      </c>
      <c r="D57" t="s">
        <v>305</v>
      </c>
      <c r="E57">
        <v>2100</v>
      </c>
      <c r="F57" t="s">
        <v>121</v>
      </c>
      <c r="G57" t="s">
        <v>306</v>
      </c>
      <c r="H57" t="s">
        <v>181</v>
      </c>
      <c r="I57" t="s">
        <v>182</v>
      </c>
      <c r="J57" t="s">
        <v>697</v>
      </c>
      <c r="K57" s="41" t="str">
        <f t="shared" si="0"/>
        <v>GLSBO De Leerexpert (25569), Jozef Van Poppelstraat 6, 2100 DEURNE</v>
      </c>
      <c r="L57" t="s">
        <v>152</v>
      </c>
    </row>
    <row r="58" spans="1:13" x14ac:dyDescent="0.3">
      <c r="A58">
        <v>25577</v>
      </c>
      <c r="B58" s="35">
        <v>2</v>
      </c>
      <c r="C58" t="s">
        <v>307</v>
      </c>
      <c r="D58" t="s">
        <v>308</v>
      </c>
      <c r="E58">
        <v>2390</v>
      </c>
      <c r="F58" t="s">
        <v>122</v>
      </c>
      <c r="G58" t="s">
        <v>309</v>
      </c>
      <c r="H58" t="s">
        <v>181</v>
      </c>
      <c r="I58" t="s">
        <v>182</v>
      </c>
      <c r="J58" t="s">
        <v>697</v>
      </c>
      <c r="K58" s="41" t="str">
        <f t="shared" si="0"/>
        <v>VBSBO De Mostheuvel, Mostheuvellaan 27, 2390 MALLE</v>
      </c>
      <c r="L58" t="s">
        <v>152</v>
      </c>
    </row>
    <row r="59" spans="1:13" x14ac:dyDescent="0.3">
      <c r="A59">
        <v>25593</v>
      </c>
      <c r="B59" s="35">
        <v>2</v>
      </c>
      <c r="C59" t="s">
        <v>310</v>
      </c>
      <c r="D59" t="s">
        <v>311</v>
      </c>
      <c r="E59">
        <v>2960</v>
      </c>
      <c r="F59" t="s">
        <v>28</v>
      </c>
      <c r="G59" t="s">
        <v>312</v>
      </c>
      <c r="H59" t="s">
        <v>181</v>
      </c>
      <c r="I59" t="s">
        <v>182</v>
      </c>
      <c r="J59" t="s">
        <v>697</v>
      </c>
      <c r="K59" s="41" t="str">
        <f t="shared" si="0"/>
        <v>VBSBO Kristus Koning, Bethaniënlei 5, 2960 SINT-JOB-IN-'T-GOOR</v>
      </c>
      <c r="L59" t="s">
        <v>152</v>
      </c>
    </row>
    <row r="60" spans="1:13" x14ac:dyDescent="0.3">
      <c r="A60">
        <v>25601</v>
      </c>
      <c r="B60" s="35">
        <v>2</v>
      </c>
      <c r="C60" t="s">
        <v>313</v>
      </c>
      <c r="D60" t="s">
        <v>314</v>
      </c>
      <c r="E60">
        <v>2960</v>
      </c>
      <c r="F60" t="s">
        <v>28</v>
      </c>
      <c r="G60" t="s">
        <v>315</v>
      </c>
      <c r="H60" t="s">
        <v>181</v>
      </c>
      <c r="I60" t="s">
        <v>182</v>
      </c>
      <c r="J60" t="s">
        <v>697</v>
      </c>
      <c r="K60" s="41" t="str">
        <f t="shared" si="0"/>
        <v>VBSBO Sint-Rafaël, Kerklei 44, 2960 SINT-JOB-IN-'T-GOOR</v>
      </c>
      <c r="L60" t="s">
        <v>152</v>
      </c>
    </row>
    <row r="61" spans="1:13" x14ac:dyDescent="0.3">
      <c r="A61">
        <v>25619</v>
      </c>
      <c r="B61" s="35">
        <v>2</v>
      </c>
      <c r="C61" t="s">
        <v>794</v>
      </c>
      <c r="D61" t="s">
        <v>316</v>
      </c>
      <c r="E61">
        <v>2930</v>
      </c>
      <c r="F61" t="s">
        <v>29</v>
      </c>
      <c r="G61" t="s">
        <v>317</v>
      </c>
      <c r="H61" t="s">
        <v>181</v>
      </c>
      <c r="I61" t="s">
        <v>182</v>
      </c>
      <c r="J61" t="s">
        <v>697</v>
      </c>
      <c r="K61" s="41" t="str">
        <f t="shared" si="0"/>
        <v>GBSBO Leerexpert Kokoen Basis, Dullingen 46, 2930 BRASSCHAAT</v>
      </c>
      <c r="L61" t="s">
        <v>152</v>
      </c>
    </row>
    <row r="62" spans="1:13" x14ac:dyDescent="0.3">
      <c r="A62">
        <v>25627</v>
      </c>
      <c r="B62" s="35">
        <v>2</v>
      </c>
      <c r="C62" t="s">
        <v>318</v>
      </c>
      <c r="D62" t="s">
        <v>319</v>
      </c>
      <c r="E62">
        <v>2930</v>
      </c>
      <c r="F62" t="s">
        <v>29</v>
      </c>
      <c r="G62" t="s">
        <v>320</v>
      </c>
      <c r="H62" t="s">
        <v>181</v>
      </c>
      <c r="I62" t="s">
        <v>182</v>
      </c>
      <c r="J62" t="s">
        <v>697</v>
      </c>
      <c r="K62" s="41" t="str">
        <f t="shared" si="0"/>
        <v>VBSBO Triolo, Miksebaan 264_B, 2930 BRASSCHAAT</v>
      </c>
      <c r="L62" t="s">
        <v>152</v>
      </c>
    </row>
    <row r="63" spans="1:13" x14ac:dyDescent="0.3">
      <c r="A63">
        <v>25635</v>
      </c>
      <c r="B63" s="35">
        <v>2</v>
      </c>
      <c r="C63" t="s">
        <v>321</v>
      </c>
      <c r="D63" t="s">
        <v>322</v>
      </c>
      <c r="E63">
        <v>2990</v>
      </c>
      <c r="F63" t="s">
        <v>30</v>
      </c>
      <c r="G63" t="s">
        <v>323</v>
      </c>
      <c r="H63" t="s">
        <v>181</v>
      </c>
      <c r="I63" t="s">
        <v>182</v>
      </c>
      <c r="J63" t="s">
        <v>697</v>
      </c>
      <c r="K63" s="41" t="str">
        <f t="shared" si="0"/>
        <v>VBSBO Berkenbeek 2/A, Nieuwmoerse Steenweg 113_B, 2990 WUUSTWEZEL</v>
      </c>
      <c r="L63" t="s">
        <v>152</v>
      </c>
    </row>
    <row r="64" spans="1:13" x14ac:dyDescent="0.3">
      <c r="A64">
        <v>25643</v>
      </c>
      <c r="B64" s="35">
        <v>2</v>
      </c>
      <c r="C64" t="s">
        <v>324</v>
      </c>
      <c r="D64" t="s">
        <v>325</v>
      </c>
      <c r="E64">
        <v>2100</v>
      </c>
      <c r="F64" t="s">
        <v>121</v>
      </c>
      <c r="G64" t="s">
        <v>326</v>
      </c>
      <c r="H64" t="s">
        <v>181</v>
      </c>
      <c r="I64" t="s">
        <v>182</v>
      </c>
      <c r="J64" t="s">
        <v>697</v>
      </c>
      <c r="K64" s="41" t="str">
        <f t="shared" si="0"/>
        <v>GBSBO De Leerexpert (25643), Schotensesteenweg 256, 2100 DEURNE</v>
      </c>
      <c r="L64" t="s">
        <v>152</v>
      </c>
    </row>
    <row r="65" spans="1:13" x14ac:dyDescent="0.3">
      <c r="A65">
        <v>25651</v>
      </c>
      <c r="B65" s="35">
        <v>2</v>
      </c>
      <c r="C65" t="s">
        <v>327</v>
      </c>
      <c r="D65" t="s">
        <v>328</v>
      </c>
      <c r="E65">
        <v>2970</v>
      </c>
      <c r="F65" t="s">
        <v>32</v>
      </c>
      <c r="G65" t="s">
        <v>329</v>
      </c>
      <c r="H65" t="s">
        <v>181</v>
      </c>
      <c r="I65" t="s">
        <v>182</v>
      </c>
      <c r="J65" t="s">
        <v>697</v>
      </c>
      <c r="K65" s="41" t="str">
        <f t="shared" si="0"/>
        <v>VBSBO Dennenhof, De Rentfort 9, 2970 SCHILDE</v>
      </c>
      <c r="L65" t="s">
        <v>152</v>
      </c>
    </row>
    <row r="66" spans="1:13" x14ac:dyDescent="0.3">
      <c r="A66">
        <v>25668</v>
      </c>
      <c r="B66" s="35">
        <v>2</v>
      </c>
      <c r="C66" t="s">
        <v>769</v>
      </c>
      <c r="D66" t="s">
        <v>330</v>
      </c>
      <c r="E66">
        <v>2242</v>
      </c>
      <c r="F66" t="s">
        <v>147</v>
      </c>
      <c r="G66" t="s">
        <v>331</v>
      </c>
      <c r="H66" t="s">
        <v>181</v>
      </c>
      <c r="I66" t="s">
        <v>182</v>
      </c>
      <c r="J66" t="s">
        <v>697</v>
      </c>
      <c r="K66" s="41" t="str">
        <f t="shared" si="0"/>
        <v>VBSBO Pulderbos, Reebergenlaan 4, 2242 PULDERBOS</v>
      </c>
      <c r="L66" t="s">
        <v>152</v>
      </c>
      <c r="M66" s="42" t="s">
        <v>700</v>
      </c>
    </row>
    <row r="67" spans="1:13" x14ac:dyDescent="0.3">
      <c r="A67">
        <v>25684</v>
      </c>
      <c r="B67" s="35">
        <v>2</v>
      </c>
      <c r="C67" t="s">
        <v>332</v>
      </c>
      <c r="D67" t="s">
        <v>333</v>
      </c>
      <c r="E67">
        <v>2300</v>
      </c>
      <c r="F67" t="s">
        <v>33</v>
      </c>
      <c r="G67" t="s">
        <v>334</v>
      </c>
      <c r="H67" t="s">
        <v>181</v>
      </c>
      <c r="I67" t="s">
        <v>182</v>
      </c>
      <c r="J67" t="s">
        <v>697</v>
      </c>
      <c r="K67" s="41" t="str">
        <f t="shared" ref="K67:K130" si="1">IF(A67="","",C67&amp;", "&amp;D67&amp;", "&amp;E67&amp;" "&amp;F67)</f>
        <v>Vrije Lagere School BuO, Noord-Brabantlaan 79, 2300 TURNHOUT</v>
      </c>
      <c r="L67" t="s">
        <v>152</v>
      </c>
    </row>
    <row r="68" spans="1:13" x14ac:dyDescent="0.3">
      <c r="A68">
        <v>25701</v>
      </c>
      <c r="B68" s="35">
        <v>2</v>
      </c>
      <c r="C68" t="s">
        <v>726</v>
      </c>
      <c r="D68" t="s">
        <v>335</v>
      </c>
      <c r="E68">
        <v>2340</v>
      </c>
      <c r="F68" t="s">
        <v>34</v>
      </c>
      <c r="G68" t="s">
        <v>336</v>
      </c>
      <c r="H68" t="s">
        <v>181</v>
      </c>
      <c r="I68" t="s">
        <v>182</v>
      </c>
      <c r="J68" t="s">
        <v>697</v>
      </c>
      <c r="K68" s="41" t="str">
        <f t="shared" si="1"/>
        <v>Gemeentelijke Basisschool voor BuO, Schransdriesstraat 47, 2340 BEERSE</v>
      </c>
      <c r="L68" t="s">
        <v>152</v>
      </c>
    </row>
    <row r="69" spans="1:13" x14ac:dyDescent="0.3">
      <c r="A69">
        <v>25718</v>
      </c>
      <c r="B69" s="35">
        <v>2</v>
      </c>
      <c r="C69" t="s">
        <v>246</v>
      </c>
      <c r="D69" t="s">
        <v>337</v>
      </c>
      <c r="E69">
        <v>2360</v>
      </c>
      <c r="F69" t="s">
        <v>123</v>
      </c>
      <c r="G69" t="s">
        <v>338</v>
      </c>
      <c r="H69" t="s">
        <v>181</v>
      </c>
      <c r="I69" t="s">
        <v>182</v>
      </c>
      <c r="J69" t="s">
        <v>697</v>
      </c>
      <c r="K69" s="41" t="str">
        <f t="shared" si="1"/>
        <v>Vrije Basisschool BuO, Oude Arendonkse Baan 36, 2360 OUD-TURNHOUT</v>
      </c>
      <c r="L69" t="s">
        <v>152</v>
      </c>
    </row>
    <row r="70" spans="1:13" x14ac:dyDescent="0.3">
      <c r="A70">
        <v>25726</v>
      </c>
      <c r="B70" s="35">
        <v>2</v>
      </c>
      <c r="C70" t="s">
        <v>339</v>
      </c>
      <c r="D70" t="s">
        <v>340</v>
      </c>
      <c r="E70">
        <v>2400</v>
      </c>
      <c r="F70" t="s">
        <v>35</v>
      </c>
      <c r="G70" t="s">
        <v>341</v>
      </c>
      <c r="H70" t="s">
        <v>181</v>
      </c>
      <c r="I70" t="s">
        <v>182</v>
      </c>
      <c r="J70" t="s">
        <v>697</v>
      </c>
      <c r="K70" s="41" t="str">
        <f t="shared" si="1"/>
        <v>GLSBO SAIGO STERRENBOS, Don Boscostraat 37, 2400 MOL</v>
      </c>
      <c r="L70" t="s">
        <v>152</v>
      </c>
    </row>
    <row r="71" spans="1:13" x14ac:dyDescent="0.3">
      <c r="A71">
        <v>25734</v>
      </c>
      <c r="B71" s="35">
        <v>2</v>
      </c>
      <c r="C71" t="s">
        <v>342</v>
      </c>
      <c r="D71" t="s">
        <v>343</v>
      </c>
      <c r="E71">
        <v>2440</v>
      </c>
      <c r="F71" t="s">
        <v>36</v>
      </c>
      <c r="G71" t="s">
        <v>344</v>
      </c>
      <c r="H71" t="s">
        <v>181</v>
      </c>
      <c r="I71" t="s">
        <v>182</v>
      </c>
      <c r="J71" t="s">
        <v>697</v>
      </c>
      <c r="K71" s="41" t="str">
        <f t="shared" si="1"/>
        <v>VBSBO De Ark Oosterlo, Eindhoutseweg 25, 2440 GEEL</v>
      </c>
      <c r="L71" t="s">
        <v>152</v>
      </c>
    </row>
    <row r="72" spans="1:13" x14ac:dyDescent="0.3">
      <c r="A72">
        <v>25742</v>
      </c>
      <c r="B72" s="35">
        <v>2</v>
      </c>
      <c r="C72" t="s">
        <v>345</v>
      </c>
      <c r="D72" t="s">
        <v>346</v>
      </c>
      <c r="E72">
        <v>2440</v>
      </c>
      <c r="F72" t="s">
        <v>36</v>
      </c>
      <c r="G72" t="s">
        <v>347</v>
      </c>
      <c r="H72" t="s">
        <v>181</v>
      </c>
      <c r="I72" t="s">
        <v>182</v>
      </c>
      <c r="J72" t="s">
        <v>697</v>
      </c>
      <c r="K72" s="41" t="str">
        <f t="shared" si="1"/>
        <v>SBSBO SAIO, De-Billemontstraat 77, 2440 GEEL</v>
      </c>
      <c r="L72" t="s">
        <v>152</v>
      </c>
    </row>
    <row r="73" spans="1:13" x14ac:dyDescent="0.3">
      <c r="A73">
        <v>25759</v>
      </c>
      <c r="B73" s="35">
        <v>2</v>
      </c>
      <c r="C73" t="s">
        <v>348</v>
      </c>
      <c r="D73" t="s">
        <v>349</v>
      </c>
      <c r="E73">
        <v>2560</v>
      </c>
      <c r="F73" t="s">
        <v>37</v>
      </c>
      <c r="G73" t="s">
        <v>350</v>
      </c>
      <c r="H73" t="s">
        <v>181</v>
      </c>
      <c r="I73" t="s">
        <v>182</v>
      </c>
      <c r="J73" t="s">
        <v>697</v>
      </c>
      <c r="K73" s="41" t="str">
        <f t="shared" si="1"/>
        <v>VBSBO De Regenboog, Oude Bevelsesteenweg 107, 2560 KESSEL</v>
      </c>
      <c r="L73" t="s">
        <v>152</v>
      </c>
    </row>
    <row r="74" spans="1:13" x14ac:dyDescent="0.3">
      <c r="A74">
        <v>25775</v>
      </c>
      <c r="B74" s="35">
        <v>2</v>
      </c>
      <c r="C74" t="s">
        <v>351</v>
      </c>
      <c r="D74" t="s">
        <v>352</v>
      </c>
      <c r="E74">
        <v>2540</v>
      </c>
      <c r="F74" t="s">
        <v>38</v>
      </c>
      <c r="G74" t="s">
        <v>353</v>
      </c>
      <c r="H74" t="s">
        <v>181</v>
      </c>
      <c r="I74" t="s">
        <v>182</v>
      </c>
      <c r="J74" t="s">
        <v>697</v>
      </c>
      <c r="K74" s="41" t="str">
        <f t="shared" si="1"/>
        <v>VLSBO Ritmica, Wouwstraat 44, 2540 HOVE</v>
      </c>
      <c r="L74" t="s">
        <v>152</v>
      </c>
    </row>
    <row r="75" spans="1:13" x14ac:dyDescent="0.3">
      <c r="A75">
        <v>25783</v>
      </c>
      <c r="B75" s="35">
        <v>2</v>
      </c>
      <c r="C75" t="s">
        <v>727</v>
      </c>
      <c r="D75" t="s">
        <v>354</v>
      </c>
      <c r="E75">
        <v>2570</v>
      </c>
      <c r="F75" t="s">
        <v>39</v>
      </c>
      <c r="G75" t="s">
        <v>355</v>
      </c>
      <c r="H75" t="s">
        <v>181</v>
      </c>
      <c r="I75" t="s">
        <v>182</v>
      </c>
      <c r="J75" t="s">
        <v>697</v>
      </c>
      <c r="K75" s="41" t="str">
        <f t="shared" si="1"/>
        <v>VBSBO Ter Elst, Zandstraat 30, 2570 DUFFEL</v>
      </c>
      <c r="L75" t="s">
        <v>152</v>
      </c>
    </row>
    <row r="76" spans="1:13" x14ac:dyDescent="0.3">
      <c r="A76">
        <v>25791</v>
      </c>
      <c r="B76" s="35">
        <v>2</v>
      </c>
      <c r="C76" t="s">
        <v>356</v>
      </c>
      <c r="D76" t="s">
        <v>357</v>
      </c>
      <c r="E76">
        <v>2600</v>
      </c>
      <c r="F76" t="s">
        <v>125</v>
      </c>
      <c r="G76" t="s">
        <v>358</v>
      </c>
      <c r="H76" t="s">
        <v>181</v>
      </c>
      <c r="I76" t="s">
        <v>182</v>
      </c>
      <c r="J76" t="s">
        <v>697</v>
      </c>
      <c r="K76" s="41" t="str">
        <f t="shared" si="1"/>
        <v>VBSBO School de Merode, Frans Van Hombeeckplein 17, 2600 BERCHEM</v>
      </c>
      <c r="L76" t="s">
        <v>152</v>
      </c>
    </row>
    <row r="77" spans="1:13" x14ac:dyDescent="0.3">
      <c r="A77">
        <v>25817</v>
      </c>
      <c r="B77" s="35">
        <v>2</v>
      </c>
      <c r="C77" t="s">
        <v>728</v>
      </c>
      <c r="D77" t="s">
        <v>359</v>
      </c>
      <c r="E77">
        <v>2870</v>
      </c>
      <c r="F77" t="s">
        <v>40</v>
      </c>
      <c r="G77" t="s">
        <v>360</v>
      </c>
      <c r="H77" t="s">
        <v>181</v>
      </c>
      <c r="I77" t="s">
        <v>182</v>
      </c>
      <c r="J77" t="s">
        <v>697</v>
      </c>
      <c r="K77" s="41" t="str">
        <f t="shared" si="1"/>
        <v>VBSBuO De Wissel, Kleine Amer 20, 2870 PUURS-SINT-AMANDS</v>
      </c>
      <c r="L77" t="s">
        <v>152</v>
      </c>
    </row>
    <row r="78" spans="1:13" x14ac:dyDescent="0.3">
      <c r="A78">
        <v>25825</v>
      </c>
      <c r="B78" s="35">
        <v>2</v>
      </c>
      <c r="C78" t="s">
        <v>361</v>
      </c>
      <c r="D78" t="s">
        <v>729</v>
      </c>
      <c r="E78">
        <v>9100</v>
      </c>
      <c r="F78" t="s">
        <v>41</v>
      </c>
      <c r="G78" t="s">
        <v>730</v>
      </c>
      <c r="H78" t="s">
        <v>763</v>
      </c>
      <c r="I78" t="s">
        <v>764</v>
      </c>
      <c r="J78" t="s">
        <v>765</v>
      </c>
      <c r="K78" s="41" t="str">
        <f t="shared" si="1"/>
        <v>VBSBO Berkenboom Mozaïek, Kasteelstraat 6_A, 9100 SINT-NIKLAAS</v>
      </c>
      <c r="L78" t="s">
        <v>152</v>
      </c>
    </row>
    <row r="79" spans="1:13" x14ac:dyDescent="0.3">
      <c r="A79">
        <v>25833</v>
      </c>
      <c r="B79" s="35">
        <v>2</v>
      </c>
      <c r="C79" t="s">
        <v>362</v>
      </c>
      <c r="D79" t="s">
        <v>731</v>
      </c>
      <c r="E79">
        <v>9100</v>
      </c>
      <c r="F79" t="s">
        <v>41</v>
      </c>
      <c r="G79" t="s">
        <v>363</v>
      </c>
      <c r="H79" t="s">
        <v>763</v>
      </c>
      <c r="I79" t="s">
        <v>764</v>
      </c>
      <c r="J79" t="s">
        <v>765</v>
      </c>
      <c r="K79" s="41" t="str">
        <f t="shared" si="1"/>
        <v>VLSBO Berkenboom Jonatan, Kasteelstraat 6_B, 9100 SINT-NIKLAAS</v>
      </c>
      <c r="L79" t="s">
        <v>152</v>
      </c>
    </row>
    <row r="80" spans="1:13" x14ac:dyDescent="0.3">
      <c r="A80">
        <v>25841</v>
      </c>
      <c r="B80" s="35">
        <v>2</v>
      </c>
      <c r="C80" t="s">
        <v>364</v>
      </c>
      <c r="D80" t="s">
        <v>365</v>
      </c>
      <c r="E80">
        <v>2660</v>
      </c>
      <c r="F80" t="s">
        <v>126</v>
      </c>
      <c r="G80" t="s">
        <v>366</v>
      </c>
      <c r="H80" t="s">
        <v>181</v>
      </c>
      <c r="I80" t="s">
        <v>182</v>
      </c>
      <c r="J80" t="s">
        <v>697</v>
      </c>
      <c r="K80" s="41" t="str">
        <f t="shared" si="1"/>
        <v>VLSBO Klim-Op, Mauroystraat 52, 2660 HOBOKEN</v>
      </c>
      <c r="L80" t="s">
        <v>152</v>
      </c>
    </row>
    <row r="81" spans="1:13" x14ac:dyDescent="0.3">
      <c r="A81">
        <v>25866</v>
      </c>
      <c r="B81" s="35">
        <v>2</v>
      </c>
      <c r="C81" t="s">
        <v>367</v>
      </c>
      <c r="D81" t="s">
        <v>368</v>
      </c>
      <c r="E81">
        <v>9120</v>
      </c>
      <c r="F81" t="s">
        <v>42</v>
      </c>
      <c r="G81" t="s">
        <v>369</v>
      </c>
      <c r="H81" t="s">
        <v>763</v>
      </c>
      <c r="I81" t="s">
        <v>764</v>
      </c>
      <c r="J81" t="s">
        <v>765</v>
      </c>
      <c r="K81" s="41" t="str">
        <f t="shared" si="1"/>
        <v>VBSBO Sint-Rafael, Kallobaan 3, 9120 BEVEREN-WAAS</v>
      </c>
      <c r="L81" t="s">
        <v>152</v>
      </c>
    </row>
    <row r="82" spans="1:13" x14ac:dyDescent="0.3">
      <c r="A82">
        <v>25874</v>
      </c>
      <c r="B82" s="35">
        <v>2</v>
      </c>
      <c r="C82" t="s">
        <v>370</v>
      </c>
      <c r="D82" t="s">
        <v>371</v>
      </c>
      <c r="E82">
        <v>2800</v>
      </c>
      <c r="F82" t="s">
        <v>43</v>
      </c>
      <c r="G82" t="s">
        <v>372</v>
      </c>
      <c r="H82" t="s">
        <v>181</v>
      </c>
      <c r="I82" t="s">
        <v>182</v>
      </c>
      <c r="J82" t="s">
        <v>697</v>
      </c>
      <c r="K82" s="41" t="str">
        <f t="shared" si="1"/>
        <v>GO! BSBO Den Anker, Sint-Janstraat 4, 2800 MECHELEN</v>
      </c>
      <c r="L82" t="s">
        <v>152</v>
      </c>
    </row>
    <row r="83" spans="1:13" x14ac:dyDescent="0.3">
      <c r="A83">
        <v>25882</v>
      </c>
      <c r="B83" s="35">
        <v>2</v>
      </c>
      <c r="C83" t="s">
        <v>373</v>
      </c>
      <c r="D83" t="s">
        <v>374</v>
      </c>
      <c r="E83">
        <v>2800</v>
      </c>
      <c r="F83" t="s">
        <v>43</v>
      </c>
      <c r="G83" t="s">
        <v>375</v>
      </c>
      <c r="H83" t="s">
        <v>181</v>
      </c>
      <c r="I83" t="s">
        <v>182</v>
      </c>
      <c r="J83" t="s">
        <v>697</v>
      </c>
      <c r="K83" s="41" t="str">
        <f t="shared" si="1"/>
        <v>VLSBO De Vlinder, Nekkerspoelstraat 391, 2800 MECHELEN</v>
      </c>
      <c r="L83" t="s">
        <v>152</v>
      </c>
    </row>
    <row r="84" spans="1:13" x14ac:dyDescent="0.3">
      <c r="A84">
        <v>25882</v>
      </c>
      <c r="B84" s="35">
        <v>2</v>
      </c>
      <c r="C84" t="s">
        <v>373</v>
      </c>
      <c r="D84" t="s">
        <v>374</v>
      </c>
      <c r="E84">
        <v>2800</v>
      </c>
      <c r="F84" t="s">
        <v>43</v>
      </c>
      <c r="G84" t="s">
        <v>375</v>
      </c>
      <c r="H84" t="s">
        <v>181</v>
      </c>
      <c r="I84" t="s">
        <v>182</v>
      </c>
      <c r="J84" t="s">
        <v>697</v>
      </c>
      <c r="K84" s="41" t="str">
        <f t="shared" si="1"/>
        <v>VLSBO De Vlinder, Nekkerspoelstraat 391, 2800 MECHELEN</v>
      </c>
      <c r="L84" t="s">
        <v>152</v>
      </c>
    </row>
    <row r="85" spans="1:13" x14ac:dyDescent="0.3">
      <c r="A85">
        <v>25891</v>
      </c>
      <c r="B85" s="35">
        <v>2</v>
      </c>
      <c r="C85" t="s">
        <v>376</v>
      </c>
      <c r="D85" t="s">
        <v>377</v>
      </c>
      <c r="E85">
        <v>3000</v>
      </c>
      <c r="F85" t="s">
        <v>44</v>
      </c>
      <c r="G85" t="s">
        <v>378</v>
      </c>
      <c r="H85" t="s">
        <v>763</v>
      </c>
      <c r="I85" t="s">
        <v>764</v>
      </c>
      <c r="J85" t="s">
        <v>765</v>
      </c>
      <c r="K85" s="41" t="str">
        <f t="shared" si="1"/>
        <v>VBSBO Windekind, Schapenstraat 98, 3000 LEUVEN</v>
      </c>
      <c r="L85" t="s">
        <v>152</v>
      </c>
    </row>
    <row r="86" spans="1:13" x14ac:dyDescent="0.3">
      <c r="A86">
        <v>25908</v>
      </c>
      <c r="B86" s="35">
        <v>2</v>
      </c>
      <c r="C86" t="s">
        <v>379</v>
      </c>
      <c r="D86" t="s">
        <v>380</v>
      </c>
      <c r="E86">
        <v>3000</v>
      </c>
      <c r="F86" t="s">
        <v>44</v>
      </c>
      <c r="G86" t="s">
        <v>381</v>
      </c>
      <c r="H86" t="s">
        <v>763</v>
      </c>
      <c r="I86" t="s">
        <v>764</v>
      </c>
      <c r="J86" t="s">
        <v>765</v>
      </c>
      <c r="K86" s="41" t="str">
        <f t="shared" si="1"/>
        <v>VBSBO Ziekenhuisschool UZ Leuven, Herestraat 49, 3000 LEUVEN</v>
      </c>
      <c r="L86" t="s">
        <v>152</v>
      </c>
      <c r="M86" s="42" t="s">
        <v>700</v>
      </c>
    </row>
    <row r="87" spans="1:13" x14ac:dyDescent="0.3">
      <c r="A87">
        <v>25924</v>
      </c>
      <c r="B87" s="35">
        <v>2</v>
      </c>
      <c r="C87" t="s">
        <v>382</v>
      </c>
      <c r="D87" t="s">
        <v>383</v>
      </c>
      <c r="E87">
        <v>3001</v>
      </c>
      <c r="F87" t="s">
        <v>45</v>
      </c>
      <c r="G87" t="s">
        <v>384</v>
      </c>
      <c r="H87" t="s">
        <v>763</v>
      </c>
      <c r="I87" t="s">
        <v>764</v>
      </c>
      <c r="J87" t="s">
        <v>765</v>
      </c>
      <c r="K87" s="41" t="str">
        <f t="shared" si="1"/>
        <v>VBSBO Ter Bank, Tervuursesteenweg 295, 3001 HEVERLEE</v>
      </c>
      <c r="L87" t="s">
        <v>152</v>
      </c>
    </row>
    <row r="88" spans="1:13" x14ac:dyDescent="0.3">
      <c r="A88">
        <v>25932</v>
      </c>
      <c r="B88" s="35">
        <v>2</v>
      </c>
      <c r="C88" t="s">
        <v>385</v>
      </c>
      <c r="D88" t="s">
        <v>386</v>
      </c>
      <c r="E88">
        <v>3360</v>
      </c>
      <c r="F88" t="s">
        <v>387</v>
      </c>
      <c r="G88" t="s">
        <v>388</v>
      </c>
      <c r="H88" t="s">
        <v>763</v>
      </c>
      <c r="I88" t="s">
        <v>764</v>
      </c>
      <c r="J88" t="s">
        <v>765</v>
      </c>
      <c r="K88" s="41" t="str">
        <f t="shared" si="1"/>
        <v>VBSBO Ten Desselaer, Klein Park 4, 3360 LOVENJOEL</v>
      </c>
      <c r="L88" t="s">
        <v>152</v>
      </c>
    </row>
    <row r="89" spans="1:13" x14ac:dyDescent="0.3">
      <c r="A89">
        <v>25941</v>
      </c>
      <c r="B89" s="35">
        <v>2</v>
      </c>
      <c r="C89" t="s">
        <v>389</v>
      </c>
      <c r="D89" t="s">
        <v>390</v>
      </c>
      <c r="E89">
        <v>3040</v>
      </c>
      <c r="F89" t="s">
        <v>127</v>
      </c>
      <c r="G89" t="s">
        <v>391</v>
      </c>
      <c r="H89" t="s">
        <v>763</v>
      </c>
      <c r="I89" t="s">
        <v>764</v>
      </c>
      <c r="J89" t="s">
        <v>765</v>
      </c>
      <c r="K89" s="41" t="str">
        <f t="shared" si="1"/>
        <v>VBSBO Centrum Ganspoel, Ganspoel 2, 3040 HULDENBERG</v>
      </c>
      <c r="L89" t="s">
        <v>152</v>
      </c>
    </row>
    <row r="90" spans="1:13" x14ac:dyDescent="0.3">
      <c r="A90">
        <v>25957</v>
      </c>
      <c r="B90" s="35">
        <v>2</v>
      </c>
      <c r="C90" t="s">
        <v>392</v>
      </c>
      <c r="D90" t="s">
        <v>393</v>
      </c>
      <c r="E90">
        <v>2220</v>
      </c>
      <c r="F90" t="s">
        <v>46</v>
      </c>
      <c r="G90" t="s">
        <v>394</v>
      </c>
      <c r="H90" t="s">
        <v>181</v>
      </c>
      <c r="I90" t="s">
        <v>182</v>
      </c>
      <c r="J90" t="s">
        <v>697</v>
      </c>
      <c r="K90" s="41" t="str">
        <f t="shared" si="1"/>
        <v>VBSBO Instituut Mevrouw Govaerts, Kastanjedreef 12, 2220 HEIST-OP-DEN-BERG</v>
      </c>
      <c r="L90" t="s">
        <v>152</v>
      </c>
    </row>
    <row r="91" spans="1:13" x14ac:dyDescent="0.3">
      <c r="A91">
        <v>25965</v>
      </c>
      <c r="B91" s="35">
        <v>2</v>
      </c>
      <c r="C91" t="s">
        <v>395</v>
      </c>
      <c r="D91" t="s">
        <v>396</v>
      </c>
      <c r="E91">
        <v>3120</v>
      </c>
      <c r="F91" t="s">
        <v>47</v>
      </c>
      <c r="G91" t="s">
        <v>397</v>
      </c>
      <c r="H91" t="s">
        <v>763</v>
      </c>
      <c r="I91" t="s">
        <v>764</v>
      </c>
      <c r="J91" t="s">
        <v>765</v>
      </c>
      <c r="K91" s="41" t="str">
        <f t="shared" si="1"/>
        <v>VBSBO Damiaanschool, Baalsebaan 10, 3120 TREMELO</v>
      </c>
      <c r="L91" t="s">
        <v>152</v>
      </c>
    </row>
    <row r="92" spans="1:13" x14ac:dyDescent="0.3">
      <c r="A92">
        <v>25973</v>
      </c>
      <c r="B92" s="35">
        <v>2</v>
      </c>
      <c r="C92" t="s">
        <v>398</v>
      </c>
      <c r="D92" t="s">
        <v>399</v>
      </c>
      <c r="E92">
        <v>2260</v>
      </c>
      <c r="F92" t="s">
        <v>48</v>
      </c>
      <c r="G92" t="s">
        <v>400</v>
      </c>
      <c r="H92" t="s">
        <v>181</v>
      </c>
      <c r="I92" t="s">
        <v>182</v>
      </c>
      <c r="J92" t="s">
        <v>697</v>
      </c>
      <c r="K92" s="41" t="str">
        <f t="shared" si="1"/>
        <v>VLSBO Tongelsbos, Oevelse dreef 20, 2260 WESTERLO</v>
      </c>
      <c r="L92" t="s">
        <v>152</v>
      </c>
    </row>
    <row r="93" spans="1:13" x14ac:dyDescent="0.3">
      <c r="A93">
        <v>25981</v>
      </c>
      <c r="B93" s="35">
        <v>2</v>
      </c>
      <c r="C93" t="s">
        <v>401</v>
      </c>
      <c r="D93" t="s">
        <v>402</v>
      </c>
      <c r="E93">
        <v>3200</v>
      </c>
      <c r="F93" t="s">
        <v>49</v>
      </c>
      <c r="G93" t="s">
        <v>403</v>
      </c>
      <c r="H93" t="s">
        <v>763</v>
      </c>
      <c r="I93" t="s">
        <v>764</v>
      </c>
      <c r="J93" t="s">
        <v>765</v>
      </c>
      <c r="K93" s="41" t="str">
        <f t="shared" si="1"/>
        <v>GBSBO Elzenhof, Nieuwland 1, 3200 AARSCHOT</v>
      </c>
      <c r="L93" t="s">
        <v>152</v>
      </c>
    </row>
    <row r="94" spans="1:13" x14ac:dyDescent="0.3">
      <c r="A94">
        <v>25999</v>
      </c>
      <c r="B94" s="35">
        <v>2</v>
      </c>
      <c r="C94" t="s">
        <v>732</v>
      </c>
      <c r="D94" t="s">
        <v>404</v>
      </c>
      <c r="E94">
        <v>3290</v>
      </c>
      <c r="F94" t="s">
        <v>50</v>
      </c>
      <c r="G94" t="s">
        <v>405</v>
      </c>
      <c r="H94" t="s">
        <v>763</v>
      </c>
      <c r="I94" t="s">
        <v>764</v>
      </c>
      <c r="J94" t="s">
        <v>765</v>
      </c>
      <c r="K94" s="41" t="str">
        <f t="shared" si="1"/>
        <v>VBSBO BuO KSD Warandeschool, Rode Kruisstraat 13, 3290 DIEST</v>
      </c>
      <c r="L94" t="s">
        <v>152</v>
      </c>
    </row>
    <row r="95" spans="1:13" x14ac:dyDescent="0.3">
      <c r="A95">
        <v>26005</v>
      </c>
      <c r="B95" s="35">
        <v>2</v>
      </c>
      <c r="C95" t="s">
        <v>406</v>
      </c>
      <c r="D95" t="s">
        <v>407</v>
      </c>
      <c r="E95">
        <v>3294</v>
      </c>
      <c r="F95" t="s">
        <v>148</v>
      </c>
      <c r="G95" t="s">
        <v>408</v>
      </c>
      <c r="H95" t="s">
        <v>763</v>
      </c>
      <c r="I95" t="s">
        <v>764</v>
      </c>
      <c r="J95" t="s">
        <v>765</v>
      </c>
      <c r="K95" s="41" t="str">
        <f t="shared" si="1"/>
        <v>VBSBO De Bremberg, Groenstraat 16, 3294 MOLENSTEDE</v>
      </c>
      <c r="L95" t="s">
        <v>152</v>
      </c>
    </row>
    <row r="96" spans="1:13" x14ac:dyDescent="0.3">
      <c r="A96">
        <v>26021</v>
      </c>
      <c r="B96" s="35">
        <v>2</v>
      </c>
      <c r="C96" t="s">
        <v>409</v>
      </c>
      <c r="D96" t="s">
        <v>410</v>
      </c>
      <c r="E96">
        <v>3300</v>
      </c>
      <c r="F96" t="s">
        <v>51</v>
      </c>
      <c r="G96" t="s">
        <v>411</v>
      </c>
      <c r="H96" t="s">
        <v>763</v>
      </c>
      <c r="I96" t="s">
        <v>764</v>
      </c>
      <c r="J96" t="s">
        <v>765</v>
      </c>
      <c r="K96" s="41" t="str">
        <f t="shared" si="1"/>
        <v>PBSBO De Sterretjes, Alexianenweg 30, 3300 TIENEN</v>
      </c>
      <c r="L96" t="s">
        <v>152</v>
      </c>
    </row>
    <row r="97" spans="1:12" x14ac:dyDescent="0.3">
      <c r="A97">
        <v>26039</v>
      </c>
      <c r="B97" s="35">
        <v>2</v>
      </c>
      <c r="C97" t="s">
        <v>412</v>
      </c>
      <c r="D97" t="s">
        <v>128</v>
      </c>
      <c r="E97">
        <v>3320</v>
      </c>
      <c r="F97" t="s">
        <v>129</v>
      </c>
      <c r="G97" t="s">
        <v>413</v>
      </c>
      <c r="H97" t="s">
        <v>763</v>
      </c>
      <c r="I97" t="s">
        <v>764</v>
      </c>
      <c r="J97" t="s">
        <v>765</v>
      </c>
      <c r="K97" s="41" t="str">
        <f t="shared" si="1"/>
        <v>VLSBO SLO Mariadal, Klein Overlaar 3, 3320 HOEGAARDEN</v>
      </c>
      <c r="L97" t="s">
        <v>152</v>
      </c>
    </row>
    <row r="98" spans="1:12" x14ac:dyDescent="0.3">
      <c r="A98">
        <v>26047</v>
      </c>
      <c r="B98" s="35">
        <v>2</v>
      </c>
      <c r="C98" t="s">
        <v>414</v>
      </c>
      <c r="D98" t="s">
        <v>415</v>
      </c>
      <c r="E98">
        <v>3440</v>
      </c>
      <c r="F98" t="s">
        <v>130</v>
      </c>
      <c r="G98" t="s">
        <v>416</v>
      </c>
      <c r="H98" t="s">
        <v>763</v>
      </c>
      <c r="I98" t="s">
        <v>764</v>
      </c>
      <c r="J98" t="s">
        <v>765</v>
      </c>
      <c r="K98" s="41" t="str">
        <f t="shared" si="1"/>
        <v>VLSBO De Oogappel Sint-Leonardus, Sint-Truidensestraat 14, 3440 ZOUTLEEUW</v>
      </c>
      <c r="L98" t="s">
        <v>152</v>
      </c>
    </row>
    <row r="99" spans="1:12" x14ac:dyDescent="0.3">
      <c r="A99">
        <v>26054</v>
      </c>
      <c r="B99" s="35">
        <v>2</v>
      </c>
      <c r="C99" t="s">
        <v>417</v>
      </c>
      <c r="D99" t="s">
        <v>795</v>
      </c>
      <c r="E99">
        <v>3500</v>
      </c>
      <c r="F99" t="s">
        <v>52</v>
      </c>
      <c r="G99" t="s">
        <v>418</v>
      </c>
      <c r="H99" t="s">
        <v>763</v>
      </c>
      <c r="I99" t="s">
        <v>764</v>
      </c>
      <c r="J99" t="s">
        <v>765</v>
      </c>
      <c r="K99" s="41" t="str">
        <f t="shared" si="1"/>
        <v>VBSBO De Berk, Kloosterbeekstraat 3, 3500 HASSELT</v>
      </c>
      <c r="L99" t="s">
        <v>152</v>
      </c>
    </row>
    <row r="100" spans="1:12" x14ac:dyDescent="0.3">
      <c r="A100">
        <v>26062</v>
      </c>
      <c r="B100" s="35">
        <v>2</v>
      </c>
      <c r="C100" t="s">
        <v>419</v>
      </c>
      <c r="D100" t="s">
        <v>420</v>
      </c>
      <c r="E100">
        <v>3500</v>
      </c>
      <c r="F100" t="s">
        <v>52</v>
      </c>
      <c r="G100" t="s">
        <v>421</v>
      </c>
      <c r="H100" t="s">
        <v>763</v>
      </c>
      <c r="I100" t="s">
        <v>764</v>
      </c>
      <c r="J100" t="s">
        <v>765</v>
      </c>
      <c r="K100" s="41" t="str">
        <f t="shared" si="1"/>
        <v>VBSBO KIDS, Borggravevijversstraat 9, 3500 HASSELT</v>
      </c>
      <c r="L100" t="s">
        <v>152</v>
      </c>
    </row>
    <row r="101" spans="1:12" x14ac:dyDescent="0.3">
      <c r="A101">
        <v>26071</v>
      </c>
      <c r="B101" s="35">
        <v>2</v>
      </c>
      <c r="C101" t="s">
        <v>422</v>
      </c>
      <c r="D101" t="s">
        <v>423</v>
      </c>
      <c r="E101">
        <v>3550</v>
      </c>
      <c r="F101" t="s">
        <v>54</v>
      </c>
      <c r="G101" t="s">
        <v>424</v>
      </c>
      <c r="H101" t="s">
        <v>763</v>
      </c>
      <c r="I101" t="s">
        <v>764</v>
      </c>
      <c r="J101" t="s">
        <v>765</v>
      </c>
      <c r="K101" s="41" t="str">
        <f t="shared" si="1"/>
        <v>VLSBO De Linde, Galgenbergstraat 45, 3550 ZOLDER</v>
      </c>
      <c r="L101" t="s">
        <v>152</v>
      </c>
    </row>
    <row r="102" spans="1:12" x14ac:dyDescent="0.3">
      <c r="A102">
        <v>26088</v>
      </c>
      <c r="B102" s="35">
        <v>2</v>
      </c>
      <c r="C102" t="s">
        <v>425</v>
      </c>
      <c r="D102" t="s">
        <v>426</v>
      </c>
      <c r="E102">
        <v>3530</v>
      </c>
      <c r="F102" t="s">
        <v>53</v>
      </c>
      <c r="G102" t="s">
        <v>427</v>
      </c>
      <c r="H102" t="s">
        <v>763</v>
      </c>
      <c r="I102" t="s">
        <v>764</v>
      </c>
      <c r="J102" t="s">
        <v>765</v>
      </c>
      <c r="K102" s="41" t="str">
        <f t="shared" si="1"/>
        <v>VBSBO Buidtelberg, Wildrozenstraat 17, 3530 HOUTHALEN-HELCHTEREN</v>
      </c>
      <c r="L102" t="s">
        <v>152</v>
      </c>
    </row>
    <row r="103" spans="1:12" x14ac:dyDescent="0.3">
      <c r="A103">
        <v>26096</v>
      </c>
      <c r="B103" s="35">
        <v>2</v>
      </c>
      <c r="C103" t="s">
        <v>428</v>
      </c>
      <c r="D103" t="s">
        <v>429</v>
      </c>
      <c r="E103">
        <v>3990</v>
      </c>
      <c r="F103" t="s">
        <v>56</v>
      </c>
      <c r="G103" t="s">
        <v>430</v>
      </c>
      <c r="H103" t="s">
        <v>763</v>
      </c>
      <c r="I103" t="s">
        <v>764</v>
      </c>
      <c r="J103" t="s">
        <v>765</v>
      </c>
      <c r="K103" s="41" t="str">
        <f t="shared" si="1"/>
        <v>VBSBO St.Elisabethschool voor BuBaO, Steenovenstraat 20_A, 3990 PEER</v>
      </c>
      <c r="L103" t="s">
        <v>152</v>
      </c>
    </row>
    <row r="104" spans="1:12" x14ac:dyDescent="0.3">
      <c r="A104">
        <v>26104</v>
      </c>
      <c r="B104" s="35">
        <v>2</v>
      </c>
      <c r="C104" t="s">
        <v>431</v>
      </c>
      <c r="D104" t="s">
        <v>432</v>
      </c>
      <c r="E104">
        <v>3900</v>
      </c>
      <c r="F104" t="s">
        <v>55</v>
      </c>
      <c r="G104" t="s">
        <v>433</v>
      </c>
      <c r="H104" t="s">
        <v>763</v>
      </c>
      <c r="I104" t="s">
        <v>764</v>
      </c>
      <c r="J104" t="s">
        <v>765</v>
      </c>
      <c r="K104" s="41" t="str">
        <f t="shared" si="1"/>
        <v>VBSBO Speciale Basisschool Pallieter, Haspershovenstraat 28, 3900 PELT</v>
      </c>
      <c r="L104" t="s">
        <v>152</v>
      </c>
    </row>
    <row r="105" spans="1:12" x14ac:dyDescent="0.3">
      <c r="A105">
        <v>26112</v>
      </c>
      <c r="B105" s="35">
        <v>2</v>
      </c>
      <c r="C105" t="s">
        <v>434</v>
      </c>
      <c r="D105" t="s">
        <v>435</v>
      </c>
      <c r="E105">
        <v>3600</v>
      </c>
      <c r="F105" t="s">
        <v>57</v>
      </c>
      <c r="G105" t="s">
        <v>436</v>
      </c>
      <c r="H105" t="s">
        <v>763</v>
      </c>
      <c r="I105" t="s">
        <v>764</v>
      </c>
      <c r="J105" t="s">
        <v>765</v>
      </c>
      <c r="K105" s="41" t="str">
        <f t="shared" si="1"/>
        <v>VBSBO Sint-Martinusschool, Emiel Van Dorenlaan 145, 3600 GENK</v>
      </c>
      <c r="L105" t="s">
        <v>152</v>
      </c>
    </row>
    <row r="106" spans="1:12" x14ac:dyDescent="0.3">
      <c r="A106">
        <v>26138</v>
      </c>
      <c r="B106" s="35">
        <v>2</v>
      </c>
      <c r="C106" t="s">
        <v>437</v>
      </c>
      <c r="D106" t="s">
        <v>438</v>
      </c>
      <c r="E106">
        <v>3590</v>
      </c>
      <c r="F106" t="s">
        <v>132</v>
      </c>
      <c r="G106" t="s">
        <v>439</v>
      </c>
      <c r="H106" t="s">
        <v>763</v>
      </c>
      <c r="I106" t="s">
        <v>764</v>
      </c>
      <c r="J106" t="s">
        <v>765</v>
      </c>
      <c r="K106" s="41" t="str">
        <f t="shared" si="1"/>
        <v>VBSBO Sint-Gerardus, Sint-Gerardusdreef 1, 3590 DIEPENBEEK</v>
      </c>
      <c r="L106" t="s">
        <v>152</v>
      </c>
    </row>
    <row r="107" spans="1:12" x14ac:dyDescent="0.3">
      <c r="A107">
        <v>26153</v>
      </c>
      <c r="B107" s="35">
        <v>2</v>
      </c>
      <c r="C107" t="s">
        <v>440</v>
      </c>
      <c r="D107" t="s">
        <v>149</v>
      </c>
      <c r="E107">
        <v>3630</v>
      </c>
      <c r="F107" t="s">
        <v>58</v>
      </c>
      <c r="G107" t="s">
        <v>441</v>
      </c>
      <c r="H107" t="s">
        <v>763</v>
      </c>
      <c r="I107" t="s">
        <v>764</v>
      </c>
      <c r="J107" t="s">
        <v>765</v>
      </c>
      <c r="K107" s="41" t="str">
        <f t="shared" si="1"/>
        <v>VLSBO Mozaïek-Plus, Parklaan 3, 3630 MAASMECHELEN</v>
      </c>
      <c r="L107" t="s">
        <v>152</v>
      </c>
    </row>
    <row r="108" spans="1:12" x14ac:dyDescent="0.3">
      <c r="A108">
        <v>26161</v>
      </c>
      <c r="B108" s="35">
        <v>2</v>
      </c>
      <c r="C108" t="s">
        <v>442</v>
      </c>
      <c r="D108" t="s">
        <v>443</v>
      </c>
      <c r="E108">
        <v>3650</v>
      </c>
      <c r="F108" t="s">
        <v>59</v>
      </c>
      <c r="G108" t="s">
        <v>444</v>
      </c>
      <c r="H108" t="s">
        <v>763</v>
      </c>
      <c r="I108" t="s">
        <v>764</v>
      </c>
      <c r="J108" t="s">
        <v>765</v>
      </c>
      <c r="K108" s="41" t="str">
        <f t="shared" si="1"/>
        <v>GLSBO 't Schakeltje, Borreshoefstraat 10, 3650 DILSEN-STOKKEM</v>
      </c>
      <c r="L108" t="s">
        <v>152</v>
      </c>
    </row>
    <row r="109" spans="1:12" x14ac:dyDescent="0.3">
      <c r="A109">
        <v>26179</v>
      </c>
      <c r="B109" s="35">
        <v>2</v>
      </c>
      <c r="C109" t="s">
        <v>445</v>
      </c>
      <c r="D109" t="s">
        <v>446</v>
      </c>
      <c r="E109">
        <v>3680</v>
      </c>
      <c r="F109" t="s">
        <v>60</v>
      </c>
      <c r="G109" t="s">
        <v>447</v>
      </c>
      <c r="H109" t="s">
        <v>763</v>
      </c>
      <c r="I109" t="s">
        <v>764</v>
      </c>
      <c r="J109" t="s">
        <v>765</v>
      </c>
      <c r="K109" s="41" t="str">
        <f t="shared" si="1"/>
        <v>VBSBO De Wikke, Burgemeester Philipslaan 15, 3680 MAASEIK</v>
      </c>
      <c r="L109" t="s">
        <v>152</v>
      </c>
    </row>
    <row r="110" spans="1:12" x14ac:dyDescent="0.3">
      <c r="A110">
        <v>26187</v>
      </c>
      <c r="B110" s="35">
        <v>2</v>
      </c>
      <c r="C110" t="s">
        <v>448</v>
      </c>
      <c r="D110" t="s">
        <v>449</v>
      </c>
      <c r="E110">
        <v>3960</v>
      </c>
      <c r="F110" t="s">
        <v>61</v>
      </c>
      <c r="G110" t="s">
        <v>450</v>
      </c>
      <c r="H110" t="s">
        <v>763</v>
      </c>
      <c r="I110" t="s">
        <v>764</v>
      </c>
      <c r="J110" t="s">
        <v>765</v>
      </c>
      <c r="K110" s="41" t="str">
        <f t="shared" si="1"/>
        <v>VLSBO De Boemerang, Gerdingerpoort 20, 3960 BREE</v>
      </c>
      <c r="L110" t="s">
        <v>152</v>
      </c>
    </row>
    <row r="111" spans="1:12" x14ac:dyDescent="0.3">
      <c r="A111">
        <v>26195</v>
      </c>
      <c r="B111" s="35">
        <v>2</v>
      </c>
      <c r="C111" t="s">
        <v>451</v>
      </c>
      <c r="D111" t="s">
        <v>452</v>
      </c>
      <c r="E111">
        <v>3700</v>
      </c>
      <c r="F111" t="s">
        <v>62</v>
      </c>
      <c r="G111" t="s">
        <v>453</v>
      </c>
      <c r="H111" t="s">
        <v>763</v>
      </c>
      <c r="I111" t="s">
        <v>764</v>
      </c>
      <c r="J111" t="s">
        <v>765</v>
      </c>
      <c r="K111" s="41" t="str">
        <f t="shared" si="1"/>
        <v>VLSBO Klimopschool, Kanjelstraat 1_2, 3700 TONGEREN</v>
      </c>
      <c r="L111" t="s">
        <v>152</v>
      </c>
    </row>
    <row r="112" spans="1:12" x14ac:dyDescent="0.3">
      <c r="A112">
        <v>26203</v>
      </c>
      <c r="B112" s="35">
        <v>2</v>
      </c>
      <c r="C112" t="s">
        <v>733</v>
      </c>
      <c r="D112" t="s">
        <v>454</v>
      </c>
      <c r="E112">
        <v>3700</v>
      </c>
      <c r="F112" t="s">
        <v>62</v>
      </c>
      <c r="G112" t="s">
        <v>455</v>
      </c>
      <c r="H112" t="s">
        <v>763</v>
      </c>
      <c r="I112" t="s">
        <v>764</v>
      </c>
      <c r="J112" t="s">
        <v>765</v>
      </c>
      <c r="K112" s="41" t="str">
        <f t="shared" si="1"/>
        <v>GO! LSBO De Zonnestraal_Tongeren, Hasseltsesteenweg 135, 3700 TONGEREN</v>
      </c>
      <c r="L112" t="s">
        <v>152</v>
      </c>
    </row>
    <row r="113" spans="1:12" x14ac:dyDescent="0.3">
      <c r="A113">
        <v>26211</v>
      </c>
      <c r="B113" s="35">
        <v>2</v>
      </c>
      <c r="C113" t="s">
        <v>456</v>
      </c>
      <c r="D113" t="s">
        <v>457</v>
      </c>
      <c r="E113">
        <v>3740</v>
      </c>
      <c r="F113" t="s">
        <v>63</v>
      </c>
      <c r="G113" t="s">
        <v>458</v>
      </c>
      <c r="H113" t="s">
        <v>763</v>
      </c>
      <c r="I113" t="s">
        <v>764</v>
      </c>
      <c r="J113" t="s">
        <v>765</v>
      </c>
      <c r="K113" s="41" t="str">
        <f t="shared" si="1"/>
        <v>VBSBO Klavertje 3, Schureveld 9, 3740 BILZEN</v>
      </c>
      <c r="L113" t="s">
        <v>152</v>
      </c>
    </row>
    <row r="114" spans="1:12" x14ac:dyDescent="0.3">
      <c r="A114">
        <v>26237</v>
      </c>
      <c r="B114" s="35">
        <v>2</v>
      </c>
      <c r="C114" t="s">
        <v>734</v>
      </c>
      <c r="D114" t="s">
        <v>459</v>
      </c>
      <c r="E114">
        <v>3800</v>
      </c>
      <c r="F114" t="s">
        <v>64</v>
      </c>
      <c r="G114" t="s">
        <v>460</v>
      </c>
      <c r="H114" t="s">
        <v>763</v>
      </c>
      <c r="I114" t="s">
        <v>764</v>
      </c>
      <c r="J114" t="s">
        <v>765</v>
      </c>
      <c r="K114" s="41" t="str">
        <f t="shared" si="1"/>
        <v>VBSBO Sint-Jan Berchmansschool, Schepen Dejonghstraat 55, 3800 SINT-TRUIDEN</v>
      </c>
      <c r="L114" t="s">
        <v>152</v>
      </c>
    </row>
    <row r="115" spans="1:12" x14ac:dyDescent="0.3">
      <c r="A115">
        <v>26252</v>
      </c>
      <c r="B115" s="35">
        <v>2</v>
      </c>
      <c r="C115" t="s">
        <v>461</v>
      </c>
      <c r="D115" t="s">
        <v>462</v>
      </c>
      <c r="E115">
        <v>3920</v>
      </c>
      <c r="F115" t="s">
        <v>110</v>
      </c>
      <c r="G115" t="s">
        <v>463</v>
      </c>
      <c r="H115" t="s">
        <v>763</v>
      </c>
      <c r="I115" t="s">
        <v>764</v>
      </c>
      <c r="J115" t="s">
        <v>765</v>
      </c>
      <c r="K115" s="41" t="str">
        <f t="shared" si="1"/>
        <v>VBSBO Eymardschool, Oude Diestersebaan 5, 3920 LOMMEL</v>
      </c>
      <c r="L115" t="s">
        <v>152</v>
      </c>
    </row>
    <row r="116" spans="1:12" x14ac:dyDescent="0.3">
      <c r="A116">
        <v>26261</v>
      </c>
      <c r="B116" s="35">
        <v>2</v>
      </c>
      <c r="C116" t="s">
        <v>464</v>
      </c>
      <c r="D116" t="s">
        <v>465</v>
      </c>
      <c r="E116">
        <v>3540</v>
      </c>
      <c r="F116" t="s">
        <v>65</v>
      </c>
      <c r="G116" t="s">
        <v>466</v>
      </c>
      <c r="H116" t="s">
        <v>763</v>
      </c>
      <c r="I116" t="s">
        <v>764</v>
      </c>
      <c r="J116" t="s">
        <v>765</v>
      </c>
      <c r="K116" s="41" t="str">
        <f t="shared" si="1"/>
        <v>VLSBO De Olm, Diestsesteenweg 5, 3540 HERK-DE-STAD</v>
      </c>
      <c r="L116" t="s">
        <v>152</v>
      </c>
    </row>
    <row r="117" spans="1:12" x14ac:dyDescent="0.3">
      <c r="A117">
        <v>26278</v>
      </c>
      <c r="B117" s="35">
        <v>2</v>
      </c>
      <c r="C117" t="s">
        <v>467</v>
      </c>
      <c r="D117" t="s">
        <v>468</v>
      </c>
      <c r="E117">
        <v>3560</v>
      </c>
      <c r="F117" t="s">
        <v>133</v>
      </c>
      <c r="G117" t="s">
        <v>469</v>
      </c>
      <c r="H117" t="s">
        <v>763</v>
      </c>
      <c r="I117" t="s">
        <v>764</v>
      </c>
      <c r="J117" t="s">
        <v>765</v>
      </c>
      <c r="K117" s="41" t="str">
        <f t="shared" si="1"/>
        <v>VLSBO De Blinker, St.-Ferdinandstraat 1, 3560 LUMMEN</v>
      </c>
      <c r="L117" t="s">
        <v>152</v>
      </c>
    </row>
    <row r="118" spans="1:12" x14ac:dyDescent="0.3">
      <c r="A118">
        <v>26294</v>
      </c>
      <c r="B118" s="35">
        <v>2</v>
      </c>
      <c r="C118" t="s">
        <v>470</v>
      </c>
      <c r="D118" t="s">
        <v>471</v>
      </c>
      <c r="E118">
        <v>3580</v>
      </c>
      <c r="F118" t="s">
        <v>134</v>
      </c>
      <c r="G118" t="s">
        <v>472</v>
      </c>
      <c r="H118" t="s">
        <v>763</v>
      </c>
      <c r="I118" t="s">
        <v>764</v>
      </c>
      <c r="J118" t="s">
        <v>765</v>
      </c>
      <c r="K118" s="41" t="str">
        <f t="shared" si="1"/>
        <v>VBSBO De Brug, Maasheide 17, 3580 BERINGEN</v>
      </c>
      <c r="L118" t="s">
        <v>152</v>
      </c>
    </row>
    <row r="119" spans="1:12" x14ac:dyDescent="0.3">
      <c r="A119">
        <v>26302</v>
      </c>
      <c r="B119" s="35">
        <v>2</v>
      </c>
      <c r="C119" t="s">
        <v>348</v>
      </c>
      <c r="D119" t="s">
        <v>473</v>
      </c>
      <c r="E119">
        <v>3980</v>
      </c>
      <c r="F119" t="s">
        <v>66</v>
      </c>
      <c r="G119" t="s">
        <v>135</v>
      </c>
      <c r="H119" t="s">
        <v>763</v>
      </c>
      <c r="I119" t="s">
        <v>764</v>
      </c>
      <c r="J119" t="s">
        <v>765</v>
      </c>
      <c r="K119" s="41" t="str">
        <f t="shared" si="1"/>
        <v>VBSBO De Regenboog, Stationsstraat 5, 3980 TESSENDERLO</v>
      </c>
      <c r="L119" t="s">
        <v>152</v>
      </c>
    </row>
    <row r="120" spans="1:12" x14ac:dyDescent="0.3">
      <c r="A120">
        <v>26311</v>
      </c>
      <c r="B120" s="35">
        <v>2</v>
      </c>
      <c r="C120" t="s">
        <v>474</v>
      </c>
      <c r="D120" t="s">
        <v>475</v>
      </c>
      <c r="E120">
        <v>8000</v>
      </c>
      <c r="F120" t="s">
        <v>67</v>
      </c>
      <c r="G120" t="s">
        <v>476</v>
      </c>
      <c r="H120" t="s">
        <v>181</v>
      </c>
      <c r="I120" t="s">
        <v>182</v>
      </c>
      <c r="J120" t="s">
        <v>697</v>
      </c>
      <c r="K120" s="41" t="str">
        <f t="shared" si="1"/>
        <v>VBSBO Spermalie, Oliebaan 2_B, 8000 BRUGGE</v>
      </c>
      <c r="L120" t="s">
        <v>152</v>
      </c>
    </row>
    <row r="121" spans="1:12" x14ac:dyDescent="0.3">
      <c r="A121">
        <v>26328</v>
      </c>
      <c r="B121" s="35">
        <v>2</v>
      </c>
      <c r="C121" t="s">
        <v>477</v>
      </c>
      <c r="D121" t="s">
        <v>478</v>
      </c>
      <c r="E121">
        <v>8000</v>
      </c>
      <c r="F121" t="s">
        <v>67</v>
      </c>
      <c r="G121" t="s">
        <v>479</v>
      </c>
      <c r="H121" t="s">
        <v>181</v>
      </c>
      <c r="I121" t="s">
        <v>182</v>
      </c>
      <c r="J121" t="s">
        <v>697</v>
      </c>
      <c r="K121" s="41" t="str">
        <f t="shared" si="1"/>
        <v>SBSBO De Ganzenveer, Ganzenstraat 15, 8000 BRUGGE</v>
      </c>
      <c r="L121" t="s">
        <v>152</v>
      </c>
    </row>
    <row r="122" spans="1:12" x14ac:dyDescent="0.3">
      <c r="A122">
        <v>26336</v>
      </c>
      <c r="B122" s="35">
        <v>2</v>
      </c>
      <c r="C122" t="s">
        <v>480</v>
      </c>
      <c r="D122" t="s">
        <v>136</v>
      </c>
      <c r="E122">
        <v>8820</v>
      </c>
      <c r="F122" t="s">
        <v>69</v>
      </c>
      <c r="G122" t="s">
        <v>481</v>
      </c>
      <c r="H122" t="s">
        <v>181</v>
      </c>
      <c r="I122" t="s">
        <v>182</v>
      </c>
      <c r="J122" t="s">
        <v>697</v>
      </c>
      <c r="K122" s="41" t="str">
        <f t="shared" si="1"/>
        <v>VLSBO De Torretjes, Bruggestraat 23, 8820 TORHOUT</v>
      </c>
      <c r="L122" t="s">
        <v>152</v>
      </c>
    </row>
    <row r="123" spans="1:12" x14ac:dyDescent="0.3">
      <c r="A123">
        <v>26344</v>
      </c>
      <c r="B123" s="35">
        <v>2</v>
      </c>
      <c r="C123" t="s">
        <v>482</v>
      </c>
      <c r="D123" t="s">
        <v>483</v>
      </c>
      <c r="E123">
        <v>8650</v>
      </c>
      <c r="F123" t="s">
        <v>137</v>
      </c>
      <c r="G123" t="s">
        <v>484</v>
      </c>
      <c r="H123" t="s">
        <v>181</v>
      </c>
      <c r="I123" t="s">
        <v>182</v>
      </c>
      <c r="J123" t="s">
        <v>697</v>
      </c>
      <c r="K123" s="41" t="str">
        <f t="shared" si="1"/>
        <v>VBSBO Heuvelzicht, Stokstraat 1_A, 8650 KLERKEN</v>
      </c>
      <c r="L123" t="s">
        <v>152</v>
      </c>
    </row>
    <row r="124" spans="1:12" x14ac:dyDescent="0.3">
      <c r="A124">
        <v>26351</v>
      </c>
      <c r="B124" s="35">
        <v>2</v>
      </c>
      <c r="C124" t="s">
        <v>485</v>
      </c>
      <c r="D124" t="s">
        <v>486</v>
      </c>
      <c r="E124">
        <v>8600</v>
      </c>
      <c r="F124" t="s">
        <v>70</v>
      </c>
      <c r="G124" t="s">
        <v>487</v>
      </c>
      <c r="H124" t="s">
        <v>181</v>
      </c>
      <c r="I124" t="s">
        <v>182</v>
      </c>
      <c r="J124" t="s">
        <v>697</v>
      </c>
      <c r="K124" s="41" t="str">
        <f t="shared" si="1"/>
        <v>VBSBO Klimop, Pluimstraat 22, 8600 DIKSMUIDE</v>
      </c>
      <c r="L124" t="s">
        <v>152</v>
      </c>
    </row>
    <row r="125" spans="1:12" x14ac:dyDescent="0.3">
      <c r="A125">
        <v>26369</v>
      </c>
      <c r="B125" s="35">
        <v>2</v>
      </c>
      <c r="C125" t="s">
        <v>488</v>
      </c>
      <c r="D125" t="s">
        <v>489</v>
      </c>
      <c r="E125">
        <v>8200</v>
      </c>
      <c r="F125" t="s">
        <v>71</v>
      </c>
      <c r="G125" t="s">
        <v>490</v>
      </c>
      <c r="H125" t="s">
        <v>181</v>
      </c>
      <c r="I125" t="s">
        <v>182</v>
      </c>
      <c r="J125" t="s">
        <v>697</v>
      </c>
      <c r="K125" s="41" t="str">
        <f t="shared" si="1"/>
        <v>VBSBO Het Noordveld, Noordveldstraat 31, 8200 SINT-ANDRIES</v>
      </c>
      <c r="L125" t="s">
        <v>152</v>
      </c>
    </row>
    <row r="126" spans="1:12" x14ac:dyDescent="0.3">
      <c r="A126">
        <v>26377</v>
      </c>
      <c r="B126" s="35">
        <v>2</v>
      </c>
      <c r="C126" t="s">
        <v>491</v>
      </c>
      <c r="D126" t="s">
        <v>492</v>
      </c>
      <c r="E126">
        <v>8200</v>
      </c>
      <c r="F126" t="s">
        <v>71</v>
      </c>
      <c r="G126" t="s">
        <v>493</v>
      </c>
      <c r="H126" t="s">
        <v>181</v>
      </c>
      <c r="I126" t="s">
        <v>182</v>
      </c>
      <c r="J126" t="s">
        <v>697</v>
      </c>
      <c r="K126" s="41" t="str">
        <f t="shared" si="1"/>
        <v>VBSBO Het Anker, Beisbroekdreef 12, 8200 SINT-ANDRIES</v>
      </c>
      <c r="L126" t="s">
        <v>152</v>
      </c>
    </row>
    <row r="127" spans="1:12" x14ac:dyDescent="0.3">
      <c r="A127">
        <v>26385</v>
      </c>
      <c r="B127" s="35">
        <v>2</v>
      </c>
      <c r="C127" t="s">
        <v>494</v>
      </c>
      <c r="D127" t="s">
        <v>495</v>
      </c>
      <c r="E127">
        <v>8200</v>
      </c>
      <c r="F127" t="s">
        <v>111</v>
      </c>
      <c r="G127" t="s">
        <v>496</v>
      </c>
      <c r="H127" t="s">
        <v>181</v>
      </c>
      <c r="I127" t="s">
        <v>182</v>
      </c>
      <c r="J127" t="s">
        <v>697</v>
      </c>
      <c r="K127" s="41" t="str">
        <f t="shared" si="1"/>
        <v>VBSBO De Berkjes, Torhoutse Steenweg 513_B, 8200 SINT-MICHIELS</v>
      </c>
      <c r="L127" t="s">
        <v>152</v>
      </c>
    </row>
    <row r="128" spans="1:12" x14ac:dyDescent="0.3">
      <c r="A128">
        <v>26393</v>
      </c>
      <c r="B128" s="35">
        <v>2</v>
      </c>
      <c r="C128" t="s">
        <v>497</v>
      </c>
      <c r="D128" t="s">
        <v>498</v>
      </c>
      <c r="E128">
        <v>8200</v>
      </c>
      <c r="F128" t="s">
        <v>111</v>
      </c>
      <c r="G128" t="s">
        <v>499</v>
      </c>
      <c r="H128" t="s">
        <v>181</v>
      </c>
      <c r="I128" t="s">
        <v>182</v>
      </c>
      <c r="J128" t="s">
        <v>697</v>
      </c>
      <c r="K128" s="41" t="str">
        <f t="shared" si="1"/>
        <v>VBSBO Ter Dreve Type 2, Koning Albert I-laan 188, 8200 SINT-MICHIELS</v>
      </c>
      <c r="L128" t="s">
        <v>152</v>
      </c>
    </row>
    <row r="129" spans="1:13" x14ac:dyDescent="0.3">
      <c r="A129">
        <v>26401</v>
      </c>
      <c r="B129" s="35">
        <v>2</v>
      </c>
      <c r="C129" t="s">
        <v>500</v>
      </c>
      <c r="D129" t="s">
        <v>501</v>
      </c>
      <c r="E129">
        <v>8430</v>
      </c>
      <c r="F129" t="s">
        <v>140</v>
      </c>
      <c r="G129" t="s">
        <v>502</v>
      </c>
      <c r="H129" t="s">
        <v>181</v>
      </c>
      <c r="I129" t="s">
        <v>182</v>
      </c>
      <c r="J129" t="s">
        <v>697</v>
      </c>
      <c r="K129" s="41" t="str">
        <f t="shared" si="1"/>
        <v>VLSBO De Rietzang, Westendelaan 39, 8430 MIDDELKERKE</v>
      </c>
      <c r="L129" t="s">
        <v>152</v>
      </c>
    </row>
    <row r="130" spans="1:13" x14ac:dyDescent="0.3">
      <c r="A130">
        <v>26419</v>
      </c>
      <c r="B130" s="35">
        <v>2</v>
      </c>
      <c r="C130" t="s">
        <v>503</v>
      </c>
      <c r="D130" t="s">
        <v>504</v>
      </c>
      <c r="E130">
        <v>8211</v>
      </c>
      <c r="F130" t="s">
        <v>138</v>
      </c>
      <c r="G130" t="s">
        <v>505</v>
      </c>
      <c r="H130" t="s">
        <v>181</v>
      </c>
      <c r="I130" t="s">
        <v>182</v>
      </c>
      <c r="J130" t="s">
        <v>697</v>
      </c>
      <c r="K130" s="41" t="str">
        <f t="shared" si="1"/>
        <v>VBSBO Zonnehart, Sportlaan 18, 8211 AARTRIJKE</v>
      </c>
      <c r="L130" t="s">
        <v>152</v>
      </c>
    </row>
    <row r="131" spans="1:13" x14ac:dyDescent="0.3">
      <c r="A131">
        <v>26427</v>
      </c>
      <c r="B131" s="35">
        <v>2</v>
      </c>
      <c r="C131" t="s">
        <v>506</v>
      </c>
      <c r="D131" t="s">
        <v>507</v>
      </c>
      <c r="E131">
        <v>8680</v>
      </c>
      <c r="F131" t="s">
        <v>72</v>
      </c>
      <c r="G131" t="s">
        <v>508</v>
      </c>
      <c r="H131" t="s">
        <v>181</v>
      </c>
      <c r="I131" t="s">
        <v>182</v>
      </c>
      <c r="J131" t="s">
        <v>697</v>
      </c>
      <c r="K131" s="41" t="str">
        <f t="shared" ref="K131:K194" si="2">IF(A131="","",C131&amp;", "&amp;D131&amp;", "&amp;E131&amp;" "&amp;F131)</f>
        <v>VLSBO Regenboog, Belhuttebaan 24_A, 8680 KOEKELARE</v>
      </c>
      <c r="L131" t="s">
        <v>152</v>
      </c>
    </row>
    <row r="132" spans="1:13" x14ac:dyDescent="0.3">
      <c r="A132">
        <v>26451</v>
      </c>
      <c r="B132" s="35">
        <v>2</v>
      </c>
      <c r="C132" t="s">
        <v>509</v>
      </c>
      <c r="D132" t="s">
        <v>510</v>
      </c>
      <c r="E132">
        <v>8370</v>
      </c>
      <c r="F132" t="s">
        <v>73</v>
      </c>
      <c r="G132" t="s">
        <v>511</v>
      </c>
      <c r="H132" t="s">
        <v>181</v>
      </c>
      <c r="I132" t="s">
        <v>182</v>
      </c>
      <c r="J132" t="s">
        <v>697</v>
      </c>
      <c r="K132" s="41" t="str">
        <f t="shared" si="2"/>
        <v>VLSBO De Schuit, Weststraat 115, 8370 BLANKENBERGE</v>
      </c>
      <c r="L132" t="s">
        <v>152</v>
      </c>
    </row>
    <row r="133" spans="1:13" x14ac:dyDescent="0.3">
      <c r="A133">
        <v>26468</v>
      </c>
      <c r="B133" s="35">
        <v>2</v>
      </c>
      <c r="C133" t="s">
        <v>512</v>
      </c>
      <c r="D133" t="s">
        <v>513</v>
      </c>
      <c r="E133">
        <v>8301</v>
      </c>
      <c r="F133" t="s">
        <v>139</v>
      </c>
      <c r="G133" t="s">
        <v>514</v>
      </c>
      <c r="H133" t="s">
        <v>181</v>
      </c>
      <c r="I133" t="s">
        <v>182</v>
      </c>
      <c r="J133" t="s">
        <v>697</v>
      </c>
      <c r="K133" s="41" t="str">
        <f t="shared" si="2"/>
        <v>VLSBO De Vuurtoren, Heistlaan 26 bus A, 8301 HEIST-AAN-ZEE</v>
      </c>
      <c r="L133" t="s">
        <v>152</v>
      </c>
    </row>
    <row r="134" spans="1:13" x14ac:dyDescent="0.3">
      <c r="A134">
        <v>26476</v>
      </c>
      <c r="B134" s="35">
        <v>2</v>
      </c>
      <c r="C134" t="s">
        <v>515</v>
      </c>
      <c r="D134" t="s">
        <v>516</v>
      </c>
      <c r="E134">
        <v>8400</v>
      </c>
      <c r="F134" t="s">
        <v>74</v>
      </c>
      <c r="G134" t="s">
        <v>517</v>
      </c>
      <c r="H134" t="s">
        <v>181</v>
      </c>
      <c r="I134" t="s">
        <v>182</v>
      </c>
      <c r="J134" t="s">
        <v>697</v>
      </c>
      <c r="K134" s="41" t="str">
        <f t="shared" si="2"/>
        <v>VBSBO Heilig Hartschool, Clivialaan 9, 8400 OOSTENDE</v>
      </c>
      <c r="L134" t="s">
        <v>152</v>
      </c>
    </row>
    <row r="135" spans="1:13" x14ac:dyDescent="0.3">
      <c r="A135">
        <v>26484</v>
      </c>
      <c r="B135" s="35">
        <v>2</v>
      </c>
      <c r="C135" t="s">
        <v>518</v>
      </c>
      <c r="D135" t="s">
        <v>519</v>
      </c>
      <c r="E135">
        <v>8420</v>
      </c>
      <c r="F135" t="s">
        <v>75</v>
      </c>
      <c r="G135" t="s">
        <v>520</v>
      </c>
      <c r="H135" t="s">
        <v>181</v>
      </c>
      <c r="I135" t="s">
        <v>182</v>
      </c>
      <c r="J135" t="s">
        <v>697</v>
      </c>
      <c r="K135" s="41" t="str">
        <f t="shared" si="2"/>
        <v>GO! BSBO Aan Zee De Haan, Koninklijke Baan 5, 8420 DE HAAN</v>
      </c>
      <c r="L135" t="s">
        <v>152</v>
      </c>
      <c r="M135" s="42" t="s">
        <v>700</v>
      </c>
    </row>
    <row r="136" spans="1:13" x14ac:dyDescent="0.3">
      <c r="A136">
        <v>26534</v>
      </c>
      <c r="B136" s="35">
        <v>2</v>
      </c>
      <c r="C136" t="s">
        <v>796</v>
      </c>
      <c r="D136" t="s">
        <v>521</v>
      </c>
      <c r="E136">
        <v>8670</v>
      </c>
      <c r="F136" t="s">
        <v>76</v>
      </c>
      <c r="G136" t="s">
        <v>522</v>
      </c>
      <c r="H136" t="s">
        <v>181</v>
      </c>
      <c r="I136" t="s">
        <v>182</v>
      </c>
      <c r="J136" t="s">
        <v>697</v>
      </c>
      <c r="K136" s="41" t="str">
        <f t="shared" si="2"/>
        <v>VBSBO INSPIRANT aan zee!De Strandloper, Albert I Laan 56, 8670 KOKSIJDE</v>
      </c>
      <c r="L136" t="s">
        <v>152</v>
      </c>
    </row>
    <row r="137" spans="1:13" x14ac:dyDescent="0.3">
      <c r="A137">
        <v>26575</v>
      </c>
      <c r="B137" s="35">
        <v>2</v>
      </c>
      <c r="C137" t="s">
        <v>523</v>
      </c>
      <c r="D137" t="s">
        <v>524</v>
      </c>
      <c r="E137">
        <v>8630</v>
      </c>
      <c r="F137" t="s">
        <v>77</v>
      </c>
      <c r="G137" t="s">
        <v>525</v>
      </c>
      <c r="H137" t="s">
        <v>181</v>
      </c>
      <c r="I137" t="s">
        <v>182</v>
      </c>
      <c r="J137" t="s">
        <v>697</v>
      </c>
      <c r="K137" s="41" t="str">
        <f t="shared" si="2"/>
        <v>VLSBO 't Brugje, Dan. De Haenelaan 6, 8630 VEURNE</v>
      </c>
      <c r="L137" t="s">
        <v>152</v>
      </c>
    </row>
    <row r="138" spans="1:13" x14ac:dyDescent="0.3">
      <c r="A138">
        <v>26583</v>
      </c>
      <c r="B138" s="35">
        <v>2</v>
      </c>
      <c r="C138" t="s">
        <v>526</v>
      </c>
      <c r="D138" t="s">
        <v>527</v>
      </c>
      <c r="E138">
        <v>8500</v>
      </c>
      <c r="F138" t="s">
        <v>78</v>
      </c>
      <c r="G138" t="s">
        <v>528</v>
      </c>
      <c r="H138" t="s">
        <v>181</v>
      </c>
      <c r="I138" t="s">
        <v>182</v>
      </c>
      <c r="J138" t="s">
        <v>697</v>
      </c>
      <c r="K138" s="41" t="str">
        <f t="shared" si="2"/>
        <v>Vrije Basisschool BuO BEMOK, Walle 115, 8500 KORTRIJK</v>
      </c>
      <c r="L138" t="s">
        <v>152</v>
      </c>
    </row>
    <row r="139" spans="1:13" x14ac:dyDescent="0.3">
      <c r="A139">
        <v>26617</v>
      </c>
      <c r="B139" s="35">
        <v>2</v>
      </c>
      <c r="C139" t="s">
        <v>529</v>
      </c>
      <c r="D139" t="s">
        <v>530</v>
      </c>
      <c r="E139">
        <v>8510</v>
      </c>
      <c r="F139" t="s">
        <v>150</v>
      </c>
      <c r="G139" t="s">
        <v>531</v>
      </c>
      <c r="H139" t="s">
        <v>181</v>
      </c>
      <c r="I139" t="s">
        <v>182</v>
      </c>
      <c r="J139" t="s">
        <v>697</v>
      </c>
      <c r="K139" s="41" t="str">
        <f t="shared" si="2"/>
        <v>VBSBO De Kindervriend, Rollegemkerkstraat 51, 8510 ROLLEGEM</v>
      </c>
      <c r="L139" t="s">
        <v>152</v>
      </c>
    </row>
    <row r="140" spans="1:13" x14ac:dyDescent="0.3">
      <c r="A140">
        <v>26625</v>
      </c>
      <c r="B140" s="35">
        <v>2</v>
      </c>
      <c r="C140" t="s">
        <v>532</v>
      </c>
      <c r="D140" t="s">
        <v>533</v>
      </c>
      <c r="E140">
        <v>8550</v>
      </c>
      <c r="F140" t="s">
        <v>79</v>
      </c>
      <c r="G140" t="s">
        <v>534</v>
      </c>
      <c r="H140" t="s">
        <v>181</v>
      </c>
      <c r="I140" t="s">
        <v>182</v>
      </c>
      <c r="J140" t="s">
        <v>697</v>
      </c>
      <c r="K140" s="41" t="str">
        <f t="shared" si="2"/>
        <v>GBSBO De Klim-Op, Stedestraat 39, 8550 ZWEVEGEM</v>
      </c>
      <c r="L140" t="s">
        <v>152</v>
      </c>
    </row>
    <row r="141" spans="1:13" x14ac:dyDescent="0.3">
      <c r="A141">
        <v>26641</v>
      </c>
      <c r="B141" s="35">
        <v>2</v>
      </c>
      <c r="C141" t="s">
        <v>535</v>
      </c>
      <c r="D141" t="s">
        <v>536</v>
      </c>
      <c r="E141">
        <v>8930</v>
      </c>
      <c r="F141" t="s">
        <v>141</v>
      </c>
      <c r="G141" t="s">
        <v>537</v>
      </c>
      <c r="H141" t="s">
        <v>181</v>
      </c>
      <c r="I141" t="s">
        <v>182</v>
      </c>
      <c r="J141" t="s">
        <v>697</v>
      </c>
      <c r="K141" s="41" t="str">
        <f t="shared" si="2"/>
        <v>VLSBO Blijdhove, Guido Gezellelaan 106, 8930 MENEN</v>
      </c>
      <c r="L141" t="s">
        <v>152</v>
      </c>
    </row>
    <row r="142" spans="1:13" x14ac:dyDescent="0.3">
      <c r="A142">
        <v>26658</v>
      </c>
      <c r="B142" s="35">
        <v>2</v>
      </c>
      <c r="C142" t="s">
        <v>538</v>
      </c>
      <c r="D142" t="s">
        <v>539</v>
      </c>
      <c r="E142">
        <v>8560</v>
      </c>
      <c r="F142" t="s">
        <v>142</v>
      </c>
      <c r="G142" t="s">
        <v>540</v>
      </c>
      <c r="H142" t="s">
        <v>181</v>
      </c>
      <c r="I142" t="s">
        <v>182</v>
      </c>
      <c r="J142" t="s">
        <v>697</v>
      </c>
      <c r="K142" s="41" t="str">
        <f t="shared" si="2"/>
        <v>VBSBO De Waterlelie, Sint-Maartensplein 19, 8560 MOORSELE</v>
      </c>
      <c r="L142" t="s">
        <v>152</v>
      </c>
    </row>
    <row r="143" spans="1:13" x14ac:dyDescent="0.3">
      <c r="A143">
        <v>26666</v>
      </c>
      <c r="B143" s="35">
        <v>2</v>
      </c>
      <c r="C143" t="s">
        <v>735</v>
      </c>
      <c r="D143" t="s">
        <v>541</v>
      </c>
      <c r="E143">
        <v>8870</v>
      </c>
      <c r="F143" t="s">
        <v>82</v>
      </c>
      <c r="G143" t="s">
        <v>542</v>
      </c>
      <c r="H143" t="s">
        <v>181</v>
      </c>
      <c r="I143" t="s">
        <v>182</v>
      </c>
      <c r="J143" t="s">
        <v>697</v>
      </c>
      <c r="K143" s="41" t="str">
        <f t="shared" si="2"/>
        <v>VBSBO Prizma-De Zonnebloem, Slabbaardstraat-Noord 90, 8870 IZEGEM</v>
      </c>
      <c r="L143" t="s">
        <v>152</v>
      </c>
    </row>
    <row r="144" spans="1:13" x14ac:dyDescent="0.3">
      <c r="A144">
        <v>26674</v>
      </c>
      <c r="B144" s="35">
        <v>2</v>
      </c>
      <c r="C144" t="s">
        <v>543</v>
      </c>
      <c r="D144" t="s">
        <v>544</v>
      </c>
      <c r="E144">
        <v>8540</v>
      </c>
      <c r="F144" t="s">
        <v>80</v>
      </c>
      <c r="G144" t="s">
        <v>545</v>
      </c>
      <c r="H144" t="s">
        <v>181</v>
      </c>
      <c r="I144" t="s">
        <v>182</v>
      </c>
      <c r="J144" t="s">
        <v>697</v>
      </c>
      <c r="K144" s="41" t="str">
        <f t="shared" si="2"/>
        <v>GBSBO De Kim, Sint-Amandusstraat 28_A, 8540 DEERLIJK</v>
      </c>
      <c r="L144" t="s">
        <v>152</v>
      </c>
    </row>
    <row r="145" spans="1:13" x14ac:dyDescent="0.3">
      <c r="A145">
        <v>26682</v>
      </c>
      <c r="B145" s="35">
        <v>2</v>
      </c>
      <c r="C145" t="s">
        <v>546</v>
      </c>
      <c r="D145" t="s">
        <v>547</v>
      </c>
      <c r="E145">
        <v>8770</v>
      </c>
      <c r="F145" t="s">
        <v>83</v>
      </c>
      <c r="G145" t="s">
        <v>143</v>
      </c>
      <c r="H145" t="s">
        <v>181</v>
      </c>
      <c r="I145" t="s">
        <v>182</v>
      </c>
      <c r="J145" t="s">
        <v>697</v>
      </c>
      <c r="K145" s="41" t="str">
        <f t="shared" si="2"/>
        <v>GBSBO De Zon, Bollewerpstraat 5_A, 8770 INGELMUNSTER</v>
      </c>
      <c r="L145" t="s">
        <v>152</v>
      </c>
    </row>
    <row r="146" spans="1:13" x14ac:dyDescent="0.3">
      <c r="A146">
        <v>26691</v>
      </c>
      <c r="B146" s="35">
        <v>2</v>
      </c>
      <c r="C146" t="s">
        <v>548</v>
      </c>
      <c r="D146" t="s">
        <v>549</v>
      </c>
      <c r="E146">
        <v>8790</v>
      </c>
      <c r="F146" t="s">
        <v>84</v>
      </c>
      <c r="G146" t="s">
        <v>550</v>
      </c>
      <c r="H146" t="s">
        <v>181</v>
      </c>
      <c r="I146" t="s">
        <v>182</v>
      </c>
      <c r="J146" t="s">
        <v>697</v>
      </c>
      <c r="K146" s="41" t="str">
        <f t="shared" si="2"/>
        <v>VLSBO Zonneburcht, Sint-Jozefsstraat 3, 8790 WAREGEM</v>
      </c>
      <c r="L146" t="s">
        <v>152</v>
      </c>
    </row>
    <row r="147" spans="1:13" x14ac:dyDescent="0.3">
      <c r="A147">
        <v>26708</v>
      </c>
      <c r="B147" s="35">
        <v>2</v>
      </c>
      <c r="C147" t="s">
        <v>551</v>
      </c>
      <c r="D147" t="s">
        <v>552</v>
      </c>
      <c r="E147">
        <v>8800</v>
      </c>
      <c r="F147" t="s">
        <v>85</v>
      </c>
      <c r="G147" t="s">
        <v>553</v>
      </c>
      <c r="H147" t="s">
        <v>181</v>
      </c>
      <c r="I147" t="s">
        <v>182</v>
      </c>
      <c r="J147" t="s">
        <v>697</v>
      </c>
      <c r="K147" s="41" t="str">
        <f t="shared" si="2"/>
        <v>VBSBO Sint-Idesbald, De Zilten 52, 8800 ROESELARE</v>
      </c>
      <c r="L147" t="s">
        <v>152</v>
      </c>
    </row>
    <row r="148" spans="1:13" x14ac:dyDescent="0.3">
      <c r="A148">
        <v>26716</v>
      </c>
      <c r="B148" s="35">
        <v>2</v>
      </c>
      <c r="C148" t="s">
        <v>554</v>
      </c>
      <c r="D148" t="s">
        <v>555</v>
      </c>
      <c r="E148">
        <v>8800</v>
      </c>
      <c r="F148" t="s">
        <v>85</v>
      </c>
      <c r="G148" t="s">
        <v>556</v>
      </c>
      <c r="H148" t="s">
        <v>181</v>
      </c>
      <c r="I148" t="s">
        <v>182</v>
      </c>
      <c r="J148" t="s">
        <v>697</v>
      </c>
      <c r="K148" s="41" t="str">
        <f t="shared" si="2"/>
        <v>VBSBO Arkorum 13 - De Hagewinde, Vikingstraat 37, 8800 ROESELARE</v>
      </c>
      <c r="L148" t="s">
        <v>152</v>
      </c>
    </row>
    <row r="149" spans="1:13" x14ac:dyDescent="0.3">
      <c r="A149">
        <v>26741</v>
      </c>
      <c r="B149" s="35">
        <v>2</v>
      </c>
      <c r="C149" t="s">
        <v>557</v>
      </c>
      <c r="D149" t="s">
        <v>558</v>
      </c>
      <c r="E149">
        <v>8830</v>
      </c>
      <c r="F149" t="s">
        <v>559</v>
      </c>
      <c r="G149" t="s">
        <v>560</v>
      </c>
      <c r="H149" t="s">
        <v>181</v>
      </c>
      <c r="I149" t="s">
        <v>182</v>
      </c>
      <c r="J149" t="s">
        <v>697</v>
      </c>
      <c r="K149" s="41" t="str">
        <f t="shared" si="2"/>
        <v>VBSBO Dominiek Savio, Koolskampstraat 37, 8830 GITS</v>
      </c>
      <c r="L149" t="s">
        <v>152</v>
      </c>
    </row>
    <row r="150" spans="1:13" x14ac:dyDescent="0.3">
      <c r="A150">
        <v>26757</v>
      </c>
      <c r="B150" s="35">
        <v>2</v>
      </c>
      <c r="C150" t="s">
        <v>373</v>
      </c>
      <c r="D150" t="s">
        <v>561</v>
      </c>
      <c r="E150">
        <v>8700</v>
      </c>
      <c r="F150" t="s">
        <v>87</v>
      </c>
      <c r="G150" t="s">
        <v>562</v>
      </c>
      <c r="H150" t="s">
        <v>181</v>
      </c>
      <c r="I150" t="s">
        <v>182</v>
      </c>
      <c r="J150" t="s">
        <v>697</v>
      </c>
      <c r="K150" s="41" t="str">
        <f t="shared" si="2"/>
        <v>VLSBO De Vlinder, Oude Pittemstraat 1, 8700 TIELT</v>
      </c>
      <c r="L150" t="s">
        <v>152</v>
      </c>
    </row>
    <row r="151" spans="1:13" x14ac:dyDescent="0.3">
      <c r="A151">
        <v>26765</v>
      </c>
      <c r="B151" s="35">
        <v>2</v>
      </c>
      <c r="C151" t="s">
        <v>563</v>
      </c>
      <c r="D151" t="s">
        <v>564</v>
      </c>
      <c r="E151">
        <v>8900</v>
      </c>
      <c r="F151" t="s">
        <v>88</v>
      </c>
      <c r="G151" t="s">
        <v>565</v>
      </c>
      <c r="H151" t="s">
        <v>181</v>
      </c>
      <c r="I151" t="s">
        <v>182</v>
      </c>
      <c r="J151" t="s">
        <v>697</v>
      </c>
      <c r="K151" s="41" t="str">
        <f t="shared" si="2"/>
        <v>VBSBO Het Vlot, Sint-Elisabethstraat 6, 8900 IEPER</v>
      </c>
      <c r="L151" t="s">
        <v>152</v>
      </c>
    </row>
    <row r="152" spans="1:13" x14ac:dyDescent="0.3">
      <c r="A152">
        <v>26773</v>
      </c>
      <c r="B152" s="35">
        <v>2</v>
      </c>
      <c r="C152" t="s">
        <v>566</v>
      </c>
      <c r="D152" t="s">
        <v>567</v>
      </c>
      <c r="E152">
        <v>8970</v>
      </c>
      <c r="F152" t="s">
        <v>89</v>
      </c>
      <c r="G152" t="s">
        <v>568</v>
      </c>
      <c r="H152" t="s">
        <v>181</v>
      </c>
      <c r="I152" t="s">
        <v>182</v>
      </c>
      <c r="J152" t="s">
        <v>697</v>
      </c>
      <c r="K152" s="41" t="str">
        <f t="shared" si="2"/>
        <v>VLSBO De Klimrank, Deken De Bolaan 2, 8970 POPERINGE</v>
      </c>
      <c r="L152" t="s">
        <v>152</v>
      </c>
    </row>
    <row r="153" spans="1:13" x14ac:dyDescent="0.3">
      <c r="A153">
        <v>26799</v>
      </c>
      <c r="B153" s="35">
        <v>2</v>
      </c>
      <c r="C153" t="s">
        <v>569</v>
      </c>
      <c r="D153" t="s">
        <v>570</v>
      </c>
      <c r="E153">
        <v>9000</v>
      </c>
      <c r="F153" t="s">
        <v>90</v>
      </c>
      <c r="G153" t="s">
        <v>571</v>
      </c>
      <c r="H153" t="s">
        <v>763</v>
      </c>
      <c r="I153" t="s">
        <v>764</v>
      </c>
      <c r="J153" t="s">
        <v>765</v>
      </c>
      <c r="K153" s="41" t="str">
        <f t="shared" si="2"/>
        <v>VBSBO OCNIEUWEVAART, Jozef Guislainstraat 47, 9000 GENT</v>
      </c>
      <c r="L153" t="s">
        <v>152</v>
      </c>
    </row>
    <row r="154" spans="1:13" x14ac:dyDescent="0.3">
      <c r="A154">
        <v>26815</v>
      </c>
      <c r="B154" s="35">
        <v>2</v>
      </c>
      <c r="C154" t="s">
        <v>572</v>
      </c>
      <c r="D154" t="s">
        <v>573</v>
      </c>
      <c r="E154">
        <v>9031</v>
      </c>
      <c r="F154" t="s">
        <v>103</v>
      </c>
      <c r="G154" t="s">
        <v>574</v>
      </c>
      <c r="H154" t="s">
        <v>763</v>
      </c>
      <c r="I154" t="s">
        <v>764</v>
      </c>
      <c r="J154" t="s">
        <v>765</v>
      </c>
      <c r="K154" s="41" t="str">
        <f t="shared" si="2"/>
        <v>VBSBO Rozemarijn, Kloosterstraat 6_D, 9031 DRONGEN</v>
      </c>
      <c r="L154" t="s">
        <v>152</v>
      </c>
    </row>
    <row r="155" spans="1:13" x14ac:dyDescent="0.3">
      <c r="A155">
        <v>26823</v>
      </c>
      <c r="B155" s="35">
        <v>2</v>
      </c>
      <c r="C155" t="s">
        <v>575</v>
      </c>
      <c r="D155" t="s">
        <v>576</v>
      </c>
      <c r="E155">
        <v>9041</v>
      </c>
      <c r="F155" t="s">
        <v>91</v>
      </c>
      <c r="G155" t="s">
        <v>577</v>
      </c>
      <c r="H155" t="s">
        <v>763</v>
      </c>
      <c r="I155" t="s">
        <v>764</v>
      </c>
      <c r="J155" t="s">
        <v>765</v>
      </c>
      <c r="K155" s="41" t="str">
        <f t="shared" si="2"/>
        <v>VBSBO Salvator, Meerhoutstraat 55, 9041 OOSTAKKER</v>
      </c>
      <c r="L155" t="s">
        <v>152</v>
      </c>
    </row>
    <row r="156" spans="1:13" x14ac:dyDescent="0.3">
      <c r="A156">
        <v>26831</v>
      </c>
      <c r="B156" s="35">
        <v>2</v>
      </c>
      <c r="C156" t="s">
        <v>578</v>
      </c>
      <c r="D156" t="s">
        <v>579</v>
      </c>
      <c r="E156">
        <v>9000</v>
      </c>
      <c r="F156" t="s">
        <v>90</v>
      </c>
      <c r="G156" t="s">
        <v>582</v>
      </c>
      <c r="H156" t="s">
        <v>763</v>
      </c>
      <c r="I156" t="s">
        <v>764</v>
      </c>
      <c r="J156" t="s">
        <v>765</v>
      </c>
      <c r="K156" s="41" t="str">
        <f t="shared" si="2"/>
        <v>VLSBO Macarius, Karel Lodewijk Dierickxstraat 28, 9000 GENT</v>
      </c>
      <c r="L156" t="s">
        <v>152</v>
      </c>
    </row>
    <row r="157" spans="1:13" x14ac:dyDescent="0.3">
      <c r="A157">
        <v>26849</v>
      </c>
      <c r="B157" s="35">
        <v>2</v>
      </c>
      <c r="C157" t="s">
        <v>580</v>
      </c>
      <c r="D157" t="s">
        <v>581</v>
      </c>
      <c r="E157">
        <v>9000</v>
      </c>
      <c r="F157" t="s">
        <v>90</v>
      </c>
      <c r="G157" t="s">
        <v>582</v>
      </c>
      <c r="H157" t="s">
        <v>763</v>
      </c>
      <c r="I157" t="s">
        <v>764</v>
      </c>
      <c r="J157" t="s">
        <v>765</v>
      </c>
      <c r="K157" s="41" t="str">
        <f t="shared" si="2"/>
        <v>VLSBO Korenbloem, Korenbloemstraat 17, 9000 GENT</v>
      </c>
      <c r="L157" t="s">
        <v>152</v>
      </c>
    </row>
    <row r="158" spans="1:13" x14ac:dyDescent="0.3">
      <c r="A158">
        <v>26856</v>
      </c>
      <c r="B158" s="35">
        <v>2</v>
      </c>
      <c r="C158" t="s">
        <v>583</v>
      </c>
      <c r="D158" t="s">
        <v>584</v>
      </c>
      <c r="E158">
        <v>9000</v>
      </c>
      <c r="F158" t="s">
        <v>90</v>
      </c>
      <c r="G158" t="s">
        <v>585</v>
      </c>
      <c r="H158" t="s">
        <v>763</v>
      </c>
      <c r="I158" t="s">
        <v>764</v>
      </c>
      <c r="J158" t="s">
        <v>765</v>
      </c>
      <c r="K158" s="41" t="str">
        <f t="shared" si="2"/>
        <v>VLSBO Styrka Lager Onderwijs, Ebergiste De Deynestraat 1, 9000 GENT</v>
      </c>
      <c r="L158" t="s">
        <v>152</v>
      </c>
    </row>
    <row r="159" spans="1:13" x14ac:dyDescent="0.3">
      <c r="A159">
        <v>26864</v>
      </c>
      <c r="B159" s="35">
        <v>2</v>
      </c>
      <c r="C159" t="s">
        <v>586</v>
      </c>
      <c r="D159" t="s">
        <v>587</v>
      </c>
      <c r="E159">
        <v>9000</v>
      </c>
      <c r="F159" t="s">
        <v>90</v>
      </c>
      <c r="G159" t="s">
        <v>588</v>
      </c>
      <c r="H159" t="s">
        <v>763</v>
      </c>
      <c r="I159" t="s">
        <v>764</v>
      </c>
      <c r="J159" t="s">
        <v>765</v>
      </c>
      <c r="K159" s="41" t="str">
        <f t="shared" si="2"/>
        <v>VBSBO Sint-Lievenspoort, Sint-Lievenspoortstraat 129, 9000 GENT</v>
      </c>
      <c r="L159" t="s">
        <v>152</v>
      </c>
    </row>
    <row r="160" spans="1:13" x14ac:dyDescent="0.3">
      <c r="A160">
        <v>26881</v>
      </c>
      <c r="B160" s="35">
        <v>2</v>
      </c>
      <c r="C160" t="s">
        <v>589</v>
      </c>
      <c r="D160" t="s">
        <v>590</v>
      </c>
      <c r="E160">
        <v>9000</v>
      </c>
      <c r="F160" t="s">
        <v>90</v>
      </c>
      <c r="G160" t="s">
        <v>591</v>
      </c>
      <c r="H160" t="s">
        <v>763</v>
      </c>
      <c r="I160" t="s">
        <v>764</v>
      </c>
      <c r="J160" t="s">
        <v>765</v>
      </c>
      <c r="K160" s="41" t="str">
        <f t="shared" si="2"/>
        <v>SBSBO Ziekenhuisschool Stad Gent, Corneel Heymanslaan 10, 9000 GENT</v>
      </c>
      <c r="L160" t="s">
        <v>152</v>
      </c>
      <c r="M160" s="42" t="s">
        <v>700</v>
      </c>
    </row>
    <row r="161" spans="1:12" x14ac:dyDescent="0.3">
      <c r="A161">
        <v>26898</v>
      </c>
      <c r="B161" s="35">
        <v>2</v>
      </c>
      <c r="C161" t="s">
        <v>592</v>
      </c>
      <c r="D161" t="s">
        <v>593</v>
      </c>
      <c r="E161">
        <v>9000</v>
      </c>
      <c r="F161" t="s">
        <v>90</v>
      </c>
      <c r="G161" t="s">
        <v>594</v>
      </c>
      <c r="H161" t="s">
        <v>763</v>
      </c>
      <c r="I161" t="s">
        <v>764</v>
      </c>
      <c r="J161" t="s">
        <v>765</v>
      </c>
      <c r="K161" s="41" t="str">
        <f t="shared" si="2"/>
        <v>SLSBO De Octopus, Drongensesteenweg 146, 9000 GENT</v>
      </c>
      <c r="L161" t="s">
        <v>152</v>
      </c>
    </row>
    <row r="162" spans="1:12" x14ac:dyDescent="0.3">
      <c r="A162">
        <v>26906</v>
      </c>
      <c r="B162" s="35">
        <v>2</v>
      </c>
      <c r="C162" t="s">
        <v>595</v>
      </c>
      <c r="D162" t="s">
        <v>596</v>
      </c>
      <c r="E162">
        <v>9000</v>
      </c>
      <c r="F162" t="s">
        <v>90</v>
      </c>
      <c r="G162" t="s">
        <v>597</v>
      </c>
      <c r="H162" t="s">
        <v>763</v>
      </c>
      <c r="I162" t="s">
        <v>764</v>
      </c>
      <c r="J162" t="s">
        <v>765</v>
      </c>
      <c r="K162" s="41" t="str">
        <f t="shared" si="2"/>
        <v>SBSBO De Zonnepoort, Sint-Lievenspoortstraat 2_-8, 9000 GENT</v>
      </c>
      <c r="L162" t="s">
        <v>152</v>
      </c>
    </row>
    <row r="163" spans="1:12" x14ac:dyDescent="0.3">
      <c r="A163">
        <v>26914</v>
      </c>
      <c r="B163" s="35">
        <v>2</v>
      </c>
      <c r="C163" t="s">
        <v>736</v>
      </c>
      <c r="D163" t="s">
        <v>598</v>
      </c>
      <c r="E163">
        <v>9000</v>
      </c>
      <c r="F163" t="s">
        <v>90</v>
      </c>
      <c r="G163" t="s">
        <v>737</v>
      </c>
      <c r="H163" t="s">
        <v>763</v>
      </c>
      <c r="I163" t="s">
        <v>764</v>
      </c>
      <c r="J163" t="s">
        <v>765</v>
      </c>
      <c r="K163" s="41" t="str">
        <f t="shared" si="2"/>
        <v>SLSBO Het Kompas, Ijskelderstraat 29, 9000 GENT</v>
      </c>
      <c r="L163" t="s">
        <v>152</v>
      </c>
    </row>
    <row r="164" spans="1:12" x14ac:dyDescent="0.3">
      <c r="A164">
        <v>26922</v>
      </c>
      <c r="B164" s="35">
        <v>2</v>
      </c>
      <c r="C164" t="s">
        <v>599</v>
      </c>
      <c r="D164" t="s">
        <v>600</v>
      </c>
      <c r="E164">
        <v>9000</v>
      </c>
      <c r="F164" t="s">
        <v>90</v>
      </c>
      <c r="G164" t="s">
        <v>601</v>
      </c>
      <c r="H164" t="s">
        <v>763</v>
      </c>
      <c r="I164" t="s">
        <v>764</v>
      </c>
      <c r="J164" t="s">
        <v>765</v>
      </c>
      <c r="K164" s="41" t="str">
        <f t="shared" si="2"/>
        <v>SBSBO Sassepoort - Spoor 9, Bevelandstraat 22_24, 9000 GENT</v>
      </c>
      <c r="L164" t="s">
        <v>152</v>
      </c>
    </row>
    <row r="165" spans="1:12" x14ac:dyDescent="0.3">
      <c r="A165">
        <v>26948</v>
      </c>
      <c r="B165" s="35">
        <v>2</v>
      </c>
      <c r="C165" t="s">
        <v>602</v>
      </c>
      <c r="D165" t="s">
        <v>603</v>
      </c>
      <c r="E165">
        <v>9160</v>
      </c>
      <c r="F165" t="s">
        <v>93</v>
      </c>
      <c r="G165" t="s">
        <v>604</v>
      </c>
      <c r="H165" t="s">
        <v>763</v>
      </c>
      <c r="I165" t="s">
        <v>764</v>
      </c>
      <c r="J165" t="s">
        <v>765</v>
      </c>
      <c r="K165" s="41" t="str">
        <f t="shared" si="2"/>
        <v>VBSBO De Vinderij 2, Bleekmeersstraat 17_B, 9160 LOKEREN</v>
      </c>
      <c r="L165" t="s">
        <v>152</v>
      </c>
    </row>
    <row r="166" spans="1:12" x14ac:dyDescent="0.3">
      <c r="A166">
        <v>26955</v>
      </c>
      <c r="B166" s="35">
        <v>2</v>
      </c>
      <c r="C166" t="s">
        <v>605</v>
      </c>
      <c r="D166" t="s">
        <v>606</v>
      </c>
      <c r="E166">
        <v>9160</v>
      </c>
      <c r="F166" t="s">
        <v>93</v>
      </c>
      <c r="G166" t="s">
        <v>604</v>
      </c>
      <c r="H166" t="s">
        <v>763</v>
      </c>
      <c r="I166" t="s">
        <v>764</v>
      </c>
      <c r="J166" t="s">
        <v>765</v>
      </c>
      <c r="K166" s="41" t="str">
        <f t="shared" si="2"/>
        <v>VBSBO De Vinderij 1, Bleekmeersstraat 17_A, 9160 LOKEREN</v>
      </c>
      <c r="L166" t="s">
        <v>152</v>
      </c>
    </row>
    <row r="167" spans="1:12" x14ac:dyDescent="0.3">
      <c r="A167">
        <v>26963</v>
      </c>
      <c r="B167" s="35">
        <v>2</v>
      </c>
      <c r="C167" t="s">
        <v>607</v>
      </c>
      <c r="D167" t="s">
        <v>608</v>
      </c>
      <c r="E167">
        <v>9240</v>
      </c>
      <c r="F167" t="s">
        <v>144</v>
      </c>
      <c r="G167" t="s">
        <v>609</v>
      </c>
      <c r="H167" t="s">
        <v>763</v>
      </c>
      <c r="I167" t="s">
        <v>764</v>
      </c>
      <c r="J167" t="s">
        <v>765</v>
      </c>
      <c r="K167" s="41" t="str">
        <f t="shared" si="2"/>
        <v>VLSBO De Zonnewijzer, Kouterstraat 108, 9240 ZELE</v>
      </c>
      <c r="L167" t="s">
        <v>152</v>
      </c>
    </row>
    <row r="168" spans="1:12" x14ac:dyDescent="0.3">
      <c r="A168">
        <v>26971</v>
      </c>
      <c r="B168" s="35">
        <v>2</v>
      </c>
      <c r="C168" t="s">
        <v>610</v>
      </c>
      <c r="D168" t="s">
        <v>611</v>
      </c>
      <c r="E168">
        <v>9230</v>
      </c>
      <c r="F168" t="s">
        <v>94</v>
      </c>
      <c r="G168" t="s">
        <v>612</v>
      </c>
      <c r="H168" t="s">
        <v>763</v>
      </c>
      <c r="I168" t="s">
        <v>764</v>
      </c>
      <c r="J168" t="s">
        <v>765</v>
      </c>
      <c r="K168" s="41" t="str">
        <f t="shared" si="2"/>
        <v>VLSBO De Meiroos, Meidoornlaan 57, 9230 WETTEREN</v>
      </c>
      <c r="L168" t="s">
        <v>152</v>
      </c>
    </row>
    <row r="169" spans="1:12" x14ac:dyDescent="0.3">
      <c r="A169">
        <v>26989</v>
      </c>
      <c r="B169" s="35">
        <v>2</v>
      </c>
      <c r="C169" t="s">
        <v>613</v>
      </c>
      <c r="D169" t="s">
        <v>614</v>
      </c>
      <c r="E169">
        <v>9230</v>
      </c>
      <c r="F169" t="s">
        <v>94</v>
      </c>
      <c r="G169" t="s">
        <v>615</v>
      </c>
      <c r="H169" t="s">
        <v>763</v>
      </c>
      <c r="I169" t="s">
        <v>764</v>
      </c>
      <c r="J169" t="s">
        <v>765</v>
      </c>
      <c r="K169" s="41" t="str">
        <f t="shared" si="2"/>
        <v>VBSBO Sint Lodewijk, Kwatrechtsteenweg 168, 9230 WETTEREN</v>
      </c>
      <c r="L169" t="s">
        <v>152</v>
      </c>
    </row>
    <row r="170" spans="1:12" x14ac:dyDescent="0.3">
      <c r="A170">
        <v>27003</v>
      </c>
      <c r="B170" s="35">
        <v>2</v>
      </c>
      <c r="C170" t="s">
        <v>738</v>
      </c>
      <c r="D170" t="s">
        <v>616</v>
      </c>
      <c r="E170">
        <v>9050</v>
      </c>
      <c r="F170" t="s">
        <v>95</v>
      </c>
      <c r="G170" t="s">
        <v>617</v>
      </c>
      <c r="H170" t="s">
        <v>763</v>
      </c>
      <c r="I170" t="s">
        <v>764</v>
      </c>
      <c r="J170" t="s">
        <v>765</v>
      </c>
      <c r="K170" s="41" t="str">
        <f t="shared" si="2"/>
        <v>VBSBO Sint-Gregorius, Jules Destréelaan 67, 9050 GENTBRUGGE</v>
      </c>
      <c r="L170" t="s">
        <v>152</v>
      </c>
    </row>
    <row r="171" spans="1:12" x14ac:dyDescent="0.3">
      <c r="A171">
        <v>27011</v>
      </c>
      <c r="B171" s="35">
        <v>2</v>
      </c>
      <c r="C171" t="s">
        <v>250</v>
      </c>
      <c r="D171" t="s">
        <v>618</v>
      </c>
      <c r="E171">
        <v>9300</v>
      </c>
      <c r="F171" t="s">
        <v>96</v>
      </c>
      <c r="G171" t="s">
        <v>619</v>
      </c>
      <c r="H171" t="s">
        <v>763</v>
      </c>
      <c r="I171" t="s">
        <v>764</v>
      </c>
      <c r="J171" t="s">
        <v>765</v>
      </c>
      <c r="K171" s="41" t="str">
        <f t="shared" si="2"/>
        <v>VLSBO Don Bosco, Bergemeersenstraat 106, 9300 AALST</v>
      </c>
      <c r="L171" t="s">
        <v>152</v>
      </c>
    </row>
    <row r="172" spans="1:12" x14ac:dyDescent="0.3">
      <c r="A172">
        <v>27029</v>
      </c>
      <c r="B172" s="35">
        <v>2</v>
      </c>
      <c r="C172" t="s">
        <v>739</v>
      </c>
      <c r="D172" t="s">
        <v>620</v>
      </c>
      <c r="E172">
        <v>9300</v>
      </c>
      <c r="F172" t="s">
        <v>96</v>
      </c>
      <c r="G172" t="s">
        <v>740</v>
      </c>
      <c r="H172" t="s">
        <v>763</v>
      </c>
      <c r="I172" t="s">
        <v>764</v>
      </c>
      <c r="J172" t="s">
        <v>765</v>
      </c>
      <c r="K172" s="41" t="str">
        <f t="shared" si="2"/>
        <v>VBS BuO De Zonneroos, Botermelkstraat 201, 9300 AALST</v>
      </c>
      <c r="L172" t="s">
        <v>152</v>
      </c>
    </row>
    <row r="173" spans="1:12" x14ac:dyDescent="0.3">
      <c r="A173">
        <v>27037</v>
      </c>
      <c r="B173" s="35">
        <v>2</v>
      </c>
      <c r="C173" t="s">
        <v>621</v>
      </c>
      <c r="D173" t="s">
        <v>622</v>
      </c>
      <c r="E173">
        <v>9200</v>
      </c>
      <c r="F173" t="s">
        <v>97</v>
      </c>
      <c r="G173" t="s">
        <v>623</v>
      </c>
      <c r="H173" t="s">
        <v>763</v>
      </c>
      <c r="I173" t="s">
        <v>764</v>
      </c>
      <c r="J173" t="s">
        <v>765</v>
      </c>
      <c r="K173" s="41" t="str">
        <f t="shared" si="2"/>
        <v>VBSBO Óscar Romerocollege Het Laar, Zuidlaan 34, 9200 DENDERMONDE</v>
      </c>
      <c r="L173" t="s">
        <v>152</v>
      </c>
    </row>
    <row r="174" spans="1:12" x14ac:dyDescent="0.3">
      <c r="A174">
        <v>27045</v>
      </c>
      <c r="B174" s="35">
        <v>2</v>
      </c>
      <c r="C174" t="s">
        <v>624</v>
      </c>
      <c r="D174" t="s">
        <v>625</v>
      </c>
      <c r="E174">
        <v>9255</v>
      </c>
      <c r="F174" t="s">
        <v>98</v>
      </c>
      <c r="G174" t="s">
        <v>626</v>
      </c>
      <c r="H174" t="s">
        <v>763</v>
      </c>
      <c r="I174" t="s">
        <v>764</v>
      </c>
      <c r="J174" t="s">
        <v>765</v>
      </c>
      <c r="K174" s="41" t="str">
        <f t="shared" si="2"/>
        <v>VBSBO Blijdorp, Blijdorpstraat 3, 9255 BUGGENHOUT</v>
      </c>
      <c r="L174" t="s">
        <v>152</v>
      </c>
    </row>
    <row r="175" spans="1:12" x14ac:dyDescent="0.3">
      <c r="A175">
        <v>27052</v>
      </c>
      <c r="B175" s="35">
        <v>2</v>
      </c>
      <c r="C175" t="s">
        <v>627</v>
      </c>
      <c r="D175" t="s">
        <v>628</v>
      </c>
      <c r="E175">
        <v>9255</v>
      </c>
      <c r="F175" t="s">
        <v>98</v>
      </c>
      <c r="G175" t="s">
        <v>629</v>
      </c>
      <c r="H175" t="s">
        <v>763</v>
      </c>
      <c r="I175" t="s">
        <v>764</v>
      </c>
      <c r="J175" t="s">
        <v>765</v>
      </c>
      <c r="K175" s="41" t="str">
        <f t="shared" si="2"/>
        <v>PLSBO Kiempunt campus Buggenhout, Klaverveld 6, 9255 BUGGENHOUT</v>
      </c>
      <c r="L175" t="s">
        <v>152</v>
      </c>
    </row>
    <row r="176" spans="1:12" x14ac:dyDescent="0.3">
      <c r="A176">
        <v>27061</v>
      </c>
      <c r="B176" s="35">
        <v>2</v>
      </c>
      <c r="C176" t="s">
        <v>630</v>
      </c>
      <c r="D176" t="s">
        <v>631</v>
      </c>
      <c r="E176">
        <v>9400</v>
      </c>
      <c r="F176" t="s">
        <v>99</v>
      </c>
      <c r="G176" t="s">
        <v>632</v>
      </c>
      <c r="H176" t="s">
        <v>763</v>
      </c>
      <c r="I176" t="s">
        <v>764</v>
      </c>
      <c r="J176" t="s">
        <v>765</v>
      </c>
      <c r="K176" s="41" t="str">
        <f t="shared" si="2"/>
        <v>VLSBO Hartencollege Buitengewoon LO, Sint-Jorisstraat 45, 9400 NINOVE</v>
      </c>
      <c r="L176" t="s">
        <v>152</v>
      </c>
    </row>
    <row r="177" spans="1:12" x14ac:dyDescent="0.3">
      <c r="A177">
        <v>27078</v>
      </c>
      <c r="B177" s="35">
        <v>2</v>
      </c>
      <c r="C177" t="s">
        <v>633</v>
      </c>
      <c r="D177" t="s">
        <v>634</v>
      </c>
      <c r="E177">
        <v>9500</v>
      </c>
      <c r="F177" t="s">
        <v>100</v>
      </c>
      <c r="G177" t="s">
        <v>635</v>
      </c>
      <c r="H177" t="s">
        <v>763</v>
      </c>
      <c r="I177" t="s">
        <v>764</v>
      </c>
      <c r="J177" t="s">
        <v>765</v>
      </c>
      <c r="K177" s="41" t="str">
        <f t="shared" si="2"/>
        <v>VBSBO De Mozaïek, Boelarestraat 3, 9500 GERAARDSBERGEN</v>
      </c>
      <c r="L177" t="s">
        <v>152</v>
      </c>
    </row>
    <row r="178" spans="1:12" x14ac:dyDescent="0.3">
      <c r="A178">
        <v>27102</v>
      </c>
      <c r="B178" s="35">
        <v>2</v>
      </c>
      <c r="C178" t="s">
        <v>741</v>
      </c>
      <c r="D178" t="s">
        <v>636</v>
      </c>
      <c r="E178">
        <v>9620</v>
      </c>
      <c r="F178" t="s">
        <v>145</v>
      </c>
      <c r="G178" t="s">
        <v>637</v>
      </c>
      <c r="H178" t="s">
        <v>763</v>
      </c>
      <c r="I178" t="s">
        <v>764</v>
      </c>
      <c r="J178" t="s">
        <v>765</v>
      </c>
      <c r="K178" s="41" t="str">
        <f t="shared" si="2"/>
        <v>VBSBO Bernadetteschool, Parkstraat 2, 9620 GROTENBERGE</v>
      </c>
      <c r="L178" t="s">
        <v>152</v>
      </c>
    </row>
    <row r="179" spans="1:12" x14ac:dyDescent="0.3">
      <c r="A179">
        <v>27111</v>
      </c>
      <c r="B179" s="35">
        <v>2</v>
      </c>
      <c r="C179" t="s">
        <v>638</v>
      </c>
      <c r="D179" t="s">
        <v>639</v>
      </c>
      <c r="E179">
        <v>9700</v>
      </c>
      <c r="F179" t="s">
        <v>101</v>
      </c>
      <c r="G179" t="s">
        <v>640</v>
      </c>
      <c r="H179" t="s">
        <v>763</v>
      </c>
      <c r="I179" t="s">
        <v>764</v>
      </c>
      <c r="J179" t="s">
        <v>765</v>
      </c>
      <c r="K179" s="41" t="str">
        <f t="shared" si="2"/>
        <v>VLSBO De Horizon, Sint-Jozefsplein 10, 9700 OUDENAARDE</v>
      </c>
      <c r="L179" t="s">
        <v>152</v>
      </c>
    </row>
    <row r="180" spans="1:12" x14ac:dyDescent="0.3">
      <c r="A180">
        <v>27128</v>
      </c>
      <c r="B180" s="35">
        <v>2</v>
      </c>
      <c r="C180" t="s">
        <v>641</v>
      </c>
      <c r="D180" t="s">
        <v>642</v>
      </c>
      <c r="E180">
        <v>9700</v>
      </c>
      <c r="F180" t="s">
        <v>101</v>
      </c>
      <c r="G180" t="s">
        <v>643</v>
      </c>
      <c r="H180" t="s">
        <v>763</v>
      </c>
      <c r="I180" t="s">
        <v>764</v>
      </c>
      <c r="J180" t="s">
        <v>765</v>
      </c>
      <c r="K180" s="41" t="str">
        <f t="shared" si="2"/>
        <v>VBSBO Levensblij, Galgestraat 2, 9700 OUDENAARDE</v>
      </c>
      <c r="L180" t="s">
        <v>152</v>
      </c>
    </row>
    <row r="181" spans="1:12" x14ac:dyDescent="0.3">
      <c r="A181">
        <v>27136</v>
      </c>
      <c r="B181" s="35">
        <v>2</v>
      </c>
      <c r="C181" t="s">
        <v>246</v>
      </c>
      <c r="D181" t="s">
        <v>644</v>
      </c>
      <c r="E181">
        <v>9800</v>
      </c>
      <c r="F181" t="s">
        <v>102</v>
      </c>
      <c r="G181" t="s">
        <v>645</v>
      </c>
      <c r="H181" t="s">
        <v>763</v>
      </c>
      <c r="I181" t="s">
        <v>764</v>
      </c>
      <c r="J181" t="s">
        <v>765</v>
      </c>
      <c r="K181" s="41" t="str">
        <f t="shared" si="2"/>
        <v>Vrije Basisschool BuO, Kouter 93, 9800 DEINZE</v>
      </c>
      <c r="L181" t="s">
        <v>152</v>
      </c>
    </row>
    <row r="182" spans="1:12" x14ac:dyDescent="0.3">
      <c r="A182">
        <v>27144</v>
      </c>
      <c r="B182" s="35">
        <v>2</v>
      </c>
      <c r="C182" t="s">
        <v>646</v>
      </c>
      <c r="D182" t="s">
        <v>647</v>
      </c>
      <c r="E182">
        <v>9800</v>
      </c>
      <c r="F182" t="s">
        <v>102</v>
      </c>
      <c r="G182" t="s">
        <v>648</v>
      </c>
      <c r="H182" t="s">
        <v>763</v>
      </c>
      <c r="I182" t="s">
        <v>764</v>
      </c>
      <c r="J182" t="s">
        <v>765</v>
      </c>
      <c r="K182" s="41" t="str">
        <f t="shared" si="2"/>
        <v>VBSBO Ter Leie, Bachtekerkstraat 7, 9800 DEINZE</v>
      </c>
      <c r="L182" t="s">
        <v>152</v>
      </c>
    </row>
    <row r="183" spans="1:12" x14ac:dyDescent="0.3">
      <c r="A183">
        <v>27151</v>
      </c>
      <c r="B183" s="35">
        <v>2</v>
      </c>
      <c r="C183" t="s">
        <v>649</v>
      </c>
      <c r="D183" t="s">
        <v>650</v>
      </c>
      <c r="E183">
        <v>9850</v>
      </c>
      <c r="F183" t="s">
        <v>146</v>
      </c>
      <c r="G183" t="s">
        <v>651</v>
      </c>
      <c r="H183" t="s">
        <v>763</v>
      </c>
      <c r="I183" t="s">
        <v>764</v>
      </c>
      <c r="J183" t="s">
        <v>765</v>
      </c>
      <c r="K183" s="41" t="str">
        <f t="shared" si="2"/>
        <v>VBSBO Ten Dries, Dennendreef 62, 9850 LANDEGEM</v>
      </c>
      <c r="L183" t="s">
        <v>152</v>
      </c>
    </row>
    <row r="184" spans="1:12" x14ac:dyDescent="0.3">
      <c r="A184">
        <v>27185</v>
      </c>
      <c r="B184" s="35">
        <v>2</v>
      </c>
      <c r="C184" t="s">
        <v>652</v>
      </c>
      <c r="D184" t="s">
        <v>653</v>
      </c>
      <c r="E184">
        <v>9920</v>
      </c>
      <c r="F184" t="s">
        <v>105</v>
      </c>
      <c r="G184" t="s">
        <v>654</v>
      </c>
      <c r="H184" t="s">
        <v>763</v>
      </c>
      <c r="I184" t="s">
        <v>764</v>
      </c>
      <c r="J184" t="s">
        <v>765</v>
      </c>
      <c r="K184" s="41" t="str">
        <f t="shared" si="2"/>
        <v>VBSBO De Triangel, Molendreef 16_c, 9920 LIEVEGEM</v>
      </c>
      <c r="L184" t="s">
        <v>152</v>
      </c>
    </row>
    <row r="185" spans="1:12" x14ac:dyDescent="0.3">
      <c r="A185">
        <v>110726</v>
      </c>
      <c r="B185" s="35">
        <v>2</v>
      </c>
      <c r="C185" t="s">
        <v>655</v>
      </c>
      <c r="D185" t="s">
        <v>656</v>
      </c>
      <c r="E185">
        <v>2590</v>
      </c>
      <c r="F185" t="s">
        <v>124</v>
      </c>
      <c r="G185" t="s">
        <v>657</v>
      </c>
      <c r="H185" t="s">
        <v>181</v>
      </c>
      <c r="I185" t="s">
        <v>182</v>
      </c>
      <c r="J185" t="s">
        <v>697</v>
      </c>
      <c r="K185" s="41" t="str">
        <f t="shared" si="2"/>
        <v>GO! LSBO De Balderschool, Doelstraat 36_A1, 2590 BERLAAR</v>
      </c>
      <c r="L185" t="s">
        <v>152</v>
      </c>
    </row>
    <row r="186" spans="1:12" x14ac:dyDescent="0.3">
      <c r="A186">
        <v>116079</v>
      </c>
      <c r="B186" s="35">
        <v>2</v>
      </c>
      <c r="C186" t="s">
        <v>658</v>
      </c>
      <c r="D186" t="s">
        <v>659</v>
      </c>
      <c r="E186">
        <v>9900</v>
      </c>
      <c r="F186" t="s">
        <v>104</v>
      </c>
      <c r="G186" t="s">
        <v>660</v>
      </c>
      <c r="H186" t="s">
        <v>763</v>
      </c>
      <c r="I186" t="s">
        <v>764</v>
      </c>
      <c r="J186" t="s">
        <v>765</v>
      </c>
      <c r="K186" s="41" t="str">
        <f t="shared" si="2"/>
        <v>PLSBO Kiempunt campus Eeklo, Gentsesteenweg 82_84, 9900 EEKLO</v>
      </c>
      <c r="L186" t="s">
        <v>152</v>
      </c>
    </row>
    <row r="187" spans="1:12" x14ac:dyDescent="0.3">
      <c r="A187">
        <v>117432</v>
      </c>
      <c r="B187" s="35">
        <v>2</v>
      </c>
      <c r="C187" t="s">
        <v>661</v>
      </c>
      <c r="D187" t="s">
        <v>662</v>
      </c>
      <c r="E187">
        <v>3511</v>
      </c>
      <c r="F187" t="s">
        <v>131</v>
      </c>
      <c r="G187" t="s">
        <v>663</v>
      </c>
      <c r="H187" t="s">
        <v>763</v>
      </c>
      <c r="I187" t="s">
        <v>764</v>
      </c>
      <c r="J187" t="s">
        <v>765</v>
      </c>
      <c r="K187" s="41" t="str">
        <f t="shared" si="2"/>
        <v>GO! Next LSBO de Schakelschool, Larestraat 15, 3511 KURINGEN</v>
      </c>
      <c r="L187" t="s">
        <v>152</v>
      </c>
    </row>
    <row r="188" spans="1:12" x14ac:dyDescent="0.3">
      <c r="A188">
        <v>117903</v>
      </c>
      <c r="B188" s="35">
        <v>2</v>
      </c>
      <c r="C188" t="s">
        <v>797</v>
      </c>
      <c r="D188" t="s">
        <v>664</v>
      </c>
      <c r="E188">
        <v>2030</v>
      </c>
      <c r="F188" t="s">
        <v>27</v>
      </c>
      <c r="G188" t="s">
        <v>665</v>
      </c>
      <c r="H188" t="s">
        <v>181</v>
      </c>
      <c r="I188" t="s">
        <v>182</v>
      </c>
      <c r="J188" t="s">
        <v>697</v>
      </c>
      <c r="K188" s="41" t="str">
        <f t="shared" si="2"/>
        <v>GBSBO De Leerexpert_Castor, Columbiastraat 8, 2030 ANTWERPEN</v>
      </c>
      <c r="L188" t="s">
        <v>152</v>
      </c>
    </row>
    <row r="189" spans="1:12" x14ac:dyDescent="0.3">
      <c r="A189">
        <v>118539</v>
      </c>
      <c r="B189" s="35">
        <v>2</v>
      </c>
      <c r="C189" t="s">
        <v>666</v>
      </c>
      <c r="D189" t="s">
        <v>667</v>
      </c>
      <c r="E189">
        <v>8540</v>
      </c>
      <c r="F189" t="s">
        <v>80</v>
      </c>
      <c r="G189" t="s">
        <v>668</v>
      </c>
      <c r="H189" t="s">
        <v>181</v>
      </c>
      <c r="I189" t="s">
        <v>182</v>
      </c>
      <c r="J189" t="s">
        <v>697</v>
      </c>
      <c r="K189" s="41" t="str">
        <f t="shared" si="2"/>
        <v>GBSBO Sancta Maria, Nieuwstraat 3_B, 8540 DEERLIJK</v>
      </c>
      <c r="L189" t="s">
        <v>152</v>
      </c>
    </row>
    <row r="190" spans="1:12" x14ac:dyDescent="0.3">
      <c r="A190">
        <v>125617</v>
      </c>
      <c r="B190" s="35">
        <v>2</v>
      </c>
      <c r="C190" t="s">
        <v>669</v>
      </c>
      <c r="D190" t="s">
        <v>670</v>
      </c>
      <c r="E190">
        <v>2018</v>
      </c>
      <c r="F190" t="s">
        <v>27</v>
      </c>
      <c r="G190" t="s">
        <v>671</v>
      </c>
      <c r="H190" t="s">
        <v>181</v>
      </c>
      <c r="I190" t="s">
        <v>182</v>
      </c>
      <c r="J190" t="s">
        <v>697</v>
      </c>
      <c r="K190" s="41" t="str">
        <f t="shared" si="2"/>
        <v>VLSBO Lamdeni, Isabellalei 69, 2018 ANTWERPEN</v>
      </c>
      <c r="L190" t="s">
        <v>152</v>
      </c>
    </row>
    <row r="191" spans="1:12" x14ac:dyDescent="0.3">
      <c r="A191">
        <v>125674</v>
      </c>
      <c r="B191" s="35">
        <v>2</v>
      </c>
      <c r="C191" t="s">
        <v>672</v>
      </c>
      <c r="D191" t="s">
        <v>798</v>
      </c>
      <c r="E191">
        <v>8570</v>
      </c>
      <c r="F191" t="s">
        <v>799</v>
      </c>
      <c r="G191" t="s">
        <v>770</v>
      </c>
      <c r="H191" t="s">
        <v>181</v>
      </c>
      <c r="I191" t="s">
        <v>182</v>
      </c>
      <c r="J191" t="s">
        <v>697</v>
      </c>
      <c r="K191" s="41" t="str">
        <f t="shared" si="2"/>
        <v>VLSBO School met de Bijbel Mijn Oogappel, Peter Benoitstraat 17, 8570 ANZEGEM</v>
      </c>
      <c r="L191" t="s">
        <v>152</v>
      </c>
    </row>
    <row r="192" spans="1:12" x14ac:dyDescent="0.3">
      <c r="A192">
        <v>128579</v>
      </c>
      <c r="B192" s="35">
        <v>2</v>
      </c>
      <c r="C192" t="s">
        <v>673</v>
      </c>
      <c r="D192" t="s">
        <v>674</v>
      </c>
      <c r="E192">
        <v>2340</v>
      </c>
      <c r="F192" t="s">
        <v>34</v>
      </c>
      <c r="G192" t="s">
        <v>675</v>
      </c>
      <c r="H192" t="s">
        <v>181</v>
      </c>
      <c r="I192" t="s">
        <v>182</v>
      </c>
      <c r="J192" t="s">
        <v>697</v>
      </c>
      <c r="K192" s="41" t="str">
        <f t="shared" si="2"/>
        <v>GBSBO De Schrieken, Antwerpseweg 48_1, 2340 BEERSE</v>
      </c>
      <c r="L192" t="s">
        <v>152</v>
      </c>
    </row>
    <row r="193" spans="1:13" x14ac:dyDescent="0.3">
      <c r="A193">
        <v>128645</v>
      </c>
      <c r="B193" s="35">
        <v>2</v>
      </c>
      <c r="C193" t="s">
        <v>742</v>
      </c>
      <c r="D193" t="s">
        <v>676</v>
      </c>
      <c r="E193">
        <v>9800</v>
      </c>
      <c r="F193" t="s">
        <v>102</v>
      </c>
      <c r="G193" t="s">
        <v>677</v>
      </c>
      <c r="H193" t="s">
        <v>763</v>
      </c>
      <c r="I193" t="s">
        <v>764</v>
      </c>
      <c r="J193" t="s">
        <v>765</v>
      </c>
      <c r="K193" s="41" t="str">
        <f t="shared" si="2"/>
        <v>GO! BSBO De Veerboot_Astene, Pontstraat 45, 9800 DEINZE</v>
      </c>
      <c r="L193" t="s">
        <v>152</v>
      </c>
    </row>
    <row r="194" spans="1:13" x14ac:dyDescent="0.3">
      <c r="A194">
        <v>129494</v>
      </c>
      <c r="B194" s="35">
        <v>2</v>
      </c>
      <c r="C194" t="s">
        <v>678</v>
      </c>
      <c r="D194" t="s">
        <v>679</v>
      </c>
      <c r="E194">
        <v>2800</v>
      </c>
      <c r="F194" t="s">
        <v>43</v>
      </c>
      <c r="G194" t="s">
        <v>680</v>
      </c>
      <c r="H194" t="s">
        <v>181</v>
      </c>
      <c r="I194" t="s">
        <v>182</v>
      </c>
      <c r="J194" t="s">
        <v>697</v>
      </c>
      <c r="K194" s="41" t="str">
        <f t="shared" si="2"/>
        <v>VBSBO De Sprankel, Nekkerspoelstraat 358_A, 2800 MECHELEN</v>
      </c>
      <c r="L194" t="s">
        <v>152</v>
      </c>
    </row>
    <row r="195" spans="1:13" x14ac:dyDescent="0.3">
      <c r="A195">
        <v>129528</v>
      </c>
      <c r="B195" s="35">
        <v>2</v>
      </c>
      <c r="C195" t="s">
        <v>681</v>
      </c>
      <c r="D195" t="s">
        <v>682</v>
      </c>
      <c r="E195">
        <v>9700</v>
      </c>
      <c r="F195" t="s">
        <v>101</v>
      </c>
      <c r="G195" t="s">
        <v>683</v>
      </c>
      <c r="H195" t="s">
        <v>763</v>
      </c>
      <c r="I195" t="s">
        <v>764</v>
      </c>
      <c r="J195" t="s">
        <v>765</v>
      </c>
      <c r="K195" s="41" t="str">
        <f t="shared" ref="K195:K258" si="3">IF(A195="","",C195&amp;", "&amp;D195&amp;", "&amp;E195&amp;" "&amp;F195)</f>
        <v>VBSBO KBO Kameleon/Cocon, Doorn 17_BI, 9700 OUDENAARDE</v>
      </c>
      <c r="L195" t="s">
        <v>152</v>
      </c>
    </row>
    <row r="196" spans="1:13" x14ac:dyDescent="0.3">
      <c r="A196">
        <v>130203</v>
      </c>
      <c r="B196" s="35">
        <v>2</v>
      </c>
      <c r="C196" t="s">
        <v>684</v>
      </c>
      <c r="D196" t="s">
        <v>322</v>
      </c>
      <c r="E196">
        <v>2990</v>
      </c>
      <c r="F196" t="s">
        <v>30</v>
      </c>
      <c r="G196" t="s">
        <v>323</v>
      </c>
      <c r="H196" t="s">
        <v>181</v>
      </c>
      <c r="I196" t="s">
        <v>182</v>
      </c>
      <c r="J196" t="s">
        <v>697</v>
      </c>
      <c r="K196" s="41" t="str">
        <f t="shared" si="3"/>
        <v>VLSBO Berkenbeek 1/8, Nieuwmoerse Steenweg 113_B, 2990 WUUSTWEZEL</v>
      </c>
      <c r="L196" t="s">
        <v>152</v>
      </c>
    </row>
    <row r="197" spans="1:13" x14ac:dyDescent="0.3">
      <c r="A197">
        <v>130237</v>
      </c>
      <c r="B197" s="35">
        <v>2</v>
      </c>
      <c r="C197" t="s">
        <v>685</v>
      </c>
      <c r="D197" t="s">
        <v>686</v>
      </c>
      <c r="E197">
        <v>9960</v>
      </c>
      <c r="F197" t="s">
        <v>151</v>
      </c>
      <c r="G197" t="s">
        <v>687</v>
      </c>
      <c r="H197" t="s">
        <v>763</v>
      </c>
      <c r="I197" t="s">
        <v>764</v>
      </c>
      <c r="J197" t="s">
        <v>765</v>
      </c>
      <c r="K197" s="41" t="str">
        <f t="shared" si="3"/>
        <v>PBSBO Kiempunt campus Assenede, Stoepestraat 40, 9960 ASSENEDE</v>
      </c>
      <c r="L197" t="s">
        <v>152</v>
      </c>
    </row>
    <row r="198" spans="1:13" x14ac:dyDescent="0.3">
      <c r="A198">
        <v>130815</v>
      </c>
      <c r="B198" s="35">
        <v>2</v>
      </c>
      <c r="C198" t="s">
        <v>688</v>
      </c>
      <c r="D198" t="s">
        <v>689</v>
      </c>
      <c r="E198">
        <v>8310</v>
      </c>
      <c r="F198" t="s">
        <v>68</v>
      </c>
      <c r="G198" t="s">
        <v>690</v>
      </c>
      <c r="H198" t="s">
        <v>181</v>
      </c>
      <c r="I198" t="s">
        <v>182</v>
      </c>
      <c r="J198" t="s">
        <v>697</v>
      </c>
      <c r="K198" s="41" t="str">
        <f t="shared" si="3"/>
        <v>VLSBO Wonderwijs Brugge, Sint-Kristoffelstraat 125_B, 8310 ASSEBROEK</v>
      </c>
      <c r="L198" t="s">
        <v>152</v>
      </c>
    </row>
    <row r="199" spans="1:13" x14ac:dyDescent="0.3">
      <c r="A199">
        <v>131541</v>
      </c>
      <c r="B199" s="35">
        <v>2</v>
      </c>
      <c r="C199" t="s">
        <v>691</v>
      </c>
      <c r="D199" t="s">
        <v>692</v>
      </c>
      <c r="E199">
        <v>8500</v>
      </c>
      <c r="F199" t="s">
        <v>78</v>
      </c>
      <c r="G199" t="s">
        <v>693</v>
      </c>
      <c r="H199" t="s">
        <v>181</v>
      </c>
      <c r="I199" t="s">
        <v>182</v>
      </c>
      <c r="J199" t="s">
        <v>697</v>
      </c>
      <c r="K199" s="41" t="str">
        <f t="shared" si="3"/>
        <v>VLSBO De Sprong, Rekollettenstraat 48, 8500 KORTRIJK</v>
      </c>
      <c r="L199" t="s">
        <v>152</v>
      </c>
    </row>
    <row r="200" spans="1:13" x14ac:dyDescent="0.3">
      <c r="A200">
        <v>139154</v>
      </c>
      <c r="B200" s="35">
        <v>2</v>
      </c>
      <c r="C200" t="s">
        <v>694</v>
      </c>
      <c r="D200" t="s">
        <v>695</v>
      </c>
      <c r="E200">
        <v>2018</v>
      </c>
      <c r="F200" t="s">
        <v>27</v>
      </c>
      <c r="G200" t="s">
        <v>282</v>
      </c>
      <c r="H200" t="s">
        <v>181</v>
      </c>
      <c r="I200" t="s">
        <v>182</v>
      </c>
      <c r="J200" t="s">
        <v>697</v>
      </c>
      <c r="K200" s="41" t="str">
        <f t="shared" si="3"/>
        <v>VKSBO KOCA, Rudolfstraat 16, 2018 ANTWERPEN</v>
      </c>
      <c r="L200" t="s">
        <v>152</v>
      </c>
    </row>
    <row r="201" spans="1:13" x14ac:dyDescent="0.3">
      <c r="A201">
        <v>143727</v>
      </c>
      <c r="B201" s="35">
        <v>2</v>
      </c>
      <c r="C201" t="s">
        <v>771</v>
      </c>
      <c r="D201" t="s">
        <v>696</v>
      </c>
      <c r="E201">
        <v>2600</v>
      </c>
      <c r="F201" t="s">
        <v>125</v>
      </c>
      <c r="G201" t="s">
        <v>358</v>
      </c>
      <c r="H201" t="s">
        <v>181</v>
      </c>
      <c r="I201" t="s">
        <v>182</v>
      </c>
      <c r="J201" t="s">
        <v>697</v>
      </c>
      <c r="K201" s="41" t="str">
        <f t="shared" si="3"/>
        <v>VBSBO-school de Merode, Sint-Hubertusstraat 12, 2600 BERCHEM</v>
      </c>
      <c r="L201" t="s">
        <v>152</v>
      </c>
    </row>
    <row r="202" spans="1:13" x14ac:dyDescent="0.3">
      <c r="A202">
        <v>144576</v>
      </c>
      <c r="B202" s="35">
        <v>2</v>
      </c>
      <c r="C202" t="s">
        <v>743</v>
      </c>
      <c r="D202" t="s">
        <v>744</v>
      </c>
      <c r="E202">
        <v>2500</v>
      </c>
      <c r="F202" t="s">
        <v>745</v>
      </c>
      <c r="G202" t="s">
        <v>746</v>
      </c>
      <c r="H202" t="s">
        <v>181</v>
      </c>
      <c r="I202" t="s">
        <v>182</v>
      </c>
      <c r="J202" t="s">
        <v>697</v>
      </c>
      <c r="K202" s="41" t="str">
        <f t="shared" si="3"/>
        <v>GO! BSBO 't Vestje, Rederijkerslei 4, 2500 LIER</v>
      </c>
      <c r="L202" t="s">
        <v>152</v>
      </c>
    </row>
    <row r="203" spans="1:13" x14ac:dyDescent="0.3">
      <c r="A203">
        <v>145995</v>
      </c>
      <c r="B203" s="35">
        <v>2</v>
      </c>
      <c r="C203" t="s">
        <v>772</v>
      </c>
      <c r="D203" t="s">
        <v>773</v>
      </c>
      <c r="E203">
        <v>8720</v>
      </c>
      <c r="F203" t="s">
        <v>774</v>
      </c>
      <c r="G203" t="s">
        <v>800</v>
      </c>
      <c r="H203" t="s">
        <v>181</v>
      </c>
      <c r="I203" t="s">
        <v>182</v>
      </c>
      <c r="J203" t="s">
        <v>697</v>
      </c>
      <c r="K203" s="41" t="str">
        <f t="shared" si="3"/>
        <v>GBSBO De Ruimtevaarder, Statiestraat 53, 8720 DENTERGEM</v>
      </c>
      <c r="L203" t="s">
        <v>152</v>
      </c>
    </row>
    <row r="204" spans="1:13" x14ac:dyDescent="0.3">
      <c r="A204">
        <v>146019</v>
      </c>
      <c r="B204" s="35">
        <v>2</v>
      </c>
      <c r="C204" t="s">
        <v>775</v>
      </c>
      <c r="D204" t="s">
        <v>471</v>
      </c>
      <c r="E204">
        <v>3580</v>
      </c>
      <c r="F204" t="s">
        <v>134</v>
      </c>
      <c r="G204" t="s">
        <v>472</v>
      </c>
      <c r="H204" t="s">
        <v>763</v>
      </c>
      <c r="I204" t="s">
        <v>764</v>
      </c>
      <c r="J204" t="s">
        <v>765</v>
      </c>
      <c r="K204" s="41" t="str">
        <f t="shared" si="3"/>
        <v>VBSBO De Brug 2, Maasheide 17, 3580 BERINGEN</v>
      </c>
      <c r="L204" t="s">
        <v>152</v>
      </c>
    </row>
    <row r="205" spans="1:13" x14ac:dyDescent="0.3">
      <c r="A205">
        <v>146027</v>
      </c>
      <c r="B205" s="35">
        <v>2</v>
      </c>
      <c r="C205" t="s">
        <v>776</v>
      </c>
      <c r="D205" t="s">
        <v>777</v>
      </c>
      <c r="E205">
        <v>8310</v>
      </c>
      <c r="F205" t="s">
        <v>778</v>
      </c>
      <c r="G205" t="s">
        <v>779</v>
      </c>
      <c r="H205" t="s">
        <v>181</v>
      </c>
      <c r="I205" t="s">
        <v>182</v>
      </c>
      <c r="J205" t="s">
        <v>697</v>
      </c>
      <c r="K205" s="41" t="str">
        <f t="shared" si="3"/>
        <v>VLSBO De Polder, Polderstraat 78, 8310 SINT-KRUIS</v>
      </c>
      <c r="L205" t="s">
        <v>152</v>
      </c>
    </row>
    <row r="206" spans="1:13" x14ac:dyDescent="0.3">
      <c r="A206">
        <v>146035</v>
      </c>
      <c r="B206" s="35">
        <v>2</v>
      </c>
      <c r="C206" t="s">
        <v>780</v>
      </c>
      <c r="D206" t="s">
        <v>781</v>
      </c>
      <c r="E206">
        <v>2018</v>
      </c>
      <c r="F206" t="s">
        <v>27</v>
      </c>
      <c r="G206" t="s">
        <v>782</v>
      </c>
      <c r="H206" t="s">
        <v>181</v>
      </c>
      <c r="I206" t="s">
        <v>182</v>
      </c>
      <c r="J206" t="s">
        <v>697</v>
      </c>
      <c r="K206" s="41" t="str">
        <f t="shared" si="3"/>
        <v>VBSBO Darkenoe, Haringrodestraat 84, 2018 ANTWERPEN</v>
      </c>
      <c r="L206" t="s">
        <v>152</v>
      </c>
    </row>
    <row r="207" spans="1:13" x14ac:dyDescent="0.3">
      <c r="A207">
        <v>146043</v>
      </c>
      <c r="B207" s="35">
        <v>2</v>
      </c>
      <c r="C207" t="s">
        <v>801</v>
      </c>
      <c r="D207" t="s">
        <v>783</v>
      </c>
      <c r="E207">
        <v>2030</v>
      </c>
      <c r="F207" t="s">
        <v>27</v>
      </c>
      <c r="G207" t="s">
        <v>784</v>
      </c>
      <c r="H207" t="s">
        <v>181</v>
      </c>
      <c r="I207" t="s">
        <v>182</v>
      </c>
      <c r="J207" t="s">
        <v>697</v>
      </c>
      <c r="K207" s="41" t="str">
        <f t="shared" si="3"/>
        <v>GBSBO De leerexpert Capitan, Columbiastraat 5, 2030 ANTWERPEN</v>
      </c>
      <c r="L207" t="s">
        <v>152</v>
      </c>
    </row>
    <row r="208" spans="1:13" x14ac:dyDescent="0.3">
      <c r="A208">
        <v>146456</v>
      </c>
      <c r="B208" s="35">
        <v>2</v>
      </c>
      <c r="C208" t="s">
        <v>802</v>
      </c>
      <c r="D208" t="s">
        <v>803</v>
      </c>
      <c r="E208">
        <v>8310</v>
      </c>
      <c r="F208" t="s">
        <v>778</v>
      </c>
      <c r="G208" t="s">
        <v>804</v>
      </c>
      <c r="H208" t="s">
        <v>181</v>
      </c>
      <c r="I208" t="s">
        <v>182</v>
      </c>
      <c r="J208" t="s">
        <v>697</v>
      </c>
      <c r="K208" s="41" t="str">
        <f t="shared" si="3"/>
        <v>GO! BSBO Penta Connect, Sint-Lucaslaan 29, 8310 SINT-KRUIS</v>
      </c>
      <c r="L208" t="s">
        <v>152</v>
      </c>
      <c r="M208" s="42" t="s">
        <v>700</v>
      </c>
    </row>
    <row r="209" spans="11:12" x14ac:dyDescent="0.3">
      <c r="K209" s="41" t="str">
        <f t="shared" si="3"/>
        <v/>
      </c>
      <c r="L209" t="s">
        <v>152</v>
      </c>
    </row>
    <row r="210" spans="11:12" x14ac:dyDescent="0.3">
      <c r="K210" s="41" t="str">
        <f t="shared" si="3"/>
        <v/>
      </c>
      <c r="L210" t="s">
        <v>152</v>
      </c>
    </row>
    <row r="211" spans="11:12" x14ac:dyDescent="0.3">
      <c r="K211" s="41" t="str">
        <f t="shared" si="3"/>
        <v/>
      </c>
      <c r="L211" t="s">
        <v>152</v>
      </c>
    </row>
    <row r="212" spans="11:12" x14ac:dyDescent="0.3">
      <c r="K212" s="41" t="str">
        <f t="shared" si="3"/>
        <v/>
      </c>
      <c r="L212" t="s">
        <v>152</v>
      </c>
    </row>
    <row r="213" spans="11:12" x14ac:dyDescent="0.3">
      <c r="K213" s="41" t="str">
        <f t="shared" si="3"/>
        <v/>
      </c>
      <c r="L213" t="s">
        <v>152</v>
      </c>
    </row>
    <row r="214" spans="11:12" x14ac:dyDescent="0.3">
      <c r="K214" s="41" t="str">
        <f t="shared" si="3"/>
        <v/>
      </c>
      <c r="L214" t="s">
        <v>152</v>
      </c>
    </row>
    <row r="215" spans="11:12" x14ac:dyDescent="0.3">
      <c r="K215" s="41" t="str">
        <f t="shared" si="3"/>
        <v/>
      </c>
      <c r="L215" t="s">
        <v>152</v>
      </c>
    </row>
    <row r="216" spans="11:12" x14ac:dyDescent="0.3">
      <c r="K216" s="41" t="str">
        <f t="shared" si="3"/>
        <v/>
      </c>
      <c r="L216" t="s">
        <v>152</v>
      </c>
    </row>
    <row r="217" spans="11:12" x14ac:dyDescent="0.3">
      <c r="K217" s="41" t="str">
        <f t="shared" si="3"/>
        <v/>
      </c>
      <c r="L217" t="s">
        <v>152</v>
      </c>
    </row>
    <row r="218" spans="11:12" x14ac:dyDescent="0.3">
      <c r="K218" s="41" t="str">
        <f t="shared" si="3"/>
        <v/>
      </c>
      <c r="L218" t="s">
        <v>152</v>
      </c>
    </row>
    <row r="219" spans="11:12" x14ac:dyDescent="0.3">
      <c r="K219" s="41" t="str">
        <f t="shared" si="3"/>
        <v/>
      </c>
      <c r="L219" t="s">
        <v>152</v>
      </c>
    </row>
    <row r="220" spans="11:12" x14ac:dyDescent="0.3">
      <c r="K220" s="41" t="str">
        <f t="shared" si="3"/>
        <v/>
      </c>
      <c r="L220" t="s">
        <v>152</v>
      </c>
    </row>
    <row r="221" spans="11:12" x14ac:dyDescent="0.3">
      <c r="K221" s="41" t="str">
        <f t="shared" si="3"/>
        <v/>
      </c>
      <c r="L221" t="s">
        <v>152</v>
      </c>
    </row>
    <row r="222" spans="11:12" x14ac:dyDescent="0.3">
      <c r="K222" s="41" t="str">
        <f t="shared" si="3"/>
        <v/>
      </c>
      <c r="L222" t="s">
        <v>152</v>
      </c>
    </row>
    <row r="223" spans="11:12" x14ac:dyDescent="0.3">
      <c r="K223" s="41" t="str">
        <f t="shared" si="3"/>
        <v/>
      </c>
    </row>
    <row r="224" spans="11:12" x14ac:dyDescent="0.3">
      <c r="K224" s="41" t="str">
        <f t="shared" si="3"/>
        <v/>
      </c>
    </row>
    <row r="225" spans="11:11" x14ac:dyDescent="0.3">
      <c r="K225" s="41" t="str">
        <f t="shared" si="3"/>
        <v/>
      </c>
    </row>
    <row r="226" spans="11:11" x14ac:dyDescent="0.3">
      <c r="K226" s="41" t="str">
        <f t="shared" si="3"/>
        <v/>
      </c>
    </row>
    <row r="227" spans="11:11" x14ac:dyDescent="0.3">
      <c r="K227" s="41" t="str">
        <f t="shared" si="3"/>
        <v/>
      </c>
    </row>
    <row r="228" spans="11:11" x14ac:dyDescent="0.3">
      <c r="K228" s="41" t="str">
        <f t="shared" si="3"/>
        <v/>
      </c>
    </row>
    <row r="229" spans="11:11" x14ac:dyDescent="0.3">
      <c r="K229" s="41" t="str">
        <f t="shared" si="3"/>
        <v/>
      </c>
    </row>
    <row r="230" spans="11:11" x14ac:dyDescent="0.3">
      <c r="K230" s="41" t="str">
        <f t="shared" si="3"/>
        <v/>
      </c>
    </row>
    <row r="231" spans="11:11" x14ac:dyDescent="0.3">
      <c r="K231" s="41" t="str">
        <f t="shared" si="3"/>
        <v/>
      </c>
    </row>
    <row r="232" spans="11:11" x14ac:dyDescent="0.3">
      <c r="K232" s="41" t="str">
        <f t="shared" si="3"/>
        <v/>
      </c>
    </row>
    <row r="233" spans="11:11" x14ac:dyDescent="0.3">
      <c r="K233" s="41" t="str">
        <f t="shared" si="3"/>
        <v/>
      </c>
    </row>
    <row r="234" spans="11:11" x14ac:dyDescent="0.3">
      <c r="K234" s="41" t="str">
        <f t="shared" si="3"/>
        <v/>
      </c>
    </row>
    <row r="235" spans="11:11" x14ac:dyDescent="0.3">
      <c r="K235" s="41" t="str">
        <f t="shared" si="3"/>
        <v/>
      </c>
    </row>
    <row r="236" spans="11:11" x14ac:dyDescent="0.3">
      <c r="K236" s="41" t="str">
        <f t="shared" si="3"/>
        <v/>
      </c>
    </row>
    <row r="237" spans="11:11" x14ac:dyDescent="0.3">
      <c r="K237" s="41" t="str">
        <f t="shared" si="3"/>
        <v/>
      </c>
    </row>
    <row r="238" spans="11:11" x14ac:dyDescent="0.3">
      <c r="K238" s="41" t="str">
        <f t="shared" si="3"/>
        <v/>
      </c>
    </row>
    <row r="239" spans="11:11" x14ac:dyDescent="0.3">
      <c r="K239" s="41" t="str">
        <f t="shared" si="3"/>
        <v/>
      </c>
    </row>
    <row r="240" spans="11:11" x14ac:dyDescent="0.3">
      <c r="K240" s="41" t="str">
        <f t="shared" si="3"/>
        <v/>
      </c>
    </row>
    <row r="241" spans="11:11" x14ac:dyDescent="0.3">
      <c r="K241" s="41" t="str">
        <f t="shared" si="3"/>
        <v/>
      </c>
    </row>
    <row r="242" spans="11:11" x14ac:dyDescent="0.3">
      <c r="K242" s="41" t="str">
        <f t="shared" si="3"/>
        <v/>
      </c>
    </row>
    <row r="243" spans="11:11" x14ac:dyDescent="0.3">
      <c r="K243" s="41" t="str">
        <f t="shared" si="3"/>
        <v/>
      </c>
    </row>
    <row r="244" spans="11:11" x14ac:dyDescent="0.3">
      <c r="K244" s="41" t="str">
        <f t="shared" si="3"/>
        <v/>
      </c>
    </row>
    <row r="245" spans="11:11" x14ac:dyDescent="0.3">
      <c r="K245" s="41" t="str">
        <f t="shared" si="3"/>
        <v/>
      </c>
    </row>
    <row r="246" spans="11:11" x14ac:dyDescent="0.3">
      <c r="K246" s="41" t="str">
        <f t="shared" si="3"/>
        <v/>
      </c>
    </row>
    <row r="247" spans="11:11" x14ac:dyDescent="0.3">
      <c r="K247" s="41" t="str">
        <f t="shared" si="3"/>
        <v/>
      </c>
    </row>
    <row r="248" spans="11:11" x14ac:dyDescent="0.3">
      <c r="K248" s="41" t="str">
        <f t="shared" si="3"/>
        <v/>
      </c>
    </row>
    <row r="249" spans="11:11" x14ac:dyDescent="0.3">
      <c r="K249" s="41" t="str">
        <f t="shared" si="3"/>
        <v/>
      </c>
    </row>
    <row r="250" spans="11:11" x14ac:dyDescent="0.3">
      <c r="K250" s="41" t="str">
        <f t="shared" si="3"/>
        <v/>
      </c>
    </row>
    <row r="251" spans="11:11" x14ac:dyDescent="0.3">
      <c r="K251" s="41" t="str">
        <f t="shared" si="3"/>
        <v/>
      </c>
    </row>
    <row r="252" spans="11:11" x14ac:dyDescent="0.3">
      <c r="K252" s="41" t="str">
        <f t="shared" si="3"/>
        <v/>
      </c>
    </row>
    <row r="253" spans="11:11" x14ac:dyDescent="0.3">
      <c r="K253" s="41" t="str">
        <f t="shared" si="3"/>
        <v/>
      </c>
    </row>
    <row r="254" spans="11:11" x14ac:dyDescent="0.3">
      <c r="K254" s="41" t="str">
        <f t="shared" si="3"/>
        <v/>
      </c>
    </row>
    <row r="255" spans="11:11" x14ac:dyDescent="0.3">
      <c r="K255" s="41" t="str">
        <f t="shared" si="3"/>
        <v/>
      </c>
    </row>
    <row r="256" spans="11:11" x14ac:dyDescent="0.3">
      <c r="K256" s="41" t="str">
        <f t="shared" si="3"/>
        <v/>
      </c>
    </row>
    <row r="257" spans="11:11" x14ac:dyDescent="0.3">
      <c r="K257" s="41" t="str">
        <f t="shared" si="3"/>
        <v/>
      </c>
    </row>
    <row r="258" spans="11:11" x14ac:dyDescent="0.3">
      <c r="K258" s="41" t="str">
        <f t="shared" si="3"/>
        <v/>
      </c>
    </row>
    <row r="259" spans="11:11" x14ac:dyDescent="0.3">
      <c r="K259" s="41" t="str">
        <f t="shared" ref="K259:K322" si="4">IF(A259="","",C259&amp;", "&amp;D259&amp;", "&amp;E259&amp;" "&amp;F259)</f>
        <v/>
      </c>
    </row>
    <row r="260" spans="11:11" x14ac:dyDescent="0.3">
      <c r="K260" s="41" t="str">
        <f t="shared" si="4"/>
        <v/>
      </c>
    </row>
    <row r="261" spans="11:11" x14ac:dyDescent="0.3">
      <c r="K261" s="41" t="str">
        <f t="shared" si="4"/>
        <v/>
      </c>
    </row>
    <row r="262" spans="11:11" x14ac:dyDescent="0.3">
      <c r="K262" s="41" t="str">
        <f t="shared" si="4"/>
        <v/>
      </c>
    </row>
    <row r="263" spans="11:11" x14ac:dyDescent="0.3">
      <c r="K263" s="41" t="str">
        <f t="shared" si="4"/>
        <v/>
      </c>
    </row>
    <row r="264" spans="11:11" x14ac:dyDescent="0.3">
      <c r="K264" s="41" t="str">
        <f t="shared" si="4"/>
        <v/>
      </c>
    </row>
    <row r="265" spans="11:11" x14ac:dyDescent="0.3">
      <c r="K265" s="41" t="str">
        <f t="shared" si="4"/>
        <v/>
      </c>
    </row>
    <row r="266" spans="11:11" x14ac:dyDescent="0.3">
      <c r="K266" s="41" t="str">
        <f t="shared" si="4"/>
        <v/>
      </c>
    </row>
    <row r="267" spans="11:11" x14ac:dyDescent="0.3">
      <c r="K267" s="41" t="str">
        <f t="shared" si="4"/>
        <v/>
      </c>
    </row>
    <row r="268" spans="11:11" x14ac:dyDescent="0.3">
      <c r="K268" s="41" t="str">
        <f t="shared" si="4"/>
        <v/>
      </c>
    </row>
    <row r="269" spans="11:11" x14ac:dyDescent="0.3">
      <c r="K269" s="41" t="str">
        <f t="shared" si="4"/>
        <v/>
      </c>
    </row>
    <row r="270" spans="11:11" x14ac:dyDescent="0.3">
      <c r="K270" s="41" t="str">
        <f t="shared" si="4"/>
        <v/>
      </c>
    </row>
    <row r="271" spans="11:11" x14ac:dyDescent="0.3">
      <c r="K271" s="41" t="str">
        <f t="shared" si="4"/>
        <v/>
      </c>
    </row>
    <row r="272" spans="11:11" x14ac:dyDescent="0.3">
      <c r="K272" s="41" t="str">
        <f t="shared" si="4"/>
        <v/>
      </c>
    </row>
    <row r="273" spans="11:11" x14ac:dyDescent="0.3">
      <c r="K273" s="41" t="str">
        <f t="shared" si="4"/>
        <v/>
      </c>
    </row>
    <row r="274" spans="11:11" x14ac:dyDescent="0.3">
      <c r="K274" s="41" t="str">
        <f t="shared" si="4"/>
        <v/>
      </c>
    </row>
    <row r="275" spans="11:11" x14ac:dyDescent="0.3">
      <c r="K275" s="41" t="str">
        <f t="shared" si="4"/>
        <v/>
      </c>
    </row>
    <row r="276" spans="11:11" x14ac:dyDescent="0.3">
      <c r="K276" s="41" t="str">
        <f t="shared" si="4"/>
        <v/>
      </c>
    </row>
    <row r="277" spans="11:11" x14ac:dyDescent="0.3">
      <c r="K277" s="41" t="str">
        <f t="shared" si="4"/>
        <v/>
      </c>
    </row>
    <row r="278" spans="11:11" x14ac:dyDescent="0.3">
      <c r="K278" s="41" t="str">
        <f t="shared" si="4"/>
        <v/>
      </c>
    </row>
    <row r="279" spans="11:11" x14ac:dyDescent="0.3">
      <c r="K279" s="41" t="str">
        <f t="shared" si="4"/>
        <v/>
      </c>
    </row>
    <row r="280" spans="11:11" x14ac:dyDescent="0.3">
      <c r="K280" s="41" t="str">
        <f t="shared" si="4"/>
        <v/>
      </c>
    </row>
    <row r="281" spans="11:11" x14ac:dyDescent="0.3">
      <c r="K281" s="41" t="str">
        <f t="shared" si="4"/>
        <v/>
      </c>
    </row>
    <row r="282" spans="11:11" x14ac:dyDescent="0.3">
      <c r="K282" s="41" t="str">
        <f t="shared" si="4"/>
        <v/>
      </c>
    </row>
    <row r="283" spans="11:11" x14ac:dyDescent="0.3">
      <c r="K283" s="41" t="str">
        <f t="shared" si="4"/>
        <v/>
      </c>
    </row>
    <row r="284" spans="11:11" x14ac:dyDescent="0.3">
      <c r="K284" s="41" t="str">
        <f t="shared" si="4"/>
        <v/>
      </c>
    </row>
    <row r="285" spans="11:11" x14ac:dyDescent="0.3">
      <c r="K285" s="41" t="str">
        <f t="shared" si="4"/>
        <v/>
      </c>
    </row>
    <row r="286" spans="11:11" x14ac:dyDescent="0.3">
      <c r="K286" s="41" t="str">
        <f t="shared" si="4"/>
        <v/>
      </c>
    </row>
    <row r="287" spans="11:11" x14ac:dyDescent="0.3">
      <c r="K287" s="41" t="str">
        <f t="shared" si="4"/>
        <v/>
      </c>
    </row>
    <row r="288" spans="11:11" x14ac:dyDescent="0.3">
      <c r="K288" s="41" t="str">
        <f t="shared" si="4"/>
        <v/>
      </c>
    </row>
    <row r="289" spans="11:11" x14ac:dyDescent="0.3">
      <c r="K289" s="41" t="str">
        <f t="shared" si="4"/>
        <v/>
      </c>
    </row>
    <row r="290" spans="11:11" x14ac:dyDescent="0.3">
      <c r="K290" s="41" t="str">
        <f t="shared" si="4"/>
        <v/>
      </c>
    </row>
    <row r="291" spans="11:11" x14ac:dyDescent="0.3">
      <c r="K291" s="41" t="str">
        <f t="shared" si="4"/>
        <v/>
      </c>
    </row>
    <row r="292" spans="11:11" x14ac:dyDescent="0.3">
      <c r="K292" s="41" t="str">
        <f t="shared" si="4"/>
        <v/>
      </c>
    </row>
    <row r="293" spans="11:11" x14ac:dyDescent="0.3">
      <c r="K293" s="41" t="str">
        <f t="shared" si="4"/>
        <v/>
      </c>
    </row>
    <row r="294" spans="11:11" x14ac:dyDescent="0.3">
      <c r="K294" s="41" t="str">
        <f t="shared" si="4"/>
        <v/>
      </c>
    </row>
    <row r="295" spans="11:11" x14ac:dyDescent="0.3">
      <c r="K295" s="41" t="str">
        <f t="shared" si="4"/>
        <v/>
      </c>
    </row>
    <row r="296" spans="11:11" x14ac:dyDescent="0.3">
      <c r="K296" s="41" t="str">
        <f t="shared" si="4"/>
        <v/>
      </c>
    </row>
    <row r="297" spans="11:11" x14ac:dyDescent="0.3">
      <c r="K297" s="41" t="str">
        <f t="shared" si="4"/>
        <v/>
      </c>
    </row>
    <row r="298" spans="11:11" x14ac:dyDescent="0.3">
      <c r="K298" s="41" t="str">
        <f t="shared" si="4"/>
        <v/>
      </c>
    </row>
    <row r="299" spans="11:11" x14ac:dyDescent="0.3">
      <c r="K299" s="41" t="str">
        <f t="shared" si="4"/>
        <v/>
      </c>
    </row>
    <row r="300" spans="11:11" x14ac:dyDescent="0.3">
      <c r="K300" s="41" t="str">
        <f t="shared" si="4"/>
        <v/>
      </c>
    </row>
    <row r="301" spans="11:11" x14ac:dyDescent="0.3">
      <c r="K301" s="41" t="str">
        <f t="shared" si="4"/>
        <v/>
      </c>
    </row>
    <row r="302" spans="11:11" x14ac:dyDescent="0.3">
      <c r="K302" s="41" t="str">
        <f t="shared" si="4"/>
        <v/>
      </c>
    </row>
    <row r="303" spans="11:11" x14ac:dyDescent="0.3">
      <c r="K303" s="41" t="str">
        <f t="shared" si="4"/>
        <v/>
      </c>
    </row>
    <row r="304" spans="11:11" x14ac:dyDescent="0.3">
      <c r="K304" s="41" t="str">
        <f t="shared" si="4"/>
        <v/>
      </c>
    </row>
    <row r="305" spans="11:11" x14ac:dyDescent="0.3">
      <c r="K305" s="41" t="str">
        <f t="shared" si="4"/>
        <v/>
      </c>
    </row>
    <row r="306" spans="11:11" x14ac:dyDescent="0.3">
      <c r="K306" s="41" t="str">
        <f t="shared" si="4"/>
        <v/>
      </c>
    </row>
    <row r="307" spans="11:11" x14ac:dyDescent="0.3">
      <c r="K307" s="41" t="str">
        <f t="shared" si="4"/>
        <v/>
      </c>
    </row>
    <row r="308" spans="11:11" x14ac:dyDescent="0.3">
      <c r="K308" s="41" t="str">
        <f t="shared" si="4"/>
        <v/>
      </c>
    </row>
    <row r="309" spans="11:11" x14ac:dyDescent="0.3">
      <c r="K309" s="41" t="str">
        <f t="shared" si="4"/>
        <v/>
      </c>
    </row>
    <row r="310" spans="11:11" x14ac:dyDescent="0.3">
      <c r="K310" s="41" t="str">
        <f t="shared" si="4"/>
        <v/>
      </c>
    </row>
    <row r="311" spans="11:11" x14ac:dyDescent="0.3">
      <c r="K311" s="41" t="str">
        <f t="shared" si="4"/>
        <v/>
      </c>
    </row>
    <row r="312" spans="11:11" x14ac:dyDescent="0.3">
      <c r="K312" s="41" t="str">
        <f t="shared" si="4"/>
        <v/>
      </c>
    </row>
    <row r="313" spans="11:11" x14ac:dyDescent="0.3">
      <c r="K313" s="41" t="str">
        <f t="shared" si="4"/>
        <v/>
      </c>
    </row>
    <row r="314" spans="11:11" x14ac:dyDescent="0.3">
      <c r="K314" s="41" t="str">
        <f t="shared" si="4"/>
        <v/>
      </c>
    </row>
    <row r="315" spans="11:11" x14ac:dyDescent="0.3">
      <c r="K315" s="41" t="str">
        <f t="shared" si="4"/>
        <v/>
      </c>
    </row>
    <row r="316" spans="11:11" x14ac:dyDescent="0.3">
      <c r="K316" s="41" t="str">
        <f t="shared" si="4"/>
        <v/>
      </c>
    </row>
    <row r="317" spans="11:11" x14ac:dyDescent="0.3">
      <c r="K317" s="41" t="str">
        <f t="shared" si="4"/>
        <v/>
      </c>
    </row>
    <row r="318" spans="11:11" x14ac:dyDescent="0.3">
      <c r="K318" s="41" t="str">
        <f t="shared" si="4"/>
        <v/>
      </c>
    </row>
    <row r="319" spans="11:11" x14ac:dyDescent="0.3">
      <c r="K319" s="41" t="str">
        <f t="shared" si="4"/>
        <v/>
      </c>
    </row>
    <row r="320" spans="11:11" x14ac:dyDescent="0.3">
      <c r="K320" s="41" t="str">
        <f t="shared" si="4"/>
        <v/>
      </c>
    </row>
    <row r="321" spans="11:11" x14ac:dyDescent="0.3">
      <c r="K321" s="41" t="str">
        <f t="shared" si="4"/>
        <v/>
      </c>
    </row>
    <row r="322" spans="11:11" x14ac:dyDescent="0.3">
      <c r="K322" s="41" t="str">
        <f t="shared" si="4"/>
        <v/>
      </c>
    </row>
    <row r="323" spans="11:11" x14ac:dyDescent="0.3">
      <c r="K323" s="41" t="str">
        <f t="shared" ref="K323:K386" si="5">IF(A323="","",C323&amp;", "&amp;D323&amp;", "&amp;E323&amp;" "&amp;F323)</f>
        <v/>
      </c>
    </row>
    <row r="324" spans="11:11" x14ac:dyDescent="0.3">
      <c r="K324" s="41" t="str">
        <f t="shared" si="5"/>
        <v/>
      </c>
    </row>
    <row r="325" spans="11:11" x14ac:dyDescent="0.3">
      <c r="K325" s="41" t="str">
        <f t="shared" si="5"/>
        <v/>
      </c>
    </row>
    <row r="326" spans="11:11" x14ac:dyDescent="0.3">
      <c r="K326" s="41" t="str">
        <f t="shared" si="5"/>
        <v/>
      </c>
    </row>
    <row r="327" spans="11:11" x14ac:dyDescent="0.3">
      <c r="K327" s="41" t="str">
        <f t="shared" si="5"/>
        <v/>
      </c>
    </row>
    <row r="328" spans="11:11" x14ac:dyDescent="0.3">
      <c r="K328" s="41" t="str">
        <f t="shared" si="5"/>
        <v/>
      </c>
    </row>
    <row r="329" spans="11:11" x14ac:dyDescent="0.3">
      <c r="K329" s="41" t="str">
        <f t="shared" si="5"/>
        <v/>
      </c>
    </row>
    <row r="330" spans="11:11" x14ac:dyDescent="0.3">
      <c r="K330" s="41" t="str">
        <f t="shared" si="5"/>
        <v/>
      </c>
    </row>
    <row r="331" spans="11:11" x14ac:dyDescent="0.3">
      <c r="K331" s="41" t="str">
        <f t="shared" si="5"/>
        <v/>
      </c>
    </row>
    <row r="332" spans="11:11" x14ac:dyDescent="0.3">
      <c r="K332" s="41" t="str">
        <f t="shared" si="5"/>
        <v/>
      </c>
    </row>
    <row r="333" spans="11:11" x14ac:dyDescent="0.3">
      <c r="K333" s="41" t="str">
        <f t="shared" si="5"/>
        <v/>
      </c>
    </row>
    <row r="334" spans="11:11" x14ac:dyDescent="0.3">
      <c r="K334" s="41" t="str">
        <f t="shared" si="5"/>
        <v/>
      </c>
    </row>
    <row r="335" spans="11:11" x14ac:dyDescent="0.3">
      <c r="K335" s="41" t="str">
        <f t="shared" si="5"/>
        <v/>
      </c>
    </row>
    <row r="336" spans="11:11" x14ac:dyDescent="0.3">
      <c r="K336" s="41" t="str">
        <f t="shared" si="5"/>
        <v/>
      </c>
    </row>
    <row r="337" spans="11:11" x14ac:dyDescent="0.3">
      <c r="K337" s="41" t="str">
        <f t="shared" si="5"/>
        <v/>
      </c>
    </row>
    <row r="338" spans="11:11" x14ac:dyDescent="0.3">
      <c r="K338" s="41" t="str">
        <f t="shared" si="5"/>
        <v/>
      </c>
    </row>
    <row r="339" spans="11:11" x14ac:dyDescent="0.3">
      <c r="K339" s="41" t="str">
        <f t="shared" si="5"/>
        <v/>
      </c>
    </row>
    <row r="340" spans="11:11" x14ac:dyDescent="0.3">
      <c r="K340" s="41" t="str">
        <f t="shared" si="5"/>
        <v/>
      </c>
    </row>
    <row r="341" spans="11:11" x14ac:dyDescent="0.3">
      <c r="K341" s="41" t="str">
        <f t="shared" si="5"/>
        <v/>
      </c>
    </row>
    <row r="342" spans="11:11" x14ac:dyDescent="0.3">
      <c r="K342" s="41" t="str">
        <f t="shared" si="5"/>
        <v/>
      </c>
    </row>
    <row r="343" spans="11:11" x14ac:dyDescent="0.3">
      <c r="K343" s="41" t="str">
        <f t="shared" si="5"/>
        <v/>
      </c>
    </row>
    <row r="344" spans="11:11" x14ac:dyDescent="0.3">
      <c r="K344" s="41" t="str">
        <f t="shared" si="5"/>
        <v/>
      </c>
    </row>
    <row r="345" spans="11:11" x14ac:dyDescent="0.3">
      <c r="K345" s="41" t="str">
        <f t="shared" si="5"/>
        <v/>
      </c>
    </row>
    <row r="346" spans="11:11" x14ac:dyDescent="0.3">
      <c r="K346" s="41" t="str">
        <f t="shared" si="5"/>
        <v/>
      </c>
    </row>
    <row r="347" spans="11:11" x14ac:dyDescent="0.3">
      <c r="K347" s="41" t="str">
        <f t="shared" si="5"/>
        <v/>
      </c>
    </row>
    <row r="348" spans="11:11" x14ac:dyDescent="0.3">
      <c r="K348" s="41" t="str">
        <f t="shared" si="5"/>
        <v/>
      </c>
    </row>
    <row r="349" spans="11:11" x14ac:dyDescent="0.3">
      <c r="K349" s="41" t="str">
        <f t="shared" si="5"/>
        <v/>
      </c>
    </row>
    <row r="350" spans="11:11" x14ac:dyDescent="0.3">
      <c r="K350" s="41" t="str">
        <f t="shared" si="5"/>
        <v/>
      </c>
    </row>
    <row r="351" spans="11:11" x14ac:dyDescent="0.3">
      <c r="K351" s="41" t="str">
        <f t="shared" si="5"/>
        <v/>
      </c>
    </row>
    <row r="352" spans="11:11" x14ac:dyDescent="0.3">
      <c r="K352" s="41" t="str">
        <f t="shared" si="5"/>
        <v/>
      </c>
    </row>
    <row r="353" spans="11:11" x14ac:dyDescent="0.3">
      <c r="K353" s="41" t="str">
        <f t="shared" si="5"/>
        <v/>
      </c>
    </row>
    <row r="354" spans="11:11" x14ac:dyDescent="0.3">
      <c r="K354" s="41" t="str">
        <f t="shared" si="5"/>
        <v/>
      </c>
    </row>
    <row r="355" spans="11:11" x14ac:dyDescent="0.3">
      <c r="K355" s="41" t="str">
        <f t="shared" si="5"/>
        <v/>
      </c>
    </row>
    <row r="356" spans="11:11" x14ac:dyDescent="0.3">
      <c r="K356" s="41" t="str">
        <f t="shared" si="5"/>
        <v/>
      </c>
    </row>
    <row r="357" spans="11:11" x14ac:dyDescent="0.3">
      <c r="K357" s="41" t="str">
        <f t="shared" si="5"/>
        <v/>
      </c>
    </row>
    <row r="358" spans="11:11" x14ac:dyDescent="0.3">
      <c r="K358" s="41" t="str">
        <f t="shared" si="5"/>
        <v/>
      </c>
    </row>
    <row r="359" spans="11:11" x14ac:dyDescent="0.3">
      <c r="K359" s="41" t="str">
        <f t="shared" si="5"/>
        <v/>
      </c>
    </row>
    <row r="360" spans="11:11" x14ac:dyDescent="0.3">
      <c r="K360" s="41" t="str">
        <f t="shared" si="5"/>
        <v/>
      </c>
    </row>
    <row r="361" spans="11:11" x14ac:dyDescent="0.3">
      <c r="K361" s="41" t="str">
        <f t="shared" si="5"/>
        <v/>
      </c>
    </row>
    <row r="362" spans="11:11" x14ac:dyDescent="0.3">
      <c r="K362" s="41" t="str">
        <f t="shared" si="5"/>
        <v/>
      </c>
    </row>
    <row r="363" spans="11:11" x14ac:dyDescent="0.3">
      <c r="K363" s="41" t="str">
        <f t="shared" si="5"/>
        <v/>
      </c>
    </row>
    <row r="364" spans="11:11" x14ac:dyDescent="0.3">
      <c r="K364" s="41" t="str">
        <f t="shared" si="5"/>
        <v/>
      </c>
    </row>
    <row r="365" spans="11:11" x14ac:dyDescent="0.3">
      <c r="K365" s="41" t="str">
        <f t="shared" si="5"/>
        <v/>
      </c>
    </row>
    <row r="366" spans="11:11" x14ac:dyDescent="0.3">
      <c r="K366" s="41" t="str">
        <f t="shared" si="5"/>
        <v/>
      </c>
    </row>
    <row r="367" spans="11:11" x14ac:dyDescent="0.3">
      <c r="K367" s="41" t="str">
        <f t="shared" si="5"/>
        <v/>
      </c>
    </row>
    <row r="368" spans="11:11" x14ac:dyDescent="0.3">
      <c r="K368" s="41" t="str">
        <f t="shared" si="5"/>
        <v/>
      </c>
    </row>
    <row r="369" spans="11:11" x14ac:dyDescent="0.3">
      <c r="K369" s="41" t="str">
        <f t="shared" si="5"/>
        <v/>
      </c>
    </row>
    <row r="370" spans="11:11" x14ac:dyDescent="0.3">
      <c r="K370" s="41" t="str">
        <f t="shared" si="5"/>
        <v/>
      </c>
    </row>
    <row r="371" spans="11:11" x14ac:dyDescent="0.3">
      <c r="K371" s="41" t="str">
        <f t="shared" si="5"/>
        <v/>
      </c>
    </row>
    <row r="372" spans="11:11" x14ac:dyDescent="0.3">
      <c r="K372" s="41" t="str">
        <f t="shared" si="5"/>
        <v/>
      </c>
    </row>
    <row r="373" spans="11:11" x14ac:dyDescent="0.3">
      <c r="K373" s="41" t="str">
        <f t="shared" si="5"/>
        <v/>
      </c>
    </row>
    <row r="374" spans="11:11" x14ac:dyDescent="0.3">
      <c r="K374" s="41" t="str">
        <f t="shared" si="5"/>
        <v/>
      </c>
    </row>
    <row r="375" spans="11:11" x14ac:dyDescent="0.3">
      <c r="K375" s="41" t="str">
        <f t="shared" si="5"/>
        <v/>
      </c>
    </row>
    <row r="376" spans="11:11" x14ac:dyDescent="0.3">
      <c r="K376" s="41" t="str">
        <f t="shared" si="5"/>
        <v/>
      </c>
    </row>
    <row r="377" spans="11:11" x14ac:dyDescent="0.3">
      <c r="K377" s="41" t="str">
        <f t="shared" si="5"/>
        <v/>
      </c>
    </row>
    <row r="378" spans="11:11" x14ac:dyDescent="0.3">
      <c r="K378" s="41" t="str">
        <f t="shared" si="5"/>
        <v/>
      </c>
    </row>
    <row r="379" spans="11:11" x14ac:dyDescent="0.3">
      <c r="K379" s="41" t="str">
        <f t="shared" si="5"/>
        <v/>
      </c>
    </row>
    <row r="380" spans="11:11" x14ac:dyDescent="0.3">
      <c r="K380" s="41" t="str">
        <f t="shared" si="5"/>
        <v/>
      </c>
    </row>
    <row r="381" spans="11:11" x14ac:dyDescent="0.3">
      <c r="K381" s="41" t="str">
        <f t="shared" si="5"/>
        <v/>
      </c>
    </row>
    <row r="382" spans="11:11" x14ac:dyDescent="0.3">
      <c r="K382" s="41" t="str">
        <f t="shared" si="5"/>
        <v/>
      </c>
    </row>
    <row r="383" spans="11:11" x14ac:dyDescent="0.3">
      <c r="K383" s="41" t="str">
        <f t="shared" si="5"/>
        <v/>
      </c>
    </row>
    <row r="384" spans="11:11" x14ac:dyDescent="0.3">
      <c r="K384" s="41" t="str">
        <f t="shared" si="5"/>
        <v/>
      </c>
    </row>
    <row r="385" spans="11:11" x14ac:dyDescent="0.3">
      <c r="K385" s="41" t="str">
        <f t="shared" si="5"/>
        <v/>
      </c>
    </row>
    <row r="386" spans="11:11" x14ac:dyDescent="0.3">
      <c r="K386" s="41" t="str">
        <f t="shared" si="5"/>
        <v/>
      </c>
    </row>
    <row r="387" spans="11:11" x14ac:dyDescent="0.3">
      <c r="K387" s="41" t="str">
        <f t="shared" ref="K387:K450" si="6">IF(A387="","",C387&amp;", "&amp;D387&amp;", "&amp;E387&amp;" "&amp;F387)</f>
        <v/>
      </c>
    </row>
    <row r="388" spans="11:11" x14ac:dyDescent="0.3">
      <c r="K388" s="41" t="str">
        <f t="shared" si="6"/>
        <v/>
      </c>
    </row>
    <row r="389" spans="11:11" x14ac:dyDescent="0.3">
      <c r="K389" s="41" t="str">
        <f t="shared" si="6"/>
        <v/>
      </c>
    </row>
    <row r="390" spans="11:11" x14ac:dyDescent="0.3">
      <c r="K390" s="41" t="str">
        <f t="shared" si="6"/>
        <v/>
      </c>
    </row>
    <row r="391" spans="11:11" x14ac:dyDescent="0.3">
      <c r="K391" s="41" t="str">
        <f t="shared" si="6"/>
        <v/>
      </c>
    </row>
    <row r="392" spans="11:11" x14ac:dyDescent="0.3">
      <c r="K392" s="41" t="str">
        <f t="shared" si="6"/>
        <v/>
      </c>
    </row>
    <row r="393" spans="11:11" x14ac:dyDescent="0.3">
      <c r="K393" s="41" t="str">
        <f t="shared" si="6"/>
        <v/>
      </c>
    </row>
    <row r="394" spans="11:11" x14ac:dyDescent="0.3">
      <c r="K394" s="41" t="str">
        <f t="shared" si="6"/>
        <v/>
      </c>
    </row>
    <row r="395" spans="11:11" x14ac:dyDescent="0.3">
      <c r="K395" s="41" t="str">
        <f t="shared" si="6"/>
        <v/>
      </c>
    </row>
    <row r="396" spans="11:11" x14ac:dyDescent="0.3">
      <c r="K396" s="41" t="str">
        <f t="shared" si="6"/>
        <v/>
      </c>
    </row>
    <row r="397" spans="11:11" x14ac:dyDescent="0.3">
      <c r="K397" s="41" t="str">
        <f t="shared" si="6"/>
        <v/>
      </c>
    </row>
    <row r="398" spans="11:11" x14ac:dyDescent="0.3">
      <c r="K398" s="41" t="str">
        <f t="shared" si="6"/>
        <v/>
      </c>
    </row>
    <row r="399" spans="11:11" x14ac:dyDescent="0.3">
      <c r="K399" s="41" t="str">
        <f t="shared" si="6"/>
        <v/>
      </c>
    </row>
    <row r="400" spans="11:11" x14ac:dyDescent="0.3">
      <c r="K400" s="41" t="str">
        <f t="shared" si="6"/>
        <v/>
      </c>
    </row>
    <row r="401" spans="11:11" x14ac:dyDescent="0.3">
      <c r="K401" s="41" t="str">
        <f t="shared" si="6"/>
        <v/>
      </c>
    </row>
    <row r="402" spans="11:11" x14ac:dyDescent="0.3">
      <c r="K402" s="41" t="str">
        <f t="shared" si="6"/>
        <v/>
      </c>
    </row>
    <row r="403" spans="11:11" x14ac:dyDescent="0.3">
      <c r="K403" s="41" t="str">
        <f t="shared" si="6"/>
        <v/>
      </c>
    </row>
    <row r="404" spans="11:11" x14ac:dyDescent="0.3">
      <c r="K404" s="41" t="str">
        <f t="shared" si="6"/>
        <v/>
      </c>
    </row>
    <row r="405" spans="11:11" x14ac:dyDescent="0.3">
      <c r="K405" s="41" t="str">
        <f t="shared" si="6"/>
        <v/>
      </c>
    </row>
    <row r="406" spans="11:11" x14ac:dyDescent="0.3">
      <c r="K406" s="41" t="str">
        <f t="shared" si="6"/>
        <v/>
      </c>
    </row>
    <row r="407" spans="11:11" x14ac:dyDescent="0.3">
      <c r="K407" s="41" t="str">
        <f t="shared" si="6"/>
        <v/>
      </c>
    </row>
    <row r="408" spans="11:11" x14ac:dyDescent="0.3">
      <c r="K408" s="41" t="str">
        <f t="shared" si="6"/>
        <v/>
      </c>
    </row>
    <row r="409" spans="11:11" x14ac:dyDescent="0.3">
      <c r="K409" s="41" t="str">
        <f t="shared" si="6"/>
        <v/>
      </c>
    </row>
    <row r="410" spans="11:11" x14ac:dyDescent="0.3">
      <c r="K410" s="41" t="str">
        <f t="shared" si="6"/>
        <v/>
      </c>
    </row>
    <row r="411" spans="11:11" x14ac:dyDescent="0.3">
      <c r="K411" s="41" t="str">
        <f t="shared" si="6"/>
        <v/>
      </c>
    </row>
    <row r="412" spans="11:11" x14ac:dyDescent="0.3">
      <c r="K412" s="41" t="str">
        <f t="shared" si="6"/>
        <v/>
      </c>
    </row>
    <row r="413" spans="11:11" x14ac:dyDescent="0.3">
      <c r="K413" s="41" t="str">
        <f t="shared" si="6"/>
        <v/>
      </c>
    </row>
    <row r="414" spans="11:11" x14ac:dyDescent="0.3">
      <c r="K414" s="41" t="str">
        <f t="shared" si="6"/>
        <v/>
      </c>
    </row>
    <row r="415" spans="11:11" x14ac:dyDescent="0.3">
      <c r="K415" s="41" t="str">
        <f t="shared" si="6"/>
        <v/>
      </c>
    </row>
    <row r="416" spans="11:11" x14ac:dyDescent="0.3">
      <c r="K416" s="41" t="str">
        <f t="shared" si="6"/>
        <v/>
      </c>
    </row>
    <row r="417" spans="11:11" x14ac:dyDescent="0.3">
      <c r="K417" s="41" t="str">
        <f t="shared" si="6"/>
        <v/>
      </c>
    </row>
    <row r="418" spans="11:11" x14ac:dyDescent="0.3">
      <c r="K418" s="41" t="str">
        <f t="shared" si="6"/>
        <v/>
      </c>
    </row>
    <row r="419" spans="11:11" x14ac:dyDescent="0.3">
      <c r="K419" s="41" t="str">
        <f t="shared" si="6"/>
        <v/>
      </c>
    </row>
    <row r="420" spans="11:11" x14ac:dyDescent="0.3">
      <c r="K420" s="41" t="str">
        <f t="shared" si="6"/>
        <v/>
      </c>
    </row>
    <row r="421" spans="11:11" x14ac:dyDescent="0.3">
      <c r="K421" s="41" t="str">
        <f t="shared" si="6"/>
        <v/>
      </c>
    </row>
    <row r="422" spans="11:11" x14ac:dyDescent="0.3">
      <c r="K422" s="41" t="str">
        <f t="shared" si="6"/>
        <v/>
      </c>
    </row>
    <row r="423" spans="11:11" x14ac:dyDescent="0.3">
      <c r="K423" s="41" t="str">
        <f t="shared" si="6"/>
        <v/>
      </c>
    </row>
    <row r="424" spans="11:11" x14ac:dyDescent="0.3">
      <c r="K424" s="41" t="str">
        <f t="shared" si="6"/>
        <v/>
      </c>
    </row>
    <row r="425" spans="11:11" x14ac:dyDescent="0.3">
      <c r="K425" s="41" t="str">
        <f t="shared" si="6"/>
        <v/>
      </c>
    </row>
    <row r="426" spans="11:11" x14ac:dyDescent="0.3">
      <c r="K426" s="41" t="str">
        <f t="shared" si="6"/>
        <v/>
      </c>
    </row>
    <row r="427" spans="11:11" x14ac:dyDescent="0.3">
      <c r="K427" s="41" t="str">
        <f t="shared" si="6"/>
        <v/>
      </c>
    </row>
    <row r="428" spans="11:11" x14ac:dyDescent="0.3">
      <c r="K428" s="41" t="str">
        <f t="shared" si="6"/>
        <v/>
      </c>
    </row>
    <row r="429" spans="11:11" x14ac:dyDescent="0.3">
      <c r="K429" s="41" t="str">
        <f t="shared" si="6"/>
        <v/>
      </c>
    </row>
    <row r="430" spans="11:11" x14ac:dyDescent="0.3">
      <c r="K430" s="41" t="str">
        <f t="shared" si="6"/>
        <v/>
      </c>
    </row>
    <row r="431" spans="11:11" x14ac:dyDescent="0.3">
      <c r="K431" s="41" t="str">
        <f t="shared" si="6"/>
        <v/>
      </c>
    </row>
    <row r="432" spans="11:11" x14ac:dyDescent="0.3">
      <c r="K432" s="41" t="str">
        <f t="shared" si="6"/>
        <v/>
      </c>
    </row>
    <row r="433" spans="11:11" x14ac:dyDescent="0.3">
      <c r="K433" s="41" t="str">
        <f t="shared" si="6"/>
        <v/>
      </c>
    </row>
    <row r="434" spans="11:11" x14ac:dyDescent="0.3">
      <c r="K434" s="41" t="str">
        <f t="shared" si="6"/>
        <v/>
      </c>
    </row>
    <row r="435" spans="11:11" x14ac:dyDescent="0.3">
      <c r="K435" s="41" t="str">
        <f t="shared" si="6"/>
        <v/>
      </c>
    </row>
    <row r="436" spans="11:11" x14ac:dyDescent="0.3">
      <c r="K436" s="41" t="str">
        <f t="shared" si="6"/>
        <v/>
      </c>
    </row>
    <row r="437" spans="11:11" x14ac:dyDescent="0.3">
      <c r="K437" s="41" t="str">
        <f t="shared" si="6"/>
        <v/>
      </c>
    </row>
    <row r="438" spans="11:11" x14ac:dyDescent="0.3">
      <c r="K438" s="41" t="str">
        <f t="shared" si="6"/>
        <v/>
      </c>
    </row>
    <row r="439" spans="11:11" x14ac:dyDescent="0.3">
      <c r="K439" s="41" t="str">
        <f t="shared" si="6"/>
        <v/>
      </c>
    </row>
    <row r="440" spans="11:11" x14ac:dyDescent="0.3">
      <c r="K440" s="41" t="str">
        <f t="shared" si="6"/>
        <v/>
      </c>
    </row>
    <row r="441" spans="11:11" x14ac:dyDescent="0.3">
      <c r="K441" s="41" t="str">
        <f t="shared" si="6"/>
        <v/>
      </c>
    </row>
    <row r="442" spans="11:11" x14ac:dyDescent="0.3">
      <c r="K442" s="41" t="str">
        <f t="shared" si="6"/>
        <v/>
      </c>
    </row>
    <row r="443" spans="11:11" x14ac:dyDescent="0.3">
      <c r="K443" s="41" t="str">
        <f t="shared" si="6"/>
        <v/>
      </c>
    </row>
    <row r="444" spans="11:11" x14ac:dyDescent="0.3">
      <c r="K444" s="41" t="str">
        <f t="shared" si="6"/>
        <v/>
      </c>
    </row>
    <row r="445" spans="11:11" x14ac:dyDescent="0.3">
      <c r="K445" s="41" t="str">
        <f t="shared" si="6"/>
        <v/>
      </c>
    </row>
    <row r="446" spans="11:11" x14ac:dyDescent="0.3">
      <c r="K446" s="41" t="str">
        <f t="shared" si="6"/>
        <v/>
      </c>
    </row>
    <row r="447" spans="11:11" x14ac:dyDescent="0.3">
      <c r="K447" s="41" t="str">
        <f t="shared" si="6"/>
        <v/>
      </c>
    </row>
    <row r="448" spans="11:11" x14ac:dyDescent="0.3">
      <c r="K448" s="41" t="str">
        <f t="shared" si="6"/>
        <v/>
      </c>
    </row>
    <row r="449" spans="11:11" x14ac:dyDescent="0.3">
      <c r="K449" s="41" t="str">
        <f t="shared" si="6"/>
        <v/>
      </c>
    </row>
    <row r="450" spans="11:11" x14ac:dyDescent="0.3">
      <c r="K450" s="41" t="str">
        <f t="shared" si="6"/>
        <v/>
      </c>
    </row>
    <row r="451" spans="11:11" x14ac:dyDescent="0.3">
      <c r="K451" s="41" t="str">
        <f t="shared" ref="K451:K514" si="7">IF(A451="","",C451&amp;", "&amp;D451&amp;", "&amp;E451&amp;" "&amp;F451)</f>
        <v/>
      </c>
    </row>
    <row r="452" spans="11:11" x14ac:dyDescent="0.3">
      <c r="K452" s="41" t="str">
        <f t="shared" si="7"/>
        <v/>
      </c>
    </row>
    <row r="453" spans="11:11" x14ac:dyDescent="0.3">
      <c r="K453" s="41" t="str">
        <f t="shared" si="7"/>
        <v/>
      </c>
    </row>
    <row r="454" spans="11:11" x14ac:dyDescent="0.3">
      <c r="K454" s="41" t="str">
        <f t="shared" si="7"/>
        <v/>
      </c>
    </row>
    <row r="455" spans="11:11" x14ac:dyDescent="0.3">
      <c r="K455" s="41" t="str">
        <f t="shared" si="7"/>
        <v/>
      </c>
    </row>
    <row r="456" spans="11:11" x14ac:dyDescent="0.3">
      <c r="K456" s="41" t="str">
        <f t="shared" si="7"/>
        <v/>
      </c>
    </row>
    <row r="457" spans="11:11" x14ac:dyDescent="0.3">
      <c r="K457" s="41" t="str">
        <f t="shared" si="7"/>
        <v/>
      </c>
    </row>
    <row r="458" spans="11:11" x14ac:dyDescent="0.3">
      <c r="K458" s="41" t="str">
        <f t="shared" si="7"/>
        <v/>
      </c>
    </row>
    <row r="459" spans="11:11" x14ac:dyDescent="0.3">
      <c r="K459" s="41" t="str">
        <f t="shared" si="7"/>
        <v/>
      </c>
    </row>
    <row r="460" spans="11:11" x14ac:dyDescent="0.3">
      <c r="K460" s="41" t="str">
        <f t="shared" si="7"/>
        <v/>
      </c>
    </row>
    <row r="461" spans="11:11" x14ac:dyDescent="0.3">
      <c r="K461" s="41" t="str">
        <f t="shared" si="7"/>
        <v/>
      </c>
    </row>
    <row r="462" spans="11:11" x14ac:dyDescent="0.3">
      <c r="K462" s="41" t="str">
        <f t="shared" si="7"/>
        <v/>
      </c>
    </row>
    <row r="463" spans="11:11" x14ac:dyDescent="0.3">
      <c r="K463" s="41" t="str">
        <f t="shared" si="7"/>
        <v/>
      </c>
    </row>
    <row r="464" spans="11:11" x14ac:dyDescent="0.3">
      <c r="K464" s="41" t="str">
        <f t="shared" si="7"/>
        <v/>
      </c>
    </row>
    <row r="465" spans="11:11" x14ac:dyDescent="0.3">
      <c r="K465" s="41" t="str">
        <f t="shared" si="7"/>
        <v/>
      </c>
    </row>
    <row r="466" spans="11:11" x14ac:dyDescent="0.3">
      <c r="K466" s="41" t="str">
        <f t="shared" si="7"/>
        <v/>
      </c>
    </row>
    <row r="467" spans="11:11" x14ac:dyDescent="0.3">
      <c r="K467" s="41" t="str">
        <f t="shared" si="7"/>
        <v/>
      </c>
    </row>
    <row r="468" spans="11:11" x14ac:dyDescent="0.3">
      <c r="K468" s="41" t="str">
        <f t="shared" si="7"/>
        <v/>
      </c>
    </row>
    <row r="469" spans="11:11" x14ac:dyDescent="0.3">
      <c r="K469" s="41" t="str">
        <f t="shared" si="7"/>
        <v/>
      </c>
    </row>
    <row r="470" spans="11:11" x14ac:dyDescent="0.3">
      <c r="K470" s="41" t="str">
        <f t="shared" si="7"/>
        <v/>
      </c>
    </row>
    <row r="471" spans="11:11" x14ac:dyDescent="0.3">
      <c r="K471" s="41" t="str">
        <f t="shared" si="7"/>
        <v/>
      </c>
    </row>
    <row r="472" spans="11:11" x14ac:dyDescent="0.3">
      <c r="K472" s="41" t="str">
        <f t="shared" si="7"/>
        <v/>
      </c>
    </row>
    <row r="473" spans="11:11" x14ac:dyDescent="0.3">
      <c r="K473" s="41" t="str">
        <f t="shared" si="7"/>
        <v/>
      </c>
    </row>
    <row r="474" spans="11:11" x14ac:dyDescent="0.3">
      <c r="K474" s="41" t="str">
        <f t="shared" si="7"/>
        <v/>
      </c>
    </row>
    <row r="475" spans="11:11" x14ac:dyDescent="0.3">
      <c r="K475" s="41" t="str">
        <f t="shared" si="7"/>
        <v/>
      </c>
    </row>
    <row r="476" spans="11:11" x14ac:dyDescent="0.3">
      <c r="K476" s="41" t="str">
        <f t="shared" si="7"/>
        <v/>
      </c>
    </row>
    <row r="477" spans="11:11" x14ac:dyDescent="0.3">
      <c r="K477" s="41" t="str">
        <f t="shared" si="7"/>
        <v/>
      </c>
    </row>
    <row r="478" spans="11:11" x14ac:dyDescent="0.3">
      <c r="K478" s="41" t="str">
        <f t="shared" si="7"/>
        <v/>
      </c>
    </row>
    <row r="479" spans="11:11" x14ac:dyDescent="0.3">
      <c r="K479" s="41" t="str">
        <f t="shared" si="7"/>
        <v/>
      </c>
    </row>
    <row r="480" spans="11:11" x14ac:dyDescent="0.3">
      <c r="K480" s="41" t="str">
        <f t="shared" si="7"/>
        <v/>
      </c>
    </row>
    <row r="481" spans="11:11" x14ac:dyDescent="0.3">
      <c r="K481" s="41" t="str">
        <f t="shared" si="7"/>
        <v/>
      </c>
    </row>
    <row r="482" spans="11:11" x14ac:dyDescent="0.3">
      <c r="K482" s="41" t="str">
        <f t="shared" si="7"/>
        <v/>
      </c>
    </row>
    <row r="483" spans="11:11" x14ac:dyDescent="0.3">
      <c r="K483" s="41" t="str">
        <f t="shared" si="7"/>
        <v/>
      </c>
    </row>
    <row r="484" spans="11:11" x14ac:dyDescent="0.3">
      <c r="K484" s="41" t="str">
        <f t="shared" si="7"/>
        <v/>
      </c>
    </row>
    <row r="485" spans="11:11" x14ac:dyDescent="0.3">
      <c r="K485" s="41" t="str">
        <f t="shared" si="7"/>
        <v/>
      </c>
    </row>
    <row r="486" spans="11:11" x14ac:dyDescent="0.3">
      <c r="K486" s="41" t="str">
        <f t="shared" si="7"/>
        <v/>
      </c>
    </row>
    <row r="487" spans="11:11" x14ac:dyDescent="0.3">
      <c r="K487" s="41" t="str">
        <f t="shared" si="7"/>
        <v/>
      </c>
    </row>
    <row r="488" spans="11:11" x14ac:dyDescent="0.3">
      <c r="K488" s="41" t="str">
        <f t="shared" si="7"/>
        <v/>
      </c>
    </row>
    <row r="489" spans="11:11" x14ac:dyDescent="0.3">
      <c r="K489" s="41" t="str">
        <f t="shared" si="7"/>
        <v/>
      </c>
    </row>
    <row r="490" spans="11:11" x14ac:dyDescent="0.3">
      <c r="K490" s="41" t="str">
        <f t="shared" si="7"/>
        <v/>
      </c>
    </row>
    <row r="491" spans="11:11" x14ac:dyDescent="0.3">
      <c r="K491" s="41" t="str">
        <f t="shared" si="7"/>
        <v/>
      </c>
    </row>
    <row r="492" spans="11:11" x14ac:dyDescent="0.3">
      <c r="K492" s="41" t="str">
        <f t="shared" si="7"/>
        <v/>
      </c>
    </row>
    <row r="493" spans="11:11" x14ac:dyDescent="0.3">
      <c r="K493" s="41" t="str">
        <f t="shared" si="7"/>
        <v/>
      </c>
    </row>
    <row r="494" spans="11:11" x14ac:dyDescent="0.3">
      <c r="K494" s="41" t="str">
        <f t="shared" si="7"/>
        <v/>
      </c>
    </row>
    <row r="495" spans="11:11" x14ac:dyDescent="0.3">
      <c r="K495" s="41" t="str">
        <f t="shared" si="7"/>
        <v/>
      </c>
    </row>
    <row r="496" spans="11:11" x14ac:dyDescent="0.3">
      <c r="K496" s="41" t="str">
        <f t="shared" si="7"/>
        <v/>
      </c>
    </row>
    <row r="497" spans="11:11" x14ac:dyDescent="0.3">
      <c r="K497" s="41" t="str">
        <f t="shared" si="7"/>
        <v/>
      </c>
    </row>
    <row r="498" spans="11:11" x14ac:dyDescent="0.3">
      <c r="K498" s="41" t="str">
        <f t="shared" si="7"/>
        <v/>
      </c>
    </row>
    <row r="499" spans="11:11" x14ac:dyDescent="0.3">
      <c r="K499" s="41" t="str">
        <f t="shared" si="7"/>
        <v/>
      </c>
    </row>
    <row r="500" spans="11:11" x14ac:dyDescent="0.3">
      <c r="K500" s="41" t="str">
        <f t="shared" si="7"/>
        <v/>
      </c>
    </row>
    <row r="501" spans="11:11" x14ac:dyDescent="0.3">
      <c r="K501" s="41" t="str">
        <f t="shared" si="7"/>
        <v/>
      </c>
    </row>
    <row r="502" spans="11:11" x14ac:dyDescent="0.3">
      <c r="K502" s="41" t="str">
        <f t="shared" si="7"/>
        <v/>
      </c>
    </row>
    <row r="503" spans="11:11" x14ac:dyDescent="0.3">
      <c r="K503" s="41" t="str">
        <f t="shared" si="7"/>
        <v/>
      </c>
    </row>
    <row r="504" spans="11:11" x14ac:dyDescent="0.3">
      <c r="K504" s="41" t="str">
        <f t="shared" si="7"/>
        <v/>
      </c>
    </row>
    <row r="505" spans="11:11" x14ac:dyDescent="0.3">
      <c r="K505" s="41" t="str">
        <f t="shared" si="7"/>
        <v/>
      </c>
    </row>
    <row r="506" spans="11:11" x14ac:dyDescent="0.3">
      <c r="K506" s="41" t="str">
        <f t="shared" si="7"/>
        <v/>
      </c>
    </row>
    <row r="507" spans="11:11" x14ac:dyDescent="0.3">
      <c r="K507" s="41" t="str">
        <f t="shared" si="7"/>
        <v/>
      </c>
    </row>
    <row r="508" spans="11:11" x14ac:dyDescent="0.3">
      <c r="K508" s="41" t="str">
        <f t="shared" si="7"/>
        <v/>
      </c>
    </row>
    <row r="509" spans="11:11" x14ac:dyDescent="0.3">
      <c r="K509" s="41" t="str">
        <f t="shared" si="7"/>
        <v/>
      </c>
    </row>
    <row r="510" spans="11:11" x14ac:dyDescent="0.3">
      <c r="K510" s="41" t="str">
        <f t="shared" si="7"/>
        <v/>
      </c>
    </row>
    <row r="511" spans="11:11" x14ac:dyDescent="0.3">
      <c r="K511" s="41" t="str">
        <f t="shared" si="7"/>
        <v/>
      </c>
    </row>
    <row r="512" spans="11:11" x14ac:dyDescent="0.3">
      <c r="K512" s="41" t="str">
        <f t="shared" si="7"/>
        <v/>
      </c>
    </row>
    <row r="513" spans="11:11" x14ac:dyDescent="0.3">
      <c r="K513" s="41" t="str">
        <f t="shared" si="7"/>
        <v/>
      </c>
    </row>
    <row r="514" spans="11:11" x14ac:dyDescent="0.3">
      <c r="K514" s="41" t="str">
        <f t="shared" si="7"/>
        <v/>
      </c>
    </row>
    <row r="515" spans="11:11" x14ac:dyDescent="0.3">
      <c r="K515" s="41" t="str">
        <f t="shared" ref="K515:K578" si="8">IF(A515="","",C515&amp;", "&amp;D515&amp;", "&amp;E515&amp;" "&amp;F515)</f>
        <v/>
      </c>
    </row>
    <row r="516" spans="11:11" x14ac:dyDescent="0.3">
      <c r="K516" s="41" t="str">
        <f t="shared" si="8"/>
        <v/>
      </c>
    </row>
    <row r="517" spans="11:11" x14ac:dyDescent="0.3">
      <c r="K517" s="41" t="str">
        <f t="shared" si="8"/>
        <v/>
      </c>
    </row>
    <row r="518" spans="11:11" x14ac:dyDescent="0.3">
      <c r="K518" s="41" t="str">
        <f t="shared" si="8"/>
        <v/>
      </c>
    </row>
    <row r="519" spans="11:11" x14ac:dyDescent="0.3">
      <c r="K519" s="41" t="str">
        <f t="shared" si="8"/>
        <v/>
      </c>
    </row>
    <row r="520" spans="11:11" x14ac:dyDescent="0.3">
      <c r="K520" s="41" t="str">
        <f t="shared" si="8"/>
        <v/>
      </c>
    </row>
    <row r="521" spans="11:11" x14ac:dyDescent="0.3">
      <c r="K521" s="41" t="str">
        <f t="shared" si="8"/>
        <v/>
      </c>
    </row>
    <row r="522" spans="11:11" x14ac:dyDescent="0.3">
      <c r="K522" s="41" t="str">
        <f t="shared" si="8"/>
        <v/>
      </c>
    </row>
    <row r="523" spans="11:11" x14ac:dyDescent="0.3">
      <c r="K523" s="41" t="str">
        <f t="shared" si="8"/>
        <v/>
      </c>
    </row>
    <row r="524" spans="11:11" x14ac:dyDescent="0.3">
      <c r="K524" s="41" t="str">
        <f t="shared" si="8"/>
        <v/>
      </c>
    </row>
    <row r="525" spans="11:11" x14ac:dyDescent="0.3">
      <c r="K525" s="41" t="str">
        <f t="shared" si="8"/>
        <v/>
      </c>
    </row>
    <row r="526" spans="11:11" x14ac:dyDescent="0.3">
      <c r="K526" s="41" t="str">
        <f t="shared" si="8"/>
        <v/>
      </c>
    </row>
    <row r="527" spans="11:11" x14ac:dyDescent="0.3">
      <c r="K527" s="41" t="str">
        <f t="shared" si="8"/>
        <v/>
      </c>
    </row>
    <row r="528" spans="11:11" x14ac:dyDescent="0.3">
      <c r="K528" s="41" t="str">
        <f t="shared" si="8"/>
        <v/>
      </c>
    </row>
    <row r="529" spans="11:11" x14ac:dyDescent="0.3">
      <c r="K529" s="41" t="str">
        <f t="shared" si="8"/>
        <v/>
      </c>
    </row>
    <row r="530" spans="11:11" x14ac:dyDescent="0.3">
      <c r="K530" s="41" t="str">
        <f t="shared" si="8"/>
        <v/>
      </c>
    </row>
    <row r="531" spans="11:11" x14ac:dyDescent="0.3">
      <c r="K531" s="41" t="str">
        <f t="shared" si="8"/>
        <v/>
      </c>
    </row>
    <row r="532" spans="11:11" x14ac:dyDescent="0.3">
      <c r="K532" s="41" t="str">
        <f t="shared" si="8"/>
        <v/>
      </c>
    </row>
    <row r="533" spans="11:11" x14ac:dyDescent="0.3">
      <c r="K533" s="41" t="str">
        <f t="shared" si="8"/>
        <v/>
      </c>
    </row>
    <row r="534" spans="11:11" x14ac:dyDescent="0.3">
      <c r="K534" s="41" t="str">
        <f t="shared" si="8"/>
        <v/>
      </c>
    </row>
    <row r="535" spans="11:11" x14ac:dyDescent="0.3">
      <c r="K535" s="41" t="str">
        <f t="shared" si="8"/>
        <v/>
      </c>
    </row>
    <row r="536" spans="11:11" x14ac:dyDescent="0.3">
      <c r="K536" s="41" t="str">
        <f t="shared" si="8"/>
        <v/>
      </c>
    </row>
    <row r="537" spans="11:11" x14ac:dyDescent="0.3">
      <c r="K537" s="41" t="str">
        <f t="shared" si="8"/>
        <v/>
      </c>
    </row>
    <row r="538" spans="11:11" x14ac:dyDescent="0.3">
      <c r="K538" s="41" t="str">
        <f t="shared" si="8"/>
        <v/>
      </c>
    </row>
    <row r="539" spans="11:11" x14ac:dyDescent="0.3">
      <c r="K539" s="41" t="str">
        <f t="shared" si="8"/>
        <v/>
      </c>
    </row>
    <row r="540" spans="11:11" x14ac:dyDescent="0.3">
      <c r="K540" s="41" t="str">
        <f t="shared" si="8"/>
        <v/>
      </c>
    </row>
    <row r="541" spans="11:11" x14ac:dyDescent="0.3">
      <c r="K541" s="41" t="str">
        <f t="shared" si="8"/>
        <v/>
      </c>
    </row>
    <row r="542" spans="11:11" x14ac:dyDescent="0.3">
      <c r="K542" s="41" t="str">
        <f t="shared" si="8"/>
        <v/>
      </c>
    </row>
    <row r="543" spans="11:11" x14ac:dyDescent="0.3">
      <c r="K543" s="41" t="str">
        <f t="shared" si="8"/>
        <v/>
      </c>
    </row>
    <row r="544" spans="11:11" x14ac:dyDescent="0.3">
      <c r="K544" s="41" t="str">
        <f t="shared" si="8"/>
        <v/>
      </c>
    </row>
    <row r="545" spans="11:11" x14ac:dyDescent="0.3">
      <c r="K545" s="41" t="str">
        <f t="shared" si="8"/>
        <v/>
      </c>
    </row>
    <row r="546" spans="11:11" x14ac:dyDescent="0.3">
      <c r="K546" s="41" t="str">
        <f t="shared" si="8"/>
        <v/>
      </c>
    </row>
    <row r="547" spans="11:11" x14ac:dyDescent="0.3">
      <c r="K547" s="41" t="str">
        <f t="shared" si="8"/>
        <v/>
      </c>
    </row>
    <row r="548" spans="11:11" x14ac:dyDescent="0.3">
      <c r="K548" s="41" t="str">
        <f t="shared" si="8"/>
        <v/>
      </c>
    </row>
    <row r="549" spans="11:11" x14ac:dyDescent="0.3">
      <c r="K549" s="41" t="str">
        <f t="shared" si="8"/>
        <v/>
      </c>
    </row>
    <row r="550" spans="11:11" x14ac:dyDescent="0.3">
      <c r="K550" s="41" t="str">
        <f t="shared" si="8"/>
        <v/>
      </c>
    </row>
    <row r="551" spans="11:11" x14ac:dyDescent="0.3">
      <c r="K551" s="41" t="str">
        <f t="shared" si="8"/>
        <v/>
      </c>
    </row>
    <row r="552" spans="11:11" x14ac:dyDescent="0.3">
      <c r="K552" s="41" t="str">
        <f t="shared" si="8"/>
        <v/>
      </c>
    </row>
    <row r="553" spans="11:11" x14ac:dyDescent="0.3">
      <c r="K553" s="41" t="str">
        <f t="shared" si="8"/>
        <v/>
      </c>
    </row>
    <row r="554" spans="11:11" x14ac:dyDescent="0.3">
      <c r="K554" s="41" t="str">
        <f t="shared" si="8"/>
        <v/>
      </c>
    </row>
    <row r="555" spans="11:11" x14ac:dyDescent="0.3">
      <c r="K555" s="41" t="str">
        <f t="shared" si="8"/>
        <v/>
      </c>
    </row>
    <row r="556" spans="11:11" x14ac:dyDescent="0.3">
      <c r="K556" s="41" t="str">
        <f t="shared" si="8"/>
        <v/>
      </c>
    </row>
    <row r="557" spans="11:11" x14ac:dyDescent="0.3">
      <c r="K557" s="41" t="str">
        <f t="shared" si="8"/>
        <v/>
      </c>
    </row>
    <row r="558" spans="11:11" x14ac:dyDescent="0.3">
      <c r="K558" s="41" t="str">
        <f t="shared" si="8"/>
        <v/>
      </c>
    </row>
    <row r="559" spans="11:11" x14ac:dyDescent="0.3">
      <c r="K559" s="41" t="str">
        <f t="shared" si="8"/>
        <v/>
      </c>
    </row>
    <row r="560" spans="11:11" x14ac:dyDescent="0.3">
      <c r="K560" s="41" t="str">
        <f t="shared" si="8"/>
        <v/>
      </c>
    </row>
    <row r="561" spans="11:11" x14ac:dyDescent="0.3">
      <c r="K561" s="41" t="str">
        <f t="shared" si="8"/>
        <v/>
      </c>
    </row>
    <row r="562" spans="11:11" x14ac:dyDescent="0.3">
      <c r="K562" s="41" t="str">
        <f t="shared" si="8"/>
        <v/>
      </c>
    </row>
    <row r="563" spans="11:11" x14ac:dyDescent="0.3">
      <c r="K563" s="41" t="str">
        <f t="shared" si="8"/>
        <v/>
      </c>
    </row>
    <row r="564" spans="11:11" x14ac:dyDescent="0.3">
      <c r="K564" s="41" t="str">
        <f t="shared" si="8"/>
        <v/>
      </c>
    </row>
    <row r="565" spans="11:11" x14ac:dyDescent="0.3">
      <c r="K565" s="41" t="str">
        <f t="shared" si="8"/>
        <v/>
      </c>
    </row>
    <row r="566" spans="11:11" x14ac:dyDescent="0.3">
      <c r="K566" s="41" t="str">
        <f t="shared" si="8"/>
        <v/>
      </c>
    </row>
    <row r="567" spans="11:11" x14ac:dyDescent="0.3">
      <c r="K567" s="41" t="str">
        <f t="shared" si="8"/>
        <v/>
      </c>
    </row>
    <row r="568" spans="11:11" x14ac:dyDescent="0.3">
      <c r="K568" s="41" t="str">
        <f t="shared" si="8"/>
        <v/>
      </c>
    </row>
    <row r="569" spans="11:11" x14ac:dyDescent="0.3">
      <c r="K569" s="41" t="str">
        <f t="shared" si="8"/>
        <v/>
      </c>
    </row>
    <row r="570" spans="11:11" x14ac:dyDescent="0.3">
      <c r="K570" s="41" t="str">
        <f t="shared" si="8"/>
        <v/>
      </c>
    </row>
    <row r="571" spans="11:11" x14ac:dyDescent="0.3">
      <c r="K571" s="41" t="str">
        <f t="shared" si="8"/>
        <v/>
      </c>
    </row>
    <row r="572" spans="11:11" x14ac:dyDescent="0.3">
      <c r="K572" s="41" t="str">
        <f t="shared" si="8"/>
        <v/>
      </c>
    </row>
    <row r="573" spans="11:11" x14ac:dyDescent="0.3">
      <c r="K573" s="41" t="str">
        <f t="shared" si="8"/>
        <v/>
      </c>
    </row>
    <row r="574" spans="11:11" x14ac:dyDescent="0.3">
      <c r="K574" s="41" t="str">
        <f t="shared" si="8"/>
        <v/>
      </c>
    </row>
    <row r="575" spans="11:11" x14ac:dyDescent="0.3">
      <c r="K575" s="41" t="str">
        <f t="shared" si="8"/>
        <v/>
      </c>
    </row>
    <row r="576" spans="11:11" x14ac:dyDescent="0.3">
      <c r="K576" s="41" t="str">
        <f t="shared" si="8"/>
        <v/>
      </c>
    </row>
    <row r="577" spans="11:11" x14ac:dyDescent="0.3">
      <c r="K577" s="41" t="str">
        <f t="shared" si="8"/>
        <v/>
      </c>
    </row>
    <row r="578" spans="11:11" x14ac:dyDescent="0.3">
      <c r="K578" s="41" t="str">
        <f t="shared" si="8"/>
        <v/>
      </c>
    </row>
    <row r="579" spans="11:11" x14ac:dyDescent="0.3">
      <c r="K579" s="41" t="str">
        <f t="shared" ref="K579:K642" si="9">IF(A579="","",C579&amp;", "&amp;D579&amp;", "&amp;E579&amp;" "&amp;F579)</f>
        <v/>
      </c>
    </row>
    <row r="580" spans="11:11" x14ac:dyDescent="0.3">
      <c r="K580" s="41" t="str">
        <f t="shared" si="9"/>
        <v/>
      </c>
    </row>
    <row r="581" spans="11:11" x14ac:dyDescent="0.3">
      <c r="K581" s="41" t="str">
        <f t="shared" si="9"/>
        <v/>
      </c>
    </row>
    <row r="582" spans="11:11" x14ac:dyDescent="0.3">
      <c r="K582" s="41" t="str">
        <f t="shared" si="9"/>
        <v/>
      </c>
    </row>
    <row r="583" spans="11:11" x14ac:dyDescent="0.3">
      <c r="K583" s="41" t="str">
        <f t="shared" si="9"/>
        <v/>
      </c>
    </row>
    <row r="584" spans="11:11" x14ac:dyDescent="0.3">
      <c r="K584" s="41" t="str">
        <f t="shared" si="9"/>
        <v/>
      </c>
    </row>
    <row r="585" spans="11:11" x14ac:dyDescent="0.3">
      <c r="K585" s="41" t="str">
        <f t="shared" si="9"/>
        <v/>
      </c>
    </row>
    <row r="586" spans="11:11" x14ac:dyDescent="0.3">
      <c r="K586" s="41" t="str">
        <f t="shared" si="9"/>
        <v/>
      </c>
    </row>
    <row r="587" spans="11:11" x14ac:dyDescent="0.3">
      <c r="K587" s="41" t="str">
        <f t="shared" si="9"/>
        <v/>
      </c>
    </row>
    <row r="588" spans="11:11" x14ac:dyDescent="0.3">
      <c r="K588" s="41" t="str">
        <f t="shared" si="9"/>
        <v/>
      </c>
    </row>
    <row r="589" spans="11:11" x14ac:dyDescent="0.3">
      <c r="K589" s="41" t="str">
        <f t="shared" si="9"/>
        <v/>
      </c>
    </row>
    <row r="590" spans="11:11" x14ac:dyDescent="0.3">
      <c r="K590" s="41" t="str">
        <f t="shared" si="9"/>
        <v/>
      </c>
    </row>
    <row r="591" spans="11:11" x14ac:dyDescent="0.3">
      <c r="K591" s="41" t="str">
        <f t="shared" si="9"/>
        <v/>
      </c>
    </row>
    <row r="592" spans="11:11" x14ac:dyDescent="0.3">
      <c r="K592" s="41" t="str">
        <f t="shared" si="9"/>
        <v/>
      </c>
    </row>
    <row r="593" spans="11:11" x14ac:dyDescent="0.3">
      <c r="K593" s="41" t="str">
        <f t="shared" si="9"/>
        <v/>
      </c>
    </row>
    <row r="594" spans="11:11" x14ac:dyDescent="0.3">
      <c r="K594" s="41" t="str">
        <f t="shared" si="9"/>
        <v/>
      </c>
    </row>
    <row r="595" spans="11:11" x14ac:dyDescent="0.3">
      <c r="K595" s="41" t="str">
        <f t="shared" si="9"/>
        <v/>
      </c>
    </row>
    <row r="596" spans="11:11" x14ac:dyDescent="0.3">
      <c r="K596" s="41" t="str">
        <f t="shared" si="9"/>
        <v/>
      </c>
    </row>
    <row r="597" spans="11:11" x14ac:dyDescent="0.3">
      <c r="K597" s="41" t="str">
        <f t="shared" si="9"/>
        <v/>
      </c>
    </row>
    <row r="598" spans="11:11" x14ac:dyDescent="0.3">
      <c r="K598" s="41" t="str">
        <f t="shared" si="9"/>
        <v/>
      </c>
    </row>
    <row r="599" spans="11:11" x14ac:dyDescent="0.3">
      <c r="K599" s="41" t="str">
        <f t="shared" si="9"/>
        <v/>
      </c>
    </row>
    <row r="600" spans="11:11" x14ac:dyDescent="0.3">
      <c r="K600" s="41" t="str">
        <f t="shared" si="9"/>
        <v/>
      </c>
    </row>
    <row r="601" spans="11:11" x14ac:dyDescent="0.3">
      <c r="K601" s="41" t="str">
        <f t="shared" si="9"/>
        <v/>
      </c>
    </row>
    <row r="602" spans="11:11" x14ac:dyDescent="0.3">
      <c r="K602" s="41" t="str">
        <f t="shared" si="9"/>
        <v/>
      </c>
    </row>
    <row r="603" spans="11:11" x14ac:dyDescent="0.3">
      <c r="K603" s="41" t="str">
        <f t="shared" si="9"/>
        <v/>
      </c>
    </row>
    <row r="604" spans="11:11" x14ac:dyDescent="0.3">
      <c r="K604" s="41" t="str">
        <f t="shared" si="9"/>
        <v/>
      </c>
    </row>
    <row r="605" spans="11:11" x14ac:dyDescent="0.3">
      <c r="K605" s="41" t="str">
        <f t="shared" si="9"/>
        <v/>
      </c>
    </row>
    <row r="606" spans="11:11" x14ac:dyDescent="0.3">
      <c r="K606" s="41" t="str">
        <f t="shared" si="9"/>
        <v/>
      </c>
    </row>
    <row r="607" spans="11:11" x14ac:dyDescent="0.3">
      <c r="K607" s="41" t="str">
        <f t="shared" si="9"/>
        <v/>
      </c>
    </row>
    <row r="608" spans="11:11" x14ac:dyDescent="0.3">
      <c r="K608" s="41" t="str">
        <f t="shared" si="9"/>
        <v/>
      </c>
    </row>
    <row r="609" spans="11:11" x14ac:dyDescent="0.3">
      <c r="K609" s="41" t="str">
        <f t="shared" si="9"/>
        <v/>
      </c>
    </row>
    <row r="610" spans="11:11" x14ac:dyDescent="0.3">
      <c r="K610" s="41" t="str">
        <f t="shared" si="9"/>
        <v/>
      </c>
    </row>
    <row r="611" spans="11:11" x14ac:dyDescent="0.3">
      <c r="K611" s="41" t="str">
        <f t="shared" si="9"/>
        <v/>
      </c>
    </row>
    <row r="612" spans="11:11" x14ac:dyDescent="0.3">
      <c r="K612" s="41" t="str">
        <f t="shared" si="9"/>
        <v/>
      </c>
    </row>
    <row r="613" spans="11:11" x14ac:dyDescent="0.3">
      <c r="K613" s="41" t="str">
        <f t="shared" si="9"/>
        <v/>
      </c>
    </row>
    <row r="614" spans="11:11" x14ac:dyDescent="0.3">
      <c r="K614" s="41" t="str">
        <f t="shared" si="9"/>
        <v/>
      </c>
    </row>
    <row r="615" spans="11:11" x14ac:dyDescent="0.3">
      <c r="K615" s="41" t="str">
        <f t="shared" si="9"/>
        <v/>
      </c>
    </row>
    <row r="616" spans="11:11" x14ac:dyDescent="0.3">
      <c r="K616" s="41" t="str">
        <f t="shared" si="9"/>
        <v/>
      </c>
    </row>
    <row r="617" spans="11:11" x14ac:dyDescent="0.3">
      <c r="K617" s="41" t="str">
        <f t="shared" si="9"/>
        <v/>
      </c>
    </row>
    <row r="618" spans="11:11" x14ac:dyDescent="0.3">
      <c r="K618" s="41" t="str">
        <f t="shared" si="9"/>
        <v/>
      </c>
    </row>
    <row r="619" spans="11:11" x14ac:dyDescent="0.3">
      <c r="K619" s="41" t="str">
        <f t="shared" si="9"/>
        <v/>
      </c>
    </row>
    <row r="620" spans="11:11" x14ac:dyDescent="0.3">
      <c r="K620" s="41" t="str">
        <f t="shared" si="9"/>
        <v/>
      </c>
    </row>
    <row r="621" spans="11:11" x14ac:dyDescent="0.3">
      <c r="K621" s="41" t="str">
        <f t="shared" si="9"/>
        <v/>
      </c>
    </row>
    <row r="622" spans="11:11" x14ac:dyDescent="0.3">
      <c r="K622" s="41" t="str">
        <f t="shared" si="9"/>
        <v/>
      </c>
    </row>
    <row r="623" spans="11:11" x14ac:dyDescent="0.3">
      <c r="K623" s="41" t="str">
        <f t="shared" si="9"/>
        <v/>
      </c>
    </row>
    <row r="624" spans="11:11" x14ac:dyDescent="0.3">
      <c r="K624" s="41" t="str">
        <f t="shared" si="9"/>
        <v/>
      </c>
    </row>
    <row r="625" spans="11:11" x14ac:dyDescent="0.3">
      <c r="K625" s="41" t="str">
        <f t="shared" si="9"/>
        <v/>
      </c>
    </row>
    <row r="626" spans="11:11" x14ac:dyDescent="0.3">
      <c r="K626" s="41" t="str">
        <f t="shared" si="9"/>
        <v/>
      </c>
    </row>
    <row r="627" spans="11:11" x14ac:dyDescent="0.3">
      <c r="K627" s="41" t="str">
        <f t="shared" si="9"/>
        <v/>
      </c>
    </row>
    <row r="628" spans="11:11" x14ac:dyDescent="0.3">
      <c r="K628" s="41" t="str">
        <f t="shared" si="9"/>
        <v/>
      </c>
    </row>
    <row r="629" spans="11:11" x14ac:dyDescent="0.3">
      <c r="K629" s="41" t="str">
        <f t="shared" si="9"/>
        <v/>
      </c>
    </row>
    <row r="630" spans="11:11" x14ac:dyDescent="0.3">
      <c r="K630" s="41" t="str">
        <f t="shared" si="9"/>
        <v/>
      </c>
    </row>
    <row r="631" spans="11:11" x14ac:dyDescent="0.3">
      <c r="K631" s="41" t="str">
        <f t="shared" si="9"/>
        <v/>
      </c>
    </row>
    <row r="632" spans="11:11" x14ac:dyDescent="0.3">
      <c r="K632" s="41" t="str">
        <f t="shared" si="9"/>
        <v/>
      </c>
    </row>
    <row r="633" spans="11:11" x14ac:dyDescent="0.3">
      <c r="K633" s="41" t="str">
        <f t="shared" si="9"/>
        <v/>
      </c>
    </row>
    <row r="634" spans="11:11" x14ac:dyDescent="0.3">
      <c r="K634" s="41" t="str">
        <f t="shared" si="9"/>
        <v/>
      </c>
    </row>
    <row r="635" spans="11:11" x14ac:dyDescent="0.3">
      <c r="K635" s="41" t="str">
        <f t="shared" si="9"/>
        <v/>
      </c>
    </row>
    <row r="636" spans="11:11" x14ac:dyDescent="0.3">
      <c r="K636" s="41" t="str">
        <f t="shared" si="9"/>
        <v/>
      </c>
    </row>
    <row r="637" spans="11:11" x14ac:dyDescent="0.3">
      <c r="K637" s="41" t="str">
        <f t="shared" si="9"/>
        <v/>
      </c>
    </row>
    <row r="638" spans="11:11" x14ac:dyDescent="0.3">
      <c r="K638" s="41" t="str">
        <f t="shared" si="9"/>
        <v/>
      </c>
    </row>
    <row r="639" spans="11:11" x14ac:dyDescent="0.3">
      <c r="K639" s="41" t="str">
        <f t="shared" si="9"/>
        <v/>
      </c>
    </row>
    <row r="640" spans="11:11" x14ac:dyDescent="0.3">
      <c r="K640" s="41" t="str">
        <f t="shared" si="9"/>
        <v/>
      </c>
    </row>
    <row r="641" spans="11:11" x14ac:dyDescent="0.3">
      <c r="K641" s="41" t="str">
        <f t="shared" si="9"/>
        <v/>
      </c>
    </row>
    <row r="642" spans="11:11" x14ac:dyDescent="0.3">
      <c r="K642" s="41" t="str">
        <f t="shared" si="9"/>
        <v/>
      </c>
    </row>
    <row r="643" spans="11:11" x14ac:dyDescent="0.3">
      <c r="K643" s="41" t="str">
        <f t="shared" ref="K643:K706" si="10">IF(A643="","",C643&amp;", "&amp;D643&amp;", "&amp;E643&amp;" "&amp;F643)</f>
        <v/>
      </c>
    </row>
    <row r="644" spans="11:11" x14ac:dyDescent="0.3">
      <c r="K644" s="41" t="str">
        <f t="shared" si="10"/>
        <v/>
      </c>
    </row>
    <row r="645" spans="11:11" x14ac:dyDescent="0.3">
      <c r="K645" s="41" t="str">
        <f t="shared" si="10"/>
        <v/>
      </c>
    </row>
    <row r="646" spans="11:11" x14ac:dyDescent="0.3">
      <c r="K646" s="41" t="str">
        <f t="shared" si="10"/>
        <v/>
      </c>
    </row>
    <row r="647" spans="11:11" x14ac:dyDescent="0.3">
      <c r="K647" s="41" t="str">
        <f t="shared" si="10"/>
        <v/>
      </c>
    </row>
    <row r="648" spans="11:11" x14ac:dyDescent="0.3">
      <c r="K648" s="41" t="str">
        <f t="shared" si="10"/>
        <v/>
      </c>
    </row>
    <row r="649" spans="11:11" x14ac:dyDescent="0.3">
      <c r="K649" s="41" t="str">
        <f t="shared" si="10"/>
        <v/>
      </c>
    </row>
    <row r="650" spans="11:11" x14ac:dyDescent="0.3">
      <c r="K650" s="41" t="str">
        <f t="shared" si="10"/>
        <v/>
      </c>
    </row>
    <row r="651" spans="11:11" x14ac:dyDescent="0.3">
      <c r="K651" s="41" t="str">
        <f t="shared" si="10"/>
        <v/>
      </c>
    </row>
    <row r="652" spans="11:11" x14ac:dyDescent="0.3">
      <c r="K652" s="41" t="str">
        <f t="shared" si="10"/>
        <v/>
      </c>
    </row>
    <row r="653" spans="11:11" x14ac:dyDescent="0.3">
      <c r="K653" s="41" t="str">
        <f t="shared" si="10"/>
        <v/>
      </c>
    </row>
    <row r="654" spans="11:11" x14ac:dyDescent="0.3">
      <c r="K654" s="41" t="str">
        <f t="shared" si="10"/>
        <v/>
      </c>
    </row>
    <row r="655" spans="11:11" x14ac:dyDescent="0.3">
      <c r="K655" s="41" t="str">
        <f t="shared" si="10"/>
        <v/>
      </c>
    </row>
    <row r="656" spans="11:11" x14ac:dyDescent="0.3">
      <c r="K656" s="41" t="str">
        <f t="shared" si="10"/>
        <v/>
      </c>
    </row>
    <row r="657" spans="11:11" x14ac:dyDescent="0.3">
      <c r="K657" s="41" t="str">
        <f t="shared" si="10"/>
        <v/>
      </c>
    </row>
    <row r="658" spans="11:11" x14ac:dyDescent="0.3">
      <c r="K658" s="41" t="str">
        <f t="shared" si="10"/>
        <v/>
      </c>
    </row>
    <row r="659" spans="11:11" x14ac:dyDescent="0.3">
      <c r="K659" s="41" t="str">
        <f t="shared" si="10"/>
        <v/>
      </c>
    </row>
    <row r="660" spans="11:11" x14ac:dyDescent="0.3">
      <c r="K660" s="41" t="str">
        <f t="shared" si="10"/>
        <v/>
      </c>
    </row>
    <row r="661" spans="11:11" x14ac:dyDescent="0.3">
      <c r="K661" s="41" t="str">
        <f t="shared" si="10"/>
        <v/>
      </c>
    </row>
    <row r="662" spans="11:11" x14ac:dyDescent="0.3">
      <c r="K662" s="41" t="str">
        <f t="shared" si="10"/>
        <v/>
      </c>
    </row>
    <row r="663" spans="11:11" x14ac:dyDescent="0.3">
      <c r="K663" s="41" t="str">
        <f t="shared" si="10"/>
        <v/>
      </c>
    </row>
    <row r="664" spans="11:11" x14ac:dyDescent="0.3">
      <c r="K664" s="41" t="str">
        <f t="shared" si="10"/>
        <v/>
      </c>
    </row>
    <row r="665" spans="11:11" x14ac:dyDescent="0.3">
      <c r="K665" s="41" t="str">
        <f t="shared" si="10"/>
        <v/>
      </c>
    </row>
    <row r="666" spans="11:11" x14ac:dyDescent="0.3">
      <c r="K666" s="41" t="str">
        <f t="shared" si="10"/>
        <v/>
      </c>
    </row>
    <row r="667" spans="11:11" x14ac:dyDescent="0.3">
      <c r="K667" s="41" t="str">
        <f t="shared" si="10"/>
        <v/>
      </c>
    </row>
    <row r="668" spans="11:11" x14ac:dyDescent="0.3">
      <c r="K668" s="41" t="str">
        <f t="shared" si="10"/>
        <v/>
      </c>
    </row>
    <row r="669" spans="11:11" x14ac:dyDescent="0.3">
      <c r="K669" s="41" t="str">
        <f t="shared" si="10"/>
        <v/>
      </c>
    </row>
    <row r="670" spans="11:11" x14ac:dyDescent="0.3">
      <c r="K670" s="41" t="str">
        <f t="shared" si="10"/>
        <v/>
      </c>
    </row>
    <row r="671" spans="11:11" x14ac:dyDescent="0.3">
      <c r="K671" s="41" t="str">
        <f t="shared" si="10"/>
        <v/>
      </c>
    </row>
    <row r="672" spans="11:11" x14ac:dyDescent="0.3">
      <c r="K672" s="41" t="str">
        <f t="shared" si="10"/>
        <v/>
      </c>
    </row>
    <row r="673" spans="11:11" x14ac:dyDescent="0.3">
      <c r="K673" s="41" t="str">
        <f t="shared" si="10"/>
        <v/>
      </c>
    </row>
    <row r="674" spans="11:11" x14ac:dyDescent="0.3">
      <c r="K674" s="41" t="str">
        <f t="shared" si="10"/>
        <v/>
      </c>
    </row>
    <row r="675" spans="11:11" x14ac:dyDescent="0.3">
      <c r="K675" s="41" t="str">
        <f t="shared" si="10"/>
        <v/>
      </c>
    </row>
    <row r="676" spans="11:11" x14ac:dyDescent="0.3">
      <c r="K676" s="41" t="str">
        <f t="shared" si="10"/>
        <v/>
      </c>
    </row>
    <row r="677" spans="11:11" x14ac:dyDescent="0.3">
      <c r="K677" s="41" t="str">
        <f t="shared" si="10"/>
        <v/>
      </c>
    </row>
    <row r="678" spans="11:11" x14ac:dyDescent="0.3">
      <c r="K678" s="41" t="str">
        <f t="shared" si="10"/>
        <v/>
      </c>
    </row>
    <row r="679" spans="11:11" x14ac:dyDescent="0.3">
      <c r="K679" s="41" t="str">
        <f t="shared" si="10"/>
        <v/>
      </c>
    </row>
    <row r="680" spans="11:11" x14ac:dyDescent="0.3">
      <c r="K680" s="41" t="str">
        <f t="shared" si="10"/>
        <v/>
      </c>
    </row>
    <row r="681" spans="11:11" x14ac:dyDescent="0.3">
      <c r="K681" s="41" t="str">
        <f t="shared" si="10"/>
        <v/>
      </c>
    </row>
    <row r="682" spans="11:11" x14ac:dyDescent="0.3">
      <c r="K682" s="41" t="str">
        <f t="shared" si="10"/>
        <v/>
      </c>
    </row>
    <row r="683" spans="11:11" x14ac:dyDescent="0.3">
      <c r="K683" s="41" t="str">
        <f t="shared" si="10"/>
        <v/>
      </c>
    </row>
    <row r="684" spans="11:11" x14ac:dyDescent="0.3">
      <c r="K684" s="41" t="str">
        <f t="shared" si="10"/>
        <v/>
      </c>
    </row>
    <row r="685" spans="11:11" x14ac:dyDescent="0.3">
      <c r="K685" s="41" t="str">
        <f t="shared" si="10"/>
        <v/>
      </c>
    </row>
    <row r="686" spans="11:11" x14ac:dyDescent="0.3">
      <c r="K686" s="41" t="str">
        <f t="shared" si="10"/>
        <v/>
      </c>
    </row>
    <row r="687" spans="11:11" x14ac:dyDescent="0.3">
      <c r="K687" s="41" t="str">
        <f t="shared" si="10"/>
        <v/>
      </c>
    </row>
    <row r="688" spans="11:11" x14ac:dyDescent="0.3">
      <c r="K688" s="41" t="str">
        <f t="shared" si="10"/>
        <v/>
      </c>
    </row>
    <row r="689" spans="11:11" x14ac:dyDescent="0.3">
      <c r="K689" s="41" t="str">
        <f t="shared" si="10"/>
        <v/>
      </c>
    </row>
    <row r="690" spans="11:11" x14ac:dyDescent="0.3">
      <c r="K690" s="41" t="str">
        <f t="shared" si="10"/>
        <v/>
      </c>
    </row>
    <row r="691" spans="11:11" x14ac:dyDescent="0.3">
      <c r="K691" s="41" t="str">
        <f t="shared" si="10"/>
        <v/>
      </c>
    </row>
    <row r="692" spans="11:11" x14ac:dyDescent="0.3">
      <c r="K692" s="41" t="str">
        <f t="shared" si="10"/>
        <v/>
      </c>
    </row>
    <row r="693" spans="11:11" x14ac:dyDescent="0.3">
      <c r="K693" s="41" t="str">
        <f t="shared" si="10"/>
        <v/>
      </c>
    </row>
    <row r="694" spans="11:11" x14ac:dyDescent="0.3">
      <c r="K694" s="41" t="str">
        <f t="shared" si="10"/>
        <v/>
      </c>
    </row>
    <row r="695" spans="11:11" x14ac:dyDescent="0.3">
      <c r="K695" s="41" t="str">
        <f t="shared" si="10"/>
        <v/>
      </c>
    </row>
    <row r="696" spans="11:11" x14ac:dyDescent="0.3">
      <c r="K696" s="41" t="str">
        <f t="shared" si="10"/>
        <v/>
      </c>
    </row>
    <row r="697" spans="11:11" x14ac:dyDescent="0.3">
      <c r="K697" s="41" t="str">
        <f t="shared" si="10"/>
        <v/>
      </c>
    </row>
    <row r="698" spans="11:11" x14ac:dyDescent="0.3">
      <c r="K698" s="41" t="str">
        <f t="shared" si="10"/>
        <v/>
      </c>
    </row>
    <row r="699" spans="11:11" x14ac:dyDescent="0.3">
      <c r="K699" s="41" t="str">
        <f t="shared" si="10"/>
        <v/>
      </c>
    </row>
    <row r="700" spans="11:11" x14ac:dyDescent="0.3">
      <c r="K700" s="41" t="str">
        <f t="shared" si="10"/>
        <v/>
      </c>
    </row>
    <row r="701" spans="11:11" x14ac:dyDescent="0.3">
      <c r="K701" s="41" t="str">
        <f t="shared" si="10"/>
        <v/>
      </c>
    </row>
    <row r="702" spans="11:11" x14ac:dyDescent="0.3">
      <c r="K702" s="41" t="str">
        <f t="shared" si="10"/>
        <v/>
      </c>
    </row>
    <row r="703" spans="11:11" x14ac:dyDescent="0.3">
      <c r="K703" s="41" t="str">
        <f t="shared" si="10"/>
        <v/>
      </c>
    </row>
    <row r="704" spans="11:11" x14ac:dyDescent="0.3">
      <c r="K704" s="41" t="str">
        <f t="shared" si="10"/>
        <v/>
      </c>
    </row>
    <row r="705" spans="11:11" x14ac:dyDescent="0.3">
      <c r="K705" s="41" t="str">
        <f t="shared" si="10"/>
        <v/>
      </c>
    </row>
    <row r="706" spans="11:11" x14ac:dyDescent="0.3">
      <c r="K706" s="41" t="str">
        <f t="shared" si="10"/>
        <v/>
      </c>
    </row>
    <row r="707" spans="11:11" x14ac:dyDescent="0.3">
      <c r="K707" s="41" t="str">
        <f t="shared" ref="K707:K770" si="11">IF(A707="","",C707&amp;", "&amp;D707&amp;", "&amp;E707&amp;" "&amp;F707)</f>
        <v/>
      </c>
    </row>
    <row r="708" spans="11:11" x14ac:dyDescent="0.3">
      <c r="K708" s="41" t="str">
        <f t="shared" si="11"/>
        <v/>
      </c>
    </row>
    <row r="709" spans="11:11" x14ac:dyDescent="0.3">
      <c r="K709" s="41" t="str">
        <f t="shared" si="11"/>
        <v/>
      </c>
    </row>
    <row r="710" spans="11:11" x14ac:dyDescent="0.3">
      <c r="K710" s="41" t="str">
        <f t="shared" si="11"/>
        <v/>
      </c>
    </row>
    <row r="711" spans="11:11" x14ac:dyDescent="0.3">
      <c r="K711" s="41" t="str">
        <f t="shared" si="11"/>
        <v/>
      </c>
    </row>
    <row r="712" spans="11:11" x14ac:dyDescent="0.3">
      <c r="K712" s="41" t="str">
        <f t="shared" si="11"/>
        <v/>
      </c>
    </row>
    <row r="713" spans="11:11" x14ac:dyDescent="0.3">
      <c r="K713" s="41" t="str">
        <f t="shared" si="11"/>
        <v/>
      </c>
    </row>
    <row r="714" spans="11:11" x14ac:dyDescent="0.3">
      <c r="K714" s="41" t="str">
        <f t="shared" si="11"/>
        <v/>
      </c>
    </row>
    <row r="715" spans="11:11" x14ac:dyDescent="0.3">
      <c r="K715" s="41" t="str">
        <f t="shared" si="11"/>
        <v/>
      </c>
    </row>
    <row r="716" spans="11:11" x14ac:dyDescent="0.3">
      <c r="K716" s="41" t="str">
        <f t="shared" si="11"/>
        <v/>
      </c>
    </row>
    <row r="717" spans="11:11" x14ac:dyDescent="0.3">
      <c r="K717" s="41" t="str">
        <f t="shared" si="11"/>
        <v/>
      </c>
    </row>
    <row r="718" spans="11:11" x14ac:dyDescent="0.3">
      <c r="K718" s="41" t="str">
        <f t="shared" si="11"/>
        <v/>
      </c>
    </row>
    <row r="719" spans="11:11" x14ac:dyDescent="0.3">
      <c r="K719" s="41" t="str">
        <f t="shared" si="11"/>
        <v/>
      </c>
    </row>
    <row r="720" spans="11:11" x14ac:dyDescent="0.3">
      <c r="K720" s="41" t="str">
        <f t="shared" si="11"/>
        <v/>
      </c>
    </row>
    <row r="721" spans="11:11" x14ac:dyDescent="0.3">
      <c r="K721" s="41" t="str">
        <f t="shared" si="11"/>
        <v/>
      </c>
    </row>
    <row r="722" spans="11:11" x14ac:dyDescent="0.3">
      <c r="K722" s="41" t="str">
        <f t="shared" si="11"/>
        <v/>
      </c>
    </row>
    <row r="723" spans="11:11" x14ac:dyDescent="0.3">
      <c r="K723" s="41" t="str">
        <f t="shared" si="11"/>
        <v/>
      </c>
    </row>
    <row r="724" spans="11:11" x14ac:dyDescent="0.3">
      <c r="K724" s="41" t="str">
        <f t="shared" si="11"/>
        <v/>
      </c>
    </row>
    <row r="725" spans="11:11" x14ac:dyDescent="0.3">
      <c r="K725" s="41" t="str">
        <f t="shared" si="11"/>
        <v/>
      </c>
    </row>
    <row r="726" spans="11:11" x14ac:dyDescent="0.3">
      <c r="K726" s="41" t="str">
        <f t="shared" si="11"/>
        <v/>
      </c>
    </row>
    <row r="727" spans="11:11" x14ac:dyDescent="0.3">
      <c r="K727" s="41" t="str">
        <f t="shared" si="11"/>
        <v/>
      </c>
    </row>
    <row r="728" spans="11:11" x14ac:dyDescent="0.3">
      <c r="K728" s="41" t="str">
        <f t="shared" si="11"/>
        <v/>
      </c>
    </row>
    <row r="729" spans="11:11" x14ac:dyDescent="0.3">
      <c r="K729" s="41" t="str">
        <f t="shared" si="11"/>
        <v/>
      </c>
    </row>
    <row r="730" spans="11:11" x14ac:dyDescent="0.3">
      <c r="K730" s="41" t="str">
        <f t="shared" si="11"/>
        <v/>
      </c>
    </row>
    <row r="731" spans="11:11" x14ac:dyDescent="0.3">
      <c r="K731" s="41" t="str">
        <f t="shared" si="11"/>
        <v/>
      </c>
    </row>
    <row r="732" spans="11:11" x14ac:dyDescent="0.3">
      <c r="K732" s="41" t="str">
        <f t="shared" si="11"/>
        <v/>
      </c>
    </row>
    <row r="733" spans="11:11" x14ac:dyDescent="0.3">
      <c r="K733" s="41" t="str">
        <f t="shared" si="11"/>
        <v/>
      </c>
    </row>
    <row r="734" spans="11:11" x14ac:dyDescent="0.3">
      <c r="K734" s="41" t="str">
        <f t="shared" si="11"/>
        <v/>
      </c>
    </row>
    <row r="735" spans="11:11" x14ac:dyDescent="0.3">
      <c r="K735" s="41" t="str">
        <f t="shared" si="11"/>
        <v/>
      </c>
    </row>
    <row r="736" spans="11:11" x14ac:dyDescent="0.3">
      <c r="K736" s="41" t="str">
        <f t="shared" si="11"/>
        <v/>
      </c>
    </row>
    <row r="737" spans="11:11" x14ac:dyDescent="0.3">
      <c r="K737" s="41" t="str">
        <f t="shared" si="11"/>
        <v/>
      </c>
    </row>
    <row r="738" spans="11:11" x14ac:dyDescent="0.3">
      <c r="K738" s="41" t="str">
        <f t="shared" si="11"/>
        <v/>
      </c>
    </row>
    <row r="739" spans="11:11" x14ac:dyDescent="0.3">
      <c r="K739" s="41" t="str">
        <f t="shared" si="11"/>
        <v/>
      </c>
    </row>
    <row r="740" spans="11:11" x14ac:dyDescent="0.3">
      <c r="K740" s="41" t="str">
        <f t="shared" si="11"/>
        <v/>
      </c>
    </row>
    <row r="741" spans="11:11" x14ac:dyDescent="0.3">
      <c r="K741" s="41" t="str">
        <f t="shared" si="11"/>
        <v/>
      </c>
    </row>
    <row r="742" spans="11:11" x14ac:dyDescent="0.3">
      <c r="K742" s="41" t="str">
        <f t="shared" si="11"/>
        <v/>
      </c>
    </row>
    <row r="743" spans="11:11" x14ac:dyDescent="0.3">
      <c r="K743" s="41" t="str">
        <f t="shared" si="11"/>
        <v/>
      </c>
    </row>
    <row r="744" spans="11:11" x14ac:dyDescent="0.3">
      <c r="K744" s="41" t="str">
        <f t="shared" si="11"/>
        <v/>
      </c>
    </row>
    <row r="745" spans="11:11" x14ac:dyDescent="0.3">
      <c r="K745" s="41" t="str">
        <f t="shared" si="11"/>
        <v/>
      </c>
    </row>
    <row r="746" spans="11:11" x14ac:dyDescent="0.3">
      <c r="K746" s="41" t="str">
        <f t="shared" si="11"/>
        <v/>
      </c>
    </row>
    <row r="747" spans="11:11" x14ac:dyDescent="0.3">
      <c r="K747" s="41" t="str">
        <f t="shared" si="11"/>
        <v/>
      </c>
    </row>
    <row r="748" spans="11:11" x14ac:dyDescent="0.3">
      <c r="K748" s="41" t="str">
        <f t="shared" si="11"/>
        <v/>
      </c>
    </row>
    <row r="749" spans="11:11" x14ac:dyDescent="0.3">
      <c r="K749" s="41" t="str">
        <f t="shared" si="11"/>
        <v/>
      </c>
    </row>
    <row r="750" spans="11:11" x14ac:dyDescent="0.3">
      <c r="K750" s="41" t="str">
        <f t="shared" si="11"/>
        <v/>
      </c>
    </row>
    <row r="751" spans="11:11" x14ac:dyDescent="0.3">
      <c r="K751" s="41" t="str">
        <f t="shared" si="11"/>
        <v/>
      </c>
    </row>
    <row r="752" spans="11:11" x14ac:dyDescent="0.3">
      <c r="K752" s="41" t="str">
        <f t="shared" si="11"/>
        <v/>
      </c>
    </row>
    <row r="753" spans="11:11" x14ac:dyDescent="0.3">
      <c r="K753" s="41" t="str">
        <f t="shared" si="11"/>
        <v/>
      </c>
    </row>
    <row r="754" spans="11:11" x14ac:dyDescent="0.3">
      <c r="K754" s="41" t="str">
        <f t="shared" si="11"/>
        <v/>
      </c>
    </row>
    <row r="755" spans="11:11" x14ac:dyDescent="0.3">
      <c r="K755" s="41" t="str">
        <f t="shared" si="11"/>
        <v/>
      </c>
    </row>
    <row r="756" spans="11:11" x14ac:dyDescent="0.3">
      <c r="K756" s="41" t="str">
        <f t="shared" si="11"/>
        <v/>
      </c>
    </row>
    <row r="757" spans="11:11" x14ac:dyDescent="0.3">
      <c r="K757" s="41" t="str">
        <f t="shared" si="11"/>
        <v/>
      </c>
    </row>
    <row r="758" spans="11:11" x14ac:dyDescent="0.3">
      <c r="K758" s="41" t="str">
        <f t="shared" si="11"/>
        <v/>
      </c>
    </row>
    <row r="759" spans="11:11" x14ac:dyDescent="0.3">
      <c r="K759" s="41" t="str">
        <f t="shared" si="11"/>
        <v/>
      </c>
    </row>
    <row r="760" spans="11:11" x14ac:dyDescent="0.3">
      <c r="K760" s="41" t="str">
        <f t="shared" si="11"/>
        <v/>
      </c>
    </row>
    <row r="761" spans="11:11" x14ac:dyDescent="0.3">
      <c r="K761" s="41" t="str">
        <f t="shared" si="11"/>
        <v/>
      </c>
    </row>
    <row r="762" spans="11:11" x14ac:dyDescent="0.3">
      <c r="K762" s="41" t="str">
        <f t="shared" si="11"/>
        <v/>
      </c>
    </row>
    <row r="763" spans="11:11" x14ac:dyDescent="0.3">
      <c r="K763" s="41" t="str">
        <f t="shared" si="11"/>
        <v/>
      </c>
    </row>
    <row r="764" spans="11:11" x14ac:dyDescent="0.3">
      <c r="K764" s="41" t="str">
        <f t="shared" si="11"/>
        <v/>
      </c>
    </row>
    <row r="765" spans="11:11" x14ac:dyDescent="0.3">
      <c r="K765" s="41" t="str">
        <f t="shared" si="11"/>
        <v/>
      </c>
    </row>
    <row r="766" spans="11:11" x14ac:dyDescent="0.3">
      <c r="K766" s="41" t="str">
        <f t="shared" si="11"/>
        <v/>
      </c>
    </row>
    <row r="767" spans="11:11" x14ac:dyDescent="0.3">
      <c r="K767" s="41" t="str">
        <f t="shared" si="11"/>
        <v/>
      </c>
    </row>
    <row r="768" spans="11:11" x14ac:dyDescent="0.3">
      <c r="K768" s="41" t="str">
        <f t="shared" si="11"/>
        <v/>
      </c>
    </row>
    <row r="769" spans="11:11" x14ac:dyDescent="0.3">
      <c r="K769" s="41" t="str">
        <f t="shared" si="11"/>
        <v/>
      </c>
    </row>
    <row r="770" spans="11:11" x14ac:dyDescent="0.3">
      <c r="K770" s="41" t="str">
        <f t="shared" si="11"/>
        <v/>
      </c>
    </row>
    <row r="771" spans="11:11" x14ac:dyDescent="0.3">
      <c r="K771" s="41" t="str">
        <f t="shared" ref="K771:K834" si="12">IF(A771="","",C771&amp;", "&amp;D771&amp;", "&amp;E771&amp;" "&amp;F771)</f>
        <v/>
      </c>
    </row>
    <row r="772" spans="11:11" x14ac:dyDescent="0.3">
      <c r="K772" s="41" t="str">
        <f t="shared" si="12"/>
        <v/>
      </c>
    </row>
    <row r="773" spans="11:11" x14ac:dyDescent="0.3">
      <c r="K773" s="41" t="str">
        <f t="shared" si="12"/>
        <v/>
      </c>
    </row>
    <row r="774" spans="11:11" x14ac:dyDescent="0.3">
      <c r="K774" s="41" t="str">
        <f t="shared" si="12"/>
        <v/>
      </c>
    </row>
    <row r="775" spans="11:11" x14ac:dyDescent="0.3">
      <c r="K775" s="41" t="str">
        <f t="shared" si="12"/>
        <v/>
      </c>
    </row>
    <row r="776" spans="11:11" x14ac:dyDescent="0.3">
      <c r="K776" s="41" t="str">
        <f t="shared" si="12"/>
        <v/>
      </c>
    </row>
    <row r="777" spans="11:11" x14ac:dyDescent="0.3">
      <c r="K777" s="41" t="str">
        <f t="shared" si="12"/>
        <v/>
      </c>
    </row>
    <row r="778" spans="11:11" x14ac:dyDescent="0.3">
      <c r="K778" s="41" t="str">
        <f t="shared" si="12"/>
        <v/>
      </c>
    </row>
    <row r="779" spans="11:11" x14ac:dyDescent="0.3">
      <c r="K779" s="41" t="str">
        <f t="shared" si="12"/>
        <v/>
      </c>
    </row>
    <row r="780" spans="11:11" x14ac:dyDescent="0.3">
      <c r="K780" s="41" t="str">
        <f t="shared" si="12"/>
        <v/>
      </c>
    </row>
    <row r="781" spans="11:11" x14ac:dyDescent="0.3">
      <c r="K781" s="41" t="str">
        <f t="shared" si="12"/>
        <v/>
      </c>
    </row>
    <row r="782" spans="11:11" x14ac:dyDescent="0.3">
      <c r="K782" s="41" t="str">
        <f t="shared" si="12"/>
        <v/>
      </c>
    </row>
    <row r="783" spans="11:11" x14ac:dyDescent="0.3">
      <c r="K783" s="41" t="str">
        <f t="shared" si="12"/>
        <v/>
      </c>
    </row>
    <row r="784" spans="11:11" x14ac:dyDescent="0.3">
      <c r="K784" s="41" t="str">
        <f t="shared" si="12"/>
        <v/>
      </c>
    </row>
    <row r="785" spans="11:11" x14ac:dyDescent="0.3">
      <c r="K785" s="41" t="str">
        <f t="shared" si="12"/>
        <v/>
      </c>
    </row>
    <row r="786" spans="11:11" x14ac:dyDescent="0.3">
      <c r="K786" s="41" t="str">
        <f t="shared" si="12"/>
        <v/>
      </c>
    </row>
    <row r="787" spans="11:11" x14ac:dyDescent="0.3">
      <c r="K787" s="41" t="str">
        <f t="shared" si="12"/>
        <v/>
      </c>
    </row>
    <row r="788" spans="11:11" x14ac:dyDescent="0.3">
      <c r="K788" s="41" t="str">
        <f t="shared" si="12"/>
        <v/>
      </c>
    </row>
    <row r="789" spans="11:11" x14ac:dyDescent="0.3">
      <c r="K789" s="41" t="str">
        <f t="shared" si="12"/>
        <v/>
      </c>
    </row>
    <row r="790" spans="11:11" x14ac:dyDescent="0.3">
      <c r="K790" s="41" t="str">
        <f t="shared" si="12"/>
        <v/>
      </c>
    </row>
    <row r="791" spans="11:11" x14ac:dyDescent="0.3">
      <c r="K791" s="41" t="str">
        <f t="shared" si="12"/>
        <v/>
      </c>
    </row>
    <row r="792" spans="11:11" x14ac:dyDescent="0.3">
      <c r="K792" s="41" t="str">
        <f t="shared" si="12"/>
        <v/>
      </c>
    </row>
    <row r="793" spans="11:11" x14ac:dyDescent="0.3">
      <c r="K793" s="41" t="str">
        <f t="shared" si="12"/>
        <v/>
      </c>
    </row>
    <row r="794" spans="11:11" x14ac:dyDescent="0.3">
      <c r="K794" s="41" t="str">
        <f t="shared" si="12"/>
        <v/>
      </c>
    </row>
    <row r="795" spans="11:11" x14ac:dyDescent="0.3">
      <c r="K795" s="41" t="str">
        <f t="shared" si="12"/>
        <v/>
      </c>
    </row>
    <row r="796" spans="11:11" x14ac:dyDescent="0.3">
      <c r="K796" s="41" t="str">
        <f t="shared" si="12"/>
        <v/>
      </c>
    </row>
    <row r="797" spans="11:11" x14ac:dyDescent="0.3">
      <c r="K797" s="41" t="str">
        <f t="shared" si="12"/>
        <v/>
      </c>
    </row>
    <row r="798" spans="11:11" x14ac:dyDescent="0.3">
      <c r="K798" s="41" t="str">
        <f t="shared" si="12"/>
        <v/>
      </c>
    </row>
    <row r="799" spans="11:11" x14ac:dyDescent="0.3">
      <c r="K799" s="41" t="str">
        <f t="shared" si="12"/>
        <v/>
      </c>
    </row>
    <row r="800" spans="11:11" x14ac:dyDescent="0.3">
      <c r="K800" s="41" t="str">
        <f t="shared" si="12"/>
        <v/>
      </c>
    </row>
    <row r="801" spans="11:11" x14ac:dyDescent="0.3">
      <c r="K801" s="41" t="str">
        <f t="shared" si="12"/>
        <v/>
      </c>
    </row>
    <row r="802" spans="11:11" x14ac:dyDescent="0.3">
      <c r="K802" s="41" t="str">
        <f t="shared" si="12"/>
        <v/>
      </c>
    </row>
    <row r="803" spans="11:11" x14ac:dyDescent="0.3">
      <c r="K803" s="41" t="str">
        <f t="shared" si="12"/>
        <v/>
      </c>
    </row>
    <row r="804" spans="11:11" x14ac:dyDescent="0.3">
      <c r="K804" s="41" t="str">
        <f t="shared" si="12"/>
        <v/>
      </c>
    </row>
    <row r="805" spans="11:11" x14ac:dyDescent="0.3">
      <c r="K805" s="41" t="str">
        <f t="shared" si="12"/>
        <v/>
      </c>
    </row>
    <row r="806" spans="11:11" x14ac:dyDescent="0.3">
      <c r="K806" s="41" t="str">
        <f t="shared" si="12"/>
        <v/>
      </c>
    </row>
    <row r="807" spans="11:11" x14ac:dyDescent="0.3">
      <c r="K807" s="41" t="str">
        <f t="shared" si="12"/>
        <v/>
      </c>
    </row>
    <row r="808" spans="11:11" x14ac:dyDescent="0.3">
      <c r="K808" s="41" t="str">
        <f t="shared" si="12"/>
        <v/>
      </c>
    </row>
    <row r="809" spans="11:11" x14ac:dyDescent="0.3">
      <c r="K809" s="41" t="str">
        <f t="shared" si="12"/>
        <v/>
      </c>
    </row>
    <row r="810" spans="11:11" x14ac:dyDescent="0.3">
      <c r="K810" s="41" t="str">
        <f t="shared" si="12"/>
        <v/>
      </c>
    </row>
    <row r="811" spans="11:11" x14ac:dyDescent="0.3">
      <c r="K811" s="41" t="str">
        <f t="shared" si="12"/>
        <v/>
      </c>
    </row>
    <row r="812" spans="11:11" x14ac:dyDescent="0.3">
      <c r="K812" s="41" t="str">
        <f t="shared" si="12"/>
        <v/>
      </c>
    </row>
    <row r="813" spans="11:11" x14ac:dyDescent="0.3">
      <c r="K813" s="41" t="str">
        <f t="shared" si="12"/>
        <v/>
      </c>
    </row>
    <row r="814" spans="11:11" x14ac:dyDescent="0.3">
      <c r="K814" s="41" t="str">
        <f t="shared" si="12"/>
        <v/>
      </c>
    </row>
    <row r="815" spans="11:11" x14ac:dyDescent="0.3">
      <c r="K815" s="41" t="str">
        <f t="shared" si="12"/>
        <v/>
      </c>
    </row>
    <row r="816" spans="11:11" x14ac:dyDescent="0.3">
      <c r="K816" s="41" t="str">
        <f t="shared" si="12"/>
        <v/>
      </c>
    </row>
    <row r="817" spans="11:11" x14ac:dyDescent="0.3">
      <c r="K817" s="41" t="str">
        <f t="shared" si="12"/>
        <v/>
      </c>
    </row>
    <row r="818" spans="11:11" x14ac:dyDescent="0.3">
      <c r="K818" s="41" t="str">
        <f t="shared" si="12"/>
        <v/>
      </c>
    </row>
    <row r="819" spans="11:11" x14ac:dyDescent="0.3">
      <c r="K819" s="41" t="str">
        <f t="shared" si="12"/>
        <v/>
      </c>
    </row>
    <row r="820" spans="11:11" x14ac:dyDescent="0.3">
      <c r="K820" s="41" t="str">
        <f t="shared" si="12"/>
        <v/>
      </c>
    </row>
    <row r="821" spans="11:11" x14ac:dyDescent="0.3">
      <c r="K821" s="41" t="str">
        <f t="shared" si="12"/>
        <v/>
      </c>
    </row>
    <row r="822" spans="11:11" x14ac:dyDescent="0.3">
      <c r="K822" s="41" t="str">
        <f t="shared" si="12"/>
        <v/>
      </c>
    </row>
    <row r="823" spans="11:11" x14ac:dyDescent="0.3">
      <c r="K823" s="41" t="str">
        <f t="shared" si="12"/>
        <v/>
      </c>
    </row>
    <row r="824" spans="11:11" x14ac:dyDescent="0.3">
      <c r="K824" s="41" t="str">
        <f t="shared" si="12"/>
        <v/>
      </c>
    </row>
    <row r="825" spans="11:11" x14ac:dyDescent="0.3">
      <c r="K825" s="41" t="str">
        <f t="shared" si="12"/>
        <v/>
      </c>
    </row>
    <row r="826" spans="11:11" x14ac:dyDescent="0.3">
      <c r="K826" s="41" t="str">
        <f t="shared" si="12"/>
        <v/>
      </c>
    </row>
    <row r="827" spans="11:11" x14ac:dyDescent="0.3">
      <c r="K827" s="41" t="str">
        <f t="shared" si="12"/>
        <v/>
      </c>
    </row>
    <row r="828" spans="11:11" x14ac:dyDescent="0.3">
      <c r="K828" s="41" t="str">
        <f t="shared" si="12"/>
        <v/>
      </c>
    </row>
    <row r="829" spans="11:11" x14ac:dyDescent="0.3">
      <c r="K829" s="41" t="str">
        <f t="shared" si="12"/>
        <v/>
      </c>
    </row>
    <row r="830" spans="11:11" x14ac:dyDescent="0.3">
      <c r="K830" s="41" t="str">
        <f t="shared" si="12"/>
        <v/>
      </c>
    </row>
    <row r="831" spans="11:11" x14ac:dyDescent="0.3">
      <c r="K831" s="41" t="str">
        <f t="shared" si="12"/>
        <v/>
      </c>
    </row>
    <row r="832" spans="11:11" x14ac:dyDescent="0.3">
      <c r="K832" s="41" t="str">
        <f t="shared" si="12"/>
        <v/>
      </c>
    </row>
    <row r="833" spans="11:11" x14ac:dyDescent="0.3">
      <c r="K833" s="41" t="str">
        <f t="shared" si="12"/>
        <v/>
      </c>
    </row>
    <row r="834" spans="11:11" x14ac:dyDescent="0.3">
      <c r="K834" s="41" t="str">
        <f t="shared" si="12"/>
        <v/>
      </c>
    </row>
    <row r="835" spans="11:11" x14ac:dyDescent="0.3">
      <c r="K835" s="41" t="str">
        <f t="shared" ref="K835:K898" si="13">IF(A835="","",C835&amp;", "&amp;D835&amp;", "&amp;E835&amp;" "&amp;F835)</f>
        <v/>
      </c>
    </row>
    <row r="836" spans="11:11" x14ac:dyDescent="0.3">
      <c r="K836" s="41" t="str">
        <f t="shared" si="13"/>
        <v/>
      </c>
    </row>
    <row r="837" spans="11:11" x14ac:dyDescent="0.3">
      <c r="K837" s="41" t="str">
        <f t="shared" si="13"/>
        <v/>
      </c>
    </row>
    <row r="838" spans="11:11" x14ac:dyDescent="0.3">
      <c r="K838" s="41" t="str">
        <f t="shared" si="13"/>
        <v/>
      </c>
    </row>
    <row r="839" spans="11:11" x14ac:dyDescent="0.3">
      <c r="K839" s="41" t="str">
        <f t="shared" si="13"/>
        <v/>
      </c>
    </row>
    <row r="840" spans="11:11" x14ac:dyDescent="0.3">
      <c r="K840" s="41" t="str">
        <f t="shared" si="13"/>
        <v/>
      </c>
    </row>
    <row r="841" spans="11:11" x14ac:dyDescent="0.3">
      <c r="K841" s="41" t="str">
        <f t="shared" si="13"/>
        <v/>
      </c>
    </row>
    <row r="842" spans="11:11" x14ac:dyDescent="0.3">
      <c r="K842" s="41" t="str">
        <f t="shared" si="13"/>
        <v/>
      </c>
    </row>
    <row r="843" spans="11:11" x14ac:dyDescent="0.3">
      <c r="K843" s="41" t="str">
        <f t="shared" si="13"/>
        <v/>
      </c>
    </row>
    <row r="844" spans="11:11" x14ac:dyDescent="0.3">
      <c r="K844" s="41" t="str">
        <f t="shared" si="13"/>
        <v/>
      </c>
    </row>
    <row r="845" spans="11:11" x14ac:dyDescent="0.3">
      <c r="K845" s="41" t="str">
        <f t="shared" si="13"/>
        <v/>
      </c>
    </row>
    <row r="846" spans="11:11" x14ac:dyDescent="0.3">
      <c r="K846" s="41" t="str">
        <f t="shared" si="13"/>
        <v/>
      </c>
    </row>
    <row r="847" spans="11:11" x14ac:dyDescent="0.3">
      <c r="K847" s="41" t="str">
        <f t="shared" si="13"/>
        <v/>
      </c>
    </row>
    <row r="848" spans="11:11" x14ac:dyDescent="0.3">
      <c r="K848" s="41" t="str">
        <f t="shared" si="13"/>
        <v/>
      </c>
    </row>
    <row r="849" spans="11:11" x14ac:dyDescent="0.3">
      <c r="K849" s="41" t="str">
        <f t="shared" si="13"/>
        <v/>
      </c>
    </row>
    <row r="850" spans="11:11" x14ac:dyDescent="0.3">
      <c r="K850" s="41" t="str">
        <f t="shared" si="13"/>
        <v/>
      </c>
    </row>
    <row r="851" spans="11:11" x14ac:dyDescent="0.3">
      <c r="K851" s="41" t="str">
        <f t="shared" si="13"/>
        <v/>
      </c>
    </row>
    <row r="852" spans="11:11" x14ac:dyDescent="0.3">
      <c r="K852" s="41" t="str">
        <f t="shared" si="13"/>
        <v/>
      </c>
    </row>
    <row r="853" spans="11:11" x14ac:dyDescent="0.3">
      <c r="K853" s="41" t="str">
        <f t="shared" si="13"/>
        <v/>
      </c>
    </row>
    <row r="854" spans="11:11" x14ac:dyDescent="0.3">
      <c r="K854" s="41" t="str">
        <f t="shared" si="13"/>
        <v/>
      </c>
    </row>
    <row r="855" spans="11:11" x14ac:dyDescent="0.3">
      <c r="K855" s="41" t="str">
        <f t="shared" si="13"/>
        <v/>
      </c>
    </row>
    <row r="856" spans="11:11" x14ac:dyDescent="0.3">
      <c r="K856" s="41" t="str">
        <f t="shared" si="13"/>
        <v/>
      </c>
    </row>
    <row r="857" spans="11:11" x14ac:dyDescent="0.3">
      <c r="K857" s="41" t="str">
        <f t="shared" si="13"/>
        <v/>
      </c>
    </row>
    <row r="858" spans="11:11" x14ac:dyDescent="0.3">
      <c r="K858" s="41" t="str">
        <f t="shared" si="13"/>
        <v/>
      </c>
    </row>
    <row r="859" spans="11:11" x14ac:dyDescent="0.3">
      <c r="K859" s="41" t="str">
        <f t="shared" si="13"/>
        <v/>
      </c>
    </row>
    <row r="860" spans="11:11" x14ac:dyDescent="0.3">
      <c r="K860" s="41" t="str">
        <f t="shared" si="13"/>
        <v/>
      </c>
    </row>
    <row r="861" spans="11:11" x14ac:dyDescent="0.3">
      <c r="K861" s="41" t="str">
        <f t="shared" si="13"/>
        <v/>
      </c>
    </row>
    <row r="862" spans="11:11" x14ac:dyDescent="0.3">
      <c r="K862" s="41" t="str">
        <f t="shared" si="13"/>
        <v/>
      </c>
    </row>
    <row r="863" spans="11:11" x14ac:dyDescent="0.3">
      <c r="K863" s="41" t="str">
        <f t="shared" si="13"/>
        <v/>
      </c>
    </row>
    <row r="864" spans="11:11" x14ac:dyDescent="0.3">
      <c r="K864" s="41" t="str">
        <f t="shared" si="13"/>
        <v/>
      </c>
    </row>
    <row r="865" spans="11:11" x14ac:dyDescent="0.3">
      <c r="K865" s="41" t="str">
        <f t="shared" si="13"/>
        <v/>
      </c>
    </row>
    <row r="866" spans="11:11" x14ac:dyDescent="0.3">
      <c r="K866" s="41" t="str">
        <f t="shared" si="13"/>
        <v/>
      </c>
    </row>
    <row r="867" spans="11:11" x14ac:dyDescent="0.3">
      <c r="K867" s="41" t="str">
        <f t="shared" si="13"/>
        <v/>
      </c>
    </row>
    <row r="868" spans="11:11" x14ac:dyDescent="0.3">
      <c r="K868" s="41" t="str">
        <f t="shared" si="13"/>
        <v/>
      </c>
    </row>
    <row r="869" spans="11:11" x14ac:dyDescent="0.3">
      <c r="K869" s="41" t="str">
        <f t="shared" si="13"/>
        <v/>
      </c>
    </row>
    <row r="870" spans="11:11" x14ac:dyDescent="0.3">
      <c r="K870" s="41" t="str">
        <f t="shared" si="13"/>
        <v/>
      </c>
    </row>
    <row r="871" spans="11:11" x14ac:dyDescent="0.3">
      <c r="K871" s="41" t="str">
        <f t="shared" si="13"/>
        <v/>
      </c>
    </row>
    <row r="872" spans="11:11" x14ac:dyDescent="0.3">
      <c r="K872" s="41" t="str">
        <f t="shared" si="13"/>
        <v/>
      </c>
    </row>
    <row r="873" spans="11:11" x14ac:dyDescent="0.3">
      <c r="K873" s="41" t="str">
        <f t="shared" si="13"/>
        <v/>
      </c>
    </row>
    <row r="874" spans="11:11" x14ac:dyDescent="0.3">
      <c r="K874" s="41" t="str">
        <f t="shared" si="13"/>
        <v/>
      </c>
    </row>
    <row r="875" spans="11:11" x14ac:dyDescent="0.3">
      <c r="K875" s="41" t="str">
        <f t="shared" si="13"/>
        <v/>
      </c>
    </row>
    <row r="876" spans="11:11" x14ac:dyDescent="0.3">
      <c r="K876" s="41" t="str">
        <f t="shared" si="13"/>
        <v/>
      </c>
    </row>
    <row r="877" spans="11:11" x14ac:dyDescent="0.3">
      <c r="K877" s="41" t="str">
        <f t="shared" si="13"/>
        <v/>
      </c>
    </row>
    <row r="878" spans="11:11" x14ac:dyDescent="0.3">
      <c r="K878" s="41" t="str">
        <f t="shared" si="13"/>
        <v/>
      </c>
    </row>
    <row r="879" spans="11:11" x14ac:dyDescent="0.3">
      <c r="K879" s="41" t="str">
        <f t="shared" si="13"/>
        <v/>
      </c>
    </row>
    <row r="880" spans="11:11" x14ac:dyDescent="0.3">
      <c r="K880" s="41" t="str">
        <f t="shared" si="13"/>
        <v/>
      </c>
    </row>
    <row r="881" spans="11:11" x14ac:dyDescent="0.3">
      <c r="K881" s="41" t="str">
        <f t="shared" si="13"/>
        <v/>
      </c>
    </row>
    <row r="882" spans="11:11" x14ac:dyDescent="0.3">
      <c r="K882" s="41" t="str">
        <f t="shared" si="13"/>
        <v/>
      </c>
    </row>
    <row r="883" spans="11:11" x14ac:dyDescent="0.3">
      <c r="K883" s="41" t="str">
        <f t="shared" si="13"/>
        <v/>
      </c>
    </row>
    <row r="884" spans="11:11" x14ac:dyDescent="0.3">
      <c r="K884" s="41" t="str">
        <f t="shared" si="13"/>
        <v/>
      </c>
    </row>
    <row r="885" spans="11:11" x14ac:dyDescent="0.3">
      <c r="K885" s="41" t="str">
        <f t="shared" si="13"/>
        <v/>
      </c>
    </row>
    <row r="886" spans="11:11" x14ac:dyDescent="0.3">
      <c r="K886" s="41" t="str">
        <f t="shared" si="13"/>
        <v/>
      </c>
    </row>
    <row r="887" spans="11:11" x14ac:dyDescent="0.3">
      <c r="K887" s="41" t="str">
        <f t="shared" si="13"/>
        <v/>
      </c>
    </row>
    <row r="888" spans="11:11" x14ac:dyDescent="0.3">
      <c r="K888" s="41" t="str">
        <f t="shared" si="13"/>
        <v/>
      </c>
    </row>
    <row r="889" spans="11:11" x14ac:dyDescent="0.3">
      <c r="K889" s="41" t="str">
        <f t="shared" si="13"/>
        <v/>
      </c>
    </row>
    <row r="890" spans="11:11" x14ac:dyDescent="0.3">
      <c r="K890" s="41" t="str">
        <f t="shared" si="13"/>
        <v/>
      </c>
    </row>
    <row r="891" spans="11:11" x14ac:dyDescent="0.3">
      <c r="K891" s="41" t="str">
        <f t="shared" si="13"/>
        <v/>
      </c>
    </row>
    <row r="892" spans="11:11" x14ac:dyDescent="0.3">
      <c r="K892" s="41" t="str">
        <f t="shared" si="13"/>
        <v/>
      </c>
    </row>
    <row r="893" spans="11:11" x14ac:dyDescent="0.3">
      <c r="K893" s="41" t="str">
        <f t="shared" si="13"/>
        <v/>
      </c>
    </row>
    <row r="894" spans="11:11" x14ac:dyDescent="0.3">
      <c r="K894" s="41" t="str">
        <f t="shared" si="13"/>
        <v/>
      </c>
    </row>
    <row r="895" spans="11:11" x14ac:dyDescent="0.3">
      <c r="K895" s="41" t="str">
        <f t="shared" si="13"/>
        <v/>
      </c>
    </row>
    <row r="896" spans="11:11" x14ac:dyDescent="0.3">
      <c r="K896" s="41" t="str">
        <f t="shared" si="13"/>
        <v/>
      </c>
    </row>
    <row r="897" spans="11:11" x14ac:dyDescent="0.3">
      <c r="K897" s="41" t="str">
        <f t="shared" si="13"/>
        <v/>
      </c>
    </row>
    <row r="898" spans="11:11" x14ac:dyDescent="0.3">
      <c r="K898" s="41" t="str">
        <f t="shared" si="13"/>
        <v/>
      </c>
    </row>
    <row r="899" spans="11:11" x14ac:dyDescent="0.3">
      <c r="K899" s="41" t="str">
        <f t="shared" ref="K899:K962" si="14">IF(A899="","",C899&amp;", "&amp;D899&amp;", "&amp;E899&amp;" "&amp;F899)</f>
        <v/>
      </c>
    </row>
    <row r="900" spans="11:11" x14ac:dyDescent="0.3">
      <c r="K900" s="41" t="str">
        <f t="shared" si="14"/>
        <v/>
      </c>
    </row>
    <row r="901" spans="11:11" x14ac:dyDescent="0.3">
      <c r="K901" s="41" t="str">
        <f t="shared" si="14"/>
        <v/>
      </c>
    </row>
    <row r="902" spans="11:11" x14ac:dyDescent="0.3">
      <c r="K902" s="41" t="str">
        <f t="shared" si="14"/>
        <v/>
      </c>
    </row>
    <row r="903" spans="11:11" x14ac:dyDescent="0.3">
      <c r="K903" s="41" t="str">
        <f t="shared" si="14"/>
        <v/>
      </c>
    </row>
    <row r="904" spans="11:11" x14ac:dyDescent="0.3">
      <c r="K904" s="41" t="str">
        <f t="shared" si="14"/>
        <v/>
      </c>
    </row>
    <row r="905" spans="11:11" x14ac:dyDescent="0.3">
      <c r="K905" s="41" t="str">
        <f t="shared" si="14"/>
        <v/>
      </c>
    </row>
    <row r="906" spans="11:11" x14ac:dyDescent="0.3">
      <c r="K906" s="41" t="str">
        <f t="shared" si="14"/>
        <v/>
      </c>
    </row>
    <row r="907" spans="11:11" x14ac:dyDescent="0.3">
      <c r="K907" s="41" t="str">
        <f t="shared" si="14"/>
        <v/>
      </c>
    </row>
    <row r="908" spans="11:11" x14ac:dyDescent="0.3">
      <c r="K908" s="41" t="str">
        <f t="shared" si="14"/>
        <v/>
      </c>
    </row>
    <row r="909" spans="11:11" x14ac:dyDescent="0.3">
      <c r="K909" s="41" t="str">
        <f t="shared" si="14"/>
        <v/>
      </c>
    </row>
    <row r="910" spans="11:11" x14ac:dyDescent="0.3">
      <c r="K910" s="41" t="str">
        <f t="shared" si="14"/>
        <v/>
      </c>
    </row>
    <row r="911" spans="11:11" x14ac:dyDescent="0.3">
      <c r="K911" s="41" t="str">
        <f t="shared" si="14"/>
        <v/>
      </c>
    </row>
    <row r="912" spans="11:11" x14ac:dyDescent="0.3">
      <c r="K912" s="41" t="str">
        <f t="shared" si="14"/>
        <v/>
      </c>
    </row>
    <row r="913" spans="11:11" x14ac:dyDescent="0.3">
      <c r="K913" s="41" t="str">
        <f t="shared" si="14"/>
        <v/>
      </c>
    </row>
    <row r="914" spans="11:11" x14ac:dyDescent="0.3">
      <c r="K914" s="41" t="str">
        <f t="shared" si="14"/>
        <v/>
      </c>
    </row>
    <row r="915" spans="11:11" x14ac:dyDescent="0.3">
      <c r="K915" s="41" t="str">
        <f t="shared" si="14"/>
        <v/>
      </c>
    </row>
    <row r="916" spans="11:11" x14ac:dyDescent="0.3">
      <c r="K916" s="41" t="str">
        <f t="shared" si="14"/>
        <v/>
      </c>
    </row>
    <row r="917" spans="11:11" x14ac:dyDescent="0.3">
      <c r="K917" s="41" t="str">
        <f t="shared" si="14"/>
        <v/>
      </c>
    </row>
    <row r="918" spans="11:11" x14ac:dyDescent="0.3">
      <c r="K918" s="41" t="str">
        <f t="shared" si="14"/>
        <v/>
      </c>
    </row>
    <row r="919" spans="11:11" x14ac:dyDescent="0.3">
      <c r="K919" s="41" t="str">
        <f t="shared" si="14"/>
        <v/>
      </c>
    </row>
    <row r="920" spans="11:11" x14ac:dyDescent="0.3">
      <c r="K920" s="41" t="str">
        <f t="shared" si="14"/>
        <v/>
      </c>
    </row>
    <row r="921" spans="11:11" x14ac:dyDescent="0.3">
      <c r="K921" s="41" t="str">
        <f t="shared" si="14"/>
        <v/>
      </c>
    </row>
    <row r="922" spans="11:11" x14ac:dyDescent="0.3">
      <c r="K922" s="41" t="str">
        <f t="shared" si="14"/>
        <v/>
      </c>
    </row>
    <row r="923" spans="11:11" x14ac:dyDescent="0.3">
      <c r="K923" s="41" t="str">
        <f t="shared" si="14"/>
        <v/>
      </c>
    </row>
    <row r="924" spans="11:11" x14ac:dyDescent="0.3">
      <c r="K924" s="41" t="str">
        <f t="shared" si="14"/>
        <v/>
      </c>
    </row>
    <row r="925" spans="11:11" x14ac:dyDescent="0.3">
      <c r="K925" s="41" t="str">
        <f t="shared" si="14"/>
        <v/>
      </c>
    </row>
    <row r="926" spans="11:11" x14ac:dyDescent="0.3">
      <c r="K926" s="41" t="str">
        <f t="shared" si="14"/>
        <v/>
      </c>
    </row>
    <row r="927" spans="11:11" x14ac:dyDescent="0.3">
      <c r="K927" s="41" t="str">
        <f t="shared" si="14"/>
        <v/>
      </c>
    </row>
    <row r="928" spans="11:11" x14ac:dyDescent="0.3">
      <c r="K928" s="41" t="str">
        <f t="shared" si="14"/>
        <v/>
      </c>
    </row>
    <row r="929" spans="11:11" x14ac:dyDescent="0.3">
      <c r="K929" s="41" t="str">
        <f t="shared" si="14"/>
        <v/>
      </c>
    </row>
    <row r="930" spans="11:11" x14ac:dyDescent="0.3">
      <c r="K930" s="41" t="str">
        <f t="shared" si="14"/>
        <v/>
      </c>
    </row>
    <row r="931" spans="11:11" x14ac:dyDescent="0.3">
      <c r="K931" s="41" t="str">
        <f t="shared" si="14"/>
        <v/>
      </c>
    </row>
    <row r="932" spans="11:11" x14ac:dyDescent="0.3">
      <c r="K932" s="41" t="str">
        <f t="shared" si="14"/>
        <v/>
      </c>
    </row>
    <row r="933" spans="11:11" x14ac:dyDescent="0.3">
      <c r="K933" s="41" t="str">
        <f t="shared" si="14"/>
        <v/>
      </c>
    </row>
    <row r="934" spans="11:11" x14ac:dyDescent="0.3">
      <c r="K934" s="41" t="str">
        <f t="shared" si="14"/>
        <v/>
      </c>
    </row>
    <row r="935" spans="11:11" x14ac:dyDescent="0.3">
      <c r="K935" s="41" t="str">
        <f t="shared" si="14"/>
        <v/>
      </c>
    </row>
    <row r="936" spans="11:11" x14ac:dyDescent="0.3">
      <c r="K936" s="41" t="str">
        <f t="shared" si="14"/>
        <v/>
      </c>
    </row>
    <row r="937" spans="11:11" x14ac:dyDescent="0.3">
      <c r="K937" s="41" t="str">
        <f t="shared" si="14"/>
        <v/>
      </c>
    </row>
    <row r="938" spans="11:11" x14ac:dyDescent="0.3">
      <c r="K938" s="41" t="str">
        <f t="shared" si="14"/>
        <v/>
      </c>
    </row>
    <row r="939" spans="11:11" x14ac:dyDescent="0.3">
      <c r="K939" s="41" t="str">
        <f t="shared" si="14"/>
        <v/>
      </c>
    </row>
    <row r="940" spans="11:11" x14ac:dyDescent="0.3">
      <c r="K940" s="41" t="str">
        <f t="shared" si="14"/>
        <v/>
      </c>
    </row>
    <row r="941" spans="11:11" x14ac:dyDescent="0.3">
      <c r="K941" s="41" t="str">
        <f t="shared" si="14"/>
        <v/>
      </c>
    </row>
    <row r="942" spans="11:11" x14ac:dyDescent="0.3">
      <c r="K942" s="41" t="str">
        <f t="shared" si="14"/>
        <v/>
      </c>
    </row>
    <row r="943" spans="11:11" x14ac:dyDescent="0.3">
      <c r="K943" s="41" t="str">
        <f t="shared" si="14"/>
        <v/>
      </c>
    </row>
    <row r="944" spans="11:11" x14ac:dyDescent="0.3">
      <c r="K944" s="41" t="str">
        <f t="shared" si="14"/>
        <v/>
      </c>
    </row>
    <row r="945" spans="11:11" x14ac:dyDescent="0.3">
      <c r="K945" s="41" t="str">
        <f t="shared" si="14"/>
        <v/>
      </c>
    </row>
    <row r="946" spans="11:11" x14ac:dyDescent="0.3">
      <c r="K946" s="41" t="str">
        <f t="shared" si="14"/>
        <v/>
      </c>
    </row>
    <row r="947" spans="11:11" x14ac:dyDescent="0.3">
      <c r="K947" s="41" t="str">
        <f t="shared" si="14"/>
        <v/>
      </c>
    </row>
    <row r="948" spans="11:11" x14ac:dyDescent="0.3">
      <c r="K948" s="41" t="str">
        <f t="shared" si="14"/>
        <v/>
      </c>
    </row>
    <row r="949" spans="11:11" x14ac:dyDescent="0.3">
      <c r="K949" s="41" t="str">
        <f t="shared" si="14"/>
        <v/>
      </c>
    </row>
    <row r="950" spans="11:11" x14ac:dyDescent="0.3">
      <c r="K950" s="41" t="str">
        <f t="shared" si="14"/>
        <v/>
      </c>
    </row>
    <row r="951" spans="11:11" x14ac:dyDescent="0.3">
      <c r="K951" s="41" t="str">
        <f t="shared" si="14"/>
        <v/>
      </c>
    </row>
    <row r="952" spans="11:11" x14ac:dyDescent="0.3">
      <c r="K952" s="41" t="str">
        <f t="shared" si="14"/>
        <v/>
      </c>
    </row>
    <row r="953" spans="11:11" x14ac:dyDescent="0.3">
      <c r="K953" s="41" t="str">
        <f t="shared" si="14"/>
        <v/>
      </c>
    </row>
    <row r="954" spans="11:11" x14ac:dyDescent="0.3">
      <c r="K954" s="41" t="str">
        <f t="shared" si="14"/>
        <v/>
      </c>
    </row>
    <row r="955" spans="11:11" x14ac:dyDescent="0.3">
      <c r="K955" s="41" t="str">
        <f t="shared" si="14"/>
        <v/>
      </c>
    </row>
    <row r="956" spans="11:11" x14ac:dyDescent="0.3">
      <c r="K956" s="41" t="str">
        <f t="shared" si="14"/>
        <v/>
      </c>
    </row>
    <row r="957" spans="11:11" x14ac:dyDescent="0.3">
      <c r="K957" s="41" t="str">
        <f t="shared" si="14"/>
        <v/>
      </c>
    </row>
    <row r="958" spans="11:11" x14ac:dyDescent="0.3">
      <c r="K958" s="41" t="str">
        <f t="shared" si="14"/>
        <v/>
      </c>
    </row>
    <row r="959" spans="11:11" x14ac:dyDescent="0.3">
      <c r="K959" s="41" t="str">
        <f t="shared" si="14"/>
        <v/>
      </c>
    </row>
    <row r="960" spans="11:11" x14ac:dyDescent="0.3">
      <c r="K960" s="41" t="str">
        <f t="shared" si="14"/>
        <v/>
      </c>
    </row>
    <row r="961" spans="11:11" x14ac:dyDescent="0.3">
      <c r="K961" s="41" t="str">
        <f t="shared" si="14"/>
        <v/>
      </c>
    </row>
    <row r="962" spans="11:11" x14ac:dyDescent="0.3">
      <c r="K962" s="41" t="str">
        <f t="shared" si="14"/>
        <v/>
      </c>
    </row>
    <row r="963" spans="11:11" x14ac:dyDescent="0.3">
      <c r="K963" s="41" t="str">
        <f t="shared" ref="K963:K1026" si="15">IF(A963="","",C963&amp;", "&amp;D963&amp;", "&amp;E963&amp;" "&amp;F963)</f>
        <v/>
      </c>
    </row>
    <row r="964" spans="11:11" x14ac:dyDescent="0.3">
      <c r="K964" s="41" t="str">
        <f t="shared" si="15"/>
        <v/>
      </c>
    </row>
    <row r="965" spans="11:11" x14ac:dyDescent="0.3">
      <c r="K965" s="41" t="str">
        <f t="shared" si="15"/>
        <v/>
      </c>
    </row>
    <row r="966" spans="11:11" x14ac:dyDescent="0.3">
      <c r="K966" s="41" t="str">
        <f t="shared" si="15"/>
        <v/>
      </c>
    </row>
    <row r="967" spans="11:11" x14ac:dyDescent="0.3">
      <c r="K967" s="41" t="str">
        <f t="shared" si="15"/>
        <v/>
      </c>
    </row>
    <row r="968" spans="11:11" x14ac:dyDescent="0.3">
      <c r="K968" s="41" t="str">
        <f t="shared" si="15"/>
        <v/>
      </c>
    </row>
    <row r="969" spans="11:11" x14ac:dyDescent="0.3">
      <c r="K969" s="41" t="str">
        <f t="shared" si="15"/>
        <v/>
      </c>
    </row>
    <row r="970" spans="11:11" x14ac:dyDescent="0.3">
      <c r="K970" s="41" t="str">
        <f t="shared" si="15"/>
        <v/>
      </c>
    </row>
    <row r="971" spans="11:11" x14ac:dyDescent="0.3">
      <c r="K971" s="41" t="str">
        <f t="shared" si="15"/>
        <v/>
      </c>
    </row>
    <row r="972" spans="11:11" x14ac:dyDescent="0.3">
      <c r="K972" s="41" t="str">
        <f t="shared" si="15"/>
        <v/>
      </c>
    </row>
    <row r="973" spans="11:11" x14ac:dyDescent="0.3">
      <c r="K973" s="41" t="str">
        <f t="shared" si="15"/>
        <v/>
      </c>
    </row>
    <row r="974" spans="11:11" x14ac:dyDescent="0.3">
      <c r="K974" s="41" t="str">
        <f t="shared" si="15"/>
        <v/>
      </c>
    </row>
    <row r="975" spans="11:11" x14ac:dyDescent="0.3">
      <c r="K975" s="41" t="str">
        <f t="shared" si="15"/>
        <v/>
      </c>
    </row>
    <row r="976" spans="11:11" x14ac:dyDescent="0.3">
      <c r="K976" s="41" t="str">
        <f t="shared" si="15"/>
        <v/>
      </c>
    </row>
    <row r="977" spans="11:11" x14ac:dyDescent="0.3">
      <c r="K977" s="41" t="str">
        <f t="shared" si="15"/>
        <v/>
      </c>
    </row>
    <row r="978" spans="11:11" x14ac:dyDescent="0.3">
      <c r="K978" s="41" t="str">
        <f t="shared" si="15"/>
        <v/>
      </c>
    </row>
    <row r="979" spans="11:11" x14ac:dyDescent="0.3">
      <c r="K979" s="41" t="str">
        <f t="shared" si="15"/>
        <v/>
      </c>
    </row>
    <row r="980" spans="11:11" x14ac:dyDescent="0.3">
      <c r="K980" s="41" t="str">
        <f t="shared" si="15"/>
        <v/>
      </c>
    </row>
    <row r="981" spans="11:11" x14ac:dyDescent="0.3">
      <c r="K981" s="41" t="str">
        <f t="shared" si="15"/>
        <v/>
      </c>
    </row>
    <row r="982" spans="11:11" x14ac:dyDescent="0.3">
      <c r="K982" s="41" t="str">
        <f t="shared" si="15"/>
        <v/>
      </c>
    </row>
    <row r="983" spans="11:11" x14ac:dyDescent="0.3">
      <c r="K983" s="41" t="str">
        <f t="shared" si="15"/>
        <v/>
      </c>
    </row>
    <row r="984" spans="11:11" x14ac:dyDescent="0.3">
      <c r="K984" s="41" t="str">
        <f t="shared" si="15"/>
        <v/>
      </c>
    </row>
    <row r="985" spans="11:11" x14ac:dyDescent="0.3">
      <c r="K985" s="41" t="str">
        <f t="shared" si="15"/>
        <v/>
      </c>
    </row>
    <row r="986" spans="11:11" x14ac:dyDescent="0.3">
      <c r="K986" s="41" t="str">
        <f t="shared" si="15"/>
        <v/>
      </c>
    </row>
    <row r="987" spans="11:11" x14ac:dyDescent="0.3">
      <c r="K987" s="41" t="str">
        <f t="shared" si="15"/>
        <v/>
      </c>
    </row>
    <row r="988" spans="11:11" x14ac:dyDescent="0.3">
      <c r="K988" s="41" t="str">
        <f t="shared" si="15"/>
        <v/>
      </c>
    </row>
    <row r="989" spans="11:11" x14ac:dyDescent="0.3">
      <c r="K989" s="41" t="str">
        <f t="shared" si="15"/>
        <v/>
      </c>
    </row>
    <row r="990" spans="11:11" x14ac:dyDescent="0.3">
      <c r="K990" s="41" t="str">
        <f t="shared" si="15"/>
        <v/>
      </c>
    </row>
    <row r="991" spans="11:11" x14ac:dyDescent="0.3">
      <c r="K991" s="41" t="str">
        <f t="shared" si="15"/>
        <v/>
      </c>
    </row>
    <row r="992" spans="11:11" x14ac:dyDescent="0.3">
      <c r="K992" s="41" t="str">
        <f t="shared" si="15"/>
        <v/>
      </c>
    </row>
    <row r="993" spans="11:11" x14ac:dyDescent="0.3">
      <c r="K993" s="41" t="str">
        <f t="shared" si="15"/>
        <v/>
      </c>
    </row>
    <row r="994" spans="11:11" x14ac:dyDescent="0.3">
      <c r="K994" s="41" t="str">
        <f t="shared" si="15"/>
        <v/>
      </c>
    </row>
    <row r="995" spans="11:11" x14ac:dyDescent="0.3">
      <c r="K995" s="41" t="str">
        <f t="shared" si="15"/>
        <v/>
      </c>
    </row>
    <row r="996" spans="11:11" x14ac:dyDescent="0.3">
      <c r="K996" s="41" t="str">
        <f t="shared" si="15"/>
        <v/>
      </c>
    </row>
    <row r="997" spans="11:11" x14ac:dyDescent="0.3">
      <c r="K997" s="41" t="str">
        <f t="shared" si="15"/>
        <v/>
      </c>
    </row>
    <row r="998" spans="11:11" x14ac:dyDescent="0.3">
      <c r="K998" s="41" t="str">
        <f t="shared" si="15"/>
        <v/>
      </c>
    </row>
    <row r="999" spans="11:11" x14ac:dyDescent="0.3">
      <c r="K999" s="41" t="str">
        <f t="shared" si="15"/>
        <v/>
      </c>
    </row>
    <row r="1000" spans="11:11" x14ac:dyDescent="0.3">
      <c r="K1000" s="41" t="str">
        <f t="shared" si="15"/>
        <v/>
      </c>
    </row>
    <row r="1001" spans="11:11" x14ac:dyDescent="0.3">
      <c r="K1001" s="41" t="str">
        <f t="shared" si="15"/>
        <v/>
      </c>
    </row>
    <row r="1002" spans="11:11" x14ac:dyDescent="0.3">
      <c r="K1002" s="41" t="str">
        <f t="shared" si="15"/>
        <v/>
      </c>
    </row>
    <row r="1003" spans="11:11" x14ac:dyDescent="0.3">
      <c r="K1003" s="41" t="str">
        <f t="shared" si="15"/>
        <v/>
      </c>
    </row>
    <row r="1004" spans="11:11" x14ac:dyDescent="0.3">
      <c r="K1004" s="41" t="str">
        <f t="shared" si="15"/>
        <v/>
      </c>
    </row>
    <row r="1005" spans="11:11" x14ac:dyDescent="0.3">
      <c r="K1005" s="41" t="str">
        <f t="shared" si="15"/>
        <v/>
      </c>
    </row>
    <row r="1006" spans="11:11" x14ac:dyDescent="0.3">
      <c r="K1006" s="41" t="str">
        <f t="shared" si="15"/>
        <v/>
      </c>
    </row>
    <row r="1007" spans="11:11" x14ac:dyDescent="0.3">
      <c r="K1007" s="41" t="str">
        <f t="shared" si="15"/>
        <v/>
      </c>
    </row>
    <row r="1008" spans="11:11" x14ac:dyDescent="0.3">
      <c r="K1008" s="41" t="str">
        <f t="shared" si="15"/>
        <v/>
      </c>
    </row>
    <row r="1009" spans="11:11" x14ac:dyDescent="0.3">
      <c r="K1009" s="41" t="str">
        <f t="shared" si="15"/>
        <v/>
      </c>
    </row>
    <row r="1010" spans="11:11" x14ac:dyDescent="0.3">
      <c r="K1010" s="41" t="str">
        <f t="shared" si="15"/>
        <v/>
      </c>
    </row>
    <row r="1011" spans="11:11" x14ac:dyDescent="0.3">
      <c r="K1011" s="41" t="str">
        <f t="shared" si="15"/>
        <v/>
      </c>
    </row>
    <row r="1012" spans="11:11" x14ac:dyDescent="0.3">
      <c r="K1012" s="41" t="str">
        <f t="shared" si="15"/>
        <v/>
      </c>
    </row>
    <row r="1013" spans="11:11" x14ac:dyDescent="0.3">
      <c r="K1013" s="41" t="str">
        <f t="shared" si="15"/>
        <v/>
      </c>
    </row>
    <row r="1014" spans="11:11" x14ac:dyDescent="0.3">
      <c r="K1014" s="41" t="str">
        <f t="shared" si="15"/>
        <v/>
      </c>
    </row>
    <row r="1015" spans="11:11" x14ac:dyDescent="0.3">
      <c r="K1015" s="41" t="str">
        <f t="shared" si="15"/>
        <v/>
      </c>
    </row>
    <row r="1016" spans="11:11" x14ac:dyDescent="0.3">
      <c r="K1016" s="41" t="str">
        <f t="shared" si="15"/>
        <v/>
      </c>
    </row>
    <row r="1017" spans="11:11" x14ac:dyDescent="0.3">
      <c r="K1017" s="41" t="str">
        <f t="shared" si="15"/>
        <v/>
      </c>
    </row>
    <row r="1018" spans="11:11" x14ac:dyDescent="0.3">
      <c r="K1018" s="41" t="str">
        <f t="shared" si="15"/>
        <v/>
      </c>
    </row>
    <row r="1019" spans="11:11" x14ac:dyDescent="0.3">
      <c r="K1019" s="41" t="str">
        <f t="shared" si="15"/>
        <v/>
      </c>
    </row>
    <row r="1020" spans="11:11" x14ac:dyDescent="0.3">
      <c r="K1020" s="41" t="str">
        <f t="shared" si="15"/>
        <v/>
      </c>
    </row>
    <row r="1021" spans="11:11" x14ac:dyDescent="0.3">
      <c r="K1021" s="41" t="str">
        <f t="shared" si="15"/>
        <v/>
      </c>
    </row>
    <row r="1022" spans="11:11" x14ac:dyDescent="0.3">
      <c r="K1022" s="41" t="str">
        <f t="shared" si="15"/>
        <v/>
      </c>
    </row>
    <row r="1023" spans="11:11" x14ac:dyDescent="0.3">
      <c r="K1023" s="41" t="str">
        <f t="shared" si="15"/>
        <v/>
      </c>
    </row>
    <row r="1024" spans="11:11" x14ac:dyDescent="0.3">
      <c r="K1024" s="41" t="str">
        <f t="shared" si="15"/>
        <v/>
      </c>
    </row>
    <row r="1025" spans="11:11" x14ac:dyDescent="0.3">
      <c r="K1025" s="41" t="str">
        <f t="shared" si="15"/>
        <v/>
      </c>
    </row>
    <row r="1026" spans="11:11" x14ac:dyDescent="0.3">
      <c r="K1026" s="41" t="str">
        <f t="shared" si="15"/>
        <v/>
      </c>
    </row>
    <row r="1027" spans="11:11" x14ac:dyDescent="0.3">
      <c r="K1027" s="41" t="str">
        <f t="shared" ref="K1027:K1090" si="16">IF(A1027="","",C1027&amp;", "&amp;D1027&amp;", "&amp;E1027&amp;" "&amp;F1027)</f>
        <v/>
      </c>
    </row>
    <row r="1028" spans="11:11" x14ac:dyDescent="0.3">
      <c r="K1028" s="41" t="str">
        <f t="shared" si="16"/>
        <v/>
      </c>
    </row>
    <row r="1029" spans="11:11" x14ac:dyDescent="0.3">
      <c r="K1029" s="41" t="str">
        <f t="shared" si="16"/>
        <v/>
      </c>
    </row>
    <row r="1030" spans="11:11" x14ac:dyDescent="0.3">
      <c r="K1030" s="41" t="str">
        <f t="shared" si="16"/>
        <v/>
      </c>
    </row>
    <row r="1031" spans="11:11" x14ac:dyDescent="0.3">
      <c r="K1031" s="41" t="str">
        <f t="shared" si="16"/>
        <v/>
      </c>
    </row>
    <row r="1032" spans="11:11" x14ac:dyDescent="0.3">
      <c r="K1032" s="41" t="str">
        <f t="shared" si="16"/>
        <v/>
      </c>
    </row>
    <row r="1033" spans="11:11" x14ac:dyDescent="0.3">
      <c r="K1033" s="41" t="str">
        <f t="shared" si="16"/>
        <v/>
      </c>
    </row>
    <row r="1034" spans="11:11" x14ac:dyDescent="0.3">
      <c r="K1034" s="41" t="str">
        <f t="shared" si="16"/>
        <v/>
      </c>
    </row>
    <row r="1035" spans="11:11" x14ac:dyDescent="0.3">
      <c r="K1035" s="41" t="str">
        <f t="shared" si="16"/>
        <v/>
      </c>
    </row>
    <row r="1036" spans="11:11" x14ac:dyDescent="0.3">
      <c r="K1036" s="41" t="str">
        <f t="shared" si="16"/>
        <v/>
      </c>
    </row>
    <row r="1037" spans="11:11" x14ac:dyDescent="0.3">
      <c r="K1037" s="41" t="str">
        <f t="shared" si="16"/>
        <v/>
      </c>
    </row>
    <row r="1038" spans="11:11" x14ac:dyDescent="0.3">
      <c r="K1038" s="41" t="str">
        <f t="shared" si="16"/>
        <v/>
      </c>
    </row>
    <row r="1039" spans="11:11" x14ac:dyDescent="0.3">
      <c r="K1039" s="41" t="str">
        <f t="shared" si="16"/>
        <v/>
      </c>
    </row>
    <row r="1040" spans="11:11" x14ac:dyDescent="0.3">
      <c r="K1040" s="41" t="str">
        <f t="shared" si="16"/>
        <v/>
      </c>
    </row>
    <row r="1041" spans="11:11" x14ac:dyDescent="0.3">
      <c r="K1041" s="41" t="str">
        <f t="shared" si="16"/>
        <v/>
      </c>
    </row>
    <row r="1042" spans="11:11" x14ac:dyDescent="0.3">
      <c r="K1042" s="41" t="str">
        <f t="shared" si="16"/>
        <v/>
      </c>
    </row>
    <row r="1043" spans="11:11" x14ac:dyDescent="0.3">
      <c r="K1043" s="41" t="str">
        <f t="shared" si="16"/>
        <v/>
      </c>
    </row>
    <row r="1044" spans="11:11" x14ac:dyDescent="0.3">
      <c r="K1044" s="41" t="str">
        <f t="shared" si="16"/>
        <v/>
      </c>
    </row>
    <row r="1045" spans="11:11" x14ac:dyDescent="0.3">
      <c r="K1045" s="41" t="str">
        <f t="shared" si="16"/>
        <v/>
      </c>
    </row>
    <row r="1046" spans="11:11" x14ac:dyDescent="0.3">
      <c r="K1046" s="41" t="str">
        <f t="shared" si="16"/>
        <v/>
      </c>
    </row>
    <row r="1047" spans="11:11" x14ac:dyDescent="0.3">
      <c r="K1047" s="41" t="str">
        <f t="shared" si="16"/>
        <v/>
      </c>
    </row>
    <row r="1048" spans="11:11" x14ac:dyDescent="0.3">
      <c r="K1048" s="41" t="str">
        <f t="shared" si="16"/>
        <v/>
      </c>
    </row>
    <row r="1049" spans="11:11" x14ac:dyDescent="0.3">
      <c r="K1049" s="41" t="str">
        <f t="shared" si="16"/>
        <v/>
      </c>
    </row>
    <row r="1050" spans="11:11" x14ac:dyDescent="0.3">
      <c r="K1050" s="41" t="str">
        <f t="shared" si="16"/>
        <v/>
      </c>
    </row>
    <row r="1051" spans="11:11" x14ac:dyDescent="0.3">
      <c r="K1051" s="41" t="str">
        <f t="shared" si="16"/>
        <v/>
      </c>
    </row>
    <row r="1052" spans="11:11" x14ac:dyDescent="0.3">
      <c r="K1052" s="41" t="str">
        <f t="shared" si="16"/>
        <v/>
      </c>
    </row>
    <row r="1053" spans="11:11" x14ac:dyDescent="0.3">
      <c r="K1053" s="41" t="str">
        <f t="shared" si="16"/>
        <v/>
      </c>
    </row>
    <row r="1054" spans="11:11" x14ac:dyDescent="0.3">
      <c r="K1054" s="41" t="str">
        <f t="shared" si="16"/>
        <v/>
      </c>
    </row>
    <row r="1055" spans="11:11" x14ac:dyDescent="0.3">
      <c r="K1055" s="41" t="str">
        <f t="shared" si="16"/>
        <v/>
      </c>
    </row>
    <row r="1056" spans="11:11" x14ac:dyDescent="0.3">
      <c r="K1056" s="41" t="str">
        <f t="shared" si="16"/>
        <v/>
      </c>
    </row>
    <row r="1057" spans="11:11" x14ac:dyDescent="0.3">
      <c r="K1057" s="41" t="str">
        <f t="shared" si="16"/>
        <v/>
      </c>
    </row>
    <row r="1058" spans="11:11" x14ac:dyDescent="0.3">
      <c r="K1058" s="41" t="str">
        <f t="shared" si="16"/>
        <v/>
      </c>
    </row>
    <row r="1059" spans="11:11" x14ac:dyDescent="0.3">
      <c r="K1059" s="41" t="str">
        <f t="shared" si="16"/>
        <v/>
      </c>
    </row>
    <row r="1060" spans="11:11" x14ac:dyDescent="0.3">
      <c r="K1060" s="41" t="str">
        <f t="shared" si="16"/>
        <v/>
      </c>
    </row>
    <row r="1061" spans="11:11" x14ac:dyDescent="0.3">
      <c r="K1061" s="41" t="str">
        <f t="shared" si="16"/>
        <v/>
      </c>
    </row>
    <row r="1062" spans="11:11" x14ac:dyDescent="0.3">
      <c r="K1062" s="41" t="str">
        <f t="shared" si="16"/>
        <v/>
      </c>
    </row>
    <row r="1063" spans="11:11" x14ac:dyDescent="0.3">
      <c r="K1063" s="41" t="str">
        <f t="shared" si="16"/>
        <v/>
      </c>
    </row>
    <row r="1064" spans="11:11" x14ac:dyDescent="0.3">
      <c r="K1064" s="41" t="str">
        <f t="shared" si="16"/>
        <v/>
      </c>
    </row>
    <row r="1065" spans="11:11" x14ac:dyDescent="0.3">
      <c r="K1065" s="41" t="str">
        <f t="shared" si="16"/>
        <v/>
      </c>
    </row>
    <row r="1066" spans="11:11" x14ac:dyDescent="0.3">
      <c r="K1066" s="41" t="str">
        <f t="shared" si="16"/>
        <v/>
      </c>
    </row>
    <row r="1067" spans="11:11" x14ac:dyDescent="0.3">
      <c r="K1067" s="41" t="str">
        <f t="shared" si="16"/>
        <v/>
      </c>
    </row>
    <row r="1068" spans="11:11" x14ac:dyDescent="0.3">
      <c r="K1068" s="41" t="str">
        <f t="shared" si="16"/>
        <v/>
      </c>
    </row>
    <row r="1069" spans="11:11" x14ac:dyDescent="0.3">
      <c r="K1069" s="41" t="str">
        <f t="shared" si="16"/>
        <v/>
      </c>
    </row>
    <row r="1070" spans="11:11" x14ac:dyDescent="0.3">
      <c r="K1070" s="41" t="str">
        <f t="shared" si="16"/>
        <v/>
      </c>
    </row>
    <row r="1071" spans="11:11" x14ac:dyDescent="0.3">
      <c r="K1071" s="41" t="str">
        <f t="shared" si="16"/>
        <v/>
      </c>
    </row>
    <row r="1072" spans="11:11" x14ac:dyDescent="0.3">
      <c r="K1072" s="41" t="str">
        <f t="shared" si="16"/>
        <v/>
      </c>
    </row>
    <row r="1073" spans="11:11" x14ac:dyDescent="0.3">
      <c r="K1073" s="41" t="str">
        <f t="shared" si="16"/>
        <v/>
      </c>
    </row>
    <row r="1074" spans="11:11" x14ac:dyDescent="0.3">
      <c r="K1074" s="41" t="str">
        <f t="shared" si="16"/>
        <v/>
      </c>
    </row>
    <row r="1075" spans="11:11" x14ac:dyDescent="0.3">
      <c r="K1075" s="41" t="str">
        <f t="shared" si="16"/>
        <v/>
      </c>
    </row>
    <row r="1076" spans="11:11" x14ac:dyDescent="0.3">
      <c r="K1076" s="41" t="str">
        <f t="shared" si="16"/>
        <v/>
      </c>
    </row>
    <row r="1077" spans="11:11" x14ac:dyDescent="0.3">
      <c r="K1077" s="41" t="str">
        <f t="shared" si="16"/>
        <v/>
      </c>
    </row>
    <row r="1078" spans="11:11" x14ac:dyDescent="0.3">
      <c r="K1078" s="41" t="str">
        <f t="shared" si="16"/>
        <v/>
      </c>
    </row>
    <row r="1079" spans="11:11" x14ac:dyDescent="0.3">
      <c r="K1079" s="41" t="str">
        <f t="shared" si="16"/>
        <v/>
      </c>
    </row>
    <row r="1080" spans="11:11" x14ac:dyDescent="0.3">
      <c r="K1080" s="41" t="str">
        <f t="shared" si="16"/>
        <v/>
      </c>
    </row>
    <row r="1081" spans="11:11" x14ac:dyDescent="0.3">
      <c r="K1081" s="41" t="str">
        <f t="shared" si="16"/>
        <v/>
      </c>
    </row>
    <row r="1082" spans="11:11" x14ac:dyDescent="0.3">
      <c r="K1082" s="41" t="str">
        <f t="shared" si="16"/>
        <v/>
      </c>
    </row>
    <row r="1083" spans="11:11" x14ac:dyDescent="0.3">
      <c r="K1083" s="41" t="str">
        <f t="shared" si="16"/>
        <v/>
      </c>
    </row>
    <row r="1084" spans="11:11" x14ac:dyDescent="0.3">
      <c r="K1084" s="41" t="str">
        <f t="shared" si="16"/>
        <v/>
      </c>
    </row>
    <row r="1085" spans="11:11" x14ac:dyDescent="0.3">
      <c r="K1085" s="41" t="str">
        <f t="shared" si="16"/>
        <v/>
      </c>
    </row>
    <row r="1086" spans="11:11" x14ac:dyDescent="0.3">
      <c r="K1086" s="41" t="str">
        <f t="shared" si="16"/>
        <v/>
      </c>
    </row>
    <row r="1087" spans="11:11" x14ac:dyDescent="0.3">
      <c r="K1087" s="41" t="str">
        <f t="shared" si="16"/>
        <v/>
      </c>
    </row>
    <row r="1088" spans="11:11" x14ac:dyDescent="0.3">
      <c r="K1088" s="41" t="str">
        <f t="shared" si="16"/>
        <v/>
      </c>
    </row>
    <row r="1089" spans="11:11" x14ac:dyDescent="0.3">
      <c r="K1089" s="41" t="str">
        <f t="shared" si="16"/>
        <v/>
      </c>
    </row>
    <row r="1090" spans="11:11" x14ac:dyDescent="0.3">
      <c r="K1090" s="41" t="str">
        <f t="shared" si="16"/>
        <v/>
      </c>
    </row>
    <row r="1091" spans="11:11" x14ac:dyDescent="0.3">
      <c r="K1091" s="41" t="str">
        <f t="shared" ref="K1091:K1154" si="17">IF(A1091="","",C1091&amp;", "&amp;D1091&amp;", "&amp;E1091&amp;" "&amp;F1091)</f>
        <v/>
      </c>
    </row>
    <row r="1092" spans="11:11" x14ac:dyDescent="0.3">
      <c r="K1092" s="41" t="str">
        <f t="shared" si="17"/>
        <v/>
      </c>
    </row>
    <row r="1093" spans="11:11" x14ac:dyDescent="0.3">
      <c r="K1093" s="41" t="str">
        <f t="shared" si="17"/>
        <v/>
      </c>
    </row>
    <row r="1094" spans="11:11" x14ac:dyDescent="0.3">
      <c r="K1094" s="41" t="str">
        <f t="shared" si="17"/>
        <v/>
      </c>
    </row>
    <row r="1095" spans="11:11" x14ac:dyDescent="0.3">
      <c r="K1095" s="41" t="str">
        <f t="shared" si="17"/>
        <v/>
      </c>
    </row>
    <row r="1096" spans="11:11" x14ac:dyDescent="0.3">
      <c r="K1096" s="41" t="str">
        <f t="shared" si="17"/>
        <v/>
      </c>
    </row>
    <row r="1097" spans="11:11" x14ac:dyDescent="0.3">
      <c r="K1097" s="41" t="str">
        <f t="shared" si="17"/>
        <v/>
      </c>
    </row>
    <row r="1098" spans="11:11" x14ac:dyDescent="0.3">
      <c r="K1098" s="41" t="str">
        <f t="shared" si="17"/>
        <v/>
      </c>
    </row>
    <row r="1099" spans="11:11" x14ac:dyDescent="0.3">
      <c r="K1099" s="41" t="str">
        <f t="shared" si="17"/>
        <v/>
      </c>
    </row>
    <row r="1100" spans="11:11" x14ac:dyDescent="0.3">
      <c r="K1100" s="41" t="str">
        <f t="shared" si="17"/>
        <v/>
      </c>
    </row>
    <row r="1101" spans="11:11" x14ac:dyDescent="0.3">
      <c r="K1101" s="41" t="str">
        <f t="shared" si="17"/>
        <v/>
      </c>
    </row>
    <row r="1102" spans="11:11" x14ac:dyDescent="0.3">
      <c r="K1102" s="41" t="str">
        <f t="shared" si="17"/>
        <v/>
      </c>
    </row>
    <row r="1103" spans="11:11" x14ac:dyDescent="0.3">
      <c r="K1103" s="41" t="str">
        <f t="shared" si="17"/>
        <v/>
      </c>
    </row>
    <row r="1104" spans="11:11" x14ac:dyDescent="0.3">
      <c r="K1104" s="41" t="str">
        <f t="shared" si="17"/>
        <v/>
      </c>
    </row>
    <row r="1105" spans="11:11" x14ac:dyDescent="0.3">
      <c r="K1105" s="41" t="str">
        <f t="shared" si="17"/>
        <v/>
      </c>
    </row>
    <row r="1106" spans="11:11" x14ac:dyDescent="0.3">
      <c r="K1106" s="41" t="str">
        <f t="shared" si="17"/>
        <v/>
      </c>
    </row>
    <row r="1107" spans="11:11" x14ac:dyDescent="0.3">
      <c r="K1107" s="41" t="str">
        <f t="shared" si="17"/>
        <v/>
      </c>
    </row>
    <row r="1108" spans="11:11" x14ac:dyDescent="0.3">
      <c r="K1108" s="41" t="str">
        <f t="shared" si="17"/>
        <v/>
      </c>
    </row>
    <row r="1109" spans="11:11" x14ac:dyDescent="0.3">
      <c r="K1109" s="41" t="str">
        <f t="shared" si="17"/>
        <v/>
      </c>
    </row>
    <row r="1110" spans="11:11" x14ac:dyDescent="0.3">
      <c r="K1110" s="41" t="str">
        <f t="shared" si="17"/>
        <v/>
      </c>
    </row>
    <row r="1111" spans="11:11" x14ac:dyDescent="0.3">
      <c r="K1111" s="41" t="str">
        <f t="shared" si="17"/>
        <v/>
      </c>
    </row>
    <row r="1112" spans="11:11" x14ac:dyDescent="0.3">
      <c r="K1112" s="41" t="str">
        <f t="shared" si="17"/>
        <v/>
      </c>
    </row>
    <row r="1113" spans="11:11" x14ac:dyDescent="0.3">
      <c r="K1113" s="41" t="str">
        <f t="shared" si="17"/>
        <v/>
      </c>
    </row>
    <row r="1114" spans="11:11" x14ac:dyDescent="0.3">
      <c r="K1114" s="41" t="str">
        <f t="shared" si="17"/>
        <v/>
      </c>
    </row>
    <row r="1115" spans="11:11" x14ac:dyDescent="0.3">
      <c r="K1115" s="41" t="str">
        <f t="shared" si="17"/>
        <v/>
      </c>
    </row>
    <row r="1116" spans="11:11" x14ac:dyDescent="0.3">
      <c r="K1116" s="41" t="str">
        <f t="shared" si="17"/>
        <v/>
      </c>
    </row>
    <row r="1117" spans="11:11" x14ac:dyDescent="0.3">
      <c r="K1117" s="41" t="str">
        <f t="shared" si="17"/>
        <v/>
      </c>
    </row>
    <row r="1118" spans="11:11" x14ac:dyDescent="0.3">
      <c r="K1118" s="41" t="str">
        <f t="shared" si="17"/>
        <v/>
      </c>
    </row>
    <row r="1119" spans="11:11" x14ac:dyDescent="0.3">
      <c r="K1119" s="41" t="str">
        <f t="shared" si="17"/>
        <v/>
      </c>
    </row>
    <row r="1120" spans="11:11" x14ac:dyDescent="0.3">
      <c r="K1120" s="41" t="str">
        <f t="shared" si="17"/>
        <v/>
      </c>
    </row>
    <row r="1121" spans="11:11" x14ac:dyDescent="0.3">
      <c r="K1121" s="41" t="str">
        <f t="shared" si="17"/>
        <v/>
      </c>
    </row>
    <row r="1122" spans="11:11" x14ac:dyDescent="0.3">
      <c r="K1122" s="41" t="str">
        <f t="shared" si="17"/>
        <v/>
      </c>
    </row>
    <row r="1123" spans="11:11" x14ac:dyDescent="0.3">
      <c r="K1123" s="41" t="str">
        <f t="shared" si="17"/>
        <v/>
      </c>
    </row>
    <row r="1124" spans="11:11" x14ac:dyDescent="0.3">
      <c r="K1124" s="41" t="str">
        <f t="shared" si="17"/>
        <v/>
      </c>
    </row>
    <row r="1125" spans="11:11" x14ac:dyDescent="0.3">
      <c r="K1125" s="41" t="str">
        <f t="shared" si="17"/>
        <v/>
      </c>
    </row>
    <row r="1126" spans="11:11" x14ac:dyDescent="0.3">
      <c r="K1126" s="41" t="str">
        <f t="shared" si="17"/>
        <v/>
      </c>
    </row>
    <row r="1127" spans="11:11" x14ac:dyDescent="0.3">
      <c r="K1127" s="41" t="str">
        <f t="shared" si="17"/>
        <v/>
      </c>
    </row>
    <row r="1128" spans="11:11" x14ac:dyDescent="0.3">
      <c r="K1128" s="41" t="str">
        <f t="shared" si="17"/>
        <v/>
      </c>
    </row>
    <row r="1129" spans="11:11" x14ac:dyDescent="0.3">
      <c r="K1129" s="41" t="str">
        <f t="shared" si="17"/>
        <v/>
      </c>
    </row>
    <row r="1130" spans="11:11" x14ac:dyDescent="0.3">
      <c r="K1130" s="41" t="str">
        <f t="shared" si="17"/>
        <v/>
      </c>
    </row>
    <row r="1131" spans="11:11" x14ac:dyDescent="0.3">
      <c r="K1131" s="41" t="str">
        <f t="shared" si="17"/>
        <v/>
      </c>
    </row>
    <row r="1132" spans="11:11" x14ac:dyDescent="0.3">
      <c r="K1132" s="41" t="str">
        <f t="shared" si="17"/>
        <v/>
      </c>
    </row>
    <row r="1133" spans="11:11" x14ac:dyDescent="0.3">
      <c r="K1133" s="41" t="str">
        <f t="shared" si="17"/>
        <v/>
      </c>
    </row>
    <row r="1134" spans="11:11" x14ac:dyDescent="0.3">
      <c r="K1134" s="41" t="str">
        <f t="shared" si="17"/>
        <v/>
      </c>
    </row>
    <row r="1135" spans="11:11" x14ac:dyDescent="0.3">
      <c r="K1135" s="41" t="str">
        <f t="shared" si="17"/>
        <v/>
      </c>
    </row>
    <row r="1136" spans="11:11" x14ac:dyDescent="0.3">
      <c r="K1136" s="41" t="str">
        <f t="shared" si="17"/>
        <v/>
      </c>
    </row>
    <row r="1137" spans="11:11" x14ac:dyDescent="0.3">
      <c r="K1137" s="41" t="str">
        <f t="shared" si="17"/>
        <v/>
      </c>
    </row>
    <row r="1138" spans="11:11" x14ac:dyDescent="0.3">
      <c r="K1138" s="41" t="str">
        <f t="shared" si="17"/>
        <v/>
      </c>
    </row>
    <row r="1139" spans="11:11" x14ac:dyDescent="0.3">
      <c r="K1139" s="41" t="str">
        <f t="shared" si="17"/>
        <v/>
      </c>
    </row>
    <row r="1140" spans="11:11" x14ac:dyDescent="0.3">
      <c r="K1140" s="41" t="str">
        <f t="shared" si="17"/>
        <v/>
      </c>
    </row>
    <row r="1141" spans="11:11" x14ac:dyDescent="0.3">
      <c r="K1141" s="41" t="str">
        <f t="shared" si="17"/>
        <v/>
      </c>
    </row>
    <row r="1142" spans="11:11" x14ac:dyDescent="0.3">
      <c r="K1142" s="41" t="str">
        <f t="shared" si="17"/>
        <v/>
      </c>
    </row>
    <row r="1143" spans="11:11" x14ac:dyDescent="0.3">
      <c r="K1143" s="41" t="str">
        <f t="shared" si="17"/>
        <v/>
      </c>
    </row>
    <row r="1144" spans="11:11" x14ac:dyDescent="0.3">
      <c r="K1144" s="41" t="str">
        <f t="shared" si="17"/>
        <v/>
      </c>
    </row>
    <row r="1145" spans="11:11" x14ac:dyDescent="0.3">
      <c r="K1145" s="41" t="str">
        <f t="shared" si="17"/>
        <v/>
      </c>
    </row>
    <row r="1146" spans="11:11" x14ac:dyDescent="0.3">
      <c r="K1146" s="41" t="str">
        <f t="shared" si="17"/>
        <v/>
      </c>
    </row>
    <row r="1147" spans="11:11" x14ac:dyDescent="0.3">
      <c r="K1147" s="41" t="str">
        <f t="shared" si="17"/>
        <v/>
      </c>
    </row>
    <row r="1148" spans="11:11" x14ac:dyDescent="0.3">
      <c r="K1148" s="41" t="str">
        <f t="shared" si="17"/>
        <v/>
      </c>
    </row>
    <row r="1149" spans="11:11" x14ac:dyDescent="0.3">
      <c r="K1149" s="41" t="str">
        <f t="shared" si="17"/>
        <v/>
      </c>
    </row>
    <row r="1150" spans="11:11" x14ac:dyDescent="0.3">
      <c r="K1150" s="41" t="str">
        <f t="shared" si="17"/>
        <v/>
      </c>
    </row>
    <row r="1151" spans="11:11" x14ac:dyDescent="0.3">
      <c r="K1151" s="41" t="str">
        <f t="shared" si="17"/>
        <v/>
      </c>
    </row>
    <row r="1152" spans="11:11" x14ac:dyDescent="0.3">
      <c r="K1152" s="41" t="str">
        <f t="shared" si="17"/>
        <v/>
      </c>
    </row>
    <row r="1153" spans="11:11" x14ac:dyDescent="0.3">
      <c r="K1153" s="41" t="str">
        <f t="shared" si="17"/>
        <v/>
      </c>
    </row>
    <row r="1154" spans="11:11" x14ac:dyDescent="0.3">
      <c r="K1154" s="41" t="str">
        <f t="shared" si="17"/>
        <v/>
      </c>
    </row>
    <row r="1155" spans="11:11" x14ac:dyDescent="0.3">
      <c r="K1155" s="41" t="str">
        <f t="shared" ref="K1155:K1218" si="18">IF(A1155="","",C1155&amp;", "&amp;D1155&amp;", "&amp;E1155&amp;" "&amp;F1155)</f>
        <v/>
      </c>
    </row>
    <row r="1156" spans="11:11" x14ac:dyDescent="0.3">
      <c r="K1156" s="41" t="str">
        <f t="shared" si="18"/>
        <v/>
      </c>
    </row>
    <row r="1157" spans="11:11" x14ac:dyDescent="0.3">
      <c r="K1157" s="41" t="str">
        <f t="shared" si="18"/>
        <v/>
      </c>
    </row>
    <row r="1158" spans="11:11" x14ac:dyDescent="0.3">
      <c r="K1158" s="41" t="str">
        <f t="shared" si="18"/>
        <v/>
      </c>
    </row>
    <row r="1159" spans="11:11" x14ac:dyDescent="0.3">
      <c r="K1159" s="41" t="str">
        <f t="shared" si="18"/>
        <v/>
      </c>
    </row>
    <row r="1160" spans="11:11" x14ac:dyDescent="0.3">
      <c r="K1160" s="41" t="str">
        <f t="shared" si="18"/>
        <v/>
      </c>
    </row>
    <row r="1161" spans="11:11" x14ac:dyDescent="0.3">
      <c r="K1161" s="41" t="str">
        <f t="shared" si="18"/>
        <v/>
      </c>
    </row>
    <row r="1162" spans="11:11" x14ac:dyDescent="0.3">
      <c r="K1162" s="41" t="str">
        <f t="shared" si="18"/>
        <v/>
      </c>
    </row>
    <row r="1163" spans="11:11" x14ac:dyDescent="0.3">
      <c r="K1163" s="41" t="str">
        <f t="shared" si="18"/>
        <v/>
      </c>
    </row>
    <row r="1164" spans="11:11" x14ac:dyDescent="0.3">
      <c r="K1164" s="41" t="str">
        <f t="shared" si="18"/>
        <v/>
      </c>
    </row>
    <row r="1165" spans="11:11" x14ac:dyDescent="0.3">
      <c r="K1165" s="41" t="str">
        <f t="shared" si="18"/>
        <v/>
      </c>
    </row>
    <row r="1166" spans="11:11" x14ac:dyDescent="0.3">
      <c r="K1166" s="41" t="str">
        <f t="shared" si="18"/>
        <v/>
      </c>
    </row>
    <row r="1167" spans="11:11" x14ac:dyDescent="0.3">
      <c r="K1167" s="41" t="str">
        <f t="shared" si="18"/>
        <v/>
      </c>
    </row>
    <row r="1168" spans="11:11" x14ac:dyDescent="0.3">
      <c r="K1168" s="41" t="str">
        <f t="shared" si="18"/>
        <v/>
      </c>
    </row>
    <row r="1169" spans="11:11" x14ac:dyDescent="0.3">
      <c r="K1169" s="41" t="str">
        <f t="shared" si="18"/>
        <v/>
      </c>
    </row>
    <row r="1170" spans="11:11" x14ac:dyDescent="0.3">
      <c r="K1170" s="41" t="str">
        <f t="shared" si="18"/>
        <v/>
      </c>
    </row>
    <row r="1171" spans="11:11" x14ac:dyDescent="0.3">
      <c r="K1171" s="41" t="str">
        <f t="shared" si="18"/>
        <v/>
      </c>
    </row>
    <row r="1172" spans="11:11" x14ac:dyDescent="0.3">
      <c r="K1172" s="41" t="str">
        <f t="shared" si="18"/>
        <v/>
      </c>
    </row>
    <row r="1173" spans="11:11" x14ac:dyDescent="0.3">
      <c r="K1173" s="41" t="str">
        <f t="shared" si="18"/>
        <v/>
      </c>
    </row>
    <row r="1174" spans="11:11" x14ac:dyDescent="0.3">
      <c r="K1174" s="41" t="str">
        <f t="shared" si="18"/>
        <v/>
      </c>
    </row>
    <row r="1175" spans="11:11" x14ac:dyDescent="0.3">
      <c r="K1175" s="41" t="str">
        <f t="shared" si="18"/>
        <v/>
      </c>
    </row>
    <row r="1176" spans="11:11" x14ac:dyDescent="0.3">
      <c r="K1176" s="41" t="str">
        <f t="shared" si="18"/>
        <v/>
      </c>
    </row>
    <row r="1177" spans="11:11" x14ac:dyDescent="0.3">
      <c r="K1177" s="41" t="str">
        <f t="shared" si="18"/>
        <v/>
      </c>
    </row>
    <row r="1178" spans="11:11" x14ac:dyDescent="0.3">
      <c r="K1178" s="41" t="str">
        <f t="shared" si="18"/>
        <v/>
      </c>
    </row>
    <row r="1179" spans="11:11" x14ac:dyDescent="0.3">
      <c r="K1179" s="41" t="str">
        <f t="shared" si="18"/>
        <v/>
      </c>
    </row>
    <row r="1180" spans="11:11" x14ac:dyDescent="0.3">
      <c r="K1180" s="41" t="str">
        <f t="shared" si="18"/>
        <v/>
      </c>
    </row>
    <row r="1181" spans="11:11" x14ac:dyDescent="0.3">
      <c r="K1181" s="41" t="str">
        <f t="shared" si="18"/>
        <v/>
      </c>
    </row>
    <row r="1182" spans="11:11" x14ac:dyDescent="0.3">
      <c r="K1182" s="41" t="str">
        <f t="shared" si="18"/>
        <v/>
      </c>
    </row>
    <row r="1183" spans="11:11" x14ac:dyDescent="0.3">
      <c r="K1183" s="41" t="str">
        <f t="shared" si="18"/>
        <v/>
      </c>
    </row>
    <row r="1184" spans="11:11" x14ac:dyDescent="0.3">
      <c r="K1184" s="41" t="str">
        <f t="shared" si="18"/>
        <v/>
      </c>
    </row>
    <row r="1185" spans="11:11" x14ac:dyDescent="0.3">
      <c r="K1185" s="41" t="str">
        <f t="shared" si="18"/>
        <v/>
      </c>
    </row>
    <row r="1186" spans="11:11" x14ac:dyDescent="0.3">
      <c r="K1186" s="41" t="str">
        <f t="shared" si="18"/>
        <v/>
      </c>
    </row>
    <row r="1187" spans="11:11" x14ac:dyDescent="0.3">
      <c r="K1187" s="41" t="str">
        <f t="shared" si="18"/>
        <v/>
      </c>
    </row>
    <row r="1188" spans="11:11" x14ac:dyDescent="0.3">
      <c r="K1188" s="41" t="str">
        <f t="shared" si="18"/>
        <v/>
      </c>
    </row>
    <row r="1189" spans="11:11" x14ac:dyDescent="0.3">
      <c r="K1189" s="41" t="str">
        <f t="shared" si="18"/>
        <v/>
      </c>
    </row>
    <row r="1190" spans="11:11" x14ac:dyDescent="0.3">
      <c r="K1190" s="41" t="str">
        <f t="shared" si="18"/>
        <v/>
      </c>
    </row>
    <row r="1191" spans="11:11" x14ac:dyDescent="0.3">
      <c r="K1191" s="41" t="str">
        <f t="shared" si="18"/>
        <v/>
      </c>
    </row>
    <row r="1192" spans="11:11" x14ac:dyDescent="0.3">
      <c r="K1192" s="41" t="str">
        <f t="shared" si="18"/>
        <v/>
      </c>
    </row>
    <row r="1193" spans="11:11" x14ac:dyDescent="0.3">
      <c r="K1193" s="41" t="str">
        <f t="shared" si="18"/>
        <v/>
      </c>
    </row>
    <row r="1194" spans="11:11" x14ac:dyDescent="0.3">
      <c r="K1194" s="41" t="str">
        <f t="shared" si="18"/>
        <v/>
      </c>
    </row>
    <row r="1195" spans="11:11" x14ac:dyDescent="0.3">
      <c r="K1195" s="41" t="str">
        <f t="shared" si="18"/>
        <v/>
      </c>
    </row>
    <row r="1196" spans="11:11" x14ac:dyDescent="0.3">
      <c r="K1196" s="41" t="str">
        <f t="shared" si="18"/>
        <v/>
      </c>
    </row>
    <row r="1197" spans="11:11" x14ac:dyDescent="0.3">
      <c r="K1197" s="41" t="str">
        <f t="shared" si="18"/>
        <v/>
      </c>
    </row>
    <row r="1198" spans="11:11" x14ac:dyDescent="0.3">
      <c r="K1198" s="41" t="str">
        <f t="shared" si="18"/>
        <v/>
      </c>
    </row>
    <row r="1199" spans="11:11" x14ac:dyDescent="0.3">
      <c r="K1199" s="41" t="str">
        <f t="shared" si="18"/>
        <v/>
      </c>
    </row>
    <row r="1200" spans="11:11" x14ac:dyDescent="0.3">
      <c r="K1200" s="41" t="str">
        <f t="shared" si="18"/>
        <v/>
      </c>
    </row>
    <row r="1201" spans="11:11" x14ac:dyDescent="0.3">
      <c r="K1201" s="41" t="str">
        <f t="shared" si="18"/>
        <v/>
      </c>
    </row>
    <row r="1202" spans="11:11" x14ac:dyDescent="0.3">
      <c r="K1202" s="41" t="str">
        <f t="shared" si="18"/>
        <v/>
      </c>
    </row>
    <row r="1203" spans="11:11" x14ac:dyDescent="0.3">
      <c r="K1203" s="41" t="str">
        <f t="shared" si="18"/>
        <v/>
      </c>
    </row>
    <row r="1204" spans="11:11" x14ac:dyDescent="0.3">
      <c r="K1204" s="41" t="str">
        <f t="shared" si="18"/>
        <v/>
      </c>
    </row>
    <row r="1205" spans="11:11" x14ac:dyDescent="0.3">
      <c r="K1205" s="41" t="str">
        <f t="shared" si="18"/>
        <v/>
      </c>
    </row>
    <row r="1206" spans="11:11" x14ac:dyDescent="0.3">
      <c r="K1206" s="41" t="str">
        <f t="shared" si="18"/>
        <v/>
      </c>
    </row>
    <row r="1207" spans="11:11" x14ac:dyDescent="0.3">
      <c r="K1207" s="41" t="str">
        <f t="shared" si="18"/>
        <v/>
      </c>
    </row>
    <row r="1208" spans="11:11" x14ac:dyDescent="0.3">
      <c r="K1208" s="41" t="str">
        <f t="shared" si="18"/>
        <v/>
      </c>
    </row>
    <row r="1209" spans="11:11" x14ac:dyDescent="0.3">
      <c r="K1209" s="41" t="str">
        <f t="shared" si="18"/>
        <v/>
      </c>
    </row>
    <row r="1210" spans="11:11" x14ac:dyDescent="0.3">
      <c r="K1210" s="41" t="str">
        <f t="shared" si="18"/>
        <v/>
      </c>
    </row>
    <row r="1211" spans="11:11" x14ac:dyDescent="0.3">
      <c r="K1211" s="41" t="str">
        <f t="shared" si="18"/>
        <v/>
      </c>
    </row>
    <row r="1212" spans="11:11" x14ac:dyDescent="0.3">
      <c r="K1212" s="41" t="str">
        <f t="shared" si="18"/>
        <v/>
      </c>
    </row>
    <row r="1213" spans="11:11" x14ac:dyDescent="0.3">
      <c r="K1213" s="41" t="str">
        <f t="shared" si="18"/>
        <v/>
      </c>
    </row>
    <row r="1214" spans="11:11" x14ac:dyDescent="0.3">
      <c r="K1214" s="41" t="str">
        <f t="shared" si="18"/>
        <v/>
      </c>
    </row>
    <row r="1215" spans="11:11" x14ac:dyDescent="0.3">
      <c r="K1215" s="41" t="str">
        <f t="shared" si="18"/>
        <v/>
      </c>
    </row>
    <row r="1216" spans="11:11" x14ac:dyDescent="0.3">
      <c r="K1216" s="41" t="str">
        <f t="shared" si="18"/>
        <v/>
      </c>
    </row>
    <row r="1217" spans="11:11" x14ac:dyDescent="0.3">
      <c r="K1217" s="41" t="str">
        <f t="shared" si="18"/>
        <v/>
      </c>
    </row>
    <row r="1218" spans="11:11" x14ac:dyDescent="0.3">
      <c r="K1218" s="41" t="str">
        <f t="shared" si="18"/>
        <v/>
      </c>
    </row>
    <row r="1219" spans="11:11" x14ac:dyDescent="0.3">
      <c r="K1219" s="41" t="str">
        <f t="shared" ref="K1219:K1282" si="19">IF(A1219="","",C1219&amp;", "&amp;D1219&amp;", "&amp;E1219&amp;" "&amp;F1219)</f>
        <v/>
      </c>
    </row>
    <row r="1220" spans="11:11" x14ac:dyDescent="0.3">
      <c r="K1220" s="41" t="str">
        <f t="shared" si="19"/>
        <v/>
      </c>
    </row>
    <row r="1221" spans="11:11" x14ac:dyDescent="0.3">
      <c r="K1221" s="41" t="str">
        <f t="shared" si="19"/>
        <v/>
      </c>
    </row>
    <row r="1222" spans="11:11" x14ac:dyDescent="0.3">
      <c r="K1222" s="41" t="str">
        <f t="shared" si="19"/>
        <v/>
      </c>
    </row>
    <row r="1223" spans="11:11" x14ac:dyDescent="0.3">
      <c r="K1223" s="41" t="str">
        <f t="shared" si="19"/>
        <v/>
      </c>
    </row>
    <row r="1224" spans="11:11" x14ac:dyDescent="0.3">
      <c r="K1224" s="41" t="str">
        <f t="shared" si="19"/>
        <v/>
      </c>
    </row>
    <row r="1225" spans="11:11" x14ac:dyDescent="0.3">
      <c r="K1225" s="41" t="str">
        <f t="shared" si="19"/>
        <v/>
      </c>
    </row>
    <row r="1226" spans="11:11" x14ac:dyDescent="0.3">
      <c r="K1226" s="41" t="str">
        <f t="shared" si="19"/>
        <v/>
      </c>
    </row>
    <row r="1227" spans="11:11" x14ac:dyDescent="0.3">
      <c r="K1227" s="41" t="str">
        <f t="shared" si="19"/>
        <v/>
      </c>
    </row>
    <row r="1228" spans="11:11" x14ac:dyDescent="0.3">
      <c r="K1228" s="41" t="str">
        <f t="shared" si="19"/>
        <v/>
      </c>
    </row>
    <row r="1229" spans="11:11" x14ac:dyDescent="0.3">
      <c r="K1229" s="41" t="str">
        <f t="shared" si="19"/>
        <v/>
      </c>
    </row>
    <row r="1230" spans="11:11" x14ac:dyDescent="0.3">
      <c r="K1230" s="41" t="str">
        <f t="shared" si="19"/>
        <v/>
      </c>
    </row>
    <row r="1231" spans="11:11" x14ac:dyDescent="0.3">
      <c r="K1231" s="41" t="str">
        <f t="shared" si="19"/>
        <v/>
      </c>
    </row>
    <row r="1232" spans="11:11" x14ac:dyDescent="0.3">
      <c r="K1232" s="41" t="str">
        <f t="shared" si="19"/>
        <v/>
      </c>
    </row>
    <row r="1233" spans="11:11" x14ac:dyDescent="0.3">
      <c r="K1233" s="41" t="str">
        <f t="shared" si="19"/>
        <v/>
      </c>
    </row>
    <row r="1234" spans="11:11" x14ac:dyDescent="0.3">
      <c r="K1234" s="41" t="str">
        <f t="shared" si="19"/>
        <v/>
      </c>
    </row>
    <row r="1235" spans="11:11" x14ac:dyDescent="0.3">
      <c r="K1235" s="41" t="str">
        <f t="shared" si="19"/>
        <v/>
      </c>
    </row>
    <row r="1236" spans="11:11" x14ac:dyDescent="0.3">
      <c r="K1236" s="41" t="str">
        <f t="shared" si="19"/>
        <v/>
      </c>
    </row>
    <row r="1237" spans="11:11" x14ac:dyDescent="0.3">
      <c r="K1237" s="41" t="str">
        <f t="shared" si="19"/>
        <v/>
      </c>
    </row>
    <row r="1238" spans="11:11" x14ac:dyDescent="0.3">
      <c r="K1238" s="41" t="str">
        <f t="shared" si="19"/>
        <v/>
      </c>
    </row>
    <row r="1239" spans="11:11" x14ac:dyDescent="0.3">
      <c r="K1239" s="41" t="str">
        <f t="shared" si="19"/>
        <v/>
      </c>
    </row>
    <row r="1240" spans="11:11" x14ac:dyDescent="0.3">
      <c r="K1240" s="41" t="str">
        <f t="shared" si="19"/>
        <v/>
      </c>
    </row>
    <row r="1241" spans="11:11" x14ac:dyDescent="0.3">
      <c r="K1241" s="41" t="str">
        <f t="shared" si="19"/>
        <v/>
      </c>
    </row>
    <row r="1242" spans="11:11" x14ac:dyDescent="0.3">
      <c r="K1242" s="41" t="str">
        <f t="shared" si="19"/>
        <v/>
      </c>
    </row>
    <row r="1243" spans="11:11" x14ac:dyDescent="0.3">
      <c r="K1243" s="41" t="str">
        <f t="shared" si="19"/>
        <v/>
      </c>
    </row>
    <row r="1244" spans="11:11" x14ac:dyDescent="0.3">
      <c r="K1244" s="41" t="str">
        <f t="shared" si="19"/>
        <v/>
      </c>
    </row>
    <row r="1245" spans="11:11" x14ac:dyDescent="0.3">
      <c r="K1245" s="41" t="str">
        <f t="shared" si="19"/>
        <v/>
      </c>
    </row>
    <row r="1246" spans="11:11" x14ac:dyDescent="0.3">
      <c r="K1246" s="41" t="str">
        <f t="shared" si="19"/>
        <v/>
      </c>
    </row>
    <row r="1247" spans="11:11" x14ac:dyDescent="0.3">
      <c r="K1247" s="41" t="str">
        <f t="shared" si="19"/>
        <v/>
      </c>
    </row>
    <row r="1248" spans="11:11" x14ac:dyDescent="0.3">
      <c r="K1248" s="41" t="str">
        <f t="shared" si="19"/>
        <v/>
      </c>
    </row>
    <row r="1249" spans="11:11" x14ac:dyDescent="0.3">
      <c r="K1249" s="41" t="str">
        <f t="shared" si="19"/>
        <v/>
      </c>
    </row>
    <row r="1250" spans="11:11" x14ac:dyDescent="0.3">
      <c r="K1250" s="41" t="str">
        <f t="shared" si="19"/>
        <v/>
      </c>
    </row>
    <row r="1251" spans="11:11" x14ac:dyDescent="0.3">
      <c r="K1251" s="41" t="str">
        <f t="shared" si="19"/>
        <v/>
      </c>
    </row>
    <row r="1252" spans="11:11" x14ac:dyDescent="0.3">
      <c r="K1252" s="41" t="str">
        <f t="shared" si="19"/>
        <v/>
      </c>
    </row>
    <row r="1253" spans="11:11" x14ac:dyDescent="0.3">
      <c r="K1253" s="41" t="str">
        <f t="shared" si="19"/>
        <v/>
      </c>
    </row>
    <row r="1254" spans="11:11" x14ac:dyDescent="0.3">
      <c r="K1254" s="41" t="str">
        <f t="shared" si="19"/>
        <v/>
      </c>
    </row>
    <row r="1255" spans="11:11" x14ac:dyDescent="0.3">
      <c r="K1255" s="41" t="str">
        <f t="shared" si="19"/>
        <v/>
      </c>
    </row>
    <row r="1256" spans="11:11" x14ac:dyDescent="0.3">
      <c r="K1256" s="41" t="str">
        <f t="shared" si="19"/>
        <v/>
      </c>
    </row>
    <row r="1257" spans="11:11" x14ac:dyDescent="0.3">
      <c r="K1257" s="41" t="str">
        <f t="shared" si="19"/>
        <v/>
      </c>
    </row>
    <row r="1258" spans="11:11" x14ac:dyDescent="0.3">
      <c r="K1258" s="41" t="str">
        <f t="shared" si="19"/>
        <v/>
      </c>
    </row>
    <row r="1259" spans="11:11" x14ac:dyDescent="0.3">
      <c r="K1259" s="41" t="str">
        <f t="shared" si="19"/>
        <v/>
      </c>
    </row>
    <row r="1260" spans="11:11" x14ac:dyDescent="0.3">
      <c r="K1260" s="41" t="str">
        <f t="shared" si="19"/>
        <v/>
      </c>
    </row>
    <row r="1261" spans="11:11" x14ac:dyDescent="0.3">
      <c r="K1261" s="41" t="str">
        <f t="shared" si="19"/>
        <v/>
      </c>
    </row>
    <row r="1262" spans="11:11" x14ac:dyDescent="0.3">
      <c r="K1262" s="41" t="str">
        <f t="shared" si="19"/>
        <v/>
      </c>
    </row>
    <row r="1263" spans="11:11" x14ac:dyDescent="0.3">
      <c r="K1263" s="41" t="str">
        <f t="shared" si="19"/>
        <v/>
      </c>
    </row>
    <row r="1264" spans="11:11" x14ac:dyDescent="0.3">
      <c r="K1264" s="41" t="str">
        <f t="shared" si="19"/>
        <v/>
      </c>
    </row>
    <row r="1265" spans="11:11" x14ac:dyDescent="0.3">
      <c r="K1265" s="41" t="str">
        <f t="shared" si="19"/>
        <v/>
      </c>
    </row>
    <row r="1266" spans="11:11" x14ac:dyDescent="0.3">
      <c r="K1266" s="41" t="str">
        <f t="shared" si="19"/>
        <v/>
      </c>
    </row>
    <row r="1267" spans="11:11" x14ac:dyDescent="0.3">
      <c r="K1267" s="41" t="str">
        <f t="shared" si="19"/>
        <v/>
      </c>
    </row>
    <row r="1268" spans="11:11" x14ac:dyDescent="0.3">
      <c r="K1268" s="41" t="str">
        <f t="shared" si="19"/>
        <v/>
      </c>
    </row>
    <row r="1269" spans="11:11" x14ac:dyDescent="0.3">
      <c r="K1269" s="41" t="str">
        <f t="shared" si="19"/>
        <v/>
      </c>
    </row>
    <row r="1270" spans="11:11" x14ac:dyDescent="0.3">
      <c r="K1270" s="41" t="str">
        <f t="shared" si="19"/>
        <v/>
      </c>
    </row>
    <row r="1271" spans="11:11" x14ac:dyDescent="0.3">
      <c r="K1271" s="41" t="str">
        <f t="shared" si="19"/>
        <v/>
      </c>
    </row>
    <row r="1272" spans="11:11" x14ac:dyDescent="0.3">
      <c r="K1272" s="41" t="str">
        <f t="shared" si="19"/>
        <v/>
      </c>
    </row>
    <row r="1273" spans="11:11" x14ac:dyDescent="0.3">
      <c r="K1273" s="41" t="str">
        <f t="shared" si="19"/>
        <v/>
      </c>
    </row>
    <row r="1274" spans="11:11" x14ac:dyDescent="0.3">
      <c r="K1274" s="41" t="str">
        <f t="shared" si="19"/>
        <v/>
      </c>
    </row>
    <row r="1275" spans="11:11" x14ac:dyDescent="0.3">
      <c r="K1275" s="41" t="str">
        <f t="shared" si="19"/>
        <v/>
      </c>
    </row>
    <row r="1276" spans="11:11" x14ac:dyDescent="0.3">
      <c r="K1276" s="41" t="str">
        <f t="shared" si="19"/>
        <v/>
      </c>
    </row>
    <row r="1277" spans="11:11" x14ac:dyDescent="0.3">
      <c r="K1277" s="41" t="str">
        <f t="shared" si="19"/>
        <v/>
      </c>
    </row>
    <row r="1278" spans="11:11" x14ac:dyDescent="0.3">
      <c r="K1278" s="41" t="str">
        <f t="shared" si="19"/>
        <v/>
      </c>
    </row>
    <row r="1279" spans="11:11" x14ac:dyDescent="0.3">
      <c r="K1279" s="41" t="str">
        <f t="shared" si="19"/>
        <v/>
      </c>
    </row>
    <row r="1280" spans="11:11" x14ac:dyDescent="0.3">
      <c r="K1280" s="41" t="str">
        <f t="shared" si="19"/>
        <v/>
      </c>
    </row>
    <row r="1281" spans="11:11" x14ac:dyDescent="0.3">
      <c r="K1281" s="41" t="str">
        <f t="shared" si="19"/>
        <v/>
      </c>
    </row>
    <row r="1282" spans="11:11" x14ac:dyDescent="0.3">
      <c r="K1282" s="41" t="str">
        <f t="shared" si="19"/>
        <v/>
      </c>
    </row>
    <row r="1283" spans="11:11" x14ac:dyDescent="0.3">
      <c r="K1283" s="41" t="str">
        <f t="shared" ref="K1283:K1346" si="20">IF(A1283="","",C1283&amp;", "&amp;D1283&amp;", "&amp;E1283&amp;" "&amp;F1283)</f>
        <v/>
      </c>
    </row>
    <row r="1284" spans="11:11" x14ac:dyDescent="0.3">
      <c r="K1284" s="41" t="str">
        <f t="shared" si="20"/>
        <v/>
      </c>
    </row>
    <row r="1285" spans="11:11" x14ac:dyDescent="0.3">
      <c r="K1285" s="41" t="str">
        <f t="shared" si="20"/>
        <v/>
      </c>
    </row>
    <row r="1286" spans="11:11" x14ac:dyDescent="0.3">
      <c r="K1286" s="41" t="str">
        <f t="shared" si="20"/>
        <v/>
      </c>
    </row>
    <row r="1287" spans="11:11" x14ac:dyDescent="0.3">
      <c r="K1287" s="41" t="str">
        <f t="shared" si="20"/>
        <v/>
      </c>
    </row>
    <row r="1288" spans="11:11" x14ac:dyDescent="0.3">
      <c r="K1288" s="41" t="str">
        <f t="shared" si="20"/>
        <v/>
      </c>
    </row>
    <row r="1289" spans="11:11" x14ac:dyDescent="0.3">
      <c r="K1289" s="41" t="str">
        <f t="shared" si="20"/>
        <v/>
      </c>
    </row>
    <row r="1290" spans="11:11" x14ac:dyDescent="0.3">
      <c r="K1290" s="41" t="str">
        <f t="shared" si="20"/>
        <v/>
      </c>
    </row>
    <row r="1291" spans="11:11" x14ac:dyDescent="0.3">
      <c r="K1291" s="41" t="str">
        <f t="shared" si="20"/>
        <v/>
      </c>
    </row>
    <row r="1292" spans="11:11" x14ac:dyDescent="0.3">
      <c r="K1292" s="41" t="str">
        <f t="shared" si="20"/>
        <v/>
      </c>
    </row>
    <row r="1293" spans="11:11" x14ac:dyDescent="0.3">
      <c r="K1293" s="41" t="str">
        <f t="shared" si="20"/>
        <v/>
      </c>
    </row>
    <row r="1294" spans="11:11" x14ac:dyDescent="0.3">
      <c r="K1294" s="41" t="str">
        <f t="shared" si="20"/>
        <v/>
      </c>
    </row>
    <row r="1295" spans="11:11" x14ac:dyDescent="0.3">
      <c r="K1295" s="41" t="str">
        <f t="shared" si="20"/>
        <v/>
      </c>
    </row>
    <row r="1296" spans="11:11" x14ac:dyDescent="0.3">
      <c r="K1296" s="41" t="str">
        <f t="shared" si="20"/>
        <v/>
      </c>
    </row>
    <row r="1297" spans="11:11" x14ac:dyDescent="0.3">
      <c r="K1297" s="41" t="str">
        <f t="shared" si="20"/>
        <v/>
      </c>
    </row>
    <row r="1298" spans="11:11" x14ac:dyDescent="0.3">
      <c r="K1298" s="41" t="str">
        <f t="shared" si="20"/>
        <v/>
      </c>
    </row>
    <row r="1299" spans="11:11" x14ac:dyDescent="0.3">
      <c r="K1299" s="41" t="str">
        <f t="shared" si="20"/>
        <v/>
      </c>
    </row>
    <row r="1300" spans="11:11" x14ac:dyDescent="0.3">
      <c r="K1300" s="41" t="str">
        <f t="shared" si="20"/>
        <v/>
      </c>
    </row>
    <row r="1301" spans="11:11" x14ac:dyDescent="0.3">
      <c r="K1301" s="41" t="str">
        <f t="shared" si="20"/>
        <v/>
      </c>
    </row>
    <row r="1302" spans="11:11" x14ac:dyDescent="0.3">
      <c r="K1302" s="41" t="str">
        <f t="shared" si="20"/>
        <v/>
      </c>
    </row>
    <row r="1303" spans="11:11" x14ac:dyDescent="0.3">
      <c r="K1303" s="41" t="str">
        <f t="shared" si="20"/>
        <v/>
      </c>
    </row>
    <row r="1304" spans="11:11" x14ac:dyDescent="0.3">
      <c r="K1304" s="41" t="str">
        <f t="shared" si="20"/>
        <v/>
      </c>
    </row>
    <row r="1305" spans="11:11" x14ac:dyDescent="0.3">
      <c r="K1305" s="41" t="str">
        <f t="shared" si="20"/>
        <v/>
      </c>
    </row>
    <row r="1306" spans="11:11" x14ac:dyDescent="0.3">
      <c r="K1306" s="41" t="str">
        <f t="shared" si="20"/>
        <v/>
      </c>
    </row>
    <row r="1307" spans="11:11" x14ac:dyDescent="0.3">
      <c r="K1307" s="41" t="str">
        <f t="shared" si="20"/>
        <v/>
      </c>
    </row>
    <row r="1308" spans="11:11" x14ac:dyDescent="0.3">
      <c r="K1308" s="41" t="str">
        <f t="shared" si="20"/>
        <v/>
      </c>
    </row>
    <row r="1309" spans="11:11" x14ac:dyDescent="0.3">
      <c r="K1309" s="41" t="str">
        <f t="shared" si="20"/>
        <v/>
      </c>
    </row>
    <row r="1310" spans="11:11" x14ac:dyDescent="0.3">
      <c r="K1310" s="41" t="str">
        <f t="shared" si="20"/>
        <v/>
      </c>
    </row>
    <row r="1311" spans="11:11" x14ac:dyDescent="0.3">
      <c r="K1311" s="41" t="str">
        <f t="shared" si="20"/>
        <v/>
      </c>
    </row>
    <row r="1312" spans="11:11" x14ac:dyDescent="0.3">
      <c r="K1312" s="41" t="str">
        <f t="shared" si="20"/>
        <v/>
      </c>
    </row>
    <row r="1313" spans="11:11" x14ac:dyDescent="0.3">
      <c r="K1313" s="41" t="str">
        <f t="shared" si="20"/>
        <v/>
      </c>
    </row>
    <row r="1314" spans="11:11" x14ac:dyDescent="0.3">
      <c r="K1314" s="41" t="str">
        <f t="shared" si="20"/>
        <v/>
      </c>
    </row>
    <row r="1315" spans="11:11" x14ac:dyDescent="0.3">
      <c r="K1315" s="41" t="str">
        <f t="shared" si="20"/>
        <v/>
      </c>
    </row>
    <row r="1316" spans="11:11" x14ac:dyDescent="0.3">
      <c r="K1316" s="41" t="str">
        <f t="shared" si="20"/>
        <v/>
      </c>
    </row>
    <row r="1317" spans="11:11" x14ac:dyDescent="0.3">
      <c r="K1317" s="41" t="str">
        <f t="shared" si="20"/>
        <v/>
      </c>
    </row>
    <row r="1318" spans="11:11" x14ac:dyDescent="0.3">
      <c r="K1318" s="41" t="str">
        <f t="shared" si="20"/>
        <v/>
      </c>
    </row>
    <row r="1319" spans="11:11" x14ac:dyDescent="0.3">
      <c r="K1319" s="41" t="str">
        <f t="shared" si="20"/>
        <v/>
      </c>
    </row>
    <row r="1320" spans="11:11" x14ac:dyDescent="0.3">
      <c r="K1320" s="41" t="str">
        <f t="shared" si="20"/>
        <v/>
      </c>
    </row>
    <row r="1321" spans="11:11" x14ac:dyDescent="0.3">
      <c r="K1321" s="41" t="str">
        <f t="shared" si="20"/>
        <v/>
      </c>
    </row>
    <row r="1322" spans="11:11" x14ac:dyDescent="0.3">
      <c r="K1322" s="41" t="str">
        <f t="shared" si="20"/>
        <v/>
      </c>
    </row>
    <row r="1323" spans="11:11" x14ac:dyDescent="0.3">
      <c r="K1323" s="41" t="str">
        <f t="shared" si="20"/>
        <v/>
      </c>
    </row>
    <row r="1324" spans="11:11" x14ac:dyDescent="0.3">
      <c r="K1324" s="41" t="str">
        <f t="shared" si="20"/>
        <v/>
      </c>
    </row>
    <row r="1325" spans="11:11" x14ac:dyDescent="0.3">
      <c r="K1325" s="41" t="str">
        <f t="shared" si="20"/>
        <v/>
      </c>
    </row>
    <row r="1326" spans="11:11" x14ac:dyDescent="0.3">
      <c r="K1326" s="41" t="str">
        <f t="shared" si="20"/>
        <v/>
      </c>
    </row>
    <row r="1327" spans="11:11" x14ac:dyDescent="0.3">
      <c r="K1327" s="41" t="str">
        <f t="shared" si="20"/>
        <v/>
      </c>
    </row>
    <row r="1328" spans="11:11" x14ac:dyDescent="0.3">
      <c r="K1328" s="41" t="str">
        <f t="shared" si="20"/>
        <v/>
      </c>
    </row>
    <row r="1329" spans="11:11" x14ac:dyDescent="0.3">
      <c r="K1329" s="41" t="str">
        <f t="shared" si="20"/>
        <v/>
      </c>
    </row>
    <row r="1330" spans="11:11" x14ac:dyDescent="0.3">
      <c r="K1330" s="41" t="str">
        <f t="shared" si="20"/>
        <v/>
      </c>
    </row>
    <row r="1331" spans="11:11" x14ac:dyDescent="0.3">
      <c r="K1331" s="41" t="str">
        <f t="shared" si="20"/>
        <v/>
      </c>
    </row>
    <row r="1332" spans="11:11" x14ac:dyDescent="0.3">
      <c r="K1332" s="41" t="str">
        <f t="shared" si="20"/>
        <v/>
      </c>
    </row>
    <row r="1333" spans="11:11" x14ac:dyDescent="0.3">
      <c r="K1333" s="41" t="str">
        <f t="shared" si="20"/>
        <v/>
      </c>
    </row>
    <row r="1334" spans="11:11" x14ac:dyDescent="0.3">
      <c r="K1334" s="41" t="str">
        <f t="shared" si="20"/>
        <v/>
      </c>
    </row>
    <row r="1335" spans="11:11" x14ac:dyDescent="0.3">
      <c r="K1335" s="41" t="str">
        <f t="shared" si="20"/>
        <v/>
      </c>
    </row>
    <row r="1336" spans="11:11" x14ac:dyDescent="0.3">
      <c r="K1336" s="41" t="str">
        <f t="shared" si="20"/>
        <v/>
      </c>
    </row>
    <row r="1337" spans="11:11" x14ac:dyDescent="0.3">
      <c r="K1337" s="41" t="str">
        <f t="shared" si="20"/>
        <v/>
      </c>
    </row>
    <row r="1338" spans="11:11" x14ac:dyDescent="0.3">
      <c r="K1338" s="41" t="str">
        <f t="shared" si="20"/>
        <v/>
      </c>
    </row>
    <row r="1339" spans="11:11" x14ac:dyDescent="0.3">
      <c r="K1339" s="41" t="str">
        <f t="shared" si="20"/>
        <v/>
      </c>
    </row>
    <row r="1340" spans="11:11" x14ac:dyDescent="0.3">
      <c r="K1340" s="41" t="str">
        <f t="shared" si="20"/>
        <v/>
      </c>
    </row>
    <row r="1341" spans="11:11" x14ac:dyDescent="0.3">
      <c r="K1341" s="41" t="str">
        <f t="shared" si="20"/>
        <v/>
      </c>
    </row>
    <row r="1342" spans="11:11" x14ac:dyDescent="0.3">
      <c r="K1342" s="41" t="str">
        <f t="shared" si="20"/>
        <v/>
      </c>
    </row>
    <row r="1343" spans="11:11" x14ac:dyDescent="0.3">
      <c r="K1343" s="41" t="str">
        <f t="shared" si="20"/>
        <v/>
      </c>
    </row>
    <row r="1344" spans="11:11" x14ac:dyDescent="0.3">
      <c r="K1344" s="41" t="str">
        <f t="shared" si="20"/>
        <v/>
      </c>
    </row>
    <row r="1345" spans="11:11" x14ac:dyDescent="0.3">
      <c r="K1345" s="41" t="str">
        <f t="shared" si="20"/>
        <v/>
      </c>
    </row>
    <row r="1346" spans="11:11" x14ac:dyDescent="0.3">
      <c r="K1346" s="41" t="str">
        <f t="shared" si="20"/>
        <v/>
      </c>
    </row>
    <row r="1347" spans="11:11" x14ac:dyDescent="0.3">
      <c r="K1347" s="41" t="str">
        <f t="shared" ref="K1347:K1410" si="21">IF(A1347="","",C1347&amp;", "&amp;D1347&amp;", "&amp;E1347&amp;" "&amp;F1347)</f>
        <v/>
      </c>
    </row>
    <row r="1348" spans="11:11" x14ac:dyDescent="0.3">
      <c r="K1348" s="41" t="str">
        <f t="shared" si="21"/>
        <v/>
      </c>
    </row>
    <row r="1349" spans="11:11" x14ac:dyDescent="0.3">
      <c r="K1349" s="41" t="str">
        <f t="shared" si="21"/>
        <v/>
      </c>
    </row>
    <row r="1350" spans="11:11" x14ac:dyDescent="0.3">
      <c r="K1350" s="41" t="str">
        <f t="shared" si="21"/>
        <v/>
      </c>
    </row>
    <row r="1351" spans="11:11" x14ac:dyDescent="0.3">
      <c r="K1351" s="41" t="str">
        <f t="shared" si="21"/>
        <v/>
      </c>
    </row>
    <row r="1352" spans="11:11" x14ac:dyDescent="0.3">
      <c r="K1352" s="41" t="str">
        <f t="shared" si="21"/>
        <v/>
      </c>
    </row>
    <row r="1353" spans="11:11" x14ac:dyDescent="0.3">
      <c r="K1353" s="41" t="str">
        <f t="shared" si="21"/>
        <v/>
      </c>
    </row>
    <row r="1354" spans="11:11" x14ac:dyDescent="0.3">
      <c r="K1354" s="41" t="str">
        <f t="shared" si="21"/>
        <v/>
      </c>
    </row>
    <row r="1355" spans="11:11" x14ac:dyDescent="0.3">
      <c r="K1355" s="41" t="str">
        <f t="shared" si="21"/>
        <v/>
      </c>
    </row>
    <row r="1356" spans="11:11" x14ac:dyDescent="0.3">
      <c r="K1356" s="41" t="str">
        <f t="shared" si="21"/>
        <v/>
      </c>
    </row>
    <row r="1357" spans="11:11" x14ac:dyDescent="0.3">
      <c r="K1357" s="41" t="str">
        <f t="shared" si="21"/>
        <v/>
      </c>
    </row>
    <row r="1358" spans="11:11" x14ac:dyDescent="0.3">
      <c r="K1358" s="41" t="str">
        <f t="shared" si="21"/>
        <v/>
      </c>
    </row>
    <row r="1359" spans="11:11" x14ac:dyDescent="0.3">
      <c r="K1359" s="41" t="str">
        <f t="shared" si="21"/>
        <v/>
      </c>
    </row>
    <row r="1360" spans="11:11" x14ac:dyDescent="0.3">
      <c r="K1360" s="41" t="str">
        <f t="shared" si="21"/>
        <v/>
      </c>
    </row>
    <row r="1361" spans="11:11" x14ac:dyDescent="0.3">
      <c r="K1361" s="41" t="str">
        <f t="shared" si="21"/>
        <v/>
      </c>
    </row>
    <row r="1362" spans="11:11" x14ac:dyDescent="0.3">
      <c r="K1362" s="41" t="str">
        <f t="shared" si="21"/>
        <v/>
      </c>
    </row>
    <row r="1363" spans="11:11" x14ac:dyDescent="0.3">
      <c r="K1363" s="41" t="str">
        <f t="shared" si="21"/>
        <v/>
      </c>
    </row>
    <row r="1364" spans="11:11" x14ac:dyDescent="0.3">
      <c r="K1364" s="41" t="str">
        <f t="shared" si="21"/>
        <v/>
      </c>
    </row>
    <row r="1365" spans="11:11" x14ac:dyDescent="0.3">
      <c r="K1365" s="41" t="str">
        <f t="shared" si="21"/>
        <v/>
      </c>
    </row>
    <row r="1366" spans="11:11" x14ac:dyDescent="0.3">
      <c r="K1366" s="41" t="str">
        <f t="shared" si="21"/>
        <v/>
      </c>
    </row>
    <row r="1367" spans="11:11" x14ac:dyDescent="0.3">
      <c r="K1367" s="41" t="str">
        <f t="shared" si="21"/>
        <v/>
      </c>
    </row>
    <row r="1368" spans="11:11" x14ac:dyDescent="0.3">
      <c r="K1368" s="41" t="str">
        <f t="shared" si="21"/>
        <v/>
      </c>
    </row>
    <row r="1369" spans="11:11" x14ac:dyDescent="0.3">
      <c r="K1369" s="41" t="str">
        <f t="shared" si="21"/>
        <v/>
      </c>
    </row>
    <row r="1370" spans="11:11" x14ac:dyDescent="0.3">
      <c r="K1370" s="41" t="str">
        <f t="shared" si="21"/>
        <v/>
      </c>
    </row>
    <row r="1371" spans="11:11" x14ac:dyDescent="0.3">
      <c r="K1371" s="41" t="str">
        <f t="shared" si="21"/>
        <v/>
      </c>
    </row>
    <row r="1372" spans="11:11" x14ac:dyDescent="0.3">
      <c r="K1372" s="41" t="str">
        <f t="shared" si="21"/>
        <v/>
      </c>
    </row>
    <row r="1373" spans="11:11" x14ac:dyDescent="0.3">
      <c r="K1373" s="41" t="str">
        <f t="shared" si="21"/>
        <v/>
      </c>
    </row>
    <row r="1374" spans="11:11" x14ac:dyDescent="0.3">
      <c r="K1374" s="41" t="str">
        <f t="shared" si="21"/>
        <v/>
      </c>
    </row>
    <row r="1375" spans="11:11" x14ac:dyDescent="0.3">
      <c r="K1375" s="41" t="str">
        <f t="shared" si="21"/>
        <v/>
      </c>
    </row>
    <row r="1376" spans="11:11" x14ac:dyDescent="0.3">
      <c r="K1376" s="41" t="str">
        <f t="shared" si="21"/>
        <v/>
      </c>
    </row>
    <row r="1377" spans="11:11" x14ac:dyDescent="0.3">
      <c r="K1377" s="41" t="str">
        <f t="shared" si="21"/>
        <v/>
      </c>
    </row>
    <row r="1378" spans="11:11" x14ac:dyDescent="0.3">
      <c r="K1378" s="41" t="str">
        <f t="shared" si="21"/>
        <v/>
      </c>
    </row>
    <row r="1379" spans="11:11" x14ac:dyDescent="0.3">
      <c r="K1379" s="41" t="str">
        <f t="shared" si="21"/>
        <v/>
      </c>
    </row>
    <row r="1380" spans="11:11" x14ac:dyDescent="0.3">
      <c r="K1380" s="41" t="str">
        <f t="shared" si="21"/>
        <v/>
      </c>
    </row>
    <row r="1381" spans="11:11" x14ac:dyDescent="0.3">
      <c r="K1381" s="41" t="str">
        <f t="shared" si="21"/>
        <v/>
      </c>
    </row>
    <row r="1382" spans="11:11" x14ac:dyDescent="0.3">
      <c r="K1382" s="41" t="str">
        <f t="shared" si="21"/>
        <v/>
      </c>
    </row>
    <row r="1383" spans="11:11" x14ac:dyDescent="0.3">
      <c r="K1383" s="41" t="str">
        <f t="shared" si="21"/>
        <v/>
      </c>
    </row>
    <row r="1384" spans="11:11" x14ac:dyDescent="0.3">
      <c r="K1384" s="41" t="str">
        <f t="shared" si="21"/>
        <v/>
      </c>
    </row>
    <row r="1385" spans="11:11" x14ac:dyDescent="0.3">
      <c r="K1385" s="41" t="str">
        <f t="shared" si="21"/>
        <v/>
      </c>
    </row>
    <row r="1386" spans="11:11" x14ac:dyDescent="0.3">
      <c r="K1386" s="41" t="str">
        <f t="shared" si="21"/>
        <v/>
      </c>
    </row>
    <row r="1387" spans="11:11" x14ac:dyDescent="0.3">
      <c r="K1387" s="41" t="str">
        <f t="shared" si="21"/>
        <v/>
      </c>
    </row>
    <row r="1388" spans="11:11" x14ac:dyDescent="0.3">
      <c r="K1388" s="41" t="str">
        <f t="shared" si="21"/>
        <v/>
      </c>
    </row>
    <row r="1389" spans="11:11" x14ac:dyDescent="0.3">
      <c r="K1389" s="41" t="str">
        <f t="shared" si="21"/>
        <v/>
      </c>
    </row>
    <row r="1390" spans="11:11" x14ac:dyDescent="0.3">
      <c r="K1390" s="41" t="str">
        <f t="shared" si="21"/>
        <v/>
      </c>
    </row>
    <row r="1391" spans="11:11" x14ac:dyDescent="0.3">
      <c r="K1391" s="41" t="str">
        <f t="shared" si="21"/>
        <v/>
      </c>
    </row>
    <row r="1392" spans="11:11" x14ac:dyDescent="0.3">
      <c r="K1392" s="41" t="str">
        <f t="shared" si="21"/>
        <v/>
      </c>
    </row>
    <row r="1393" spans="11:11" x14ac:dyDescent="0.3">
      <c r="K1393" s="41" t="str">
        <f t="shared" si="21"/>
        <v/>
      </c>
    </row>
    <row r="1394" spans="11:11" x14ac:dyDescent="0.3">
      <c r="K1394" s="41" t="str">
        <f t="shared" si="21"/>
        <v/>
      </c>
    </row>
    <row r="1395" spans="11:11" x14ac:dyDescent="0.3">
      <c r="K1395" s="41" t="str">
        <f t="shared" si="21"/>
        <v/>
      </c>
    </row>
    <row r="1396" spans="11:11" x14ac:dyDescent="0.3">
      <c r="K1396" s="41" t="str">
        <f t="shared" si="21"/>
        <v/>
      </c>
    </row>
    <row r="1397" spans="11:11" x14ac:dyDescent="0.3">
      <c r="K1397" s="41" t="str">
        <f t="shared" si="21"/>
        <v/>
      </c>
    </row>
    <row r="1398" spans="11:11" x14ac:dyDescent="0.3">
      <c r="K1398" s="41" t="str">
        <f t="shared" si="21"/>
        <v/>
      </c>
    </row>
    <row r="1399" spans="11:11" x14ac:dyDescent="0.3">
      <c r="K1399" s="41" t="str">
        <f t="shared" si="21"/>
        <v/>
      </c>
    </row>
    <row r="1400" spans="11:11" x14ac:dyDescent="0.3">
      <c r="K1400" s="41" t="str">
        <f t="shared" si="21"/>
        <v/>
      </c>
    </row>
    <row r="1401" spans="11:11" x14ac:dyDescent="0.3">
      <c r="K1401" s="41" t="str">
        <f t="shared" si="21"/>
        <v/>
      </c>
    </row>
    <row r="1402" spans="11:11" x14ac:dyDescent="0.3">
      <c r="K1402" s="41" t="str">
        <f t="shared" si="21"/>
        <v/>
      </c>
    </row>
    <row r="1403" spans="11:11" x14ac:dyDescent="0.3">
      <c r="K1403" s="41" t="str">
        <f t="shared" si="21"/>
        <v/>
      </c>
    </row>
    <row r="1404" spans="11:11" x14ac:dyDescent="0.3">
      <c r="K1404" s="41" t="str">
        <f t="shared" si="21"/>
        <v/>
      </c>
    </row>
    <row r="1405" spans="11:11" x14ac:dyDescent="0.3">
      <c r="K1405" s="41" t="str">
        <f t="shared" si="21"/>
        <v/>
      </c>
    </row>
    <row r="1406" spans="11:11" x14ac:dyDescent="0.3">
      <c r="K1406" s="41" t="str">
        <f t="shared" si="21"/>
        <v/>
      </c>
    </row>
    <row r="1407" spans="11:11" x14ac:dyDescent="0.3">
      <c r="K1407" s="41" t="str">
        <f t="shared" si="21"/>
        <v/>
      </c>
    </row>
    <row r="1408" spans="11:11" x14ac:dyDescent="0.3">
      <c r="K1408" s="41" t="str">
        <f t="shared" si="21"/>
        <v/>
      </c>
    </row>
    <row r="1409" spans="11:11" x14ac:dyDescent="0.3">
      <c r="K1409" s="41" t="str">
        <f t="shared" si="21"/>
        <v/>
      </c>
    </row>
    <row r="1410" spans="11:11" x14ac:dyDescent="0.3">
      <c r="K1410" s="41" t="str">
        <f t="shared" si="21"/>
        <v/>
      </c>
    </row>
    <row r="1411" spans="11:11" x14ac:dyDescent="0.3">
      <c r="K1411" s="41" t="str">
        <f t="shared" ref="K1411:K1474" si="22">IF(A1411="","",C1411&amp;", "&amp;D1411&amp;", "&amp;E1411&amp;" "&amp;F1411)</f>
        <v/>
      </c>
    </row>
    <row r="1412" spans="11:11" x14ac:dyDescent="0.3">
      <c r="K1412" s="41" t="str">
        <f t="shared" si="22"/>
        <v/>
      </c>
    </row>
    <row r="1413" spans="11:11" x14ac:dyDescent="0.3">
      <c r="K1413" s="41" t="str">
        <f t="shared" si="22"/>
        <v/>
      </c>
    </row>
    <row r="1414" spans="11:11" x14ac:dyDescent="0.3">
      <c r="K1414" s="41" t="str">
        <f t="shared" si="22"/>
        <v/>
      </c>
    </row>
    <row r="1415" spans="11:11" x14ac:dyDescent="0.3">
      <c r="K1415" s="41" t="str">
        <f t="shared" si="22"/>
        <v/>
      </c>
    </row>
    <row r="1416" spans="11:11" x14ac:dyDescent="0.3">
      <c r="K1416" s="41" t="str">
        <f t="shared" si="22"/>
        <v/>
      </c>
    </row>
    <row r="1417" spans="11:11" x14ac:dyDescent="0.3">
      <c r="K1417" s="41" t="str">
        <f t="shared" si="22"/>
        <v/>
      </c>
    </row>
    <row r="1418" spans="11:11" x14ac:dyDescent="0.3">
      <c r="K1418" s="41" t="str">
        <f t="shared" si="22"/>
        <v/>
      </c>
    </row>
    <row r="1419" spans="11:11" x14ac:dyDescent="0.3">
      <c r="K1419" s="41" t="str">
        <f t="shared" si="22"/>
        <v/>
      </c>
    </row>
    <row r="1420" spans="11:11" x14ac:dyDescent="0.3">
      <c r="K1420" s="41" t="str">
        <f t="shared" si="22"/>
        <v/>
      </c>
    </row>
    <row r="1421" spans="11:11" x14ac:dyDescent="0.3">
      <c r="K1421" s="41" t="str">
        <f t="shared" si="22"/>
        <v/>
      </c>
    </row>
    <row r="1422" spans="11:11" x14ac:dyDescent="0.3">
      <c r="K1422" s="41" t="str">
        <f t="shared" si="22"/>
        <v/>
      </c>
    </row>
    <row r="1423" spans="11:11" x14ac:dyDescent="0.3">
      <c r="K1423" s="41" t="str">
        <f t="shared" si="22"/>
        <v/>
      </c>
    </row>
    <row r="1424" spans="11:11" x14ac:dyDescent="0.3">
      <c r="K1424" s="41" t="str">
        <f t="shared" si="22"/>
        <v/>
      </c>
    </row>
    <row r="1425" spans="11:11" x14ac:dyDescent="0.3">
      <c r="K1425" s="41" t="str">
        <f t="shared" si="22"/>
        <v/>
      </c>
    </row>
    <row r="1426" spans="11:11" x14ac:dyDescent="0.3">
      <c r="K1426" s="41" t="str">
        <f t="shared" si="22"/>
        <v/>
      </c>
    </row>
    <row r="1427" spans="11:11" x14ac:dyDescent="0.3">
      <c r="K1427" s="41" t="str">
        <f t="shared" si="22"/>
        <v/>
      </c>
    </row>
    <row r="1428" spans="11:11" x14ac:dyDescent="0.3">
      <c r="K1428" s="41" t="str">
        <f t="shared" si="22"/>
        <v/>
      </c>
    </row>
    <row r="1429" spans="11:11" x14ac:dyDescent="0.3">
      <c r="K1429" s="41" t="str">
        <f t="shared" si="22"/>
        <v/>
      </c>
    </row>
    <row r="1430" spans="11:11" x14ac:dyDescent="0.3">
      <c r="K1430" s="41" t="str">
        <f t="shared" si="22"/>
        <v/>
      </c>
    </row>
    <row r="1431" spans="11:11" x14ac:dyDescent="0.3">
      <c r="K1431" s="41" t="str">
        <f t="shared" si="22"/>
        <v/>
      </c>
    </row>
    <row r="1432" spans="11:11" x14ac:dyDescent="0.3">
      <c r="K1432" s="41" t="str">
        <f t="shared" si="22"/>
        <v/>
      </c>
    </row>
    <row r="1433" spans="11:11" x14ac:dyDescent="0.3">
      <c r="K1433" s="41" t="str">
        <f t="shared" si="22"/>
        <v/>
      </c>
    </row>
    <row r="1434" spans="11:11" x14ac:dyDescent="0.3">
      <c r="K1434" s="41" t="str">
        <f t="shared" si="22"/>
        <v/>
      </c>
    </row>
    <row r="1435" spans="11:11" x14ac:dyDescent="0.3">
      <c r="K1435" s="41" t="str">
        <f t="shared" si="22"/>
        <v/>
      </c>
    </row>
    <row r="1436" spans="11:11" x14ac:dyDescent="0.3">
      <c r="K1436" s="41" t="str">
        <f t="shared" si="22"/>
        <v/>
      </c>
    </row>
    <row r="1437" spans="11:11" x14ac:dyDescent="0.3">
      <c r="K1437" s="41" t="str">
        <f t="shared" si="22"/>
        <v/>
      </c>
    </row>
    <row r="1438" spans="11:11" x14ac:dyDescent="0.3">
      <c r="K1438" s="41" t="str">
        <f t="shared" si="22"/>
        <v/>
      </c>
    </row>
    <row r="1439" spans="11:11" x14ac:dyDescent="0.3">
      <c r="K1439" s="41" t="str">
        <f t="shared" si="22"/>
        <v/>
      </c>
    </row>
    <row r="1440" spans="11:11" x14ac:dyDescent="0.3">
      <c r="K1440" s="41" t="str">
        <f t="shared" si="22"/>
        <v/>
      </c>
    </row>
    <row r="1441" spans="11:11" x14ac:dyDescent="0.3">
      <c r="K1441" s="41" t="str">
        <f t="shared" si="22"/>
        <v/>
      </c>
    </row>
    <row r="1442" spans="11:11" x14ac:dyDescent="0.3">
      <c r="K1442" s="41" t="str">
        <f t="shared" si="22"/>
        <v/>
      </c>
    </row>
    <row r="1443" spans="11:11" x14ac:dyDescent="0.3">
      <c r="K1443" s="41" t="str">
        <f t="shared" si="22"/>
        <v/>
      </c>
    </row>
    <row r="1444" spans="11:11" x14ac:dyDescent="0.3">
      <c r="K1444" s="41" t="str">
        <f t="shared" si="22"/>
        <v/>
      </c>
    </row>
    <row r="1445" spans="11:11" x14ac:dyDescent="0.3">
      <c r="K1445" s="41" t="str">
        <f t="shared" si="22"/>
        <v/>
      </c>
    </row>
    <row r="1446" spans="11:11" x14ac:dyDescent="0.3">
      <c r="K1446" s="41" t="str">
        <f t="shared" si="22"/>
        <v/>
      </c>
    </row>
    <row r="1447" spans="11:11" x14ac:dyDescent="0.3">
      <c r="K1447" s="41" t="str">
        <f t="shared" si="22"/>
        <v/>
      </c>
    </row>
    <row r="1448" spans="11:11" x14ac:dyDescent="0.3">
      <c r="K1448" s="41" t="str">
        <f t="shared" si="22"/>
        <v/>
      </c>
    </row>
    <row r="1449" spans="11:11" x14ac:dyDescent="0.3">
      <c r="K1449" s="41" t="str">
        <f t="shared" si="22"/>
        <v/>
      </c>
    </row>
    <row r="1450" spans="11:11" x14ac:dyDescent="0.3">
      <c r="K1450" s="41" t="str">
        <f t="shared" si="22"/>
        <v/>
      </c>
    </row>
    <row r="1451" spans="11:11" x14ac:dyDescent="0.3">
      <c r="K1451" s="41" t="str">
        <f t="shared" si="22"/>
        <v/>
      </c>
    </row>
    <row r="1452" spans="11:11" x14ac:dyDescent="0.3">
      <c r="K1452" s="41" t="str">
        <f t="shared" si="22"/>
        <v/>
      </c>
    </row>
    <row r="1453" spans="11:11" x14ac:dyDescent="0.3">
      <c r="K1453" s="41" t="str">
        <f t="shared" si="22"/>
        <v/>
      </c>
    </row>
    <row r="1454" spans="11:11" x14ac:dyDescent="0.3">
      <c r="K1454" s="41" t="str">
        <f t="shared" si="22"/>
        <v/>
      </c>
    </row>
    <row r="1455" spans="11:11" x14ac:dyDescent="0.3">
      <c r="K1455" s="41" t="str">
        <f t="shared" si="22"/>
        <v/>
      </c>
    </row>
    <row r="1456" spans="11:11" x14ac:dyDescent="0.3">
      <c r="K1456" s="41" t="str">
        <f t="shared" si="22"/>
        <v/>
      </c>
    </row>
    <row r="1457" spans="11:11" x14ac:dyDescent="0.3">
      <c r="K1457" s="41" t="str">
        <f t="shared" si="22"/>
        <v/>
      </c>
    </row>
    <row r="1458" spans="11:11" x14ac:dyDescent="0.3">
      <c r="K1458" s="41" t="str">
        <f t="shared" si="22"/>
        <v/>
      </c>
    </row>
    <row r="1459" spans="11:11" x14ac:dyDescent="0.3">
      <c r="K1459" s="41" t="str">
        <f t="shared" si="22"/>
        <v/>
      </c>
    </row>
    <row r="1460" spans="11:11" x14ac:dyDescent="0.3">
      <c r="K1460" s="41" t="str">
        <f t="shared" si="22"/>
        <v/>
      </c>
    </row>
    <row r="1461" spans="11:11" x14ac:dyDescent="0.3">
      <c r="K1461" s="41" t="str">
        <f t="shared" si="22"/>
        <v/>
      </c>
    </row>
    <row r="1462" spans="11:11" x14ac:dyDescent="0.3">
      <c r="K1462" s="41" t="str">
        <f t="shared" si="22"/>
        <v/>
      </c>
    </row>
    <row r="1463" spans="11:11" x14ac:dyDescent="0.3">
      <c r="K1463" s="41" t="str">
        <f t="shared" si="22"/>
        <v/>
      </c>
    </row>
    <row r="1464" spans="11:11" x14ac:dyDescent="0.3">
      <c r="K1464" s="41" t="str">
        <f t="shared" si="22"/>
        <v/>
      </c>
    </row>
    <row r="1465" spans="11:11" x14ac:dyDescent="0.3">
      <c r="K1465" s="41" t="str">
        <f t="shared" si="22"/>
        <v/>
      </c>
    </row>
    <row r="1466" spans="11:11" x14ac:dyDescent="0.3">
      <c r="K1466" s="41" t="str">
        <f t="shared" si="22"/>
        <v/>
      </c>
    </row>
    <row r="1467" spans="11:11" x14ac:dyDescent="0.3">
      <c r="K1467" s="41" t="str">
        <f t="shared" si="22"/>
        <v/>
      </c>
    </row>
    <row r="1468" spans="11:11" x14ac:dyDescent="0.3">
      <c r="K1468" s="41" t="str">
        <f t="shared" si="22"/>
        <v/>
      </c>
    </row>
    <row r="1469" spans="11:11" x14ac:dyDescent="0.3">
      <c r="K1469" s="41" t="str">
        <f t="shared" si="22"/>
        <v/>
      </c>
    </row>
    <row r="1470" spans="11:11" x14ac:dyDescent="0.3">
      <c r="K1470" s="41" t="str">
        <f t="shared" si="22"/>
        <v/>
      </c>
    </row>
    <row r="1471" spans="11:11" x14ac:dyDescent="0.3">
      <c r="K1471" s="41" t="str">
        <f t="shared" si="22"/>
        <v/>
      </c>
    </row>
    <row r="1472" spans="11:11" x14ac:dyDescent="0.3">
      <c r="K1472" s="41" t="str">
        <f t="shared" si="22"/>
        <v/>
      </c>
    </row>
    <row r="1473" spans="11:11" x14ac:dyDescent="0.3">
      <c r="K1473" s="41" t="str">
        <f t="shared" si="22"/>
        <v/>
      </c>
    </row>
    <row r="1474" spans="11:11" x14ac:dyDescent="0.3">
      <c r="K1474" s="41" t="str">
        <f t="shared" si="22"/>
        <v/>
      </c>
    </row>
    <row r="1475" spans="11:11" x14ac:dyDescent="0.3">
      <c r="K1475" s="41" t="str">
        <f t="shared" ref="K1475:K1538" si="23">IF(A1475="","",C1475&amp;", "&amp;D1475&amp;", "&amp;E1475&amp;" "&amp;F1475)</f>
        <v/>
      </c>
    </row>
    <row r="1476" spans="11:11" x14ac:dyDescent="0.3">
      <c r="K1476" s="41" t="str">
        <f t="shared" si="23"/>
        <v/>
      </c>
    </row>
    <row r="1477" spans="11:11" x14ac:dyDescent="0.3">
      <c r="K1477" s="41" t="str">
        <f t="shared" si="23"/>
        <v/>
      </c>
    </row>
    <row r="1478" spans="11:11" x14ac:dyDescent="0.3">
      <c r="K1478" s="41" t="str">
        <f t="shared" si="23"/>
        <v/>
      </c>
    </row>
    <row r="1479" spans="11:11" x14ac:dyDescent="0.3">
      <c r="K1479" s="41" t="str">
        <f t="shared" si="23"/>
        <v/>
      </c>
    </row>
    <row r="1480" spans="11:11" x14ac:dyDescent="0.3">
      <c r="K1480" s="41" t="str">
        <f t="shared" si="23"/>
        <v/>
      </c>
    </row>
    <row r="1481" spans="11:11" x14ac:dyDescent="0.3">
      <c r="K1481" s="41" t="str">
        <f t="shared" si="23"/>
        <v/>
      </c>
    </row>
    <row r="1482" spans="11:11" x14ac:dyDescent="0.3">
      <c r="K1482" s="41" t="str">
        <f t="shared" si="23"/>
        <v/>
      </c>
    </row>
    <row r="1483" spans="11:11" x14ac:dyDescent="0.3">
      <c r="K1483" s="41" t="str">
        <f t="shared" si="23"/>
        <v/>
      </c>
    </row>
    <row r="1484" spans="11:11" x14ac:dyDescent="0.3">
      <c r="K1484" s="41" t="str">
        <f t="shared" si="23"/>
        <v/>
      </c>
    </row>
    <row r="1485" spans="11:11" x14ac:dyDescent="0.3">
      <c r="K1485" s="41" t="str">
        <f t="shared" si="23"/>
        <v/>
      </c>
    </row>
    <row r="1486" spans="11:11" x14ac:dyDescent="0.3">
      <c r="K1486" s="41" t="str">
        <f t="shared" si="23"/>
        <v/>
      </c>
    </row>
    <row r="1487" spans="11:11" x14ac:dyDescent="0.3">
      <c r="K1487" s="41" t="str">
        <f t="shared" si="23"/>
        <v/>
      </c>
    </row>
    <row r="1488" spans="11:11" x14ac:dyDescent="0.3">
      <c r="K1488" s="41" t="str">
        <f t="shared" si="23"/>
        <v/>
      </c>
    </row>
    <row r="1489" spans="11:11" x14ac:dyDescent="0.3">
      <c r="K1489" s="41" t="str">
        <f t="shared" si="23"/>
        <v/>
      </c>
    </row>
    <row r="1490" spans="11:11" x14ac:dyDescent="0.3">
      <c r="K1490" s="41" t="str">
        <f t="shared" si="23"/>
        <v/>
      </c>
    </row>
    <row r="1491" spans="11:11" x14ac:dyDescent="0.3">
      <c r="K1491" s="41" t="str">
        <f t="shared" si="23"/>
        <v/>
      </c>
    </row>
    <row r="1492" spans="11:11" x14ac:dyDescent="0.3">
      <c r="K1492" s="41" t="str">
        <f t="shared" si="23"/>
        <v/>
      </c>
    </row>
    <row r="1493" spans="11:11" x14ac:dyDescent="0.3">
      <c r="K1493" s="41" t="str">
        <f t="shared" si="23"/>
        <v/>
      </c>
    </row>
    <row r="1494" spans="11:11" x14ac:dyDescent="0.3">
      <c r="K1494" s="41" t="str">
        <f t="shared" si="23"/>
        <v/>
      </c>
    </row>
    <row r="1495" spans="11:11" x14ac:dyDescent="0.3">
      <c r="K1495" s="41" t="str">
        <f t="shared" si="23"/>
        <v/>
      </c>
    </row>
    <row r="1496" spans="11:11" x14ac:dyDescent="0.3">
      <c r="K1496" s="41" t="str">
        <f t="shared" si="23"/>
        <v/>
      </c>
    </row>
    <row r="1497" spans="11:11" x14ac:dyDescent="0.3">
      <c r="K1497" s="41" t="str">
        <f t="shared" si="23"/>
        <v/>
      </c>
    </row>
    <row r="1498" spans="11:11" x14ac:dyDescent="0.3">
      <c r="K1498" s="41" t="str">
        <f t="shared" si="23"/>
        <v/>
      </c>
    </row>
    <row r="1499" spans="11:11" x14ac:dyDescent="0.3">
      <c r="K1499" s="41" t="str">
        <f t="shared" si="23"/>
        <v/>
      </c>
    </row>
    <row r="1500" spans="11:11" x14ac:dyDescent="0.3">
      <c r="K1500" s="41" t="str">
        <f t="shared" si="23"/>
        <v/>
      </c>
    </row>
    <row r="1501" spans="11:11" x14ac:dyDescent="0.3">
      <c r="K1501" s="41" t="str">
        <f t="shared" si="23"/>
        <v/>
      </c>
    </row>
    <row r="1502" spans="11:11" x14ac:dyDescent="0.3">
      <c r="K1502" s="41" t="str">
        <f t="shared" si="23"/>
        <v/>
      </c>
    </row>
    <row r="1503" spans="11:11" x14ac:dyDescent="0.3">
      <c r="K1503" s="41" t="str">
        <f t="shared" si="23"/>
        <v/>
      </c>
    </row>
    <row r="1504" spans="11:11" x14ac:dyDescent="0.3">
      <c r="K1504" s="41" t="str">
        <f t="shared" si="23"/>
        <v/>
      </c>
    </row>
    <row r="1505" spans="11:11" x14ac:dyDescent="0.3">
      <c r="K1505" s="41" t="str">
        <f t="shared" si="23"/>
        <v/>
      </c>
    </row>
    <row r="1506" spans="11:11" x14ac:dyDescent="0.3">
      <c r="K1506" s="41" t="str">
        <f t="shared" si="23"/>
        <v/>
      </c>
    </row>
    <row r="1507" spans="11:11" x14ac:dyDescent="0.3">
      <c r="K1507" s="41" t="str">
        <f t="shared" si="23"/>
        <v/>
      </c>
    </row>
    <row r="1508" spans="11:11" x14ac:dyDescent="0.3">
      <c r="K1508" s="41" t="str">
        <f t="shared" si="23"/>
        <v/>
      </c>
    </row>
    <row r="1509" spans="11:11" x14ac:dyDescent="0.3">
      <c r="K1509" s="41" t="str">
        <f t="shared" si="23"/>
        <v/>
      </c>
    </row>
    <row r="1510" spans="11:11" x14ac:dyDescent="0.3">
      <c r="K1510" s="41" t="str">
        <f t="shared" si="23"/>
        <v/>
      </c>
    </row>
    <row r="1511" spans="11:11" x14ac:dyDescent="0.3">
      <c r="K1511" s="41" t="str">
        <f t="shared" si="23"/>
        <v/>
      </c>
    </row>
    <row r="1512" spans="11:11" x14ac:dyDescent="0.3">
      <c r="K1512" s="41" t="str">
        <f t="shared" si="23"/>
        <v/>
      </c>
    </row>
    <row r="1513" spans="11:11" x14ac:dyDescent="0.3">
      <c r="K1513" s="41" t="str">
        <f t="shared" si="23"/>
        <v/>
      </c>
    </row>
    <row r="1514" spans="11:11" x14ac:dyDescent="0.3">
      <c r="K1514" s="41" t="str">
        <f t="shared" si="23"/>
        <v/>
      </c>
    </row>
    <row r="1515" spans="11:11" x14ac:dyDescent="0.3">
      <c r="K1515" s="41" t="str">
        <f t="shared" si="23"/>
        <v/>
      </c>
    </row>
    <row r="1516" spans="11:11" x14ac:dyDescent="0.3">
      <c r="K1516" s="41" t="str">
        <f t="shared" si="23"/>
        <v/>
      </c>
    </row>
    <row r="1517" spans="11:11" x14ac:dyDescent="0.3">
      <c r="K1517" s="41" t="str">
        <f t="shared" si="23"/>
        <v/>
      </c>
    </row>
    <row r="1518" spans="11:11" x14ac:dyDescent="0.3">
      <c r="K1518" s="41" t="str">
        <f t="shared" si="23"/>
        <v/>
      </c>
    </row>
    <row r="1519" spans="11:11" x14ac:dyDescent="0.3">
      <c r="K1519" s="41" t="str">
        <f t="shared" si="23"/>
        <v/>
      </c>
    </row>
    <row r="1520" spans="11:11" x14ac:dyDescent="0.3">
      <c r="K1520" s="41" t="str">
        <f t="shared" si="23"/>
        <v/>
      </c>
    </row>
    <row r="1521" spans="11:11" x14ac:dyDescent="0.3">
      <c r="K1521" s="41" t="str">
        <f t="shared" si="23"/>
        <v/>
      </c>
    </row>
    <row r="1522" spans="11:11" x14ac:dyDescent="0.3">
      <c r="K1522" s="41" t="str">
        <f t="shared" si="23"/>
        <v/>
      </c>
    </row>
    <row r="1523" spans="11:11" x14ac:dyDescent="0.3">
      <c r="K1523" s="41" t="str">
        <f t="shared" si="23"/>
        <v/>
      </c>
    </row>
    <row r="1524" spans="11:11" x14ac:dyDescent="0.3">
      <c r="K1524" s="41" t="str">
        <f t="shared" si="23"/>
        <v/>
      </c>
    </row>
    <row r="1525" spans="11:11" x14ac:dyDescent="0.3">
      <c r="K1525" s="41" t="str">
        <f t="shared" si="23"/>
        <v/>
      </c>
    </row>
    <row r="1526" spans="11:11" x14ac:dyDescent="0.3">
      <c r="K1526" s="41" t="str">
        <f t="shared" si="23"/>
        <v/>
      </c>
    </row>
    <row r="1527" spans="11:11" x14ac:dyDescent="0.3">
      <c r="K1527" s="41" t="str">
        <f t="shared" si="23"/>
        <v/>
      </c>
    </row>
    <row r="1528" spans="11:11" x14ac:dyDescent="0.3">
      <c r="K1528" s="41" t="str">
        <f t="shared" si="23"/>
        <v/>
      </c>
    </row>
    <row r="1529" spans="11:11" x14ac:dyDescent="0.3">
      <c r="K1529" s="41" t="str">
        <f t="shared" si="23"/>
        <v/>
      </c>
    </row>
    <row r="1530" spans="11:11" x14ac:dyDescent="0.3">
      <c r="K1530" s="41" t="str">
        <f t="shared" si="23"/>
        <v/>
      </c>
    </row>
    <row r="1531" spans="11:11" x14ac:dyDescent="0.3">
      <c r="K1531" s="41" t="str">
        <f t="shared" si="23"/>
        <v/>
      </c>
    </row>
    <row r="1532" spans="11:11" x14ac:dyDescent="0.3">
      <c r="K1532" s="41" t="str">
        <f t="shared" si="23"/>
        <v/>
      </c>
    </row>
    <row r="1533" spans="11:11" x14ac:dyDescent="0.3">
      <c r="K1533" s="41" t="str">
        <f t="shared" si="23"/>
        <v/>
      </c>
    </row>
    <row r="1534" spans="11:11" x14ac:dyDescent="0.3">
      <c r="K1534" s="41" t="str">
        <f t="shared" si="23"/>
        <v/>
      </c>
    </row>
    <row r="1535" spans="11:11" x14ac:dyDescent="0.3">
      <c r="K1535" s="41" t="str">
        <f t="shared" si="23"/>
        <v/>
      </c>
    </row>
    <row r="1536" spans="11:11" x14ac:dyDescent="0.3">
      <c r="K1536" s="41" t="str">
        <f t="shared" si="23"/>
        <v/>
      </c>
    </row>
    <row r="1537" spans="11:11" x14ac:dyDescent="0.3">
      <c r="K1537" s="41" t="str">
        <f t="shared" si="23"/>
        <v/>
      </c>
    </row>
    <row r="1538" spans="11:11" x14ac:dyDescent="0.3">
      <c r="K1538" s="41" t="str">
        <f t="shared" si="23"/>
        <v/>
      </c>
    </row>
    <row r="1539" spans="11:11" x14ac:dyDescent="0.3">
      <c r="K1539" s="41" t="str">
        <f t="shared" ref="K1539:K1602" si="24">IF(A1539="","",C1539&amp;", "&amp;D1539&amp;", "&amp;E1539&amp;" "&amp;F1539)</f>
        <v/>
      </c>
    </row>
    <row r="1540" spans="11:11" x14ac:dyDescent="0.3">
      <c r="K1540" s="41" t="str">
        <f t="shared" si="24"/>
        <v/>
      </c>
    </row>
    <row r="1541" spans="11:11" x14ac:dyDescent="0.3">
      <c r="K1541" s="41" t="str">
        <f t="shared" si="24"/>
        <v/>
      </c>
    </row>
    <row r="1542" spans="11:11" x14ac:dyDescent="0.3">
      <c r="K1542" s="41" t="str">
        <f t="shared" si="24"/>
        <v/>
      </c>
    </row>
    <row r="1543" spans="11:11" x14ac:dyDescent="0.3">
      <c r="K1543" s="41" t="str">
        <f t="shared" si="24"/>
        <v/>
      </c>
    </row>
    <row r="1544" spans="11:11" x14ac:dyDescent="0.3">
      <c r="K1544" s="41" t="str">
        <f t="shared" si="24"/>
        <v/>
      </c>
    </row>
    <row r="1545" spans="11:11" x14ac:dyDescent="0.3">
      <c r="K1545" s="41" t="str">
        <f t="shared" si="24"/>
        <v/>
      </c>
    </row>
    <row r="1546" spans="11:11" x14ac:dyDescent="0.3">
      <c r="K1546" s="41" t="str">
        <f t="shared" si="24"/>
        <v/>
      </c>
    </row>
    <row r="1547" spans="11:11" x14ac:dyDescent="0.3">
      <c r="K1547" s="41" t="str">
        <f t="shared" si="24"/>
        <v/>
      </c>
    </row>
    <row r="1548" spans="11:11" x14ac:dyDescent="0.3">
      <c r="K1548" s="41" t="str">
        <f t="shared" si="24"/>
        <v/>
      </c>
    </row>
    <row r="1549" spans="11:11" x14ac:dyDescent="0.3">
      <c r="K1549" s="41" t="str">
        <f t="shared" si="24"/>
        <v/>
      </c>
    </row>
    <row r="1550" spans="11:11" x14ac:dyDescent="0.3">
      <c r="K1550" s="41" t="str">
        <f t="shared" si="24"/>
        <v/>
      </c>
    </row>
    <row r="1551" spans="11:11" x14ac:dyDescent="0.3">
      <c r="K1551" s="41" t="str">
        <f t="shared" si="24"/>
        <v/>
      </c>
    </row>
    <row r="1552" spans="11:11" x14ac:dyDescent="0.3">
      <c r="K1552" s="41" t="str">
        <f t="shared" si="24"/>
        <v/>
      </c>
    </row>
    <row r="1553" spans="11:11" x14ac:dyDescent="0.3">
      <c r="K1553" s="41" t="str">
        <f t="shared" si="24"/>
        <v/>
      </c>
    </row>
    <row r="1554" spans="11:11" x14ac:dyDescent="0.3">
      <c r="K1554" s="41" t="str">
        <f t="shared" si="24"/>
        <v/>
      </c>
    </row>
    <row r="1555" spans="11:11" x14ac:dyDescent="0.3">
      <c r="K1555" s="41" t="str">
        <f t="shared" si="24"/>
        <v/>
      </c>
    </row>
    <row r="1556" spans="11:11" x14ac:dyDescent="0.3">
      <c r="K1556" s="41" t="str">
        <f t="shared" si="24"/>
        <v/>
      </c>
    </row>
    <row r="1557" spans="11:11" x14ac:dyDescent="0.3">
      <c r="K1557" s="41" t="str">
        <f t="shared" si="24"/>
        <v/>
      </c>
    </row>
    <row r="1558" spans="11:11" x14ac:dyDescent="0.3">
      <c r="K1558" s="41" t="str">
        <f t="shared" si="24"/>
        <v/>
      </c>
    </row>
    <row r="1559" spans="11:11" x14ac:dyDescent="0.3">
      <c r="K1559" s="41" t="str">
        <f t="shared" si="24"/>
        <v/>
      </c>
    </row>
    <row r="1560" spans="11:11" x14ac:dyDescent="0.3">
      <c r="K1560" s="41" t="str">
        <f t="shared" si="24"/>
        <v/>
      </c>
    </row>
    <row r="1561" spans="11:11" x14ac:dyDescent="0.3">
      <c r="K1561" s="41" t="str">
        <f t="shared" si="24"/>
        <v/>
      </c>
    </row>
    <row r="1562" spans="11:11" x14ac:dyDescent="0.3">
      <c r="K1562" s="41" t="str">
        <f t="shared" si="24"/>
        <v/>
      </c>
    </row>
    <row r="1563" spans="11:11" x14ac:dyDescent="0.3">
      <c r="K1563" s="41" t="str">
        <f t="shared" si="24"/>
        <v/>
      </c>
    </row>
    <row r="1564" spans="11:11" x14ac:dyDescent="0.3">
      <c r="K1564" s="41" t="str">
        <f t="shared" si="24"/>
        <v/>
      </c>
    </row>
    <row r="1565" spans="11:11" x14ac:dyDescent="0.3">
      <c r="K1565" s="41" t="str">
        <f t="shared" si="24"/>
        <v/>
      </c>
    </row>
    <row r="1566" spans="11:11" x14ac:dyDescent="0.3">
      <c r="K1566" s="41" t="str">
        <f t="shared" si="24"/>
        <v/>
      </c>
    </row>
    <row r="1567" spans="11:11" x14ac:dyDescent="0.3">
      <c r="K1567" s="41" t="str">
        <f t="shared" si="24"/>
        <v/>
      </c>
    </row>
    <row r="1568" spans="11:11" x14ac:dyDescent="0.3">
      <c r="K1568" s="41" t="str">
        <f t="shared" si="24"/>
        <v/>
      </c>
    </row>
    <row r="1569" spans="11:11" x14ac:dyDescent="0.3">
      <c r="K1569" s="41" t="str">
        <f t="shared" si="24"/>
        <v/>
      </c>
    </row>
    <row r="1570" spans="11:11" x14ac:dyDescent="0.3">
      <c r="K1570" s="41" t="str">
        <f t="shared" si="24"/>
        <v/>
      </c>
    </row>
    <row r="1571" spans="11:11" x14ac:dyDescent="0.3">
      <c r="K1571" s="41" t="str">
        <f t="shared" si="24"/>
        <v/>
      </c>
    </row>
    <row r="1572" spans="11:11" x14ac:dyDescent="0.3">
      <c r="K1572" s="41" t="str">
        <f t="shared" si="24"/>
        <v/>
      </c>
    </row>
    <row r="1573" spans="11:11" x14ac:dyDescent="0.3">
      <c r="K1573" s="41" t="str">
        <f t="shared" si="24"/>
        <v/>
      </c>
    </row>
    <row r="1574" spans="11:11" x14ac:dyDescent="0.3">
      <c r="K1574" s="41" t="str">
        <f t="shared" si="24"/>
        <v/>
      </c>
    </row>
    <row r="1575" spans="11:11" x14ac:dyDescent="0.3">
      <c r="K1575" s="41" t="str">
        <f t="shared" si="24"/>
        <v/>
      </c>
    </row>
    <row r="1576" spans="11:11" x14ac:dyDescent="0.3">
      <c r="K1576" s="41" t="str">
        <f t="shared" si="24"/>
        <v/>
      </c>
    </row>
    <row r="1577" spans="11:11" x14ac:dyDescent="0.3">
      <c r="K1577" s="41" t="str">
        <f t="shared" si="24"/>
        <v/>
      </c>
    </row>
    <row r="1578" spans="11:11" x14ac:dyDescent="0.3">
      <c r="K1578" s="41" t="str">
        <f t="shared" si="24"/>
        <v/>
      </c>
    </row>
    <row r="1579" spans="11:11" x14ac:dyDescent="0.3">
      <c r="K1579" s="41" t="str">
        <f t="shared" si="24"/>
        <v/>
      </c>
    </row>
    <row r="1580" spans="11:11" x14ac:dyDescent="0.3">
      <c r="K1580" s="41" t="str">
        <f t="shared" si="24"/>
        <v/>
      </c>
    </row>
    <row r="1581" spans="11:11" x14ac:dyDescent="0.3">
      <c r="K1581" s="41" t="str">
        <f t="shared" si="24"/>
        <v/>
      </c>
    </row>
    <row r="1582" spans="11:11" x14ac:dyDescent="0.3">
      <c r="K1582" s="41" t="str">
        <f t="shared" si="24"/>
        <v/>
      </c>
    </row>
    <row r="1583" spans="11:11" x14ac:dyDescent="0.3">
      <c r="K1583" s="41" t="str">
        <f t="shared" si="24"/>
        <v/>
      </c>
    </row>
    <row r="1584" spans="11:11" x14ac:dyDescent="0.3">
      <c r="K1584" s="41" t="str">
        <f t="shared" si="24"/>
        <v/>
      </c>
    </row>
    <row r="1585" spans="11:11" x14ac:dyDescent="0.3">
      <c r="K1585" s="41" t="str">
        <f t="shared" si="24"/>
        <v/>
      </c>
    </row>
    <row r="1586" spans="11:11" x14ac:dyDescent="0.3">
      <c r="K1586" s="41" t="str">
        <f t="shared" si="24"/>
        <v/>
      </c>
    </row>
    <row r="1587" spans="11:11" x14ac:dyDescent="0.3">
      <c r="K1587" s="41" t="str">
        <f t="shared" si="24"/>
        <v/>
      </c>
    </row>
    <row r="1588" spans="11:11" x14ac:dyDescent="0.3">
      <c r="K1588" s="41" t="str">
        <f t="shared" si="24"/>
        <v/>
      </c>
    </row>
    <row r="1589" spans="11:11" x14ac:dyDescent="0.3">
      <c r="K1589" s="41" t="str">
        <f t="shared" si="24"/>
        <v/>
      </c>
    </row>
    <row r="1590" spans="11:11" x14ac:dyDescent="0.3">
      <c r="K1590" s="41" t="str">
        <f t="shared" si="24"/>
        <v/>
      </c>
    </row>
    <row r="1591" spans="11:11" x14ac:dyDescent="0.3">
      <c r="K1591" s="41" t="str">
        <f t="shared" si="24"/>
        <v/>
      </c>
    </row>
    <row r="1592" spans="11:11" x14ac:dyDescent="0.3">
      <c r="K1592" s="41" t="str">
        <f t="shared" si="24"/>
        <v/>
      </c>
    </row>
    <row r="1593" spans="11:11" x14ac:dyDescent="0.3">
      <c r="K1593" s="41" t="str">
        <f t="shared" si="24"/>
        <v/>
      </c>
    </row>
    <row r="1594" spans="11:11" x14ac:dyDescent="0.3">
      <c r="K1594" s="41" t="str">
        <f t="shared" si="24"/>
        <v/>
      </c>
    </row>
    <row r="1595" spans="11:11" x14ac:dyDescent="0.3">
      <c r="K1595" s="41" t="str">
        <f t="shared" si="24"/>
        <v/>
      </c>
    </row>
    <row r="1596" spans="11:11" x14ac:dyDescent="0.3">
      <c r="K1596" s="41" t="str">
        <f t="shared" si="24"/>
        <v/>
      </c>
    </row>
    <row r="1597" spans="11:11" x14ac:dyDescent="0.3">
      <c r="K1597" s="41" t="str">
        <f t="shared" si="24"/>
        <v/>
      </c>
    </row>
    <row r="1598" spans="11:11" x14ac:dyDescent="0.3">
      <c r="K1598" s="41" t="str">
        <f t="shared" si="24"/>
        <v/>
      </c>
    </row>
    <row r="1599" spans="11:11" x14ac:dyDescent="0.3">
      <c r="K1599" s="41" t="str">
        <f t="shared" si="24"/>
        <v/>
      </c>
    </row>
    <row r="1600" spans="11:11" x14ac:dyDescent="0.3">
      <c r="K1600" s="41" t="str">
        <f t="shared" si="24"/>
        <v/>
      </c>
    </row>
    <row r="1601" spans="11:11" x14ac:dyDescent="0.3">
      <c r="K1601" s="41" t="str">
        <f t="shared" si="24"/>
        <v/>
      </c>
    </row>
    <row r="1602" spans="11:11" x14ac:dyDescent="0.3">
      <c r="K1602" s="41" t="str">
        <f t="shared" si="24"/>
        <v/>
      </c>
    </row>
    <row r="1603" spans="11:11" x14ac:dyDescent="0.3">
      <c r="K1603" s="41" t="str">
        <f t="shared" ref="K1603:K1666" si="25">IF(A1603="","",C1603&amp;", "&amp;D1603&amp;", "&amp;E1603&amp;" "&amp;F1603)</f>
        <v/>
      </c>
    </row>
    <row r="1604" spans="11:11" x14ac:dyDescent="0.3">
      <c r="K1604" s="41" t="str">
        <f t="shared" si="25"/>
        <v/>
      </c>
    </row>
    <row r="1605" spans="11:11" x14ac:dyDescent="0.3">
      <c r="K1605" s="41" t="str">
        <f t="shared" si="25"/>
        <v/>
      </c>
    </row>
    <row r="1606" spans="11:11" x14ac:dyDescent="0.3">
      <c r="K1606" s="41" t="str">
        <f t="shared" si="25"/>
        <v/>
      </c>
    </row>
    <row r="1607" spans="11:11" x14ac:dyDescent="0.3">
      <c r="K1607" s="41" t="str">
        <f t="shared" si="25"/>
        <v/>
      </c>
    </row>
    <row r="1608" spans="11:11" x14ac:dyDescent="0.3">
      <c r="K1608" s="41" t="str">
        <f t="shared" si="25"/>
        <v/>
      </c>
    </row>
    <row r="1609" spans="11:11" x14ac:dyDescent="0.3">
      <c r="K1609" s="41" t="str">
        <f t="shared" si="25"/>
        <v/>
      </c>
    </row>
    <row r="1610" spans="11:11" x14ac:dyDescent="0.3">
      <c r="K1610" s="41" t="str">
        <f t="shared" si="25"/>
        <v/>
      </c>
    </row>
    <row r="1611" spans="11:11" x14ac:dyDescent="0.3">
      <c r="K1611" s="41" t="str">
        <f t="shared" si="25"/>
        <v/>
      </c>
    </row>
    <row r="1612" spans="11:11" x14ac:dyDescent="0.3">
      <c r="K1612" s="41" t="str">
        <f t="shared" si="25"/>
        <v/>
      </c>
    </row>
    <row r="1613" spans="11:11" x14ac:dyDescent="0.3">
      <c r="K1613" s="41" t="str">
        <f t="shared" si="25"/>
        <v/>
      </c>
    </row>
    <row r="1614" spans="11:11" x14ac:dyDescent="0.3">
      <c r="K1614" s="41" t="str">
        <f t="shared" si="25"/>
        <v/>
      </c>
    </row>
    <row r="1615" spans="11:11" x14ac:dyDescent="0.3">
      <c r="K1615" s="41" t="str">
        <f t="shared" si="25"/>
        <v/>
      </c>
    </row>
    <row r="1616" spans="11:11" x14ac:dyDescent="0.3">
      <c r="K1616" s="41" t="str">
        <f t="shared" si="25"/>
        <v/>
      </c>
    </row>
    <row r="1617" spans="11:11" x14ac:dyDescent="0.3">
      <c r="K1617" s="41" t="str">
        <f t="shared" si="25"/>
        <v/>
      </c>
    </row>
    <row r="1618" spans="11:11" x14ac:dyDescent="0.3">
      <c r="K1618" s="41" t="str">
        <f t="shared" si="25"/>
        <v/>
      </c>
    </row>
    <row r="1619" spans="11:11" x14ac:dyDescent="0.3">
      <c r="K1619" s="41" t="str">
        <f t="shared" si="25"/>
        <v/>
      </c>
    </row>
    <row r="1620" spans="11:11" x14ac:dyDescent="0.3">
      <c r="K1620" s="41" t="str">
        <f t="shared" si="25"/>
        <v/>
      </c>
    </row>
    <row r="1621" spans="11:11" x14ac:dyDescent="0.3">
      <c r="K1621" s="41" t="str">
        <f t="shared" si="25"/>
        <v/>
      </c>
    </row>
    <row r="1622" spans="11:11" x14ac:dyDescent="0.3">
      <c r="K1622" s="41" t="str">
        <f t="shared" si="25"/>
        <v/>
      </c>
    </row>
    <row r="1623" spans="11:11" x14ac:dyDescent="0.3">
      <c r="K1623" s="41" t="str">
        <f t="shared" si="25"/>
        <v/>
      </c>
    </row>
    <row r="1624" spans="11:11" x14ac:dyDescent="0.3">
      <c r="K1624" s="41" t="str">
        <f t="shared" si="25"/>
        <v/>
      </c>
    </row>
    <row r="1625" spans="11:11" x14ac:dyDescent="0.3">
      <c r="K1625" s="41" t="str">
        <f t="shared" si="25"/>
        <v/>
      </c>
    </row>
    <row r="1626" spans="11:11" x14ac:dyDescent="0.3">
      <c r="K1626" s="41" t="str">
        <f t="shared" si="25"/>
        <v/>
      </c>
    </row>
    <row r="1627" spans="11:11" x14ac:dyDescent="0.3">
      <c r="K1627" s="41" t="str">
        <f t="shared" si="25"/>
        <v/>
      </c>
    </row>
    <row r="1628" spans="11:11" x14ac:dyDescent="0.3">
      <c r="K1628" s="41" t="str">
        <f t="shared" si="25"/>
        <v/>
      </c>
    </row>
    <row r="1629" spans="11:11" x14ac:dyDescent="0.3">
      <c r="K1629" s="41" t="str">
        <f t="shared" si="25"/>
        <v/>
      </c>
    </row>
    <row r="1630" spans="11:11" x14ac:dyDescent="0.3">
      <c r="K1630" s="41" t="str">
        <f t="shared" si="25"/>
        <v/>
      </c>
    </row>
    <row r="1631" spans="11:11" x14ac:dyDescent="0.3">
      <c r="K1631" s="41" t="str">
        <f t="shared" si="25"/>
        <v/>
      </c>
    </row>
    <row r="1632" spans="11:11" x14ac:dyDescent="0.3">
      <c r="K1632" s="41" t="str">
        <f t="shared" si="25"/>
        <v/>
      </c>
    </row>
    <row r="1633" spans="11:11" x14ac:dyDescent="0.3">
      <c r="K1633" s="41" t="str">
        <f t="shared" si="25"/>
        <v/>
      </c>
    </row>
    <row r="1634" spans="11:11" x14ac:dyDescent="0.3">
      <c r="K1634" s="41" t="str">
        <f t="shared" si="25"/>
        <v/>
      </c>
    </row>
    <row r="1635" spans="11:11" x14ac:dyDescent="0.3">
      <c r="K1635" s="41" t="str">
        <f t="shared" si="25"/>
        <v/>
      </c>
    </row>
    <row r="1636" spans="11:11" x14ac:dyDescent="0.3">
      <c r="K1636" s="41" t="str">
        <f t="shared" si="25"/>
        <v/>
      </c>
    </row>
    <row r="1637" spans="11:11" x14ac:dyDescent="0.3">
      <c r="K1637" s="41" t="str">
        <f t="shared" si="25"/>
        <v/>
      </c>
    </row>
    <row r="1638" spans="11:11" x14ac:dyDescent="0.3">
      <c r="K1638" s="41" t="str">
        <f t="shared" si="25"/>
        <v/>
      </c>
    </row>
    <row r="1639" spans="11:11" x14ac:dyDescent="0.3">
      <c r="K1639" s="41" t="str">
        <f t="shared" si="25"/>
        <v/>
      </c>
    </row>
    <row r="1640" spans="11:11" x14ac:dyDescent="0.3">
      <c r="K1640" s="41" t="str">
        <f t="shared" si="25"/>
        <v/>
      </c>
    </row>
    <row r="1641" spans="11:11" x14ac:dyDescent="0.3">
      <c r="K1641" s="41" t="str">
        <f t="shared" si="25"/>
        <v/>
      </c>
    </row>
    <row r="1642" spans="11:11" x14ac:dyDescent="0.3">
      <c r="K1642" s="41" t="str">
        <f t="shared" si="25"/>
        <v/>
      </c>
    </row>
    <row r="1643" spans="11:11" x14ac:dyDescent="0.3">
      <c r="K1643" s="41" t="str">
        <f t="shared" si="25"/>
        <v/>
      </c>
    </row>
    <row r="1644" spans="11:11" x14ac:dyDescent="0.3">
      <c r="K1644" s="41" t="str">
        <f t="shared" si="25"/>
        <v/>
      </c>
    </row>
    <row r="1645" spans="11:11" x14ac:dyDescent="0.3">
      <c r="K1645" s="41" t="str">
        <f t="shared" si="25"/>
        <v/>
      </c>
    </row>
    <row r="1646" spans="11:11" x14ac:dyDescent="0.3">
      <c r="K1646" s="41" t="str">
        <f t="shared" si="25"/>
        <v/>
      </c>
    </row>
    <row r="1647" spans="11:11" x14ac:dyDescent="0.3">
      <c r="K1647" s="41" t="str">
        <f t="shared" si="25"/>
        <v/>
      </c>
    </row>
    <row r="1648" spans="11:11" x14ac:dyDescent="0.3">
      <c r="K1648" s="41" t="str">
        <f t="shared" si="25"/>
        <v/>
      </c>
    </row>
    <row r="1649" spans="11:11" x14ac:dyDescent="0.3">
      <c r="K1649" s="41" t="str">
        <f t="shared" si="25"/>
        <v/>
      </c>
    </row>
    <row r="1650" spans="11:11" x14ac:dyDescent="0.3">
      <c r="K1650" s="41" t="str">
        <f t="shared" si="25"/>
        <v/>
      </c>
    </row>
    <row r="1651" spans="11:11" x14ac:dyDescent="0.3">
      <c r="K1651" s="41" t="str">
        <f t="shared" si="25"/>
        <v/>
      </c>
    </row>
    <row r="1652" spans="11:11" x14ac:dyDescent="0.3">
      <c r="K1652" s="41" t="str">
        <f t="shared" si="25"/>
        <v/>
      </c>
    </row>
    <row r="1653" spans="11:11" x14ac:dyDescent="0.3">
      <c r="K1653" s="41" t="str">
        <f t="shared" si="25"/>
        <v/>
      </c>
    </row>
    <row r="1654" spans="11:11" x14ac:dyDescent="0.3">
      <c r="K1654" s="41" t="str">
        <f t="shared" si="25"/>
        <v/>
      </c>
    </row>
    <row r="1655" spans="11:11" x14ac:dyDescent="0.3">
      <c r="K1655" s="41" t="str">
        <f t="shared" si="25"/>
        <v/>
      </c>
    </row>
    <row r="1656" spans="11:11" x14ac:dyDescent="0.3">
      <c r="K1656" s="41" t="str">
        <f t="shared" si="25"/>
        <v/>
      </c>
    </row>
    <row r="1657" spans="11:11" x14ac:dyDescent="0.3">
      <c r="K1657" s="41" t="str">
        <f t="shared" si="25"/>
        <v/>
      </c>
    </row>
    <row r="1658" spans="11:11" x14ac:dyDescent="0.3">
      <c r="K1658" s="41" t="str">
        <f t="shared" si="25"/>
        <v/>
      </c>
    </row>
    <row r="1659" spans="11:11" x14ac:dyDescent="0.3">
      <c r="K1659" s="41" t="str">
        <f t="shared" si="25"/>
        <v/>
      </c>
    </row>
    <row r="1660" spans="11:11" x14ac:dyDescent="0.3">
      <c r="K1660" s="41" t="str">
        <f t="shared" si="25"/>
        <v/>
      </c>
    </row>
    <row r="1661" spans="11:11" x14ac:dyDescent="0.3">
      <c r="K1661" s="41" t="str">
        <f t="shared" si="25"/>
        <v/>
      </c>
    </row>
    <row r="1662" spans="11:11" x14ac:dyDescent="0.3">
      <c r="K1662" s="41" t="str">
        <f t="shared" si="25"/>
        <v/>
      </c>
    </row>
    <row r="1663" spans="11:11" x14ac:dyDescent="0.3">
      <c r="K1663" s="41" t="str">
        <f t="shared" si="25"/>
        <v/>
      </c>
    </row>
    <row r="1664" spans="11:11" x14ac:dyDescent="0.3">
      <c r="K1664" s="41" t="str">
        <f t="shared" si="25"/>
        <v/>
      </c>
    </row>
    <row r="1665" spans="11:11" x14ac:dyDescent="0.3">
      <c r="K1665" s="41" t="str">
        <f t="shared" si="25"/>
        <v/>
      </c>
    </row>
    <row r="1666" spans="11:11" x14ac:dyDescent="0.3">
      <c r="K1666" s="41" t="str">
        <f t="shared" si="25"/>
        <v/>
      </c>
    </row>
    <row r="1667" spans="11:11" x14ac:dyDescent="0.3">
      <c r="K1667" s="41" t="str">
        <f t="shared" ref="K1667:K1730" si="26">IF(A1667="","",C1667&amp;", "&amp;D1667&amp;", "&amp;E1667&amp;" "&amp;F1667)</f>
        <v/>
      </c>
    </row>
    <row r="1668" spans="11:11" x14ac:dyDescent="0.3">
      <c r="K1668" s="41" t="str">
        <f t="shared" si="26"/>
        <v/>
      </c>
    </row>
    <row r="1669" spans="11:11" x14ac:dyDescent="0.3">
      <c r="K1669" s="41" t="str">
        <f t="shared" si="26"/>
        <v/>
      </c>
    </row>
    <row r="1670" spans="11:11" x14ac:dyDescent="0.3">
      <c r="K1670" s="41" t="str">
        <f t="shared" si="26"/>
        <v/>
      </c>
    </row>
    <row r="1671" spans="11:11" x14ac:dyDescent="0.3">
      <c r="K1671" s="41" t="str">
        <f t="shared" si="26"/>
        <v/>
      </c>
    </row>
    <row r="1672" spans="11:11" x14ac:dyDescent="0.3">
      <c r="K1672" s="41" t="str">
        <f t="shared" si="26"/>
        <v/>
      </c>
    </row>
    <row r="1673" spans="11:11" x14ac:dyDescent="0.3">
      <c r="K1673" s="41" t="str">
        <f t="shared" si="26"/>
        <v/>
      </c>
    </row>
    <row r="1674" spans="11:11" x14ac:dyDescent="0.3">
      <c r="K1674" s="41" t="str">
        <f t="shared" si="26"/>
        <v/>
      </c>
    </row>
    <row r="1675" spans="11:11" x14ac:dyDescent="0.3">
      <c r="K1675" s="41" t="str">
        <f t="shared" si="26"/>
        <v/>
      </c>
    </row>
    <row r="1676" spans="11:11" x14ac:dyDescent="0.3">
      <c r="K1676" s="41" t="str">
        <f t="shared" si="26"/>
        <v/>
      </c>
    </row>
    <row r="1677" spans="11:11" x14ac:dyDescent="0.3">
      <c r="K1677" s="41" t="str">
        <f t="shared" si="26"/>
        <v/>
      </c>
    </row>
    <row r="1678" spans="11:11" x14ac:dyDescent="0.3">
      <c r="K1678" s="41" t="str">
        <f t="shared" si="26"/>
        <v/>
      </c>
    </row>
    <row r="1679" spans="11:11" x14ac:dyDescent="0.3">
      <c r="K1679" s="41" t="str">
        <f t="shared" si="26"/>
        <v/>
      </c>
    </row>
    <row r="1680" spans="11:11" x14ac:dyDescent="0.3">
      <c r="K1680" s="41" t="str">
        <f t="shared" si="26"/>
        <v/>
      </c>
    </row>
    <row r="1681" spans="11:11" x14ac:dyDescent="0.3">
      <c r="K1681" s="41" t="str">
        <f t="shared" si="26"/>
        <v/>
      </c>
    </row>
    <row r="1682" spans="11:11" x14ac:dyDescent="0.3">
      <c r="K1682" s="41" t="str">
        <f t="shared" si="26"/>
        <v/>
      </c>
    </row>
    <row r="1683" spans="11:11" x14ac:dyDescent="0.3">
      <c r="K1683" s="41" t="str">
        <f t="shared" si="26"/>
        <v/>
      </c>
    </row>
    <row r="1684" spans="11:11" x14ac:dyDescent="0.3">
      <c r="K1684" s="41" t="str">
        <f t="shared" si="26"/>
        <v/>
      </c>
    </row>
    <row r="1685" spans="11:11" x14ac:dyDescent="0.3">
      <c r="K1685" s="41" t="str">
        <f t="shared" si="26"/>
        <v/>
      </c>
    </row>
    <row r="1686" spans="11:11" x14ac:dyDescent="0.3">
      <c r="K1686" s="41" t="str">
        <f t="shared" si="26"/>
        <v/>
      </c>
    </row>
    <row r="1687" spans="11:11" x14ac:dyDescent="0.3">
      <c r="K1687" s="41" t="str">
        <f t="shared" si="26"/>
        <v/>
      </c>
    </row>
    <row r="1688" spans="11:11" x14ac:dyDescent="0.3">
      <c r="K1688" s="41" t="str">
        <f t="shared" si="26"/>
        <v/>
      </c>
    </row>
    <row r="1689" spans="11:11" x14ac:dyDescent="0.3">
      <c r="K1689" s="41" t="str">
        <f t="shared" si="26"/>
        <v/>
      </c>
    </row>
    <row r="1690" spans="11:11" x14ac:dyDescent="0.3">
      <c r="K1690" s="41" t="str">
        <f t="shared" si="26"/>
        <v/>
      </c>
    </row>
    <row r="1691" spans="11:11" x14ac:dyDescent="0.3">
      <c r="K1691" s="41" t="str">
        <f t="shared" si="26"/>
        <v/>
      </c>
    </row>
    <row r="1692" spans="11:11" x14ac:dyDescent="0.3">
      <c r="K1692" s="41" t="str">
        <f t="shared" si="26"/>
        <v/>
      </c>
    </row>
    <row r="1693" spans="11:11" x14ac:dyDescent="0.3">
      <c r="K1693" s="41" t="str">
        <f t="shared" si="26"/>
        <v/>
      </c>
    </row>
    <row r="1694" spans="11:11" x14ac:dyDescent="0.3">
      <c r="K1694" s="41" t="str">
        <f t="shared" si="26"/>
        <v/>
      </c>
    </row>
    <row r="1695" spans="11:11" x14ac:dyDescent="0.3">
      <c r="K1695" s="41" t="str">
        <f t="shared" si="26"/>
        <v/>
      </c>
    </row>
    <row r="1696" spans="11:11" x14ac:dyDescent="0.3">
      <c r="K1696" s="41" t="str">
        <f t="shared" si="26"/>
        <v/>
      </c>
    </row>
    <row r="1697" spans="11:11" x14ac:dyDescent="0.3">
      <c r="K1697" s="41" t="str">
        <f t="shared" si="26"/>
        <v/>
      </c>
    </row>
    <row r="1698" spans="11:11" x14ac:dyDescent="0.3">
      <c r="K1698" s="41" t="str">
        <f t="shared" si="26"/>
        <v/>
      </c>
    </row>
    <row r="1699" spans="11:11" x14ac:dyDescent="0.3">
      <c r="K1699" s="41" t="str">
        <f t="shared" si="26"/>
        <v/>
      </c>
    </row>
    <row r="1700" spans="11:11" x14ac:dyDescent="0.3">
      <c r="K1700" s="41" t="str">
        <f t="shared" si="26"/>
        <v/>
      </c>
    </row>
    <row r="1701" spans="11:11" x14ac:dyDescent="0.3">
      <c r="K1701" s="41" t="str">
        <f t="shared" si="26"/>
        <v/>
      </c>
    </row>
    <row r="1702" spans="11:11" x14ac:dyDescent="0.3">
      <c r="K1702" s="41" t="str">
        <f t="shared" si="26"/>
        <v/>
      </c>
    </row>
    <row r="1703" spans="11:11" x14ac:dyDescent="0.3">
      <c r="K1703" s="41" t="str">
        <f t="shared" si="26"/>
        <v/>
      </c>
    </row>
    <row r="1704" spans="11:11" x14ac:dyDescent="0.3">
      <c r="K1704" s="41" t="str">
        <f t="shared" si="26"/>
        <v/>
      </c>
    </row>
    <row r="1705" spans="11:11" x14ac:dyDescent="0.3">
      <c r="K1705" s="41" t="str">
        <f t="shared" si="26"/>
        <v/>
      </c>
    </row>
    <row r="1706" spans="11:11" x14ac:dyDescent="0.3">
      <c r="K1706" s="41" t="str">
        <f t="shared" si="26"/>
        <v/>
      </c>
    </row>
    <row r="1707" spans="11:11" x14ac:dyDescent="0.3">
      <c r="K1707" s="41" t="str">
        <f t="shared" si="26"/>
        <v/>
      </c>
    </row>
    <row r="1708" spans="11:11" x14ac:dyDescent="0.3">
      <c r="K1708" s="41" t="str">
        <f t="shared" si="26"/>
        <v/>
      </c>
    </row>
    <row r="1709" spans="11:11" x14ac:dyDescent="0.3">
      <c r="K1709" s="41" t="str">
        <f t="shared" si="26"/>
        <v/>
      </c>
    </row>
    <row r="1710" spans="11:11" x14ac:dyDescent="0.3">
      <c r="K1710" s="41" t="str">
        <f t="shared" si="26"/>
        <v/>
      </c>
    </row>
    <row r="1711" spans="11:11" x14ac:dyDescent="0.3">
      <c r="K1711" s="41" t="str">
        <f t="shared" si="26"/>
        <v/>
      </c>
    </row>
    <row r="1712" spans="11:11" x14ac:dyDescent="0.3">
      <c r="K1712" s="41" t="str">
        <f t="shared" si="26"/>
        <v/>
      </c>
    </row>
    <row r="1713" spans="11:11" x14ac:dyDescent="0.3">
      <c r="K1713" s="41" t="str">
        <f t="shared" si="26"/>
        <v/>
      </c>
    </row>
    <row r="1714" spans="11:11" x14ac:dyDescent="0.3">
      <c r="K1714" s="41" t="str">
        <f t="shared" si="26"/>
        <v/>
      </c>
    </row>
    <row r="1715" spans="11:11" x14ac:dyDescent="0.3">
      <c r="K1715" s="41" t="str">
        <f t="shared" si="26"/>
        <v/>
      </c>
    </row>
    <row r="1716" spans="11:11" x14ac:dyDescent="0.3">
      <c r="K1716" s="41" t="str">
        <f t="shared" si="26"/>
        <v/>
      </c>
    </row>
    <row r="1717" spans="11:11" x14ac:dyDescent="0.3">
      <c r="K1717" s="41" t="str">
        <f t="shared" si="26"/>
        <v/>
      </c>
    </row>
    <row r="1718" spans="11:11" x14ac:dyDescent="0.3">
      <c r="K1718" s="41" t="str">
        <f t="shared" si="26"/>
        <v/>
      </c>
    </row>
    <row r="1719" spans="11:11" x14ac:dyDescent="0.3">
      <c r="K1719" s="41" t="str">
        <f t="shared" si="26"/>
        <v/>
      </c>
    </row>
    <row r="1720" spans="11:11" x14ac:dyDescent="0.3">
      <c r="K1720" s="41" t="str">
        <f t="shared" si="26"/>
        <v/>
      </c>
    </row>
    <row r="1721" spans="11:11" x14ac:dyDescent="0.3">
      <c r="K1721" s="41" t="str">
        <f t="shared" si="26"/>
        <v/>
      </c>
    </row>
    <row r="1722" spans="11:11" x14ac:dyDescent="0.3">
      <c r="K1722" s="41" t="str">
        <f t="shared" si="26"/>
        <v/>
      </c>
    </row>
    <row r="1723" spans="11:11" x14ac:dyDescent="0.3">
      <c r="K1723" s="41" t="str">
        <f t="shared" si="26"/>
        <v/>
      </c>
    </row>
    <row r="1724" spans="11:11" x14ac:dyDescent="0.3">
      <c r="K1724" s="41" t="str">
        <f t="shared" si="26"/>
        <v/>
      </c>
    </row>
    <row r="1725" spans="11:11" x14ac:dyDescent="0.3">
      <c r="K1725" s="41" t="str">
        <f t="shared" si="26"/>
        <v/>
      </c>
    </row>
    <row r="1726" spans="11:11" x14ac:dyDescent="0.3">
      <c r="K1726" s="41" t="str">
        <f t="shared" si="26"/>
        <v/>
      </c>
    </row>
    <row r="1727" spans="11:11" x14ac:dyDescent="0.3">
      <c r="K1727" s="41" t="str">
        <f t="shared" si="26"/>
        <v/>
      </c>
    </row>
    <row r="1728" spans="11:11" x14ac:dyDescent="0.3">
      <c r="K1728" s="41" t="str">
        <f t="shared" si="26"/>
        <v/>
      </c>
    </row>
    <row r="1729" spans="11:11" x14ac:dyDescent="0.3">
      <c r="K1729" s="41" t="str">
        <f t="shared" si="26"/>
        <v/>
      </c>
    </row>
    <row r="1730" spans="11:11" x14ac:dyDescent="0.3">
      <c r="K1730" s="41" t="str">
        <f t="shared" si="26"/>
        <v/>
      </c>
    </row>
    <row r="1731" spans="11:11" x14ac:dyDescent="0.3">
      <c r="K1731" s="41" t="str">
        <f t="shared" ref="K1731:K1794" si="27">IF(A1731="","",C1731&amp;", "&amp;D1731&amp;", "&amp;E1731&amp;" "&amp;F1731)</f>
        <v/>
      </c>
    </row>
    <row r="1732" spans="11:11" x14ac:dyDescent="0.3">
      <c r="K1732" s="41" t="str">
        <f t="shared" si="27"/>
        <v/>
      </c>
    </row>
    <row r="1733" spans="11:11" x14ac:dyDescent="0.3">
      <c r="K1733" s="41" t="str">
        <f t="shared" si="27"/>
        <v/>
      </c>
    </row>
    <row r="1734" spans="11:11" x14ac:dyDescent="0.3">
      <c r="K1734" s="41" t="str">
        <f t="shared" si="27"/>
        <v/>
      </c>
    </row>
    <row r="1735" spans="11:11" x14ac:dyDescent="0.3">
      <c r="K1735" s="41" t="str">
        <f t="shared" si="27"/>
        <v/>
      </c>
    </row>
    <row r="1736" spans="11:11" x14ac:dyDescent="0.3">
      <c r="K1736" s="41" t="str">
        <f t="shared" si="27"/>
        <v/>
      </c>
    </row>
    <row r="1737" spans="11:11" x14ac:dyDescent="0.3">
      <c r="K1737" s="41" t="str">
        <f t="shared" si="27"/>
        <v/>
      </c>
    </row>
    <row r="1738" spans="11:11" x14ac:dyDescent="0.3">
      <c r="K1738" s="41" t="str">
        <f t="shared" si="27"/>
        <v/>
      </c>
    </row>
    <row r="1739" spans="11:11" x14ac:dyDescent="0.3">
      <c r="K1739" s="41" t="str">
        <f t="shared" si="27"/>
        <v/>
      </c>
    </row>
    <row r="1740" spans="11:11" x14ac:dyDescent="0.3">
      <c r="K1740" s="41" t="str">
        <f t="shared" si="27"/>
        <v/>
      </c>
    </row>
    <row r="1741" spans="11:11" x14ac:dyDescent="0.3">
      <c r="K1741" s="41" t="str">
        <f t="shared" si="27"/>
        <v/>
      </c>
    </row>
    <row r="1742" spans="11:11" x14ac:dyDescent="0.3">
      <c r="K1742" s="41" t="str">
        <f t="shared" si="27"/>
        <v/>
      </c>
    </row>
    <row r="1743" spans="11:11" x14ac:dyDescent="0.3">
      <c r="K1743" s="41" t="str">
        <f t="shared" si="27"/>
        <v/>
      </c>
    </row>
    <row r="1744" spans="11:11" x14ac:dyDescent="0.3">
      <c r="K1744" s="41" t="str">
        <f t="shared" si="27"/>
        <v/>
      </c>
    </row>
    <row r="1745" spans="11:11" x14ac:dyDescent="0.3">
      <c r="K1745" s="41" t="str">
        <f t="shared" si="27"/>
        <v/>
      </c>
    </row>
    <row r="1746" spans="11:11" x14ac:dyDescent="0.3">
      <c r="K1746" s="41" t="str">
        <f t="shared" si="27"/>
        <v/>
      </c>
    </row>
    <row r="1747" spans="11:11" x14ac:dyDescent="0.3">
      <c r="K1747" s="41" t="str">
        <f t="shared" si="27"/>
        <v/>
      </c>
    </row>
    <row r="1748" spans="11:11" x14ac:dyDescent="0.3">
      <c r="K1748" s="41" t="str">
        <f t="shared" si="27"/>
        <v/>
      </c>
    </row>
    <row r="1749" spans="11:11" x14ac:dyDescent="0.3">
      <c r="K1749" s="41" t="str">
        <f t="shared" si="27"/>
        <v/>
      </c>
    </row>
    <row r="1750" spans="11:11" x14ac:dyDescent="0.3">
      <c r="K1750" s="41" t="str">
        <f t="shared" si="27"/>
        <v/>
      </c>
    </row>
    <row r="1751" spans="11:11" x14ac:dyDescent="0.3">
      <c r="K1751" s="41" t="str">
        <f t="shared" si="27"/>
        <v/>
      </c>
    </row>
    <row r="1752" spans="11:11" x14ac:dyDescent="0.3">
      <c r="K1752" s="41" t="str">
        <f t="shared" si="27"/>
        <v/>
      </c>
    </row>
    <row r="1753" spans="11:11" x14ac:dyDescent="0.3">
      <c r="K1753" s="41" t="str">
        <f t="shared" si="27"/>
        <v/>
      </c>
    </row>
    <row r="1754" spans="11:11" x14ac:dyDescent="0.3">
      <c r="K1754" s="41" t="str">
        <f t="shared" si="27"/>
        <v/>
      </c>
    </row>
    <row r="1755" spans="11:11" x14ac:dyDescent="0.3">
      <c r="K1755" s="41" t="str">
        <f t="shared" si="27"/>
        <v/>
      </c>
    </row>
    <row r="1756" spans="11:11" x14ac:dyDescent="0.3">
      <c r="K1756" s="41" t="str">
        <f t="shared" si="27"/>
        <v/>
      </c>
    </row>
    <row r="1757" spans="11:11" x14ac:dyDescent="0.3">
      <c r="K1757" s="41" t="str">
        <f t="shared" si="27"/>
        <v/>
      </c>
    </row>
    <row r="1758" spans="11:11" x14ac:dyDescent="0.3">
      <c r="K1758" s="41" t="str">
        <f t="shared" si="27"/>
        <v/>
      </c>
    </row>
    <row r="1759" spans="11:11" x14ac:dyDescent="0.3">
      <c r="K1759" s="41" t="str">
        <f t="shared" si="27"/>
        <v/>
      </c>
    </row>
    <row r="1760" spans="11:11" x14ac:dyDescent="0.3">
      <c r="K1760" s="41" t="str">
        <f t="shared" si="27"/>
        <v/>
      </c>
    </row>
    <row r="1761" spans="11:11" x14ac:dyDescent="0.3">
      <c r="K1761" s="41" t="str">
        <f t="shared" si="27"/>
        <v/>
      </c>
    </row>
    <row r="1762" spans="11:11" x14ac:dyDescent="0.3">
      <c r="K1762" s="41" t="str">
        <f t="shared" si="27"/>
        <v/>
      </c>
    </row>
    <row r="1763" spans="11:11" x14ac:dyDescent="0.3">
      <c r="K1763" s="41" t="str">
        <f t="shared" si="27"/>
        <v/>
      </c>
    </row>
    <row r="1764" spans="11:11" x14ac:dyDescent="0.3">
      <c r="K1764" s="41" t="str">
        <f t="shared" si="27"/>
        <v/>
      </c>
    </row>
    <row r="1765" spans="11:11" x14ac:dyDescent="0.3">
      <c r="K1765" s="41" t="str">
        <f t="shared" si="27"/>
        <v/>
      </c>
    </row>
    <row r="1766" spans="11:11" x14ac:dyDescent="0.3">
      <c r="K1766" s="41" t="str">
        <f t="shared" si="27"/>
        <v/>
      </c>
    </row>
    <row r="1767" spans="11:11" x14ac:dyDescent="0.3">
      <c r="K1767" s="41" t="str">
        <f t="shared" si="27"/>
        <v/>
      </c>
    </row>
    <row r="1768" spans="11:11" x14ac:dyDescent="0.3">
      <c r="K1768" s="41" t="str">
        <f t="shared" si="27"/>
        <v/>
      </c>
    </row>
    <row r="1769" spans="11:11" x14ac:dyDescent="0.3">
      <c r="K1769" s="41" t="str">
        <f t="shared" si="27"/>
        <v/>
      </c>
    </row>
    <row r="1770" spans="11:11" x14ac:dyDescent="0.3">
      <c r="K1770" s="41" t="str">
        <f t="shared" si="27"/>
        <v/>
      </c>
    </row>
    <row r="1771" spans="11:11" x14ac:dyDescent="0.3">
      <c r="K1771" s="41" t="str">
        <f t="shared" si="27"/>
        <v/>
      </c>
    </row>
    <row r="1772" spans="11:11" x14ac:dyDescent="0.3">
      <c r="K1772" s="41" t="str">
        <f t="shared" si="27"/>
        <v/>
      </c>
    </row>
    <row r="1773" spans="11:11" x14ac:dyDescent="0.3">
      <c r="K1773" s="41" t="str">
        <f t="shared" si="27"/>
        <v/>
      </c>
    </row>
    <row r="1774" spans="11:11" x14ac:dyDescent="0.3">
      <c r="K1774" s="41" t="str">
        <f t="shared" si="27"/>
        <v/>
      </c>
    </row>
    <row r="1775" spans="11:11" x14ac:dyDescent="0.3">
      <c r="K1775" s="41" t="str">
        <f t="shared" si="27"/>
        <v/>
      </c>
    </row>
    <row r="1776" spans="11:11" x14ac:dyDescent="0.3">
      <c r="K1776" s="41" t="str">
        <f t="shared" si="27"/>
        <v/>
      </c>
    </row>
    <row r="1777" spans="11:11" x14ac:dyDescent="0.3">
      <c r="K1777" s="41" t="str">
        <f t="shared" si="27"/>
        <v/>
      </c>
    </row>
    <row r="1778" spans="11:11" x14ac:dyDescent="0.3">
      <c r="K1778" s="41" t="str">
        <f t="shared" si="27"/>
        <v/>
      </c>
    </row>
    <row r="1779" spans="11:11" x14ac:dyDescent="0.3">
      <c r="K1779" s="41" t="str">
        <f t="shared" si="27"/>
        <v/>
      </c>
    </row>
    <row r="1780" spans="11:11" x14ac:dyDescent="0.3">
      <c r="K1780" s="41" t="str">
        <f t="shared" si="27"/>
        <v/>
      </c>
    </row>
    <row r="1781" spans="11:11" x14ac:dyDescent="0.3">
      <c r="K1781" s="41" t="str">
        <f t="shared" si="27"/>
        <v/>
      </c>
    </row>
    <row r="1782" spans="11:11" x14ac:dyDescent="0.3">
      <c r="K1782" s="41" t="str">
        <f t="shared" si="27"/>
        <v/>
      </c>
    </row>
    <row r="1783" spans="11:11" x14ac:dyDescent="0.3">
      <c r="K1783" s="41" t="str">
        <f t="shared" si="27"/>
        <v/>
      </c>
    </row>
    <row r="1784" spans="11:11" x14ac:dyDescent="0.3">
      <c r="K1784" s="41" t="str">
        <f t="shared" si="27"/>
        <v/>
      </c>
    </row>
    <row r="1785" spans="11:11" x14ac:dyDescent="0.3">
      <c r="K1785" s="41" t="str">
        <f t="shared" si="27"/>
        <v/>
      </c>
    </row>
    <row r="1786" spans="11:11" x14ac:dyDescent="0.3">
      <c r="K1786" s="41" t="str">
        <f t="shared" si="27"/>
        <v/>
      </c>
    </row>
    <row r="1787" spans="11:11" x14ac:dyDescent="0.3">
      <c r="K1787" s="41" t="str">
        <f t="shared" si="27"/>
        <v/>
      </c>
    </row>
    <row r="1788" spans="11:11" x14ac:dyDescent="0.3">
      <c r="K1788" s="41" t="str">
        <f t="shared" si="27"/>
        <v/>
      </c>
    </row>
    <row r="1789" spans="11:11" x14ac:dyDescent="0.3">
      <c r="K1789" s="41" t="str">
        <f t="shared" si="27"/>
        <v/>
      </c>
    </row>
    <row r="1790" spans="11:11" x14ac:dyDescent="0.3">
      <c r="K1790" s="41" t="str">
        <f t="shared" si="27"/>
        <v/>
      </c>
    </row>
    <row r="1791" spans="11:11" x14ac:dyDescent="0.3">
      <c r="K1791" s="41" t="str">
        <f t="shared" si="27"/>
        <v/>
      </c>
    </row>
    <row r="1792" spans="11:11" x14ac:dyDescent="0.3">
      <c r="K1792" s="41" t="str">
        <f t="shared" si="27"/>
        <v/>
      </c>
    </row>
    <row r="1793" spans="11:11" x14ac:dyDescent="0.3">
      <c r="K1793" s="41" t="str">
        <f t="shared" si="27"/>
        <v/>
      </c>
    </row>
    <row r="1794" spans="11:11" x14ac:dyDescent="0.3">
      <c r="K1794" s="41" t="str">
        <f t="shared" si="27"/>
        <v/>
      </c>
    </row>
    <row r="1795" spans="11:11" x14ac:dyDescent="0.3">
      <c r="K1795" s="41" t="str">
        <f t="shared" ref="K1795:K1858" si="28">IF(A1795="","",C1795&amp;", "&amp;D1795&amp;", "&amp;E1795&amp;" "&amp;F1795)</f>
        <v/>
      </c>
    </row>
    <row r="1796" spans="11:11" x14ac:dyDescent="0.3">
      <c r="K1796" s="41" t="str">
        <f t="shared" si="28"/>
        <v/>
      </c>
    </row>
    <row r="1797" spans="11:11" x14ac:dyDescent="0.3">
      <c r="K1797" s="41" t="str">
        <f t="shared" si="28"/>
        <v/>
      </c>
    </row>
    <row r="1798" spans="11:11" x14ac:dyDescent="0.3">
      <c r="K1798" s="41" t="str">
        <f t="shared" si="28"/>
        <v/>
      </c>
    </row>
    <row r="1799" spans="11:11" x14ac:dyDescent="0.3">
      <c r="K1799" s="41" t="str">
        <f t="shared" si="28"/>
        <v/>
      </c>
    </row>
    <row r="1800" spans="11:11" x14ac:dyDescent="0.3">
      <c r="K1800" s="41" t="str">
        <f t="shared" si="28"/>
        <v/>
      </c>
    </row>
    <row r="1801" spans="11:11" x14ac:dyDescent="0.3">
      <c r="K1801" s="41" t="str">
        <f t="shared" si="28"/>
        <v/>
      </c>
    </row>
    <row r="1802" spans="11:11" x14ac:dyDescent="0.3">
      <c r="K1802" s="41" t="str">
        <f t="shared" si="28"/>
        <v/>
      </c>
    </row>
    <row r="1803" spans="11:11" x14ac:dyDescent="0.3">
      <c r="K1803" s="41" t="str">
        <f t="shared" si="28"/>
        <v/>
      </c>
    </row>
    <row r="1804" spans="11:11" x14ac:dyDescent="0.3">
      <c r="K1804" s="41" t="str">
        <f t="shared" si="28"/>
        <v/>
      </c>
    </row>
    <row r="1805" spans="11:11" x14ac:dyDescent="0.3">
      <c r="K1805" s="41" t="str">
        <f t="shared" si="28"/>
        <v/>
      </c>
    </row>
    <row r="1806" spans="11:11" x14ac:dyDescent="0.3">
      <c r="K1806" s="41" t="str">
        <f t="shared" si="28"/>
        <v/>
      </c>
    </row>
    <row r="1807" spans="11:11" x14ac:dyDescent="0.3">
      <c r="K1807" s="41" t="str">
        <f t="shared" si="28"/>
        <v/>
      </c>
    </row>
    <row r="1808" spans="11:11" x14ac:dyDescent="0.3">
      <c r="K1808" s="41" t="str">
        <f t="shared" si="28"/>
        <v/>
      </c>
    </row>
    <row r="1809" spans="11:11" x14ac:dyDescent="0.3">
      <c r="K1809" s="41" t="str">
        <f t="shared" si="28"/>
        <v/>
      </c>
    </row>
    <row r="1810" spans="11:11" x14ac:dyDescent="0.3">
      <c r="K1810" s="41" t="str">
        <f t="shared" si="28"/>
        <v/>
      </c>
    </row>
    <row r="1811" spans="11:11" x14ac:dyDescent="0.3">
      <c r="K1811" s="41" t="str">
        <f t="shared" si="28"/>
        <v/>
      </c>
    </row>
    <row r="1812" spans="11:11" x14ac:dyDescent="0.3">
      <c r="K1812" s="41" t="str">
        <f t="shared" si="28"/>
        <v/>
      </c>
    </row>
    <row r="1813" spans="11:11" x14ac:dyDescent="0.3">
      <c r="K1813" s="41" t="str">
        <f t="shared" si="28"/>
        <v/>
      </c>
    </row>
    <row r="1814" spans="11:11" x14ac:dyDescent="0.3">
      <c r="K1814" s="41" t="str">
        <f t="shared" si="28"/>
        <v/>
      </c>
    </row>
    <row r="1815" spans="11:11" x14ac:dyDescent="0.3">
      <c r="K1815" s="41" t="str">
        <f t="shared" si="28"/>
        <v/>
      </c>
    </row>
    <row r="1816" spans="11:11" x14ac:dyDescent="0.3">
      <c r="K1816" s="41" t="str">
        <f t="shared" si="28"/>
        <v/>
      </c>
    </row>
    <row r="1817" spans="11:11" x14ac:dyDescent="0.3">
      <c r="K1817" s="41" t="str">
        <f t="shared" si="28"/>
        <v/>
      </c>
    </row>
    <row r="1818" spans="11:11" x14ac:dyDescent="0.3">
      <c r="K1818" s="41" t="str">
        <f t="shared" si="28"/>
        <v/>
      </c>
    </row>
    <row r="1819" spans="11:11" x14ac:dyDescent="0.3">
      <c r="K1819" s="41" t="str">
        <f t="shared" si="28"/>
        <v/>
      </c>
    </row>
    <row r="1820" spans="11:11" x14ac:dyDescent="0.3">
      <c r="K1820" s="41" t="str">
        <f t="shared" si="28"/>
        <v/>
      </c>
    </row>
    <row r="1821" spans="11:11" x14ac:dyDescent="0.3">
      <c r="K1821" s="41" t="str">
        <f t="shared" si="28"/>
        <v/>
      </c>
    </row>
    <row r="1822" spans="11:11" x14ac:dyDescent="0.3">
      <c r="K1822" s="41" t="str">
        <f t="shared" si="28"/>
        <v/>
      </c>
    </row>
    <row r="1823" spans="11:11" x14ac:dyDescent="0.3">
      <c r="K1823" s="41" t="str">
        <f t="shared" si="28"/>
        <v/>
      </c>
    </row>
    <row r="1824" spans="11:11" x14ac:dyDescent="0.3">
      <c r="K1824" s="41" t="str">
        <f t="shared" si="28"/>
        <v/>
      </c>
    </row>
    <row r="1825" spans="11:11" x14ac:dyDescent="0.3">
      <c r="K1825" s="41" t="str">
        <f t="shared" si="28"/>
        <v/>
      </c>
    </row>
    <row r="1826" spans="11:11" x14ac:dyDescent="0.3">
      <c r="K1826" s="41" t="str">
        <f t="shared" si="28"/>
        <v/>
      </c>
    </row>
    <row r="1827" spans="11:11" x14ac:dyDescent="0.3">
      <c r="K1827" s="41" t="str">
        <f t="shared" si="28"/>
        <v/>
      </c>
    </row>
    <row r="1828" spans="11:11" x14ac:dyDescent="0.3">
      <c r="K1828" s="41" t="str">
        <f t="shared" si="28"/>
        <v/>
      </c>
    </row>
    <row r="1829" spans="11:11" x14ac:dyDescent="0.3">
      <c r="K1829" s="41" t="str">
        <f t="shared" si="28"/>
        <v/>
      </c>
    </row>
    <row r="1830" spans="11:11" x14ac:dyDescent="0.3">
      <c r="K1830" s="41" t="str">
        <f t="shared" si="28"/>
        <v/>
      </c>
    </row>
    <row r="1831" spans="11:11" x14ac:dyDescent="0.3">
      <c r="K1831" s="41" t="str">
        <f t="shared" si="28"/>
        <v/>
      </c>
    </row>
    <row r="1832" spans="11:11" x14ac:dyDescent="0.3">
      <c r="K1832" s="41" t="str">
        <f t="shared" si="28"/>
        <v/>
      </c>
    </row>
    <row r="1833" spans="11:11" x14ac:dyDescent="0.3">
      <c r="K1833" s="41" t="str">
        <f t="shared" si="28"/>
        <v/>
      </c>
    </row>
    <row r="1834" spans="11:11" x14ac:dyDescent="0.3">
      <c r="K1834" s="41" t="str">
        <f t="shared" si="28"/>
        <v/>
      </c>
    </row>
    <row r="1835" spans="11:11" x14ac:dyDescent="0.3">
      <c r="K1835" s="41" t="str">
        <f t="shared" si="28"/>
        <v/>
      </c>
    </row>
    <row r="1836" spans="11:11" x14ac:dyDescent="0.3">
      <c r="K1836" s="41" t="str">
        <f t="shared" si="28"/>
        <v/>
      </c>
    </row>
    <row r="1837" spans="11:11" x14ac:dyDescent="0.3">
      <c r="K1837" s="41" t="str">
        <f t="shared" si="28"/>
        <v/>
      </c>
    </row>
    <row r="1838" spans="11:11" x14ac:dyDescent="0.3">
      <c r="K1838" s="41" t="str">
        <f t="shared" si="28"/>
        <v/>
      </c>
    </row>
    <row r="1839" spans="11:11" x14ac:dyDescent="0.3">
      <c r="K1839" s="41" t="str">
        <f t="shared" si="28"/>
        <v/>
      </c>
    </row>
    <row r="1840" spans="11:11" x14ac:dyDescent="0.3">
      <c r="K1840" s="41" t="str">
        <f t="shared" si="28"/>
        <v/>
      </c>
    </row>
    <row r="1841" spans="11:11" x14ac:dyDescent="0.3">
      <c r="K1841" s="41" t="str">
        <f t="shared" si="28"/>
        <v/>
      </c>
    </row>
    <row r="1842" spans="11:11" x14ac:dyDescent="0.3">
      <c r="K1842" s="41" t="str">
        <f t="shared" si="28"/>
        <v/>
      </c>
    </row>
    <row r="1843" spans="11:11" x14ac:dyDescent="0.3">
      <c r="K1843" s="41" t="str">
        <f t="shared" si="28"/>
        <v/>
      </c>
    </row>
    <row r="1844" spans="11:11" x14ac:dyDescent="0.3">
      <c r="K1844" s="41" t="str">
        <f t="shared" si="28"/>
        <v/>
      </c>
    </row>
    <row r="1845" spans="11:11" x14ac:dyDescent="0.3">
      <c r="K1845" s="41" t="str">
        <f t="shared" si="28"/>
        <v/>
      </c>
    </row>
    <row r="1846" spans="11:11" x14ac:dyDescent="0.3">
      <c r="K1846" s="41" t="str">
        <f t="shared" si="28"/>
        <v/>
      </c>
    </row>
    <row r="1847" spans="11:11" x14ac:dyDescent="0.3">
      <c r="K1847" s="41" t="str">
        <f t="shared" si="28"/>
        <v/>
      </c>
    </row>
    <row r="1848" spans="11:11" x14ac:dyDescent="0.3">
      <c r="K1848" s="41" t="str">
        <f t="shared" si="28"/>
        <v/>
      </c>
    </row>
    <row r="1849" spans="11:11" x14ac:dyDescent="0.3">
      <c r="K1849" s="41" t="str">
        <f t="shared" si="28"/>
        <v/>
      </c>
    </row>
    <row r="1850" spans="11:11" x14ac:dyDescent="0.3">
      <c r="K1850" s="41" t="str">
        <f t="shared" si="28"/>
        <v/>
      </c>
    </row>
    <row r="1851" spans="11:11" x14ac:dyDescent="0.3">
      <c r="K1851" s="41" t="str">
        <f t="shared" si="28"/>
        <v/>
      </c>
    </row>
    <row r="1852" spans="11:11" x14ac:dyDescent="0.3">
      <c r="K1852" s="41" t="str">
        <f t="shared" si="28"/>
        <v/>
      </c>
    </row>
    <row r="1853" spans="11:11" x14ac:dyDescent="0.3">
      <c r="K1853" s="41" t="str">
        <f t="shared" si="28"/>
        <v/>
      </c>
    </row>
    <row r="1854" spans="11:11" x14ac:dyDescent="0.3">
      <c r="K1854" s="41" t="str">
        <f t="shared" si="28"/>
        <v/>
      </c>
    </row>
    <row r="1855" spans="11:11" x14ac:dyDescent="0.3">
      <c r="K1855" s="41" t="str">
        <f t="shared" si="28"/>
        <v/>
      </c>
    </row>
    <row r="1856" spans="11:11" x14ac:dyDescent="0.3">
      <c r="K1856" s="41" t="str">
        <f t="shared" si="28"/>
        <v/>
      </c>
    </row>
    <row r="1857" spans="11:11" x14ac:dyDescent="0.3">
      <c r="K1857" s="41" t="str">
        <f t="shared" si="28"/>
        <v/>
      </c>
    </row>
    <row r="1858" spans="11:11" x14ac:dyDescent="0.3">
      <c r="K1858" s="41" t="str">
        <f t="shared" si="28"/>
        <v/>
      </c>
    </row>
    <row r="1859" spans="11:11" x14ac:dyDescent="0.3">
      <c r="K1859" s="41" t="str">
        <f t="shared" ref="K1859:K1922" si="29">IF(A1859="","",C1859&amp;", "&amp;D1859&amp;", "&amp;E1859&amp;" "&amp;F1859)</f>
        <v/>
      </c>
    </row>
    <row r="1860" spans="11:11" x14ac:dyDescent="0.3">
      <c r="K1860" s="41" t="str">
        <f t="shared" si="29"/>
        <v/>
      </c>
    </row>
    <row r="1861" spans="11:11" x14ac:dyDescent="0.3">
      <c r="K1861" s="41" t="str">
        <f t="shared" si="29"/>
        <v/>
      </c>
    </row>
    <row r="1862" spans="11:11" x14ac:dyDescent="0.3">
      <c r="K1862" s="41" t="str">
        <f t="shared" si="29"/>
        <v/>
      </c>
    </row>
    <row r="1863" spans="11:11" x14ac:dyDescent="0.3">
      <c r="K1863" s="41" t="str">
        <f t="shared" si="29"/>
        <v/>
      </c>
    </row>
    <row r="1864" spans="11:11" x14ac:dyDescent="0.3">
      <c r="K1864" s="41" t="str">
        <f t="shared" si="29"/>
        <v/>
      </c>
    </row>
    <row r="1865" spans="11:11" x14ac:dyDescent="0.3">
      <c r="K1865" s="41" t="str">
        <f t="shared" si="29"/>
        <v/>
      </c>
    </row>
    <row r="1866" spans="11:11" x14ac:dyDescent="0.3">
      <c r="K1866" s="41" t="str">
        <f t="shared" si="29"/>
        <v/>
      </c>
    </row>
    <row r="1867" spans="11:11" x14ac:dyDescent="0.3">
      <c r="K1867" s="41" t="str">
        <f t="shared" si="29"/>
        <v/>
      </c>
    </row>
    <row r="1868" spans="11:11" x14ac:dyDescent="0.3">
      <c r="K1868" s="41" t="str">
        <f t="shared" si="29"/>
        <v/>
      </c>
    </row>
    <row r="1869" spans="11:11" x14ac:dyDescent="0.3">
      <c r="K1869" s="41" t="str">
        <f t="shared" si="29"/>
        <v/>
      </c>
    </row>
    <row r="1870" spans="11:11" x14ac:dyDescent="0.3">
      <c r="K1870" s="41" t="str">
        <f t="shared" si="29"/>
        <v/>
      </c>
    </row>
    <row r="1871" spans="11:11" x14ac:dyDescent="0.3">
      <c r="K1871" s="41" t="str">
        <f t="shared" si="29"/>
        <v/>
      </c>
    </row>
    <row r="1872" spans="11:11" x14ac:dyDescent="0.3">
      <c r="K1872" s="41" t="str">
        <f t="shared" si="29"/>
        <v/>
      </c>
    </row>
    <row r="1873" spans="11:11" x14ac:dyDescent="0.3">
      <c r="K1873" s="41" t="str">
        <f t="shared" si="29"/>
        <v/>
      </c>
    </row>
    <row r="1874" spans="11:11" x14ac:dyDescent="0.3">
      <c r="K1874" s="41" t="str">
        <f t="shared" si="29"/>
        <v/>
      </c>
    </row>
    <row r="1875" spans="11:11" x14ac:dyDescent="0.3">
      <c r="K1875" s="41" t="str">
        <f t="shared" si="29"/>
        <v/>
      </c>
    </row>
    <row r="1876" spans="11:11" x14ac:dyDescent="0.3">
      <c r="K1876" s="41" t="str">
        <f t="shared" si="29"/>
        <v/>
      </c>
    </row>
    <row r="1877" spans="11:11" x14ac:dyDescent="0.3">
      <c r="K1877" s="41" t="str">
        <f t="shared" si="29"/>
        <v/>
      </c>
    </row>
    <row r="1878" spans="11:11" x14ac:dyDescent="0.3">
      <c r="K1878" s="41" t="str">
        <f t="shared" si="29"/>
        <v/>
      </c>
    </row>
    <row r="1879" spans="11:11" x14ac:dyDescent="0.3">
      <c r="K1879" s="41" t="str">
        <f t="shared" si="29"/>
        <v/>
      </c>
    </row>
    <row r="1880" spans="11:11" x14ac:dyDescent="0.3">
      <c r="K1880" s="41" t="str">
        <f t="shared" si="29"/>
        <v/>
      </c>
    </row>
    <row r="1881" spans="11:11" x14ac:dyDescent="0.3">
      <c r="K1881" s="41" t="str">
        <f t="shared" si="29"/>
        <v/>
      </c>
    </row>
    <row r="1882" spans="11:11" x14ac:dyDescent="0.3">
      <c r="K1882" s="41" t="str">
        <f t="shared" si="29"/>
        <v/>
      </c>
    </row>
    <row r="1883" spans="11:11" x14ac:dyDescent="0.3">
      <c r="K1883" s="41" t="str">
        <f t="shared" si="29"/>
        <v/>
      </c>
    </row>
    <row r="1884" spans="11:11" x14ac:dyDescent="0.3">
      <c r="K1884" s="41" t="str">
        <f t="shared" si="29"/>
        <v/>
      </c>
    </row>
    <row r="1885" spans="11:11" x14ac:dyDescent="0.3">
      <c r="K1885" s="41" t="str">
        <f t="shared" si="29"/>
        <v/>
      </c>
    </row>
    <row r="1886" spans="11:11" x14ac:dyDescent="0.3">
      <c r="K1886" s="41" t="str">
        <f t="shared" si="29"/>
        <v/>
      </c>
    </row>
    <row r="1887" spans="11:11" x14ac:dyDescent="0.3">
      <c r="K1887" s="41" t="str">
        <f t="shared" si="29"/>
        <v/>
      </c>
    </row>
    <row r="1888" spans="11:11" x14ac:dyDescent="0.3">
      <c r="K1888" s="41" t="str">
        <f t="shared" si="29"/>
        <v/>
      </c>
    </row>
    <row r="1889" spans="11:11" x14ac:dyDescent="0.3">
      <c r="K1889" s="41" t="str">
        <f t="shared" si="29"/>
        <v/>
      </c>
    </row>
    <row r="1890" spans="11:11" x14ac:dyDescent="0.3">
      <c r="K1890" s="41" t="str">
        <f t="shared" si="29"/>
        <v/>
      </c>
    </row>
    <row r="1891" spans="11:11" x14ac:dyDescent="0.3">
      <c r="K1891" s="41" t="str">
        <f t="shared" si="29"/>
        <v/>
      </c>
    </row>
    <row r="1892" spans="11:11" x14ac:dyDescent="0.3">
      <c r="K1892" s="41" t="str">
        <f t="shared" si="29"/>
        <v/>
      </c>
    </row>
    <row r="1893" spans="11:11" x14ac:dyDescent="0.3">
      <c r="K1893" s="41" t="str">
        <f t="shared" si="29"/>
        <v/>
      </c>
    </row>
    <row r="1894" spans="11:11" x14ac:dyDescent="0.3">
      <c r="K1894" s="41" t="str">
        <f t="shared" si="29"/>
        <v/>
      </c>
    </row>
    <row r="1895" spans="11:11" x14ac:dyDescent="0.3">
      <c r="K1895" s="41" t="str">
        <f t="shared" si="29"/>
        <v/>
      </c>
    </row>
    <row r="1896" spans="11:11" x14ac:dyDescent="0.3">
      <c r="K1896" s="41" t="str">
        <f t="shared" si="29"/>
        <v/>
      </c>
    </row>
    <row r="1897" spans="11:11" x14ac:dyDescent="0.3">
      <c r="K1897" s="41" t="str">
        <f t="shared" si="29"/>
        <v/>
      </c>
    </row>
    <row r="1898" spans="11:11" x14ac:dyDescent="0.3">
      <c r="K1898" s="41" t="str">
        <f t="shared" si="29"/>
        <v/>
      </c>
    </row>
    <row r="1899" spans="11:11" x14ac:dyDescent="0.3">
      <c r="K1899" s="41" t="str">
        <f t="shared" si="29"/>
        <v/>
      </c>
    </row>
    <row r="1900" spans="11:11" x14ac:dyDescent="0.3">
      <c r="K1900" s="41" t="str">
        <f t="shared" si="29"/>
        <v/>
      </c>
    </row>
    <row r="1901" spans="11:11" x14ac:dyDescent="0.3">
      <c r="K1901" s="41" t="str">
        <f t="shared" si="29"/>
        <v/>
      </c>
    </row>
    <row r="1902" spans="11:11" x14ac:dyDescent="0.3">
      <c r="K1902" s="41" t="str">
        <f t="shared" si="29"/>
        <v/>
      </c>
    </row>
    <row r="1903" spans="11:11" x14ac:dyDescent="0.3">
      <c r="K1903" s="41" t="str">
        <f t="shared" si="29"/>
        <v/>
      </c>
    </row>
    <row r="1904" spans="11:11" x14ac:dyDescent="0.3">
      <c r="K1904" s="41" t="str">
        <f t="shared" si="29"/>
        <v/>
      </c>
    </row>
    <row r="1905" spans="11:11" x14ac:dyDescent="0.3">
      <c r="K1905" s="41" t="str">
        <f t="shared" si="29"/>
        <v/>
      </c>
    </row>
    <row r="1906" spans="11:11" x14ac:dyDescent="0.3">
      <c r="K1906" s="41" t="str">
        <f t="shared" si="29"/>
        <v/>
      </c>
    </row>
    <row r="1907" spans="11:11" x14ac:dyDescent="0.3">
      <c r="K1907" s="41" t="str">
        <f t="shared" si="29"/>
        <v/>
      </c>
    </row>
    <row r="1908" spans="11:11" x14ac:dyDescent="0.3">
      <c r="K1908" s="41" t="str">
        <f t="shared" si="29"/>
        <v/>
      </c>
    </row>
    <row r="1909" spans="11:11" x14ac:dyDescent="0.3">
      <c r="K1909" s="41" t="str">
        <f t="shared" si="29"/>
        <v/>
      </c>
    </row>
    <row r="1910" spans="11:11" x14ac:dyDescent="0.3">
      <c r="K1910" s="41" t="str">
        <f t="shared" si="29"/>
        <v/>
      </c>
    </row>
    <row r="1911" spans="11:11" x14ac:dyDescent="0.3">
      <c r="K1911" s="41" t="str">
        <f t="shared" si="29"/>
        <v/>
      </c>
    </row>
    <row r="1912" spans="11:11" x14ac:dyDescent="0.3">
      <c r="K1912" s="41" t="str">
        <f t="shared" si="29"/>
        <v/>
      </c>
    </row>
    <row r="1913" spans="11:11" x14ac:dyDescent="0.3">
      <c r="K1913" s="41" t="str">
        <f t="shared" si="29"/>
        <v/>
      </c>
    </row>
    <row r="1914" spans="11:11" x14ac:dyDescent="0.3">
      <c r="K1914" s="41" t="str">
        <f t="shared" si="29"/>
        <v/>
      </c>
    </row>
    <row r="1915" spans="11:11" x14ac:dyDescent="0.3">
      <c r="K1915" s="41" t="str">
        <f t="shared" si="29"/>
        <v/>
      </c>
    </row>
    <row r="1916" spans="11:11" x14ac:dyDescent="0.3">
      <c r="K1916" s="41" t="str">
        <f t="shared" si="29"/>
        <v/>
      </c>
    </row>
    <row r="1917" spans="11:11" x14ac:dyDescent="0.3">
      <c r="K1917" s="41" t="str">
        <f t="shared" si="29"/>
        <v/>
      </c>
    </row>
    <row r="1918" spans="11:11" x14ac:dyDescent="0.3">
      <c r="K1918" s="41" t="str">
        <f t="shared" si="29"/>
        <v/>
      </c>
    </row>
    <row r="1919" spans="11:11" x14ac:dyDescent="0.3">
      <c r="K1919" s="41" t="str">
        <f t="shared" si="29"/>
        <v/>
      </c>
    </row>
    <row r="1920" spans="11:11" x14ac:dyDescent="0.3">
      <c r="K1920" s="41" t="str">
        <f t="shared" si="29"/>
        <v/>
      </c>
    </row>
    <row r="1921" spans="11:11" x14ac:dyDescent="0.3">
      <c r="K1921" s="41" t="str">
        <f t="shared" si="29"/>
        <v/>
      </c>
    </row>
    <row r="1922" spans="11:11" x14ac:dyDescent="0.3">
      <c r="K1922" s="41" t="str">
        <f t="shared" si="29"/>
        <v/>
      </c>
    </row>
    <row r="1923" spans="11:11" x14ac:dyDescent="0.3">
      <c r="K1923" s="41" t="str">
        <f t="shared" ref="K1923:K1986" si="30">IF(A1923="","",C1923&amp;", "&amp;D1923&amp;", "&amp;E1923&amp;" "&amp;F1923)</f>
        <v/>
      </c>
    </row>
    <row r="1924" spans="11:11" x14ac:dyDescent="0.3">
      <c r="K1924" s="41" t="str">
        <f t="shared" si="30"/>
        <v/>
      </c>
    </row>
    <row r="1925" spans="11:11" x14ac:dyDescent="0.3">
      <c r="K1925" s="41" t="str">
        <f t="shared" si="30"/>
        <v/>
      </c>
    </row>
    <row r="1926" spans="11:11" x14ac:dyDescent="0.3">
      <c r="K1926" s="41" t="str">
        <f t="shared" si="30"/>
        <v/>
      </c>
    </row>
    <row r="1927" spans="11:11" x14ac:dyDescent="0.3">
      <c r="K1927" s="41" t="str">
        <f t="shared" si="30"/>
        <v/>
      </c>
    </row>
    <row r="1928" spans="11:11" x14ac:dyDescent="0.3">
      <c r="K1928" s="41" t="str">
        <f t="shared" si="30"/>
        <v/>
      </c>
    </row>
    <row r="1929" spans="11:11" x14ac:dyDescent="0.3">
      <c r="K1929" s="41" t="str">
        <f t="shared" si="30"/>
        <v/>
      </c>
    </row>
    <row r="1930" spans="11:11" x14ac:dyDescent="0.3">
      <c r="K1930" s="41" t="str">
        <f t="shared" si="30"/>
        <v/>
      </c>
    </row>
    <row r="1931" spans="11:11" x14ac:dyDescent="0.3">
      <c r="K1931" s="41" t="str">
        <f t="shared" si="30"/>
        <v/>
      </c>
    </row>
    <row r="1932" spans="11:11" x14ac:dyDescent="0.3">
      <c r="K1932" s="41" t="str">
        <f t="shared" si="30"/>
        <v/>
      </c>
    </row>
    <row r="1933" spans="11:11" x14ac:dyDescent="0.3">
      <c r="K1933" s="41" t="str">
        <f t="shared" si="30"/>
        <v/>
      </c>
    </row>
    <row r="1934" spans="11:11" x14ac:dyDescent="0.3">
      <c r="K1934" s="41" t="str">
        <f t="shared" si="30"/>
        <v/>
      </c>
    </row>
    <row r="1935" spans="11:11" x14ac:dyDescent="0.3">
      <c r="K1935" s="41" t="str">
        <f t="shared" si="30"/>
        <v/>
      </c>
    </row>
    <row r="1936" spans="11:11" x14ac:dyDescent="0.3">
      <c r="K1936" s="41" t="str">
        <f t="shared" si="30"/>
        <v/>
      </c>
    </row>
    <row r="1937" spans="11:11" x14ac:dyDescent="0.3">
      <c r="K1937" s="41" t="str">
        <f t="shared" si="30"/>
        <v/>
      </c>
    </row>
    <row r="1938" spans="11:11" x14ac:dyDescent="0.3">
      <c r="K1938" s="41" t="str">
        <f t="shared" si="30"/>
        <v/>
      </c>
    </row>
    <row r="1939" spans="11:11" x14ac:dyDescent="0.3">
      <c r="K1939" s="41" t="str">
        <f t="shared" si="30"/>
        <v/>
      </c>
    </row>
    <row r="1940" spans="11:11" x14ac:dyDescent="0.3">
      <c r="K1940" s="41" t="str">
        <f t="shared" si="30"/>
        <v/>
      </c>
    </row>
    <row r="1941" spans="11:11" x14ac:dyDescent="0.3">
      <c r="K1941" s="41" t="str">
        <f t="shared" si="30"/>
        <v/>
      </c>
    </row>
    <row r="1942" spans="11:11" x14ac:dyDescent="0.3">
      <c r="K1942" s="41" t="str">
        <f t="shared" si="30"/>
        <v/>
      </c>
    </row>
    <row r="1943" spans="11:11" x14ac:dyDescent="0.3">
      <c r="K1943" s="41" t="str">
        <f t="shared" si="30"/>
        <v/>
      </c>
    </row>
    <row r="1944" spans="11:11" x14ac:dyDescent="0.3">
      <c r="K1944" s="41" t="str">
        <f t="shared" si="30"/>
        <v/>
      </c>
    </row>
    <row r="1945" spans="11:11" x14ac:dyDescent="0.3">
      <c r="K1945" s="41" t="str">
        <f t="shared" si="30"/>
        <v/>
      </c>
    </row>
    <row r="1946" spans="11:11" x14ac:dyDescent="0.3">
      <c r="K1946" s="41" t="str">
        <f t="shared" si="30"/>
        <v/>
      </c>
    </row>
    <row r="1947" spans="11:11" x14ac:dyDescent="0.3">
      <c r="K1947" s="41" t="str">
        <f t="shared" si="30"/>
        <v/>
      </c>
    </row>
    <row r="1948" spans="11:11" x14ac:dyDescent="0.3">
      <c r="K1948" s="41" t="str">
        <f t="shared" si="30"/>
        <v/>
      </c>
    </row>
    <row r="1949" spans="11:11" x14ac:dyDescent="0.3">
      <c r="K1949" s="41" t="str">
        <f t="shared" si="30"/>
        <v/>
      </c>
    </row>
    <row r="1950" spans="11:11" x14ac:dyDescent="0.3">
      <c r="K1950" s="41" t="str">
        <f t="shared" si="30"/>
        <v/>
      </c>
    </row>
    <row r="1951" spans="11:11" x14ac:dyDescent="0.3">
      <c r="K1951" s="41" t="str">
        <f t="shared" si="30"/>
        <v/>
      </c>
    </row>
    <row r="1952" spans="11:11" x14ac:dyDescent="0.3">
      <c r="K1952" s="41" t="str">
        <f t="shared" si="30"/>
        <v/>
      </c>
    </row>
    <row r="1953" spans="11:11" x14ac:dyDescent="0.3">
      <c r="K1953" s="41" t="str">
        <f t="shared" si="30"/>
        <v/>
      </c>
    </row>
    <row r="1954" spans="11:11" x14ac:dyDescent="0.3">
      <c r="K1954" s="41" t="str">
        <f t="shared" si="30"/>
        <v/>
      </c>
    </row>
    <row r="1955" spans="11:11" x14ac:dyDescent="0.3">
      <c r="K1955" s="41" t="str">
        <f t="shared" si="30"/>
        <v/>
      </c>
    </row>
    <row r="1956" spans="11:11" x14ac:dyDescent="0.3">
      <c r="K1956" s="41" t="str">
        <f t="shared" si="30"/>
        <v/>
      </c>
    </row>
    <row r="1957" spans="11:11" x14ac:dyDescent="0.3">
      <c r="K1957" s="41" t="str">
        <f t="shared" si="30"/>
        <v/>
      </c>
    </row>
    <row r="1958" spans="11:11" x14ac:dyDescent="0.3">
      <c r="K1958" s="41" t="str">
        <f t="shared" si="30"/>
        <v/>
      </c>
    </row>
    <row r="1959" spans="11:11" x14ac:dyDescent="0.3">
      <c r="K1959" s="41" t="str">
        <f t="shared" si="30"/>
        <v/>
      </c>
    </row>
    <row r="1960" spans="11:11" x14ac:dyDescent="0.3">
      <c r="K1960" s="41" t="str">
        <f t="shared" si="30"/>
        <v/>
      </c>
    </row>
    <row r="1961" spans="11:11" x14ac:dyDescent="0.3">
      <c r="K1961" s="41" t="str">
        <f t="shared" si="30"/>
        <v/>
      </c>
    </row>
    <row r="1962" spans="11:11" x14ac:dyDescent="0.3">
      <c r="K1962" s="41" t="str">
        <f t="shared" si="30"/>
        <v/>
      </c>
    </row>
    <row r="1963" spans="11:11" x14ac:dyDescent="0.3">
      <c r="K1963" s="41" t="str">
        <f t="shared" si="30"/>
        <v/>
      </c>
    </row>
    <row r="1964" spans="11:11" x14ac:dyDescent="0.3">
      <c r="K1964" s="41" t="str">
        <f t="shared" si="30"/>
        <v/>
      </c>
    </row>
    <row r="1965" spans="11:11" x14ac:dyDescent="0.3">
      <c r="K1965" s="41" t="str">
        <f t="shared" si="30"/>
        <v/>
      </c>
    </row>
    <row r="1966" spans="11:11" x14ac:dyDescent="0.3">
      <c r="K1966" s="41" t="str">
        <f t="shared" si="30"/>
        <v/>
      </c>
    </row>
    <row r="1967" spans="11:11" x14ac:dyDescent="0.3">
      <c r="K1967" s="41" t="str">
        <f t="shared" si="30"/>
        <v/>
      </c>
    </row>
    <row r="1968" spans="11:11" x14ac:dyDescent="0.3">
      <c r="K1968" s="41" t="str">
        <f t="shared" si="30"/>
        <v/>
      </c>
    </row>
    <row r="1969" spans="11:11" x14ac:dyDescent="0.3">
      <c r="K1969" s="41" t="str">
        <f t="shared" si="30"/>
        <v/>
      </c>
    </row>
    <row r="1970" spans="11:11" x14ac:dyDescent="0.3">
      <c r="K1970" s="41" t="str">
        <f t="shared" si="30"/>
        <v/>
      </c>
    </row>
    <row r="1971" spans="11:11" x14ac:dyDescent="0.3">
      <c r="K1971" s="41" t="str">
        <f t="shared" si="30"/>
        <v/>
      </c>
    </row>
    <row r="1972" spans="11:11" x14ac:dyDescent="0.3">
      <c r="K1972" s="41" t="str">
        <f t="shared" si="30"/>
        <v/>
      </c>
    </row>
    <row r="1973" spans="11:11" x14ac:dyDescent="0.3">
      <c r="K1973" s="41" t="str">
        <f t="shared" si="30"/>
        <v/>
      </c>
    </row>
    <row r="1974" spans="11:11" x14ac:dyDescent="0.3">
      <c r="K1974" s="41" t="str">
        <f t="shared" si="30"/>
        <v/>
      </c>
    </row>
    <row r="1975" spans="11:11" x14ac:dyDescent="0.3">
      <c r="K1975" s="41" t="str">
        <f t="shared" si="30"/>
        <v/>
      </c>
    </row>
    <row r="1976" spans="11:11" x14ac:dyDescent="0.3">
      <c r="K1976" s="41" t="str">
        <f t="shared" si="30"/>
        <v/>
      </c>
    </row>
    <row r="1977" spans="11:11" x14ac:dyDescent="0.3">
      <c r="K1977" s="41" t="str">
        <f t="shared" si="30"/>
        <v/>
      </c>
    </row>
    <row r="1978" spans="11:11" x14ac:dyDescent="0.3">
      <c r="K1978" s="41" t="str">
        <f t="shared" si="30"/>
        <v/>
      </c>
    </row>
    <row r="1979" spans="11:11" x14ac:dyDescent="0.3">
      <c r="K1979" s="41" t="str">
        <f t="shared" si="30"/>
        <v/>
      </c>
    </row>
    <row r="1980" spans="11:11" x14ac:dyDescent="0.3">
      <c r="K1980" s="41" t="str">
        <f t="shared" si="30"/>
        <v/>
      </c>
    </row>
    <row r="1981" spans="11:11" x14ac:dyDescent="0.3">
      <c r="K1981" s="41" t="str">
        <f t="shared" si="30"/>
        <v/>
      </c>
    </row>
    <row r="1982" spans="11:11" x14ac:dyDescent="0.3">
      <c r="K1982" s="41" t="str">
        <f t="shared" si="30"/>
        <v/>
      </c>
    </row>
    <row r="1983" spans="11:11" x14ac:dyDescent="0.3">
      <c r="K1983" s="41" t="str">
        <f t="shared" si="30"/>
        <v/>
      </c>
    </row>
    <row r="1984" spans="11:11" x14ac:dyDescent="0.3">
      <c r="K1984" s="41" t="str">
        <f t="shared" si="30"/>
        <v/>
      </c>
    </row>
    <row r="1985" spans="11:11" x14ac:dyDescent="0.3">
      <c r="K1985" s="41" t="str">
        <f t="shared" si="30"/>
        <v/>
      </c>
    </row>
    <row r="1986" spans="11:11" x14ac:dyDescent="0.3">
      <c r="K1986" s="41" t="str">
        <f t="shared" si="30"/>
        <v/>
      </c>
    </row>
    <row r="1987" spans="11:11" x14ac:dyDescent="0.3">
      <c r="K1987" s="41" t="str">
        <f t="shared" ref="K1987:K2050" si="31">IF(A1987="","",C1987&amp;", "&amp;D1987&amp;", "&amp;E1987&amp;" "&amp;F1987)</f>
        <v/>
      </c>
    </row>
    <row r="1988" spans="11:11" x14ac:dyDescent="0.3">
      <c r="K1988" s="41" t="str">
        <f t="shared" si="31"/>
        <v/>
      </c>
    </row>
    <row r="1989" spans="11:11" x14ac:dyDescent="0.3">
      <c r="K1989" s="41" t="str">
        <f t="shared" si="31"/>
        <v/>
      </c>
    </row>
    <row r="1990" spans="11:11" x14ac:dyDescent="0.3">
      <c r="K1990" s="41" t="str">
        <f t="shared" si="31"/>
        <v/>
      </c>
    </row>
    <row r="1991" spans="11:11" x14ac:dyDescent="0.3">
      <c r="K1991" s="41" t="str">
        <f t="shared" si="31"/>
        <v/>
      </c>
    </row>
    <row r="1992" spans="11:11" x14ac:dyDescent="0.3">
      <c r="K1992" s="41" t="str">
        <f t="shared" si="31"/>
        <v/>
      </c>
    </row>
    <row r="1993" spans="11:11" x14ac:dyDescent="0.3">
      <c r="K1993" s="41" t="str">
        <f t="shared" si="31"/>
        <v/>
      </c>
    </row>
    <row r="1994" spans="11:11" x14ac:dyDescent="0.3">
      <c r="K1994" s="41" t="str">
        <f t="shared" si="31"/>
        <v/>
      </c>
    </row>
    <row r="1995" spans="11:11" x14ac:dyDescent="0.3">
      <c r="K1995" s="41" t="str">
        <f t="shared" si="31"/>
        <v/>
      </c>
    </row>
    <row r="1996" spans="11:11" x14ac:dyDescent="0.3">
      <c r="K1996" s="41" t="str">
        <f t="shared" si="31"/>
        <v/>
      </c>
    </row>
    <row r="1997" spans="11:11" x14ac:dyDescent="0.3">
      <c r="K1997" s="41" t="str">
        <f t="shared" si="31"/>
        <v/>
      </c>
    </row>
    <row r="1998" spans="11:11" x14ac:dyDescent="0.3">
      <c r="K1998" s="41" t="str">
        <f t="shared" si="31"/>
        <v/>
      </c>
    </row>
    <row r="1999" spans="11:11" x14ac:dyDescent="0.3">
      <c r="K1999" s="41" t="str">
        <f t="shared" si="31"/>
        <v/>
      </c>
    </row>
    <row r="2000" spans="11:11" x14ac:dyDescent="0.3">
      <c r="K2000" s="41" t="str">
        <f t="shared" si="31"/>
        <v/>
      </c>
    </row>
    <row r="2001" spans="11:11" x14ac:dyDescent="0.3">
      <c r="K2001" s="41" t="str">
        <f t="shared" si="31"/>
        <v/>
      </c>
    </row>
    <row r="2002" spans="11:11" x14ac:dyDescent="0.3">
      <c r="K2002" s="41" t="str">
        <f t="shared" si="31"/>
        <v/>
      </c>
    </row>
    <row r="2003" spans="11:11" x14ac:dyDescent="0.3">
      <c r="K2003" s="41" t="str">
        <f t="shared" si="31"/>
        <v/>
      </c>
    </row>
    <row r="2004" spans="11:11" x14ac:dyDescent="0.3">
      <c r="K2004" s="41" t="str">
        <f t="shared" si="31"/>
        <v/>
      </c>
    </row>
    <row r="2005" spans="11:11" x14ac:dyDescent="0.3">
      <c r="K2005" s="41" t="str">
        <f t="shared" si="31"/>
        <v/>
      </c>
    </row>
    <row r="2006" spans="11:11" x14ac:dyDescent="0.3">
      <c r="K2006" s="41" t="str">
        <f t="shared" si="31"/>
        <v/>
      </c>
    </row>
    <row r="2007" spans="11:11" x14ac:dyDescent="0.3">
      <c r="K2007" s="41" t="str">
        <f t="shared" si="31"/>
        <v/>
      </c>
    </row>
    <row r="2008" spans="11:11" x14ac:dyDescent="0.3">
      <c r="K2008" s="41" t="str">
        <f t="shared" si="31"/>
        <v/>
      </c>
    </row>
    <row r="2009" spans="11:11" x14ac:dyDescent="0.3">
      <c r="K2009" s="41" t="str">
        <f t="shared" si="31"/>
        <v/>
      </c>
    </row>
    <row r="2010" spans="11:11" x14ac:dyDescent="0.3">
      <c r="K2010" s="41" t="str">
        <f t="shared" si="31"/>
        <v/>
      </c>
    </row>
    <row r="2011" spans="11:11" x14ac:dyDescent="0.3">
      <c r="K2011" s="41" t="str">
        <f t="shared" si="31"/>
        <v/>
      </c>
    </row>
    <row r="2012" spans="11:11" x14ac:dyDescent="0.3">
      <c r="K2012" s="41" t="str">
        <f t="shared" si="31"/>
        <v/>
      </c>
    </row>
    <row r="2013" spans="11:11" x14ac:dyDescent="0.3">
      <c r="K2013" s="41" t="str">
        <f t="shared" si="31"/>
        <v/>
      </c>
    </row>
    <row r="2014" spans="11:11" x14ac:dyDescent="0.3">
      <c r="K2014" s="41" t="str">
        <f t="shared" si="31"/>
        <v/>
      </c>
    </row>
    <row r="2015" spans="11:11" x14ac:dyDescent="0.3">
      <c r="K2015" s="41" t="str">
        <f t="shared" si="31"/>
        <v/>
      </c>
    </row>
    <row r="2016" spans="11:11" x14ac:dyDescent="0.3">
      <c r="K2016" s="41" t="str">
        <f t="shared" si="31"/>
        <v/>
      </c>
    </row>
    <row r="2017" spans="11:11" x14ac:dyDescent="0.3">
      <c r="K2017" s="41" t="str">
        <f t="shared" si="31"/>
        <v/>
      </c>
    </row>
    <row r="2018" spans="11:11" x14ac:dyDescent="0.3">
      <c r="K2018" s="41" t="str">
        <f t="shared" si="31"/>
        <v/>
      </c>
    </row>
    <row r="2019" spans="11:11" x14ac:dyDescent="0.3">
      <c r="K2019" s="41" t="str">
        <f t="shared" si="31"/>
        <v/>
      </c>
    </row>
    <row r="2020" spans="11:11" x14ac:dyDescent="0.3">
      <c r="K2020" s="41" t="str">
        <f t="shared" si="31"/>
        <v/>
      </c>
    </row>
    <row r="2021" spans="11:11" x14ac:dyDescent="0.3">
      <c r="K2021" s="41" t="str">
        <f t="shared" si="31"/>
        <v/>
      </c>
    </row>
    <row r="2022" spans="11:11" x14ac:dyDescent="0.3">
      <c r="K2022" s="41" t="str">
        <f t="shared" si="31"/>
        <v/>
      </c>
    </row>
    <row r="2023" spans="11:11" x14ac:dyDescent="0.3">
      <c r="K2023" s="41" t="str">
        <f t="shared" si="31"/>
        <v/>
      </c>
    </row>
    <row r="2024" spans="11:11" x14ac:dyDescent="0.3">
      <c r="K2024" s="41" t="str">
        <f t="shared" si="31"/>
        <v/>
      </c>
    </row>
    <row r="2025" spans="11:11" x14ac:dyDescent="0.3">
      <c r="K2025" s="41" t="str">
        <f t="shared" si="31"/>
        <v/>
      </c>
    </row>
    <row r="2026" spans="11:11" x14ac:dyDescent="0.3">
      <c r="K2026" s="41" t="str">
        <f t="shared" si="31"/>
        <v/>
      </c>
    </row>
    <row r="2027" spans="11:11" x14ac:dyDescent="0.3">
      <c r="K2027" s="41" t="str">
        <f t="shared" si="31"/>
        <v/>
      </c>
    </row>
    <row r="2028" spans="11:11" x14ac:dyDescent="0.3">
      <c r="K2028" s="41" t="str">
        <f t="shared" si="31"/>
        <v/>
      </c>
    </row>
    <row r="2029" spans="11:11" x14ac:dyDescent="0.3">
      <c r="K2029" s="41" t="str">
        <f t="shared" si="31"/>
        <v/>
      </c>
    </row>
    <row r="2030" spans="11:11" x14ac:dyDescent="0.3">
      <c r="K2030" s="41" t="str">
        <f t="shared" si="31"/>
        <v/>
      </c>
    </row>
    <row r="2031" spans="11:11" x14ac:dyDescent="0.3">
      <c r="K2031" s="41" t="str">
        <f t="shared" si="31"/>
        <v/>
      </c>
    </row>
    <row r="2032" spans="11:11" x14ac:dyDescent="0.3">
      <c r="K2032" s="41" t="str">
        <f t="shared" si="31"/>
        <v/>
      </c>
    </row>
    <row r="2033" spans="11:11" x14ac:dyDescent="0.3">
      <c r="K2033" s="41" t="str">
        <f t="shared" si="31"/>
        <v/>
      </c>
    </row>
    <row r="2034" spans="11:11" x14ac:dyDescent="0.3">
      <c r="K2034" s="41" t="str">
        <f t="shared" si="31"/>
        <v/>
      </c>
    </row>
    <row r="2035" spans="11:11" x14ac:dyDescent="0.3">
      <c r="K2035" s="41" t="str">
        <f t="shared" si="31"/>
        <v/>
      </c>
    </row>
    <row r="2036" spans="11:11" x14ac:dyDescent="0.3">
      <c r="K2036" s="41" t="str">
        <f t="shared" si="31"/>
        <v/>
      </c>
    </row>
    <row r="2037" spans="11:11" x14ac:dyDescent="0.3">
      <c r="K2037" s="41" t="str">
        <f t="shared" si="31"/>
        <v/>
      </c>
    </row>
    <row r="2038" spans="11:11" x14ac:dyDescent="0.3">
      <c r="K2038" s="41" t="str">
        <f t="shared" si="31"/>
        <v/>
      </c>
    </row>
    <row r="2039" spans="11:11" x14ac:dyDescent="0.3">
      <c r="K2039" s="41" t="str">
        <f t="shared" si="31"/>
        <v/>
      </c>
    </row>
    <row r="2040" spans="11:11" x14ac:dyDescent="0.3">
      <c r="K2040" s="41" t="str">
        <f t="shared" si="31"/>
        <v/>
      </c>
    </row>
    <row r="2041" spans="11:11" x14ac:dyDescent="0.3">
      <c r="K2041" s="41" t="str">
        <f t="shared" si="31"/>
        <v/>
      </c>
    </row>
    <row r="2042" spans="11:11" x14ac:dyDescent="0.3">
      <c r="K2042" s="41" t="str">
        <f t="shared" si="31"/>
        <v/>
      </c>
    </row>
    <row r="2043" spans="11:11" x14ac:dyDescent="0.3">
      <c r="K2043" s="41" t="str">
        <f t="shared" si="31"/>
        <v/>
      </c>
    </row>
    <row r="2044" spans="11:11" x14ac:dyDescent="0.3">
      <c r="K2044" s="41" t="str">
        <f t="shared" si="31"/>
        <v/>
      </c>
    </row>
    <row r="2045" spans="11:11" x14ac:dyDescent="0.3">
      <c r="K2045" s="41" t="str">
        <f t="shared" si="31"/>
        <v/>
      </c>
    </row>
    <row r="2046" spans="11:11" x14ac:dyDescent="0.3">
      <c r="K2046" s="41" t="str">
        <f t="shared" si="31"/>
        <v/>
      </c>
    </row>
    <row r="2047" spans="11:11" x14ac:dyDescent="0.3">
      <c r="K2047" s="41" t="str">
        <f t="shared" si="31"/>
        <v/>
      </c>
    </row>
    <row r="2048" spans="11:11" x14ac:dyDescent="0.3">
      <c r="K2048" s="41" t="str">
        <f t="shared" si="31"/>
        <v/>
      </c>
    </row>
    <row r="2049" spans="11:11" x14ac:dyDescent="0.3">
      <c r="K2049" s="41" t="str">
        <f t="shared" si="31"/>
        <v/>
      </c>
    </row>
    <row r="2050" spans="11:11" x14ac:dyDescent="0.3">
      <c r="K2050" s="41" t="str">
        <f t="shared" si="31"/>
        <v/>
      </c>
    </row>
    <row r="2051" spans="11:11" x14ac:dyDescent="0.3">
      <c r="K2051" s="41" t="str">
        <f t="shared" ref="K2051:K2114" si="32">IF(A2051="","",C2051&amp;", "&amp;D2051&amp;", "&amp;E2051&amp;" "&amp;F2051)</f>
        <v/>
      </c>
    </row>
    <row r="2052" spans="11:11" x14ac:dyDescent="0.3">
      <c r="K2052" s="41" t="str">
        <f t="shared" si="32"/>
        <v/>
      </c>
    </row>
    <row r="2053" spans="11:11" x14ac:dyDescent="0.3">
      <c r="K2053" s="41" t="str">
        <f t="shared" si="32"/>
        <v/>
      </c>
    </row>
    <row r="2054" spans="11:11" x14ac:dyDescent="0.3">
      <c r="K2054" s="41" t="str">
        <f t="shared" si="32"/>
        <v/>
      </c>
    </row>
    <row r="2055" spans="11:11" x14ac:dyDescent="0.3">
      <c r="K2055" s="41" t="str">
        <f t="shared" si="32"/>
        <v/>
      </c>
    </row>
    <row r="2056" spans="11:11" x14ac:dyDescent="0.3">
      <c r="K2056" s="41" t="str">
        <f t="shared" si="32"/>
        <v/>
      </c>
    </row>
    <row r="2057" spans="11:11" x14ac:dyDescent="0.3">
      <c r="K2057" s="41" t="str">
        <f t="shared" si="32"/>
        <v/>
      </c>
    </row>
    <row r="2058" spans="11:11" x14ac:dyDescent="0.3">
      <c r="K2058" s="41" t="str">
        <f t="shared" si="32"/>
        <v/>
      </c>
    </row>
    <row r="2059" spans="11:11" x14ac:dyDescent="0.3">
      <c r="K2059" s="41" t="str">
        <f t="shared" si="32"/>
        <v/>
      </c>
    </row>
    <row r="2060" spans="11:11" x14ac:dyDescent="0.3">
      <c r="K2060" s="41" t="str">
        <f t="shared" si="32"/>
        <v/>
      </c>
    </row>
    <row r="2061" spans="11:11" x14ac:dyDescent="0.3">
      <c r="K2061" s="41" t="str">
        <f t="shared" si="32"/>
        <v/>
      </c>
    </row>
    <row r="2062" spans="11:11" x14ac:dyDescent="0.3">
      <c r="K2062" s="41" t="str">
        <f t="shared" si="32"/>
        <v/>
      </c>
    </row>
    <row r="2063" spans="11:11" x14ac:dyDescent="0.3">
      <c r="K2063" s="41" t="str">
        <f t="shared" si="32"/>
        <v/>
      </c>
    </row>
    <row r="2064" spans="11:11" x14ac:dyDescent="0.3">
      <c r="K2064" s="41" t="str">
        <f t="shared" si="32"/>
        <v/>
      </c>
    </row>
    <row r="2065" spans="11:11" x14ac:dyDescent="0.3">
      <c r="K2065" s="41" t="str">
        <f t="shared" si="32"/>
        <v/>
      </c>
    </row>
    <row r="2066" spans="11:11" x14ac:dyDescent="0.3">
      <c r="K2066" s="41" t="str">
        <f t="shared" si="32"/>
        <v/>
      </c>
    </row>
    <row r="2067" spans="11:11" x14ac:dyDescent="0.3">
      <c r="K2067" s="41" t="str">
        <f t="shared" si="32"/>
        <v/>
      </c>
    </row>
    <row r="2068" spans="11:11" x14ac:dyDescent="0.3">
      <c r="K2068" s="41" t="str">
        <f t="shared" si="32"/>
        <v/>
      </c>
    </row>
    <row r="2069" spans="11:11" x14ac:dyDescent="0.3">
      <c r="K2069" s="41" t="str">
        <f t="shared" si="32"/>
        <v/>
      </c>
    </row>
    <row r="2070" spans="11:11" x14ac:dyDescent="0.3">
      <c r="K2070" s="41" t="str">
        <f t="shared" si="32"/>
        <v/>
      </c>
    </row>
    <row r="2071" spans="11:11" x14ac:dyDescent="0.3">
      <c r="K2071" s="41" t="str">
        <f t="shared" si="32"/>
        <v/>
      </c>
    </row>
    <row r="2072" spans="11:11" x14ac:dyDescent="0.3">
      <c r="K2072" s="41" t="str">
        <f t="shared" si="32"/>
        <v/>
      </c>
    </row>
    <row r="2073" spans="11:11" x14ac:dyDescent="0.3">
      <c r="K2073" s="41" t="str">
        <f t="shared" si="32"/>
        <v/>
      </c>
    </row>
    <row r="2074" spans="11:11" x14ac:dyDescent="0.3">
      <c r="K2074" s="41" t="str">
        <f t="shared" si="32"/>
        <v/>
      </c>
    </row>
    <row r="2075" spans="11:11" x14ac:dyDescent="0.3">
      <c r="K2075" s="41" t="str">
        <f t="shared" si="32"/>
        <v/>
      </c>
    </row>
    <row r="2076" spans="11:11" x14ac:dyDescent="0.3">
      <c r="K2076" s="41" t="str">
        <f t="shared" si="32"/>
        <v/>
      </c>
    </row>
    <row r="2077" spans="11:11" x14ac:dyDescent="0.3">
      <c r="K2077" s="41" t="str">
        <f t="shared" si="32"/>
        <v/>
      </c>
    </row>
    <row r="2078" spans="11:11" x14ac:dyDescent="0.3">
      <c r="K2078" s="41" t="str">
        <f t="shared" si="32"/>
        <v/>
      </c>
    </row>
    <row r="2079" spans="11:11" x14ac:dyDescent="0.3">
      <c r="K2079" s="41" t="str">
        <f t="shared" si="32"/>
        <v/>
      </c>
    </row>
    <row r="2080" spans="11:11" x14ac:dyDescent="0.3">
      <c r="K2080" s="41" t="str">
        <f t="shared" si="32"/>
        <v/>
      </c>
    </row>
    <row r="2081" spans="11:11" x14ac:dyDescent="0.3">
      <c r="K2081" s="41" t="str">
        <f t="shared" si="32"/>
        <v/>
      </c>
    </row>
    <row r="2082" spans="11:11" x14ac:dyDescent="0.3">
      <c r="K2082" s="41" t="str">
        <f t="shared" si="32"/>
        <v/>
      </c>
    </row>
    <row r="2083" spans="11:11" x14ac:dyDescent="0.3">
      <c r="K2083" s="41" t="str">
        <f t="shared" si="32"/>
        <v/>
      </c>
    </row>
    <row r="2084" spans="11:11" x14ac:dyDescent="0.3">
      <c r="K2084" s="41" t="str">
        <f t="shared" si="32"/>
        <v/>
      </c>
    </row>
    <row r="2085" spans="11:11" x14ac:dyDescent="0.3">
      <c r="K2085" s="41" t="str">
        <f t="shared" si="32"/>
        <v/>
      </c>
    </row>
    <row r="2086" spans="11:11" x14ac:dyDescent="0.3">
      <c r="K2086" s="41" t="str">
        <f t="shared" si="32"/>
        <v/>
      </c>
    </row>
    <row r="2087" spans="11:11" x14ac:dyDescent="0.3">
      <c r="K2087" s="41" t="str">
        <f t="shared" si="32"/>
        <v/>
      </c>
    </row>
    <row r="2088" spans="11:11" x14ac:dyDescent="0.3">
      <c r="K2088" s="41" t="str">
        <f t="shared" si="32"/>
        <v/>
      </c>
    </row>
    <row r="2089" spans="11:11" x14ac:dyDescent="0.3">
      <c r="K2089" s="41" t="str">
        <f t="shared" si="32"/>
        <v/>
      </c>
    </row>
    <row r="2090" spans="11:11" x14ac:dyDescent="0.3">
      <c r="K2090" s="41" t="str">
        <f t="shared" si="32"/>
        <v/>
      </c>
    </row>
    <row r="2091" spans="11:11" x14ac:dyDescent="0.3">
      <c r="K2091" s="41" t="str">
        <f t="shared" si="32"/>
        <v/>
      </c>
    </row>
    <row r="2092" spans="11:11" x14ac:dyDescent="0.3">
      <c r="K2092" s="41" t="str">
        <f t="shared" si="32"/>
        <v/>
      </c>
    </row>
    <row r="2093" spans="11:11" x14ac:dyDescent="0.3">
      <c r="K2093" s="41" t="str">
        <f t="shared" si="32"/>
        <v/>
      </c>
    </row>
    <row r="2094" spans="11:11" x14ac:dyDescent="0.3">
      <c r="K2094" s="41" t="str">
        <f t="shared" si="32"/>
        <v/>
      </c>
    </row>
    <row r="2095" spans="11:11" x14ac:dyDescent="0.3">
      <c r="K2095" s="41" t="str">
        <f t="shared" si="32"/>
        <v/>
      </c>
    </row>
    <row r="2096" spans="11:11" x14ac:dyDescent="0.3">
      <c r="K2096" s="41" t="str">
        <f t="shared" si="32"/>
        <v/>
      </c>
    </row>
    <row r="2097" spans="11:11" x14ac:dyDescent="0.3">
      <c r="K2097" s="41" t="str">
        <f t="shared" si="32"/>
        <v/>
      </c>
    </row>
    <row r="2098" spans="11:11" x14ac:dyDescent="0.3">
      <c r="K2098" s="41" t="str">
        <f t="shared" si="32"/>
        <v/>
      </c>
    </row>
    <row r="2099" spans="11:11" x14ac:dyDescent="0.3">
      <c r="K2099" s="41" t="str">
        <f t="shared" si="32"/>
        <v/>
      </c>
    </row>
    <row r="2100" spans="11:11" x14ac:dyDescent="0.3">
      <c r="K2100" s="41" t="str">
        <f t="shared" si="32"/>
        <v/>
      </c>
    </row>
    <row r="2101" spans="11:11" x14ac:dyDescent="0.3">
      <c r="K2101" s="41" t="str">
        <f t="shared" si="32"/>
        <v/>
      </c>
    </row>
    <row r="2102" spans="11:11" x14ac:dyDescent="0.3">
      <c r="K2102" s="41" t="str">
        <f t="shared" si="32"/>
        <v/>
      </c>
    </row>
    <row r="2103" spans="11:11" x14ac:dyDescent="0.3">
      <c r="K2103" s="41" t="str">
        <f t="shared" si="32"/>
        <v/>
      </c>
    </row>
    <row r="2104" spans="11:11" x14ac:dyDescent="0.3">
      <c r="K2104" s="41" t="str">
        <f t="shared" si="32"/>
        <v/>
      </c>
    </row>
    <row r="2105" spans="11:11" x14ac:dyDescent="0.3">
      <c r="K2105" s="41" t="str">
        <f t="shared" si="32"/>
        <v/>
      </c>
    </row>
    <row r="2106" spans="11:11" x14ac:dyDescent="0.3">
      <c r="K2106" s="41" t="str">
        <f t="shared" si="32"/>
        <v/>
      </c>
    </row>
    <row r="2107" spans="11:11" x14ac:dyDescent="0.3">
      <c r="K2107" s="41" t="str">
        <f t="shared" si="32"/>
        <v/>
      </c>
    </row>
    <row r="2108" spans="11:11" x14ac:dyDescent="0.3">
      <c r="K2108" s="41" t="str">
        <f t="shared" si="32"/>
        <v/>
      </c>
    </row>
    <row r="2109" spans="11:11" x14ac:dyDescent="0.3">
      <c r="K2109" s="41" t="str">
        <f t="shared" si="32"/>
        <v/>
      </c>
    </row>
    <row r="2110" spans="11:11" x14ac:dyDescent="0.3">
      <c r="K2110" s="41" t="str">
        <f t="shared" si="32"/>
        <v/>
      </c>
    </row>
    <row r="2111" spans="11:11" x14ac:dyDescent="0.3">
      <c r="K2111" s="41" t="str">
        <f t="shared" si="32"/>
        <v/>
      </c>
    </row>
    <row r="2112" spans="11:11" x14ac:dyDescent="0.3">
      <c r="K2112" s="41" t="str">
        <f t="shared" si="32"/>
        <v/>
      </c>
    </row>
    <row r="2113" spans="11:11" x14ac:dyDescent="0.3">
      <c r="K2113" s="41" t="str">
        <f t="shared" si="32"/>
        <v/>
      </c>
    </row>
    <row r="2114" spans="11:11" x14ac:dyDescent="0.3">
      <c r="K2114" s="41" t="str">
        <f t="shared" si="32"/>
        <v/>
      </c>
    </row>
    <row r="2115" spans="11:11" x14ac:dyDescent="0.3">
      <c r="K2115" s="41" t="str">
        <f t="shared" ref="K2115:K2178" si="33">IF(A2115="","",C2115&amp;", "&amp;D2115&amp;", "&amp;E2115&amp;" "&amp;F2115)</f>
        <v/>
      </c>
    </row>
    <row r="2116" spans="11:11" x14ac:dyDescent="0.3">
      <c r="K2116" s="41" t="str">
        <f t="shared" si="33"/>
        <v/>
      </c>
    </row>
    <row r="2117" spans="11:11" x14ac:dyDescent="0.3">
      <c r="K2117" s="41" t="str">
        <f t="shared" si="33"/>
        <v/>
      </c>
    </row>
    <row r="2118" spans="11:11" x14ac:dyDescent="0.3">
      <c r="K2118" s="41" t="str">
        <f t="shared" si="33"/>
        <v/>
      </c>
    </row>
    <row r="2119" spans="11:11" x14ac:dyDescent="0.3">
      <c r="K2119" s="41" t="str">
        <f t="shared" si="33"/>
        <v/>
      </c>
    </row>
    <row r="2120" spans="11:11" x14ac:dyDescent="0.3">
      <c r="K2120" s="41" t="str">
        <f t="shared" si="33"/>
        <v/>
      </c>
    </row>
    <row r="2121" spans="11:11" x14ac:dyDescent="0.3">
      <c r="K2121" s="41" t="str">
        <f t="shared" si="33"/>
        <v/>
      </c>
    </row>
    <row r="2122" spans="11:11" x14ac:dyDescent="0.3">
      <c r="K2122" s="41" t="str">
        <f t="shared" si="33"/>
        <v/>
      </c>
    </row>
    <row r="2123" spans="11:11" x14ac:dyDescent="0.3">
      <c r="K2123" s="41" t="str">
        <f t="shared" si="33"/>
        <v/>
      </c>
    </row>
    <row r="2124" spans="11:11" x14ac:dyDescent="0.3">
      <c r="K2124" s="41" t="str">
        <f t="shared" si="33"/>
        <v/>
      </c>
    </row>
    <row r="2125" spans="11:11" x14ac:dyDescent="0.3">
      <c r="K2125" s="41" t="str">
        <f t="shared" si="33"/>
        <v/>
      </c>
    </row>
    <row r="2126" spans="11:11" x14ac:dyDescent="0.3">
      <c r="K2126" s="41" t="str">
        <f t="shared" si="33"/>
        <v/>
      </c>
    </row>
    <row r="2127" spans="11:11" x14ac:dyDescent="0.3">
      <c r="K2127" s="41" t="str">
        <f t="shared" si="33"/>
        <v/>
      </c>
    </row>
    <row r="2128" spans="11:11" x14ac:dyDescent="0.3">
      <c r="K2128" s="41" t="str">
        <f t="shared" si="33"/>
        <v/>
      </c>
    </row>
    <row r="2129" spans="11:11" x14ac:dyDescent="0.3">
      <c r="K2129" s="41" t="str">
        <f t="shared" si="33"/>
        <v/>
      </c>
    </row>
    <row r="2130" spans="11:11" x14ac:dyDescent="0.3">
      <c r="K2130" s="41" t="str">
        <f t="shared" si="33"/>
        <v/>
      </c>
    </row>
    <row r="2131" spans="11:11" x14ac:dyDescent="0.3">
      <c r="K2131" s="41" t="str">
        <f t="shared" si="33"/>
        <v/>
      </c>
    </row>
    <row r="2132" spans="11:11" x14ac:dyDescent="0.3">
      <c r="K2132" s="41" t="str">
        <f t="shared" si="33"/>
        <v/>
      </c>
    </row>
    <row r="2133" spans="11:11" x14ac:dyDescent="0.3">
      <c r="K2133" s="41" t="str">
        <f t="shared" si="33"/>
        <v/>
      </c>
    </row>
    <row r="2134" spans="11:11" x14ac:dyDescent="0.3">
      <c r="K2134" s="41" t="str">
        <f t="shared" si="33"/>
        <v/>
      </c>
    </row>
    <row r="2135" spans="11:11" x14ac:dyDescent="0.3">
      <c r="K2135" s="41" t="str">
        <f t="shared" si="33"/>
        <v/>
      </c>
    </row>
    <row r="2136" spans="11:11" x14ac:dyDescent="0.3">
      <c r="K2136" s="41" t="str">
        <f t="shared" si="33"/>
        <v/>
      </c>
    </row>
    <row r="2137" spans="11:11" x14ac:dyDescent="0.3">
      <c r="K2137" s="41" t="str">
        <f t="shared" si="33"/>
        <v/>
      </c>
    </row>
    <row r="2138" spans="11:11" x14ac:dyDescent="0.3">
      <c r="K2138" s="41" t="str">
        <f t="shared" si="33"/>
        <v/>
      </c>
    </row>
    <row r="2139" spans="11:11" x14ac:dyDescent="0.3">
      <c r="K2139" s="41" t="str">
        <f t="shared" si="33"/>
        <v/>
      </c>
    </row>
    <row r="2140" spans="11:11" x14ac:dyDescent="0.3">
      <c r="K2140" s="41" t="str">
        <f t="shared" si="33"/>
        <v/>
      </c>
    </row>
    <row r="2141" spans="11:11" x14ac:dyDescent="0.3">
      <c r="K2141" s="41" t="str">
        <f t="shared" si="33"/>
        <v/>
      </c>
    </row>
    <row r="2142" spans="11:11" x14ac:dyDescent="0.3">
      <c r="K2142" s="41" t="str">
        <f t="shared" si="33"/>
        <v/>
      </c>
    </row>
    <row r="2143" spans="11:11" x14ac:dyDescent="0.3">
      <c r="K2143" s="41" t="str">
        <f t="shared" si="33"/>
        <v/>
      </c>
    </row>
    <row r="2144" spans="11:11" x14ac:dyDescent="0.3">
      <c r="K2144" s="41" t="str">
        <f t="shared" si="33"/>
        <v/>
      </c>
    </row>
    <row r="2145" spans="11:11" x14ac:dyDescent="0.3">
      <c r="K2145" s="41" t="str">
        <f t="shared" si="33"/>
        <v/>
      </c>
    </row>
    <row r="2146" spans="11:11" x14ac:dyDescent="0.3">
      <c r="K2146" s="41" t="str">
        <f t="shared" si="33"/>
        <v/>
      </c>
    </row>
    <row r="2147" spans="11:11" x14ac:dyDescent="0.3">
      <c r="K2147" s="41" t="str">
        <f t="shared" si="33"/>
        <v/>
      </c>
    </row>
    <row r="2148" spans="11:11" x14ac:dyDescent="0.3">
      <c r="K2148" s="41" t="str">
        <f t="shared" si="33"/>
        <v/>
      </c>
    </row>
    <row r="2149" spans="11:11" x14ac:dyDescent="0.3">
      <c r="K2149" s="41" t="str">
        <f t="shared" si="33"/>
        <v/>
      </c>
    </row>
    <row r="2150" spans="11:11" x14ac:dyDescent="0.3">
      <c r="K2150" s="41" t="str">
        <f t="shared" si="33"/>
        <v/>
      </c>
    </row>
    <row r="2151" spans="11:11" x14ac:dyDescent="0.3">
      <c r="K2151" s="41" t="str">
        <f t="shared" si="33"/>
        <v/>
      </c>
    </row>
    <row r="2152" spans="11:11" x14ac:dyDescent="0.3">
      <c r="K2152" s="41" t="str">
        <f t="shared" si="33"/>
        <v/>
      </c>
    </row>
    <row r="2153" spans="11:11" x14ac:dyDescent="0.3">
      <c r="K2153" s="41" t="str">
        <f t="shared" si="33"/>
        <v/>
      </c>
    </row>
    <row r="2154" spans="11:11" x14ac:dyDescent="0.3">
      <c r="K2154" s="41" t="str">
        <f t="shared" si="33"/>
        <v/>
      </c>
    </row>
    <row r="2155" spans="11:11" x14ac:dyDescent="0.3">
      <c r="K2155" s="41" t="str">
        <f t="shared" si="33"/>
        <v/>
      </c>
    </row>
    <row r="2156" spans="11:11" x14ac:dyDescent="0.3">
      <c r="K2156" s="41" t="str">
        <f t="shared" si="33"/>
        <v/>
      </c>
    </row>
    <row r="2157" spans="11:11" x14ac:dyDescent="0.3">
      <c r="K2157" s="41" t="str">
        <f t="shared" si="33"/>
        <v/>
      </c>
    </row>
    <row r="2158" spans="11:11" x14ac:dyDescent="0.3">
      <c r="K2158" s="41" t="str">
        <f t="shared" si="33"/>
        <v/>
      </c>
    </row>
    <row r="2159" spans="11:11" x14ac:dyDescent="0.3">
      <c r="K2159" s="41" t="str">
        <f t="shared" si="33"/>
        <v/>
      </c>
    </row>
    <row r="2160" spans="11:11" x14ac:dyDescent="0.3">
      <c r="K2160" s="41" t="str">
        <f t="shared" si="33"/>
        <v/>
      </c>
    </row>
    <row r="2161" spans="11:11" x14ac:dyDescent="0.3">
      <c r="K2161" s="41" t="str">
        <f t="shared" si="33"/>
        <v/>
      </c>
    </row>
    <row r="2162" spans="11:11" x14ac:dyDescent="0.3">
      <c r="K2162" s="41" t="str">
        <f t="shared" si="33"/>
        <v/>
      </c>
    </row>
    <row r="2163" spans="11:11" x14ac:dyDescent="0.3">
      <c r="K2163" s="41" t="str">
        <f t="shared" si="33"/>
        <v/>
      </c>
    </row>
    <row r="2164" spans="11:11" x14ac:dyDescent="0.3">
      <c r="K2164" s="41" t="str">
        <f t="shared" si="33"/>
        <v/>
      </c>
    </row>
    <row r="2165" spans="11:11" x14ac:dyDescent="0.3">
      <c r="K2165" s="41" t="str">
        <f t="shared" si="33"/>
        <v/>
      </c>
    </row>
    <row r="2166" spans="11:11" x14ac:dyDescent="0.3">
      <c r="K2166" s="41" t="str">
        <f t="shared" si="33"/>
        <v/>
      </c>
    </row>
    <row r="2167" spans="11:11" x14ac:dyDescent="0.3">
      <c r="K2167" s="41" t="str">
        <f t="shared" si="33"/>
        <v/>
      </c>
    </row>
    <row r="2168" spans="11:11" x14ac:dyDescent="0.3">
      <c r="K2168" s="41" t="str">
        <f t="shared" si="33"/>
        <v/>
      </c>
    </row>
    <row r="2169" spans="11:11" x14ac:dyDescent="0.3">
      <c r="K2169" s="41" t="str">
        <f t="shared" si="33"/>
        <v/>
      </c>
    </row>
    <row r="2170" spans="11:11" x14ac:dyDescent="0.3">
      <c r="K2170" s="41" t="str">
        <f t="shared" si="33"/>
        <v/>
      </c>
    </row>
    <row r="2171" spans="11:11" x14ac:dyDescent="0.3">
      <c r="K2171" s="41" t="str">
        <f t="shared" si="33"/>
        <v/>
      </c>
    </row>
    <row r="2172" spans="11:11" x14ac:dyDescent="0.3">
      <c r="K2172" s="41" t="str">
        <f t="shared" si="33"/>
        <v/>
      </c>
    </row>
    <row r="2173" spans="11:11" x14ac:dyDescent="0.3">
      <c r="K2173" s="41" t="str">
        <f t="shared" si="33"/>
        <v/>
      </c>
    </row>
    <row r="2174" spans="11:11" x14ac:dyDescent="0.3">
      <c r="K2174" s="41" t="str">
        <f t="shared" si="33"/>
        <v/>
      </c>
    </row>
    <row r="2175" spans="11:11" x14ac:dyDescent="0.3">
      <c r="K2175" s="41" t="str">
        <f t="shared" si="33"/>
        <v/>
      </c>
    </row>
    <row r="2176" spans="11:11" x14ac:dyDescent="0.3">
      <c r="K2176" s="41" t="str">
        <f t="shared" si="33"/>
        <v/>
      </c>
    </row>
    <row r="2177" spans="11:11" x14ac:dyDescent="0.3">
      <c r="K2177" s="41" t="str">
        <f t="shared" si="33"/>
        <v/>
      </c>
    </row>
    <row r="2178" spans="11:11" x14ac:dyDescent="0.3">
      <c r="K2178" s="41" t="str">
        <f t="shared" si="33"/>
        <v/>
      </c>
    </row>
    <row r="2179" spans="11:11" x14ac:dyDescent="0.3">
      <c r="K2179" s="41" t="str">
        <f t="shared" ref="K2179:K2242" si="34">IF(A2179="","",C2179&amp;", "&amp;D2179&amp;", "&amp;E2179&amp;" "&amp;F2179)</f>
        <v/>
      </c>
    </row>
    <row r="2180" spans="11:11" x14ac:dyDescent="0.3">
      <c r="K2180" s="41" t="str">
        <f t="shared" si="34"/>
        <v/>
      </c>
    </row>
    <row r="2181" spans="11:11" x14ac:dyDescent="0.3">
      <c r="K2181" s="41" t="str">
        <f t="shared" si="34"/>
        <v/>
      </c>
    </row>
    <row r="2182" spans="11:11" x14ac:dyDescent="0.3">
      <c r="K2182" s="41" t="str">
        <f t="shared" si="34"/>
        <v/>
      </c>
    </row>
    <row r="2183" spans="11:11" x14ac:dyDescent="0.3">
      <c r="K2183" s="41" t="str">
        <f t="shared" si="34"/>
        <v/>
      </c>
    </row>
    <row r="2184" spans="11:11" x14ac:dyDescent="0.3">
      <c r="K2184" s="41" t="str">
        <f t="shared" si="34"/>
        <v/>
      </c>
    </row>
    <row r="2185" spans="11:11" x14ac:dyDescent="0.3">
      <c r="K2185" s="41" t="str">
        <f t="shared" si="34"/>
        <v/>
      </c>
    </row>
    <row r="2186" spans="11:11" x14ac:dyDescent="0.3">
      <c r="K2186" s="41" t="str">
        <f t="shared" si="34"/>
        <v/>
      </c>
    </row>
    <row r="2187" spans="11:11" x14ac:dyDescent="0.3">
      <c r="K2187" s="41" t="str">
        <f t="shared" si="34"/>
        <v/>
      </c>
    </row>
    <row r="2188" spans="11:11" x14ac:dyDescent="0.3">
      <c r="K2188" s="41" t="str">
        <f t="shared" si="34"/>
        <v/>
      </c>
    </row>
    <row r="2189" spans="11:11" x14ac:dyDescent="0.3">
      <c r="K2189" s="41" t="str">
        <f t="shared" si="34"/>
        <v/>
      </c>
    </row>
    <row r="2190" spans="11:11" x14ac:dyDescent="0.3">
      <c r="K2190" s="41" t="str">
        <f t="shared" si="34"/>
        <v/>
      </c>
    </row>
    <row r="2191" spans="11:11" x14ac:dyDescent="0.3">
      <c r="K2191" s="41" t="str">
        <f t="shared" si="34"/>
        <v/>
      </c>
    </row>
    <row r="2192" spans="11:11" x14ac:dyDescent="0.3">
      <c r="K2192" s="41" t="str">
        <f t="shared" si="34"/>
        <v/>
      </c>
    </row>
    <row r="2193" spans="11:11" x14ac:dyDescent="0.3">
      <c r="K2193" s="41" t="str">
        <f t="shared" si="34"/>
        <v/>
      </c>
    </row>
    <row r="2194" spans="11:11" x14ac:dyDescent="0.3">
      <c r="K2194" s="41" t="str">
        <f t="shared" si="34"/>
        <v/>
      </c>
    </row>
    <row r="2195" spans="11:11" x14ac:dyDescent="0.3">
      <c r="K2195" s="41" t="str">
        <f t="shared" si="34"/>
        <v/>
      </c>
    </row>
    <row r="2196" spans="11:11" x14ac:dyDescent="0.3">
      <c r="K2196" s="41" t="str">
        <f t="shared" si="34"/>
        <v/>
      </c>
    </row>
    <row r="2197" spans="11:11" x14ac:dyDescent="0.3">
      <c r="K2197" s="41" t="str">
        <f t="shared" si="34"/>
        <v/>
      </c>
    </row>
    <row r="2198" spans="11:11" x14ac:dyDescent="0.3">
      <c r="K2198" s="41" t="str">
        <f t="shared" si="34"/>
        <v/>
      </c>
    </row>
    <row r="2199" spans="11:11" x14ac:dyDescent="0.3">
      <c r="K2199" s="41" t="str">
        <f t="shared" si="34"/>
        <v/>
      </c>
    </row>
    <row r="2200" spans="11:11" x14ac:dyDescent="0.3">
      <c r="K2200" s="41" t="str">
        <f t="shared" si="34"/>
        <v/>
      </c>
    </row>
    <row r="2201" spans="11:11" x14ac:dyDescent="0.3">
      <c r="K2201" s="41" t="str">
        <f t="shared" si="34"/>
        <v/>
      </c>
    </row>
    <row r="2202" spans="11:11" x14ac:dyDescent="0.3">
      <c r="K2202" s="41" t="str">
        <f t="shared" si="34"/>
        <v/>
      </c>
    </row>
    <row r="2203" spans="11:11" x14ac:dyDescent="0.3">
      <c r="K2203" s="41" t="str">
        <f t="shared" si="34"/>
        <v/>
      </c>
    </row>
    <row r="2204" spans="11:11" x14ac:dyDescent="0.3">
      <c r="K2204" s="41" t="str">
        <f t="shared" si="34"/>
        <v/>
      </c>
    </row>
    <row r="2205" spans="11:11" x14ac:dyDescent="0.3">
      <c r="K2205" s="41" t="str">
        <f t="shared" si="34"/>
        <v/>
      </c>
    </row>
    <row r="2206" spans="11:11" x14ac:dyDescent="0.3">
      <c r="K2206" s="41" t="str">
        <f t="shared" si="34"/>
        <v/>
      </c>
    </row>
    <row r="2207" spans="11:11" x14ac:dyDescent="0.3">
      <c r="K2207" s="41" t="str">
        <f t="shared" si="34"/>
        <v/>
      </c>
    </row>
    <row r="2208" spans="11:11" x14ac:dyDescent="0.3">
      <c r="K2208" s="41" t="str">
        <f t="shared" si="34"/>
        <v/>
      </c>
    </row>
    <row r="2209" spans="11:11" x14ac:dyDescent="0.3">
      <c r="K2209" s="41" t="str">
        <f t="shared" si="34"/>
        <v/>
      </c>
    </row>
    <row r="2210" spans="11:11" x14ac:dyDescent="0.3">
      <c r="K2210" s="41" t="str">
        <f t="shared" si="34"/>
        <v/>
      </c>
    </row>
    <row r="2211" spans="11:11" x14ac:dyDescent="0.3">
      <c r="K2211" s="41" t="str">
        <f t="shared" si="34"/>
        <v/>
      </c>
    </row>
    <row r="2212" spans="11:11" x14ac:dyDescent="0.3">
      <c r="K2212" s="41" t="str">
        <f t="shared" si="34"/>
        <v/>
      </c>
    </row>
    <row r="2213" spans="11:11" x14ac:dyDescent="0.3">
      <c r="K2213" s="41" t="str">
        <f t="shared" si="34"/>
        <v/>
      </c>
    </row>
    <row r="2214" spans="11:11" x14ac:dyDescent="0.3">
      <c r="K2214" s="41" t="str">
        <f t="shared" si="34"/>
        <v/>
      </c>
    </row>
    <row r="2215" spans="11:11" x14ac:dyDescent="0.3">
      <c r="K2215" s="41" t="str">
        <f t="shared" si="34"/>
        <v/>
      </c>
    </row>
    <row r="2216" spans="11:11" x14ac:dyDescent="0.3">
      <c r="K2216" s="41" t="str">
        <f t="shared" si="34"/>
        <v/>
      </c>
    </row>
    <row r="2217" spans="11:11" x14ac:dyDescent="0.3">
      <c r="K2217" s="41" t="str">
        <f t="shared" si="34"/>
        <v/>
      </c>
    </row>
    <row r="2218" spans="11:11" x14ac:dyDescent="0.3">
      <c r="K2218" s="41" t="str">
        <f t="shared" si="34"/>
        <v/>
      </c>
    </row>
    <row r="2219" spans="11:11" x14ac:dyDescent="0.3">
      <c r="K2219" s="41" t="str">
        <f t="shared" si="34"/>
        <v/>
      </c>
    </row>
    <row r="2220" spans="11:11" x14ac:dyDescent="0.3">
      <c r="K2220" s="41" t="str">
        <f t="shared" si="34"/>
        <v/>
      </c>
    </row>
    <row r="2221" spans="11:11" x14ac:dyDescent="0.3">
      <c r="K2221" s="41" t="str">
        <f t="shared" si="34"/>
        <v/>
      </c>
    </row>
    <row r="2222" spans="11:11" x14ac:dyDescent="0.3">
      <c r="K2222" s="41" t="str">
        <f t="shared" si="34"/>
        <v/>
      </c>
    </row>
    <row r="2223" spans="11:11" x14ac:dyDescent="0.3">
      <c r="K2223" s="41" t="str">
        <f t="shared" si="34"/>
        <v/>
      </c>
    </row>
    <row r="2224" spans="11:11" x14ac:dyDescent="0.3">
      <c r="K2224" s="41" t="str">
        <f t="shared" si="34"/>
        <v/>
      </c>
    </row>
    <row r="2225" spans="11:11" x14ac:dyDescent="0.3">
      <c r="K2225" s="41" t="str">
        <f t="shared" si="34"/>
        <v/>
      </c>
    </row>
    <row r="2226" spans="11:11" x14ac:dyDescent="0.3">
      <c r="K2226" s="41" t="str">
        <f t="shared" si="34"/>
        <v/>
      </c>
    </row>
    <row r="2227" spans="11:11" x14ac:dyDescent="0.3">
      <c r="K2227" s="41" t="str">
        <f t="shared" si="34"/>
        <v/>
      </c>
    </row>
    <row r="2228" spans="11:11" x14ac:dyDescent="0.3">
      <c r="K2228" s="41" t="str">
        <f t="shared" si="34"/>
        <v/>
      </c>
    </row>
    <row r="2229" spans="11:11" x14ac:dyDescent="0.3">
      <c r="K2229" s="41" t="str">
        <f t="shared" si="34"/>
        <v/>
      </c>
    </row>
    <row r="2230" spans="11:11" x14ac:dyDescent="0.3">
      <c r="K2230" s="41" t="str">
        <f t="shared" si="34"/>
        <v/>
      </c>
    </row>
    <row r="2231" spans="11:11" x14ac:dyDescent="0.3">
      <c r="K2231" s="41" t="str">
        <f t="shared" si="34"/>
        <v/>
      </c>
    </row>
    <row r="2232" spans="11:11" x14ac:dyDescent="0.3">
      <c r="K2232" s="41" t="str">
        <f t="shared" si="34"/>
        <v/>
      </c>
    </row>
    <row r="2233" spans="11:11" x14ac:dyDescent="0.3">
      <c r="K2233" s="41" t="str">
        <f t="shared" si="34"/>
        <v/>
      </c>
    </row>
    <row r="2234" spans="11:11" x14ac:dyDescent="0.3">
      <c r="K2234" s="41" t="str">
        <f t="shared" si="34"/>
        <v/>
      </c>
    </row>
    <row r="2235" spans="11:11" x14ac:dyDescent="0.3">
      <c r="K2235" s="41" t="str">
        <f t="shared" si="34"/>
        <v/>
      </c>
    </row>
    <row r="2236" spans="11:11" x14ac:dyDescent="0.3">
      <c r="K2236" s="41" t="str">
        <f t="shared" si="34"/>
        <v/>
      </c>
    </row>
    <row r="2237" spans="11:11" x14ac:dyDescent="0.3">
      <c r="K2237" s="41" t="str">
        <f t="shared" si="34"/>
        <v/>
      </c>
    </row>
    <row r="2238" spans="11:11" x14ac:dyDescent="0.3">
      <c r="K2238" s="41" t="str">
        <f t="shared" si="34"/>
        <v/>
      </c>
    </row>
    <row r="2239" spans="11:11" x14ac:dyDescent="0.3">
      <c r="K2239" s="41" t="str">
        <f t="shared" si="34"/>
        <v/>
      </c>
    </row>
    <row r="2240" spans="11:11" x14ac:dyDescent="0.3">
      <c r="K2240" s="41" t="str">
        <f t="shared" si="34"/>
        <v/>
      </c>
    </row>
    <row r="2241" spans="11:11" x14ac:dyDescent="0.3">
      <c r="K2241" s="41" t="str">
        <f t="shared" si="34"/>
        <v/>
      </c>
    </row>
    <row r="2242" spans="11:11" x14ac:dyDescent="0.3">
      <c r="K2242" s="41" t="str">
        <f t="shared" si="34"/>
        <v/>
      </c>
    </row>
    <row r="2243" spans="11:11" x14ac:dyDescent="0.3">
      <c r="K2243" s="41" t="str">
        <f t="shared" ref="K2243:K2306" si="35">IF(A2243="","",C2243&amp;", "&amp;D2243&amp;", "&amp;E2243&amp;" "&amp;F2243)</f>
        <v/>
      </c>
    </row>
    <row r="2244" spans="11:11" x14ac:dyDescent="0.3">
      <c r="K2244" s="41" t="str">
        <f t="shared" si="35"/>
        <v/>
      </c>
    </row>
    <row r="2245" spans="11:11" x14ac:dyDescent="0.3">
      <c r="K2245" s="41" t="str">
        <f t="shared" si="35"/>
        <v/>
      </c>
    </row>
    <row r="2246" spans="11:11" x14ac:dyDescent="0.3">
      <c r="K2246" s="41" t="str">
        <f t="shared" si="35"/>
        <v/>
      </c>
    </row>
    <row r="2247" spans="11:11" x14ac:dyDescent="0.3">
      <c r="K2247" s="41" t="str">
        <f t="shared" si="35"/>
        <v/>
      </c>
    </row>
    <row r="2248" spans="11:11" x14ac:dyDescent="0.3">
      <c r="K2248" s="41" t="str">
        <f t="shared" si="35"/>
        <v/>
      </c>
    </row>
    <row r="2249" spans="11:11" x14ac:dyDescent="0.3">
      <c r="K2249" s="41" t="str">
        <f t="shared" si="35"/>
        <v/>
      </c>
    </row>
    <row r="2250" spans="11:11" x14ac:dyDescent="0.3">
      <c r="K2250" s="41" t="str">
        <f t="shared" si="35"/>
        <v/>
      </c>
    </row>
    <row r="2251" spans="11:11" x14ac:dyDescent="0.3">
      <c r="K2251" s="41" t="str">
        <f t="shared" si="35"/>
        <v/>
      </c>
    </row>
    <row r="2252" spans="11:11" x14ac:dyDescent="0.3">
      <c r="K2252" s="41" t="str">
        <f t="shared" si="35"/>
        <v/>
      </c>
    </row>
    <row r="2253" spans="11:11" x14ac:dyDescent="0.3">
      <c r="K2253" s="41" t="str">
        <f t="shared" si="35"/>
        <v/>
      </c>
    </row>
    <row r="2254" spans="11:11" x14ac:dyDescent="0.3">
      <c r="K2254" s="41" t="str">
        <f t="shared" si="35"/>
        <v/>
      </c>
    </row>
    <row r="2255" spans="11:11" x14ac:dyDescent="0.3">
      <c r="K2255" s="41" t="str">
        <f t="shared" si="35"/>
        <v/>
      </c>
    </row>
    <row r="2256" spans="11:11" x14ac:dyDescent="0.3">
      <c r="K2256" s="41" t="str">
        <f t="shared" si="35"/>
        <v/>
      </c>
    </row>
    <row r="2257" spans="11:11" x14ac:dyDescent="0.3">
      <c r="K2257" s="41" t="str">
        <f t="shared" si="35"/>
        <v/>
      </c>
    </row>
    <row r="2258" spans="11:11" x14ac:dyDescent="0.3">
      <c r="K2258" s="41" t="str">
        <f t="shared" si="35"/>
        <v/>
      </c>
    </row>
    <row r="2259" spans="11:11" x14ac:dyDescent="0.3">
      <c r="K2259" s="41" t="str">
        <f t="shared" si="35"/>
        <v/>
      </c>
    </row>
    <row r="2260" spans="11:11" x14ac:dyDescent="0.3">
      <c r="K2260" s="41" t="str">
        <f t="shared" si="35"/>
        <v/>
      </c>
    </row>
    <row r="2261" spans="11:11" x14ac:dyDescent="0.3">
      <c r="K2261" s="41" t="str">
        <f t="shared" si="35"/>
        <v/>
      </c>
    </row>
    <row r="2262" spans="11:11" x14ac:dyDescent="0.3">
      <c r="K2262" s="41" t="str">
        <f t="shared" si="35"/>
        <v/>
      </c>
    </row>
    <row r="2263" spans="11:11" x14ac:dyDescent="0.3">
      <c r="K2263" s="41" t="str">
        <f t="shared" si="35"/>
        <v/>
      </c>
    </row>
    <row r="2264" spans="11:11" x14ac:dyDescent="0.3">
      <c r="K2264" s="41" t="str">
        <f t="shared" si="35"/>
        <v/>
      </c>
    </row>
    <row r="2265" spans="11:11" x14ac:dyDescent="0.3">
      <c r="K2265" s="41" t="str">
        <f t="shared" si="35"/>
        <v/>
      </c>
    </row>
    <row r="2266" spans="11:11" x14ac:dyDescent="0.3">
      <c r="K2266" s="41" t="str">
        <f t="shared" si="35"/>
        <v/>
      </c>
    </row>
    <row r="2267" spans="11:11" x14ac:dyDescent="0.3">
      <c r="K2267" s="41" t="str">
        <f t="shared" si="35"/>
        <v/>
      </c>
    </row>
    <row r="2268" spans="11:11" x14ac:dyDescent="0.3">
      <c r="K2268" s="41" t="str">
        <f t="shared" si="35"/>
        <v/>
      </c>
    </row>
    <row r="2269" spans="11:11" x14ac:dyDescent="0.3">
      <c r="K2269" s="41" t="str">
        <f t="shared" si="35"/>
        <v/>
      </c>
    </row>
    <row r="2270" spans="11:11" x14ac:dyDescent="0.3">
      <c r="K2270" s="41" t="str">
        <f t="shared" si="35"/>
        <v/>
      </c>
    </row>
    <row r="2271" spans="11:11" x14ac:dyDescent="0.3">
      <c r="K2271" s="41" t="str">
        <f t="shared" si="35"/>
        <v/>
      </c>
    </row>
    <row r="2272" spans="11:11" x14ac:dyDescent="0.3">
      <c r="K2272" s="41" t="str">
        <f t="shared" si="35"/>
        <v/>
      </c>
    </row>
    <row r="2273" spans="11:11" x14ac:dyDescent="0.3">
      <c r="K2273" s="41" t="str">
        <f t="shared" si="35"/>
        <v/>
      </c>
    </row>
    <row r="2274" spans="11:11" x14ac:dyDescent="0.3">
      <c r="K2274" s="41" t="str">
        <f t="shared" si="35"/>
        <v/>
      </c>
    </row>
    <row r="2275" spans="11:11" x14ac:dyDescent="0.3">
      <c r="K2275" s="41" t="str">
        <f t="shared" si="35"/>
        <v/>
      </c>
    </row>
    <row r="2276" spans="11:11" x14ac:dyDescent="0.3">
      <c r="K2276" s="41" t="str">
        <f t="shared" si="35"/>
        <v/>
      </c>
    </row>
    <row r="2277" spans="11:11" x14ac:dyDescent="0.3">
      <c r="K2277" s="41" t="str">
        <f t="shared" si="35"/>
        <v/>
      </c>
    </row>
    <row r="2278" spans="11:11" x14ac:dyDescent="0.3">
      <c r="K2278" s="41" t="str">
        <f t="shared" si="35"/>
        <v/>
      </c>
    </row>
    <row r="2279" spans="11:11" x14ac:dyDescent="0.3">
      <c r="K2279" s="41" t="str">
        <f t="shared" si="35"/>
        <v/>
      </c>
    </row>
    <row r="2280" spans="11:11" x14ac:dyDescent="0.3">
      <c r="K2280" s="41" t="str">
        <f t="shared" si="35"/>
        <v/>
      </c>
    </row>
    <row r="2281" spans="11:11" x14ac:dyDescent="0.3">
      <c r="K2281" s="41" t="str">
        <f t="shared" si="35"/>
        <v/>
      </c>
    </row>
    <row r="2282" spans="11:11" x14ac:dyDescent="0.3">
      <c r="K2282" s="41" t="str">
        <f t="shared" si="35"/>
        <v/>
      </c>
    </row>
    <row r="2283" spans="11:11" x14ac:dyDescent="0.3">
      <c r="K2283" s="41" t="str">
        <f t="shared" si="35"/>
        <v/>
      </c>
    </row>
    <row r="2284" spans="11:11" x14ac:dyDescent="0.3">
      <c r="K2284" s="41" t="str">
        <f t="shared" si="35"/>
        <v/>
      </c>
    </row>
    <row r="2285" spans="11:11" x14ac:dyDescent="0.3">
      <c r="K2285" s="41" t="str">
        <f t="shared" si="35"/>
        <v/>
      </c>
    </row>
    <row r="2286" spans="11:11" x14ac:dyDescent="0.3">
      <c r="K2286" s="41" t="str">
        <f t="shared" si="35"/>
        <v/>
      </c>
    </row>
    <row r="2287" spans="11:11" x14ac:dyDescent="0.3">
      <c r="K2287" s="41" t="str">
        <f t="shared" si="35"/>
        <v/>
      </c>
    </row>
    <row r="2288" spans="11:11" x14ac:dyDescent="0.3">
      <c r="K2288" s="41" t="str">
        <f t="shared" si="35"/>
        <v/>
      </c>
    </row>
    <row r="2289" spans="11:11" x14ac:dyDescent="0.3">
      <c r="K2289" s="41" t="str">
        <f t="shared" si="35"/>
        <v/>
      </c>
    </row>
    <row r="2290" spans="11:11" x14ac:dyDescent="0.3">
      <c r="K2290" s="41" t="str">
        <f t="shared" si="35"/>
        <v/>
      </c>
    </row>
    <row r="2291" spans="11:11" x14ac:dyDescent="0.3">
      <c r="K2291" s="41" t="str">
        <f t="shared" si="35"/>
        <v/>
      </c>
    </row>
    <row r="2292" spans="11:11" x14ac:dyDescent="0.3">
      <c r="K2292" s="41" t="str">
        <f t="shared" si="35"/>
        <v/>
      </c>
    </row>
    <row r="2293" spans="11:11" x14ac:dyDescent="0.3">
      <c r="K2293" s="41" t="str">
        <f t="shared" si="35"/>
        <v/>
      </c>
    </row>
    <row r="2294" spans="11:11" x14ac:dyDescent="0.3">
      <c r="K2294" s="41" t="str">
        <f t="shared" si="35"/>
        <v/>
      </c>
    </row>
    <row r="2295" spans="11:11" x14ac:dyDescent="0.3">
      <c r="K2295" s="41" t="str">
        <f t="shared" si="35"/>
        <v/>
      </c>
    </row>
    <row r="2296" spans="11:11" x14ac:dyDescent="0.3">
      <c r="K2296" s="41" t="str">
        <f t="shared" si="35"/>
        <v/>
      </c>
    </row>
    <row r="2297" spans="11:11" x14ac:dyDescent="0.3">
      <c r="K2297" s="41" t="str">
        <f t="shared" si="35"/>
        <v/>
      </c>
    </row>
    <row r="2298" spans="11:11" x14ac:dyDescent="0.3">
      <c r="K2298" s="41" t="str">
        <f t="shared" si="35"/>
        <v/>
      </c>
    </row>
    <row r="2299" spans="11:11" x14ac:dyDescent="0.3">
      <c r="K2299" s="41" t="str">
        <f t="shared" si="35"/>
        <v/>
      </c>
    </row>
    <row r="2300" spans="11:11" x14ac:dyDescent="0.3">
      <c r="K2300" s="41" t="str">
        <f t="shared" si="35"/>
        <v/>
      </c>
    </row>
    <row r="2301" spans="11:11" x14ac:dyDescent="0.3">
      <c r="K2301" s="41" t="str">
        <f t="shared" si="35"/>
        <v/>
      </c>
    </row>
    <row r="2302" spans="11:11" x14ac:dyDescent="0.3">
      <c r="K2302" s="41" t="str">
        <f t="shared" si="35"/>
        <v/>
      </c>
    </row>
    <row r="2303" spans="11:11" x14ac:dyDescent="0.3">
      <c r="K2303" s="41" t="str">
        <f t="shared" si="35"/>
        <v/>
      </c>
    </row>
    <row r="2304" spans="11:11" x14ac:dyDescent="0.3">
      <c r="K2304" s="41" t="str">
        <f t="shared" si="35"/>
        <v/>
      </c>
    </row>
    <row r="2305" spans="11:11" x14ac:dyDescent="0.3">
      <c r="K2305" s="41" t="str">
        <f t="shared" si="35"/>
        <v/>
      </c>
    </row>
    <row r="2306" spans="11:11" x14ac:dyDescent="0.3">
      <c r="K2306" s="41" t="str">
        <f t="shared" si="35"/>
        <v/>
      </c>
    </row>
    <row r="2307" spans="11:11" x14ac:dyDescent="0.3">
      <c r="K2307" s="41" t="str">
        <f t="shared" ref="K2307:K2370" si="36">IF(A2307="","",C2307&amp;", "&amp;D2307&amp;", "&amp;E2307&amp;" "&amp;F2307)</f>
        <v/>
      </c>
    </row>
    <row r="2308" spans="11:11" x14ac:dyDescent="0.3">
      <c r="K2308" s="41" t="str">
        <f t="shared" si="36"/>
        <v/>
      </c>
    </row>
    <row r="2309" spans="11:11" x14ac:dyDescent="0.3">
      <c r="K2309" s="41" t="str">
        <f t="shared" si="36"/>
        <v/>
      </c>
    </row>
    <row r="2310" spans="11:11" x14ac:dyDescent="0.3">
      <c r="K2310" s="41" t="str">
        <f t="shared" si="36"/>
        <v/>
      </c>
    </row>
    <row r="2311" spans="11:11" x14ac:dyDescent="0.3">
      <c r="K2311" s="41" t="str">
        <f t="shared" si="36"/>
        <v/>
      </c>
    </row>
    <row r="2312" spans="11:11" x14ac:dyDescent="0.3">
      <c r="K2312" s="41" t="str">
        <f t="shared" si="36"/>
        <v/>
      </c>
    </row>
    <row r="2313" spans="11:11" x14ac:dyDescent="0.3">
      <c r="K2313" s="41" t="str">
        <f t="shared" si="36"/>
        <v/>
      </c>
    </row>
    <row r="2314" spans="11:11" x14ac:dyDescent="0.3">
      <c r="K2314" s="41" t="str">
        <f t="shared" si="36"/>
        <v/>
      </c>
    </row>
    <row r="2315" spans="11:11" x14ac:dyDescent="0.3">
      <c r="K2315" s="41" t="str">
        <f t="shared" si="36"/>
        <v/>
      </c>
    </row>
    <row r="2316" spans="11:11" x14ac:dyDescent="0.3">
      <c r="K2316" s="41" t="str">
        <f t="shared" si="36"/>
        <v/>
      </c>
    </row>
    <row r="2317" spans="11:11" x14ac:dyDescent="0.3">
      <c r="K2317" s="41" t="str">
        <f t="shared" si="36"/>
        <v/>
      </c>
    </row>
    <row r="2318" spans="11:11" x14ac:dyDescent="0.3">
      <c r="K2318" s="41" t="str">
        <f t="shared" si="36"/>
        <v/>
      </c>
    </row>
    <row r="2319" spans="11:11" x14ac:dyDescent="0.3">
      <c r="K2319" s="41" t="str">
        <f t="shared" si="36"/>
        <v/>
      </c>
    </row>
    <row r="2320" spans="11:11" x14ac:dyDescent="0.3">
      <c r="K2320" s="41" t="str">
        <f t="shared" si="36"/>
        <v/>
      </c>
    </row>
    <row r="2321" spans="11:11" x14ac:dyDescent="0.3">
      <c r="K2321" s="41" t="str">
        <f t="shared" si="36"/>
        <v/>
      </c>
    </row>
    <row r="2322" spans="11:11" x14ac:dyDescent="0.3">
      <c r="K2322" s="41" t="str">
        <f t="shared" si="36"/>
        <v/>
      </c>
    </row>
    <row r="2323" spans="11:11" x14ac:dyDescent="0.3">
      <c r="K2323" s="41" t="str">
        <f t="shared" si="36"/>
        <v/>
      </c>
    </row>
    <row r="2324" spans="11:11" x14ac:dyDescent="0.3">
      <c r="K2324" s="41" t="str">
        <f t="shared" si="36"/>
        <v/>
      </c>
    </row>
    <row r="2325" spans="11:11" x14ac:dyDescent="0.3">
      <c r="K2325" s="41" t="str">
        <f t="shared" si="36"/>
        <v/>
      </c>
    </row>
    <row r="2326" spans="11:11" x14ac:dyDescent="0.3">
      <c r="K2326" s="41" t="str">
        <f t="shared" si="36"/>
        <v/>
      </c>
    </row>
    <row r="2327" spans="11:11" x14ac:dyDescent="0.3">
      <c r="K2327" s="41" t="str">
        <f t="shared" si="36"/>
        <v/>
      </c>
    </row>
    <row r="2328" spans="11:11" x14ac:dyDescent="0.3">
      <c r="K2328" s="41" t="str">
        <f t="shared" si="36"/>
        <v/>
      </c>
    </row>
    <row r="2329" spans="11:11" x14ac:dyDescent="0.3">
      <c r="K2329" s="41" t="str">
        <f t="shared" si="36"/>
        <v/>
      </c>
    </row>
    <row r="2330" spans="11:11" x14ac:dyDescent="0.3">
      <c r="K2330" s="41" t="str">
        <f t="shared" si="36"/>
        <v/>
      </c>
    </row>
    <row r="2331" spans="11:11" x14ac:dyDescent="0.3">
      <c r="K2331" s="41" t="str">
        <f t="shared" si="36"/>
        <v/>
      </c>
    </row>
    <row r="2332" spans="11:11" x14ac:dyDescent="0.3">
      <c r="K2332" s="41" t="str">
        <f t="shared" si="36"/>
        <v/>
      </c>
    </row>
    <row r="2333" spans="11:11" x14ac:dyDescent="0.3">
      <c r="K2333" s="41" t="str">
        <f t="shared" si="36"/>
        <v/>
      </c>
    </row>
    <row r="2334" spans="11:11" x14ac:dyDescent="0.3">
      <c r="K2334" s="41" t="str">
        <f t="shared" si="36"/>
        <v/>
      </c>
    </row>
    <row r="2335" spans="11:11" x14ac:dyDescent="0.3">
      <c r="K2335" s="41" t="str">
        <f t="shared" si="36"/>
        <v/>
      </c>
    </row>
    <row r="2336" spans="11:11" x14ac:dyDescent="0.3">
      <c r="K2336" s="41" t="str">
        <f t="shared" si="36"/>
        <v/>
      </c>
    </row>
    <row r="2337" spans="11:11" x14ac:dyDescent="0.3">
      <c r="K2337" s="41" t="str">
        <f t="shared" si="36"/>
        <v/>
      </c>
    </row>
    <row r="2338" spans="11:11" x14ac:dyDescent="0.3">
      <c r="K2338" s="41" t="str">
        <f t="shared" si="36"/>
        <v/>
      </c>
    </row>
    <row r="2339" spans="11:11" x14ac:dyDescent="0.3">
      <c r="K2339" s="41" t="str">
        <f t="shared" si="36"/>
        <v/>
      </c>
    </row>
    <row r="2340" spans="11:11" x14ac:dyDescent="0.3">
      <c r="K2340" s="41" t="str">
        <f t="shared" si="36"/>
        <v/>
      </c>
    </row>
    <row r="2341" spans="11:11" x14ac:dyDescent="0.3">
      <c r="K2341" s="41" t="str">
        <f t="shared" si="36"/>
        <v/>
      </c>
    </row>
    <row r="2342" spans="11:11" x14ac:dyDescent="0.3">
      <c r="K2342" s="41" t="str">
        <f t="shared" si="36"/>
        <v/>
      </c>
    </row>
    <row r="2343" spans="11:11" x14ac:dyDescent="0.3">
      <c r="K2343" s="41" t="str">
        <f t="shared" si="36"/>
        <v/>
      </c>
    </row>
    <row r="2344" spans="11:11" x14ac:dyDescent="0.3">
      <c r="K2344" s="41" t="str">
        <f t="shared" si="36"/>
        <v/>
      </c>
    </row>
    <row r="2345" spans="11:11" x14ac:dyDescent="0.3">
      <c r="K2345" s="41" t="str">
        <f t="shared" si="36"/>
        <v/>
      </c>
    </row>
    <row r="2346" spans="11:11" x14ac:dyDescent="0.3">
      <c r="K2346" s="41" t="str">
        <f t="shared" si="36"/>
        <v/>
      </c>
    </row>
    <row r="2347" spans="11:11" x14ac:dyDescent="0.3">
      <c r="K2347" s="41" t="str">
        <f t="shared" si="36"/>
        <v/>
      </c>
    </row>
    <row r="2348" spans="11:11" x14ac:dyDescent="0.3">
      <c r="K2348" s="41" t="str">
        <f t="shared" si="36"/>
        <v/>
      </c>
    </row>
    <row r="2349" spans="11:11" x14ac:dyDescent="0.3">
      <c r="K2349" s="41" t="str">
        <f t="shared" si="36"/>
        <v/>
      </c>
    </row>
    <row r="2350" spans="11:11" x14ac:dyDescent="0.3">
      <c r="K2350" s="41" t="str">
        <f t="shared" si="36"/>
        <v/>
      </c>
    </row>
    <row r="2351" spans="11:11" x14ac:dyDescent="0.3">
      <c r="K2351" s="41" t="str">
        <f t="shared" si="36"/>
        <v/>
      </c>
    </row>
    <row r="2352" spans="11:11" x14ac:dyDescent="0.3">
      <c r="K2352" s="41" t="str">
        <f t="shared" si="36"/>
        <v/>
      </c>
    </row>
    <row r="2353" spans="11:11" x14ac:dyDescent="0.3">
      <c r="K2353" s="41" t="str">
        <f t="shared" si="36"/>
        <v/>
      </c>
    </row>
    <row r="2354" spans="11:11" x14ac:dyDescent="0.3">
      <c r="K2354" s="41" t="str">
        <f t="shared" si="36"/>
        <v/>
      </c>
    </row>
    <row r="2355" spans="11:11" x14ac:dyDescent="0.3">
      <c r="K2355" s="41" t="str">
        <f t="shared" si="36"/>
        <v/>
      </c>
    </row>
    <row r="2356" spans="11:11" x14ac:dyDescent="0.3">
      <c r="K2356" s="41" t="str">
        <f t="shared" si="36"/>
        <v/>
      </c>
    </row>
    <row r="2357" spans="11:11" x14ac:dyDescent="0.3">
      <c r="K2357" s="41" t="str">
        <f t="shared" si="36"/>
        <v/>
      </c>
    </row>
    <row r="2358" spans="11:11" x14ac:dyDescent="0.3">
      <c r="K2358" s="41" t="str">
        <f t="shared" si="36"/>
        <v/>
      </c>
    </row>
    <row r="2359" spans="11:11" x14ac:dyDescent="0.3">
      <c r="K2359" s="41" t="str">
        <f t="shared" si="36"/>
        <v/>
      </c>
    </row>
    <row r="2360" spans="11:11" x14ac:dyDescent="0.3">
      <c r="K2360" s="41" t="str">
        <f t="shared" si="36"/>
        <v/>
      </c>
    </row>
    <row r="2361" spans="11:11" x14ac:dyDescent="0.3">
      <c r="K2361" s="41" t="str">
        <f t="shared" si="36"/>
        <v/>
      </c>
    </row>
    <row r="2362" spans="11:11" x14ac:dyDescent="0.3">
      <c r="K2362" s="41" t="str">
        <f t="shared" si="36"/>
        <v/>
      </c>
    </row>
    <row r="2363" spans="11:11" x14ac:dyDescent="0.3">
      <c r="K2363" s="41" t="str">
        <f t="shared" si="36"/>
        <v/>
      </c>
    </row>
    <row r="2364" spans="11:11" x14ac:dyDescent="0.3">
      <c r="K2364" s="41" t="str">
        <f t="shared" si="36"/>
        <v/>
      </c>
    </row>
    <row r="2365" spans="11:11" x14ac:dyDescent="0.3">
      <c r="K2365" s="41" t="str">
        <f t="shared" si="36"/>
        <v/>
      </c>
    </row>
    <row r="2366" spans="11:11" x14ac:dyDescent="0.3">
      <c r="K2366" s="41" t="str">
        <f t="shared" si="36"/>
        <v/>
      </c>
    </row>
    <row r="2367" spans="11:11" x14ac:dyDescent="0.3">
      <c r="K2367" s="41" t="str">
        <f t="shared" si="36"/>
        <v/>
      </c>
    </row>
    <row r="2368" spans="11:11" x14ac:dyDescent="0.3">
      <c r="K2368" s="41" t="str">
        <f t="shared" si="36"/>
        <v/>
      </c>
    </row>
    <row r="2369" spans="11:11" x14ac:dyDescent="0.3">
      <c r="K2369" s="41" t="str">
        <f t="shared" si="36"/>
        <v/>
      </c>
    </row>
    <row r="2370" spans="11:11" x14ac:dyDescent="0.3">
      <c r="K2370" s="41" t="str">
        <f t="shared" si="36"/>
        <v/>
      </c>
    </row>
    <row r="2371" spans="11:11" x14ac:dyDescent="0.3">
      <c r="K2371" s="41" t="str">
        <f t="shared" ref="K2371:K2434" si="37">IF(A2371="","",C2371&amp;", "&amp;D2371&amp;", "&amp;E2371&amp;" "&amp;F2371)</f>
        <v/>
      </c>
    </row>
    <row r="2372" spans="11:11" x14ac:dyDescent="0.3">
      <c r="K2372" s="41" t="str">
        <f t="shared" si="37"/>
        <v/>
      </c>
    </row>
    <row r="2373" spans="11:11" x14ac:dyDescent="0.3">
      <c r="K2373" s="41" t="str">
        <f t="shared" si="37"/>
        <v/>
      </c>
    </row>
    <row r="2374" spans="11:11" x14ac:dyDescent="0.3">
      <c r="K2374" s="41" t="str">
        <f t="shared" si="37"/>
        <v/>
      </c>
    </row>
    <row r="2375" spans="11:11" x14ac:dyDescent="0.3">
      <c r="K2375" s="41" t="str">
        <f t="shared" si="37"/>
        <v/>
      </c>
    </row>
    <row r="2376" spans="11:11" x14ac:dyDescent="0.3">
      <c r="K2376" s="41" t="str">
        <f t="shared" si="37"/>
        <v/>
      </c>
    </row>
    <row r="2377" spans="11:11" x14ac:dyDescent="0.3">
      <c r="K2377" s="41" t="str">
        <f t="shared" si="37"/>
        <v/>
      </c>
    </row>
    <row r="2378" spans="11:11" x14ac:dyDescent="0.3">
      <c r="K2378" s="41" t="str">
        <f t="shared" si="37"/>
        <v/>
      </c>
    </row>
    <row r="2379" spans="11:11" x14ac:dyDescent="0.3">
      <c r="K2379" s="41" t="str">
        <f t="shared" si="37"/>
        <v/>
      </c>
    </row>
    <row r="2380" spans="11:11" x14ac:dyDescent="0.3">
      <c r="K2380" s="41" t="str">
        <f t="shared" si="37"/>
        <v/>
      </c>
    </row>
    <row r="2381" spans="11:11" x14ac:dyDescent="0.3">
      <c r="K2381" s="41" t="str">
        <f t="shared" si="37"/>
        <v/>
      </c>
    </row>
    <row r="2382" spans="11:11" x14ac:dyDescent="0.3">
      <c r="K2382" s="41" t="str">
        <f t="shared" si="37"/>
        <v/>
      </c>
    </row>
    <row r="2383" spans="11:11" x14ac:dyDescent="0.3">
      <c r="K2383" s="41" t="str">
        <f t="shared" si="37"/>
        <v/>
      </c>
    </row>
    <row r="2384" spans="11:11" x14ac:dyDescent="0.3">
      <c r="K2384" s="41" t="str">
        <f t="shared" si="37"/>
        <v/>
      </c>
    </row>
    <row r="2385" spans="11:11" x14ac:dyDescent="0.3">
      <c r="K2385" s="41" t="str">
        <f t="shared" si="37"/>
        <v/>
      </c>
    </row>
    <row r="2386" spans="11:11" x14ac:dyDescent="0.3">
      <c r="K2386" s="41" t="str">
        <f t="shared" si="37"/>
        <v/>
      </c>
    </row>
    <row r="2387" spans="11:11" x14ac:dyDescent="0.3">
      <c r="K2387" s="41" t="str">
        <f t="shared" si="37"/>
        <v/>
      </c>
    </row>
    <row r="2388" spans="11:11" x14ac:dyDescent="0.3">
      <c r="K2388" s="41" t="str">
        <f t="shared" si="37"/>
        <v/>
      </c>
    </row>
    <row r="2389" spans="11:11" x14ac:dyDescent="0.3">
      <c r="K2389" s="41" t="str">
        <f t="shared" si="37"/>
        <v/>
      </c>
    </row>
    <row r="2390" spans="11:11" x14ac:dyDescent="0.3">
      <c r="K2390" s="41" t="str">
        <f t="shared" si="37"/>
        <v/>
      </c>
    </row>
    <row r="2391" spans="11:11" x14ac:dyDescent="0.3">
      <c r="K2391" s="41" t="str">
        <f t="shared" si="37"/>
        <v/>
      </c>
    </row>
    <row r="2392" spans="11:11" x14ac:dyDescent="0.3">
      <c r="K2392" s="41" t="str">
        <f t="shared" si="37"/>
        <v/>
      </c>
    </row>
    <row r="2393" spans="11:11" x14ac:dyDescent="0.3">
      <c r="K2393" s="41" t="str">
        <f t="shared" si="37"/>
        <v/>
      </c>
    </row>
    <row r="2394" spans="11:11" x14ac:dyDescent="0.3">
      <c r="K2394" s="41" t="str">
        <f t="shared" si="37"/>
        <v/>
      </c>
    </row>
    <row r="2395" spans="11:11" x14ac:dyDescent="0.3">
      <c r="K2395" s="41" t="str">
        <f t="shared" si="37"/>
        <v/>
      </c>
    </row>
    <row r="2396" spans="11:11" x14ac:dyDescent="0.3">
      <c r="K2396" s="41" t="str">
        <f t="shared" si="37"/>
        <v/>
      </c>
    </row>
    <row r="2397" spans="11:11" x14ac:dyDescent="0.3">
      <c r="K2397" s="41" t="str">
        <f t="shared" si="37"/>
        <v/>
      </c>
    </row>
    <row r="2398" spans="11:11" x14ac:dyDescent="0.3">
      <c r="K2398" s="41" t="str">
        <f t="shared" si="37"/>
        <v/>
      </c>
    </row>
    <row r="2399" spans="11:11" x14ac:dyDescent="0.3">
      <c r="K2399" s="41" t="str">
        <f t="shared" si="37"/>
        <v/>
      </c>
    </row>
    <row r="2400" spans="11:11" x14ac:dyDescent="0.3">
      <c r="K2400" s="41" t="str">
        <f t="shared" si="37"/>
        <v/>
      </c>
    </row>
    <row r="2401" spans="11:11" x14ac:dyDescent="0.3">
      <c r="K2401" s="41" t="str">
        <f t="shared" si="37"/>
        <v/>
      </c>
    </row>
    <row r="2402" spans="11:11" x14ac:dyDescent="0.3">
      <c r="K2402" s="41" t="str">
        <f t="shared" si="37"/>
        <v/>
      </c>
    </row>
    <row r="2403" spans="11:11" x14ac:dyDescent="0.3">
      <c r="K2403" s="41" t="str">
        <f t="shared" si="37"/>
        <v/>
      </c>
    </row>
    <row r="2404" spans="11:11" x14ac:dyDescent="0.3">
      <c r="K2404" s="41" t="str">
        <f t="shared" si="37"/>
        <v/>
      </c>
    </row>
    <row r="2405" spans="11:11" x14ac:dyDescent="0.3">
      <c r="K2405" s="41" t="str">
        <f t="shared" si="37"/>
        <v/>
      </c>
    </row>
    <row r="2406" spans="11:11" x14ac:dyDescent="0.3">
      <c r="K2406" s="41" t="str">
        <f t="shared" si="37"/>
        <v/>
      </c>
    </row>
    <row r="2407" spans="11:11" x14ac:dyDescent="0.3">
      <c r="K2407" s="41" t="str">
        <f t="shared" si="37"/>
        <v/>
      </c>
    </row>
    <row r="2408" spans="11:11" x14ac:dyDescent="0.3">
      <c r="K2408" s="41" t="str">
        <f t="shared" si="37"/>
        <v/>
      </c>
    </row>
    <row r="2409" spans="11:11" x14ac:dyDescent="0.3">
      <c r="K2409" s="41" t="str">
        <f t="shared" si="37"/>
        <v/>
      </c>
    </row>
    <row r="2410" spans="11:11" x14ac:dyDescent="0.3">
      <c r="K2410" s="41" t="str">
        <f t="shared" si="37"/>
        <v/>
      </c>
    </row>
    <row r="2411" spans="11:11" x14ac:dyDescent="0.3">
      <c r="K2411" s="41" t="str">
        <f t="shared" si="37"/>
        <v/>
      </c>
    </row>
    <row r="2412" spans="11:11" x14ac:dyDescent="0.3">
      <c r="K2412" s="41" t="str">
        <f t="shared" si="37"/>
        <v/>
      </c>
    </row>
    <row r="2413" spans="11:11" x14ac:dyDescent="0.3">
      <c r="K2413" s="41" t="str">
        <f t="shared" si="37"/>
        <v/>
      </c>
    </row>
    <row r="2414" spans="11:11" x14ac:dyDescent="0.3">
      <c r="K2414" s="41" t="str">
        <f t="shared" si="37"/>
        <v/>
      </c>
    </row>
    <row r="2415" spans="11:11" x14ac:dyDescent="0.3">
      <c r="K2415" s="41" t="str">
        <f t="shared" si="37"/>
        <v/>
      </c>
    </row>
    <row r="2416" spans="11:11" x14ac:dyDescent="0.3">
      <c r="K2416" s="41" t="str">
        <f t="shared" si="37"/>
        <v/>
      </c>
    </row>
    <row r="2417" spans="11:11" x14ac:dyDescent="0.3">
      <c r="K2417" s="41" t="str">
        <f t="shared" si="37"/>
        <v/>
      </c>
    </row>
    <row r="2418" spans="11:11" x14ac:dyDescent="0.3">
      <c r="K2418" s="41" t="str">
        <f t="shared" si="37"/>
        <v/>
      </c>
    </row>
    <row r="2419" spans="11:11" x14ac:dyDescent="0.3">
      <c r="K2419" s="41" t="str">
        <f t="shared" si="37"/>
        <v/>
      </c>
    </row>
    <row r="2420" spans="11:11" x14ac:dyDescent="0.3">
      <c r="K2420" s="41" t="str">
        <f t="shared" si="37"/>
        <v/>
      </c>
    </row>
    <row r="2421" spans="11:11" x14ac:dyDescent="0.3">
      <c r="K2421" s="41" t="str">
        <f t="shared" si="37"/>
        <v/>
      </c>
    </row>
    <row r="2422" spans="11:11" x14ac:dyDescent="0.3">
      <c r="K2422" s="41" t="str">
        <f t="shared" si="37"/>
        <v/>
      </c>
    </row>
    <row r="2423" spans="11:11" x14ac:dyDescent="0.3">
      <c r="K2423" s="41" t="str">
        <f t="shared" si="37"/>
        <v/>
      </c>
    </row>
    <row r="2424" spans="11:11" x14ac:dyDescent="0.3">
      <c r="K2424" s="41" t="str">
        <f t="shared" si="37"/>
        <v/>
      </c>
    </row>
    <row r="2425" spans="11:11" x14ac:dyDescent="0.3">
      <c r="K2425" s="41" t="str">
        <f t="shared" si="37"/>
        <v/>
      </c>
    </row>
    <row r="2426" spans="11:11" x14ac:dyDescent="0.3">
      <c r="K2426" s="41" t="str">
        <f t="shared" si="37"/>
        <v/>
      </c>
    </row>
    <row r="2427" spans="11:11" x14ac:dyDescent="0.3">
      <c r="K2427" s="41" t="str">
        <f t="shared" si="37"/>
        <v/>
      </c>
    </row>
    <row r="2428" spans="11:11" x14ac:dyDescent="0.3">
      <c r="K2428" s="41" t="str">
        <f t="shared" si="37"/>
        <v/>
      </c>
    </row>
    <row r="2429" spans="11:11" x14ac:dyDescent="0.3">
      <c r="K2429" s="41" t="str">
        <f t="shared" si="37"/>
        <v/>
      </c>
    </row>
    <row r="2430" spans="11:11" x14ac:dyDescent="0.3">
      <c r="K2430" s="41" t="str">
        <f t="shared" si="37"/>
        <v/>
      </c>
    </row>
    <row r="2431" spans="11:11" x14ac:dyDescent="0.3">
      <c r="K2431" s="41" t="str">
        <f t="shared" si="37"/>
        <v/>
      </c>
    </row>
    <row r="2432" spans="11:11" x14ac:dyDescent="0.3">
      <c r="K2432" s="41" t="str">
        <f t="shared" si="37"/>
        <v/>
      </c>
    </row>
    <row r="2433" spans="11:11" x14ac:dyDescent="0.3">
      <c r="K2433" s="41" t="str">
        <f t="shared" si="37"/>
        <v/>
      </c>
    </row>
    <row r="2434" spans="11:11" x14ac:dyDescent="0.3">
      <c r="K2434" s="41" t="str">
        <f t="shared" si="37"/>
        <v/>
      </c>
    </row>
    <row r="2435" spans="11:11" x14ac:dyDescent="0.3">
      <c r="K2435" s="41" t="str">
        <f t="shared" ref="K2435:K2498" si="38">IF(A2435="","",C2435&amp;", "&amp;D2435&amp;", "&amp;E2435&amp;" "&amp;F2435)</f>
        <v/>
      </c>
    </row>
    <row r="2436" spans="11:11" x14ac:dyDescent="0.3">
      <c r="K2436" s="41" t="str">
        <f t="shared" si="38"/>
        <v/>
      </c>
    </row>
    <row r="2437" spans="11:11" x14ac:dyDescent="0.3">
      <c r="K2437" s="41" t="str">
        <f t="shared" si="38"/>
        <v/>
      </c>
    </row>
    <row r="2438" spans="11:11" x14ac:dyDescent="0.3">
      <c r="K2438" s="41" t="str">
        <f t="shared" si="38"/>
        <v/>
      </c>
    </row>
    <row r="2439" spans="11:11" x14ac:dyDescent="0.3">
      <c r="K2439" s="41" t="str">
        <f t="shared" si="38"/>
        <v/>
      </c>
    </row>
    <row r="2440" spans="11:11" x14ac:dyDescent="0.3">
      <c r="K2440" s="41" t="str">
        <f t="shared" si="38"/>
        <v/>
      </c>
    </row>
    <row r="2441" spans="11:11" x14ac:dyDescent="0.3">
      <c r="K2441" s="41" t="str">
        <f t="shared" si="38"/>
        <v/>
      </c>
    </row>
    <row r="2442" spans="11:11" x14ac:dyDescent="0.3">
      <c r="K2442" s="41" t="str">
        <f t="shared" si="38"/>
        <v/>
      </c>
    </row>
    <row r="2443" spans="11:11" x14ac:dyDescent="0.3">
      <c r="K2443" s="41" t="str">
        <f t="shared" si="38"/>
        <v/>
      </c>
    </row>
    <row r="2444" spans="11:11" x14ac:dyDescent="0.3">
      <c r="K2444" s="41" t="str">
        <f t="shared" si="38"/>
        <v/>
      </c>
    </row>
    <row r="2445" spans="11:11" x14ac:dyDescent="0.3">
      <c r="K2445" s="41" t="str">
        <f t="shared" si="38"/>
        <v/>
      </c>
    </row>
    <row r="2446" spans="11:11" x14ac:dyDescent="0.3">
      <c r="K2446" s="41" t="str">
        <f t="shared" si="38"/>
        <v/>
      </c>
    </row>
    <row r="2447" spans="11:11" x14ac:dyDescent="0.3">
      <c r="K2447" s="41" t="str">
        <f t="shared" si="38"/>
        <v/>
      </c>
    </row>
    <row r="2448" spans="11:11" x14ac:dyDescent="0.3">
      <c r="K2448" s="41" t="str">
        <f t="shared" si="38"/>
        <v/>
      </c>
    </row>
    <row r="2449" spans="11:11" x14ac:dyDescent="0.3">
      <c r="K2449" s="41" t="str">
        <f t="shared" si="38"/>
        <v/>
      </c>
    </row>
    <row r="2450" spans="11:11" x14ac:dyDescent="0.3">
      <c r="K2450" s="41" t="str">
        <f t="shared" si="38"/>
        <v/>
      </c>
    </row>
    <row r="2451" spans="11:11" x14ac:dyDescent="0.3">
      <c r="K2451" s="41" t="str">
        <f t="shared" si="38"/>
        <v/>
      </c>
    </row>
    <row r="2452" spans="11:11" x14ac:dyDescent="0.3">
      <c r="K2452" s="41" t="str">
        <f t="shared" si="38"/>
        <v/>
      </c>
    </row>
    <row r="2453" spans="11:11" x14ac:dyDescent="0.3">
      <c r="K2453" s="41" t="str">
        <f t="shared" si="38"/>
        <v/>
      </c>
    </row>
    <row r="2454" spans="11:11" x14ac:dyDescent="0.3">
      <c r="K2454" s="41" t="str">
        <f t="shared" si="38"/>
        <v/>
      </c>
    </row>
    <row r="2455" spans="11:11" x14ac:dyDescent="0.3">
      <c r="K2455" s="41" t="str">
        <f t="shared" si="38"/>
        <v/>
      </c>
    </row>
    <row r="2456" spans="11:11" x14ac:dyDescent="0.3">
      <c r="K2456" s="41" t="str">
        <f t="shared" si="38"/>
        <v/>
      </c>
    </row>
    <row r="2457" spans="11:11" x14ac:dyDescent="0.3">
      <c r="K2457" s="41" t="str">
        <f t="shared" si="38"/>
        <v/>
      </c>
    </row>
    <row r="2458" spans="11:11" x14ac:dyDescent="0.3">
      <c r="K2458" s="41" t="str">
        <f t="shared" si="38"/>
        <v/>
      </c>
    </row>
    <row r="2459" spans="11:11" x14ac:dyDescent="0.3">
      <c r="K2459" s="41" t="str">
        <f t="shared" si="38"/>
        <v/>
      </c>
    </row>
    <row r="2460" spans="11:11" x14ac:dyDescent="0.3">
      <c r="K2460" s="41" t="str">
        <f t="shared" si="38"/>
        <v/>
      </c>
    </row>
    <row r="2461" spans="11:11" x14ac:dyDescent="0.3">
      <c r="K2461" s="41" t="str">
        <f t="shared" si="38"/>
        <v/>
      </c>
    </row>
    <row r="2462" spans="11:11" x14ac:dyDescent="0.3">
      <c r="K2462" s="41" t="str">
        <f t="shared" si="38"/>
        <v/>
      </c>
    </row>
    <row r="2463" spans="11:11" x14ac:dyDescent="0.3">
      <c r="K2463" s="41" t="str">
        <f t="shared" si="38"/>
        <v/>
      </c>
    </row>
    <row r="2464" spans="11:11" x14ac:dyDescent="0.3">
      <c r="K2464" s="41" t="str">
        <f t="shared" si="38"/>
        <v/>
      </c>
    </row>
    <row r="2465" spans="11:11" x14ac:dyDescent="0.3">
      <c r="K2465" s="41" t="str">
        <f t="shared" si="38"/>
        <v/>
      </c>
    </row>
    <row r="2466" spans="11:11" x14ac:dyDescent="0.3">
      <c r="K2466" s="41" t="str">
        <f t="shared" si="38"/>
        <v/>
      </c>
    </row>
    <row r="2467" spans="11:11" x14ac:dyDescent="0.3">
      <c r="K2467" s="41" t="str">
        <f t="shared" si="38"/>
        <v/>
      </c>
    </row>
    <row r="2468" spans="11:11" x14ac:dyDescent="0.3">
      <c r="K2468" s="41" t="str">
        <f t="shared" si="38"/>
        <v/>
      </c>
    </row>
    <row r="2469" spans="11:11" x14ac:dyDescent="0.3">
      <c r="K2469" s="41" t="str">
        <f t="shared" si="38"/>
        <v/>
      </c>
    </row>
    <row r="2470" spans="11:11" x14ac:dyDescent="0.3">
      <c r="K2470" s="41" t="str">
        <f t="shared" si="38"/>
        <v/>
      </c>
    </row>
    <row r="2471" spans="11:11" x14ac:dyDescent="0.3">
      <c r="K2471" s="41" t="str">
        <f t="shared" si="38"/>
        <v/>
      </c>
    </row>
    <row r="2472" spans="11:11" x14ac:dyDescent="0.3">
      <c r="K2472" s="41" t="str">
        <f t="shared" si="38"/>
        <v/>
      </c>
    </row>
    <row r="2473" spans="11:11" x14ac:dyDescent="0.3">
      <c r="K2473" s="41" t="str">
        <f t="shared" si="38"/>
        <v/>
      </c>
    </row>
    <row r="2474" spans="11:11" x14ac:dyDescent="0.3">
      <c r="K2474" s="41" t="str">
        <f t="shared" si="38"/>
        <v/>
      </c>
    </row>
    <row r="2475" spans="11:11" x14ac:dyDescent="0.3">
      <c r="K2475" s="41" t="str">
        <f t="shared" si="38"/>
        <v/>
      </c>
    </row>
    <row r="2476" spans="11:11" x14ac:dyDescent="0.3">
      <c r="K2476" s="41" t="str">
        <f t="shared" si="38"/>
        <v/>
      </c>
    </row>
    <row r="2477" spans="11:11" x14ac:dyDescent="0.3">
      <c r="K2477" s="41" t="str">
        <f t="shared" si="38"/>
        <v/>
      </c>
    </row>
    <row r="2478" spans="11:11" x14ac:dyDescent="0.3">
      <c r="K2478" s="41" t="str">
        <f t="shared" si="38"/>
        <v/>
      </c>
    </row>
    <row r="2479" spans="11:11" x14ac:dyDescent="0.3">
      <c r="K2479" s="41" t="str">
        <f t="shared" si="38"/>
        <v/>
      </c>
    </row>
    <row r="2480" spans="11:11" x14ac:dyDescent="0.3">
      <c r="K2480" s="41" t="str">
        <f t="shared" si="38"/>
        <v/>
      </c>
    </row>
    <row r="2481" spans="11:11" x14ac:dyDescent="0.3">
      <c r="K2481" s="41" t="str">
        <f t="shared" si="38"/>
        <v/>
      </c>
    </row>
    <row r="2482" spans="11:11" x14ac:dyDescent="0.3">
      <c r="K2482" s="41" t="str">
        <f t="shared" si="38"/>
        <v/>
      </c>
    </row>
    <row r="2483" spans="11:11" x14ac:dyDescent="0.3">
      <c r="K2483" s="41" t="str">
        <f t="shared" si="38"/>
        <v/>
      </c>
    </row>
    <row r="2484" spans="11:11" x14ac:dyDescent="0.3">
      <c r="K2484" s="41" t="str">
        <f t="shared" si="38"/>
        <v/>
      </c>
    </row>
    <row r="2485" spans="11:11" x14ac:dyDescent="0.3">
      <c r="K2485" s="41" t="str">
        <f t="shared" si="38"/>
        <v/>
      </c>
    </row>
    <row r="2486" spans="11:11" x14ac:dyDescent="0.3">
      <c r="K2486" s="41" t="str">
        <f t="shared" si="38"/>
        <v/>
      </c>
    </row>
    <row r="2487" spans="11:11" x14ac:dyDescent="0.3">
      <c r="K2487" s="41" t="str">
        <f t="shared" si="38"/>
        <v/>
      </c>
    </row>
    <row r="2488" spans="11:11" x14ac:dyDescent="0.3">
      <c r="K2488" s="41" t="str">
        <f t="shared" si="38"/>
        <v/>
      </c>
    </row>
    <row r="2489" spans="11:11" x14ac:dyDescent="0.3">
      <c r="K2489" s="41" t="str">
        <f t="shared" si="38"/>
        <v/>
      </c>
    </row>
    <row r="2490" spans="11:11" x14ac:dyDescent="0.3">
      <c r="K2490" s="41" t="str">
        <f t="shared" si="38"/>
        <v/>
      </c>
    </row>
    <row r="2491" spans="11:11" x14ac:dyDescent="0.3">
      <c r="K2491" s="41" t="str">
        <f t="shared" si="38"/>
        <v/>
      </c>
    </row>
    <row r="2492" spans="11:11" x14ac:dyDescent="0.3">
      <c r="K2492" s="41" t="str">
        <f t="shared" si="38"/>
        <v/>
      </c>
    </row>
    <row r="2493" spans="11:11" x14ac:dyDescent="0.3">
      <c r="K2493" s="41" t="str">
        <f t="shared" si="38"/>
        <v/>
      </c>
    </row>
    <row r="2494" spans="11:11" x14ac:dyDescent="0.3">
      <c r="K2494" s="41" t="str">
        <f t="shared" si="38"/>
        <v/>
      </c>
    </row>
    <row r="2495" spans="11:11" x14ac:dyDescent="0.3">
      <c r="K2495" s="41" t="str">
        <f t="shared" si="38"/>
        <v/>
      </c>
    </row>
    <row r="2496" spans="11:11" x14ac:dyDescent="0.3">
      <c r="K2496" s="41" t="str">
        <f t="shared" si="38"/>
        <v/>
      </c>
    </row>
    <row r="2497" spans="11:11" x14ac:dyDescent="0.3">
      <c r="K2497" s="41" t="str">
        <f t="shared" si="38"/>
        <v/>
      </c>
    </row>
    <row r="2498" spans="11:11" x14ac:dyDescent="0.3">
      <c r="K2498" s="41" t="str">
        <f t="shared" si="38"/>
        <v/>
      </c>
    </row>
    <row r="2499" spans="11:11" x14ac:dyDescent="0.3">
      <c r="K2499" s="41" t="str">
        <f t="shared" ref="K2499:K2504" si="39">IF(A2499="","",C2499&amp;", "&amp;D2499&amp;", "&amp;E2499&amp;" "&amp;F2499)</f>
        <v/>
      </c>
    </row>
    <row r="2500" spans="11:11" x14ac:dyDescent="0.3">
      <c r="K2500" s="41" t="str">
        <f t="shared" si="39"/>
        <v/>
      </c>
    </row>
    <row r="2501" spans="11:11" x14ac:dyDescent="0.3">
      <c r="K2501" s="41" t="str">
        <f t="shared" si="39"/>
        <v/>
      </c>
    </row>
    <row r="2502" spans="11:11" x14ac:dyDescent="0.3">
      <c r="K2502" s="41" t="str">
        <f t="shared" si="39"/>
        <v/>
      </c>
    </row>
    <row r="2503" spans="11:11" x14ac:dyDescent="0.3">
      <c r="K2503" s="41" t="str">
        <f t="shared" si="39"/>
        <v/>
      </c>
    </row>
    <row r="2504" spans="11:11" x14ac:dyDescent="0.3">
      <c r="K2504" s="41" t="str">
        <f t="shared" si="39"/>
        <v/>
      </c>
    </row>
  </sheetData>
  <sheetProtection algorithmName="SHA-512" hashValue="Ef9P0KdpYCYMHHuG4+LYonkOV3t4tuomCM7xGNUs8xzwUVR0Ozw2dLAuWwt8mex4UZ4WbsOJoAHiVYZudBF1fA==" saltValue="F1IVffP++U3H1MxS0dPLCA==" spinCount="100000" sheet="1" objects="1" scenarios="1"/>
  <autoFilter ref="A1:M2504" xr:uid="{3C8D4ACD-28A1-40BB-ABF6-85971B570C6B}"/>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simulatietool buitengewoon bao</vt:lpstr>
      <vt:lpstr>data1</vt:lpstr>
      <vt:lpstr>instellingsgegevens bubao</vt:lpstr>
      <vt:lpstr>'simulatietool buitengewoon bao'!Afdrukbereik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2023-10-04T11:19:13Z</cp:lastPrinted>
  <dcterms:created xsi:type="dcterms:W3CDTF">2022-04-06T07:23:21Z</dcterms:created>
  <dcterms:modified xsi:type="dcterms:W3CDTF">2023-12-06T12:34:07Z</dcterms:modified>
</cp:coreProperties>
</file>