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hidePivotFieldList="1"/>
  <mc:AlternateContent xmlns:mc="http://schemas.openxmlformats.org/markup-compatibility/2006">
    <mc:Choice Requires="x15">
      <x15ac:absPath xmlns:x15ac="http://schemas.microsoft.com/office/spreadsheetml/2010/11/ac" url="https://vlaamseoverheid-my.sharepoint.com/personal/hannah_vanimpe_ond_vlaanderen_be/Documents/Bureaublad/Publicatie 2709/"/>
    </mc:Choice>
  </mc:AlternateContent>
  <xr:revisionPtr revIDLastSave="0" documentId="8_{29EA08E5-6074-42E6-9740-72C3456ABB04}" xr6:coauthVersionLast="47" xr6:coauthVersionMax="47" xr10:uidLastSave="{00000000-0000-0000-0000-000000000000}"/>
  <bookViews>
    <workbookView xWindow="-108" yWindow="-108" windowWidth="23256" windowHeight="12576" tabRatio="713" xr2:uid="{00000000-000D-0000-FFFF-FFFF00000000}"/>
  </bookViews>
  <sheets>
    <sheet name="INHOUD" sheetId="46" r:id="rId1"/>
    <sheet name="21vrem01" sheetId="25" r:id="rId2"/>
    <sheet name="21vrem02" sheetId="26" r:id="rId3"/>
    <sheet name="21vrem03" sheetId="27" r:id="rId4"/>
    <sheet name="21vrem04" sheetId="28" r:id="rId5"/>
    <sheet name="21vrem05" sheetId="29" r:id="rId6"/>
    <sheet name="21vrem06" sheetId="30" r:id="rId7"/>
    <sheet name="21vrem07" sheetId="31" r:id="rId8"/>
    <sheet name="21vrem08" sheetId="32" r:id="rId9"/>
    <sheet name="21vrem09" sheetId="51" r:id="rId10"/>
    <sheet name="21vrem10" sheetId="52" r:id="rId11"/>
    <sheet name="21vrem11" sheetId="53" r:id="rId12"/>
    <sheet name="21vrem12" sheetId="62" r:id="rId13"/>
    <sheet name="21vrem13" sheetId="63" r:id="rId14"/>
    <sheet name="21vrem14" sheetId="64" r:id="rId15"/>
    <sheet name="21vrem15" sheetId="61" r:id="rId16"/>
  </sheets>
  <definedNames>
    <definedName name="_p412">#REF!</definedName>
    <definedName name="_p413">#REF!</definedName>
    <definedName name="_xlnm.Print_Area" localSheetId="1">'21vrem01'!$A$1:$K$65</definedName>
    <definedName name="_xlnm.Print_Area" localSheetId="2">'21vrem02'!$A$1:$Y$52</definedName>
    <definedName name="_xlnm.Database">#REF!</definedName>
    <definedName name="eentabel">#REF!</definedName>
    <definedName name="jaarboek_per_land">#REF!</definedName>
    <definedName name="nationaliteiten">#REF!</definedName>
    <definedName name="nationaliteiten0102bi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3" i="64" l="1"/>
  <c r="D163" i="64"/>
  <c r="C163" i="64"/>
  <c r="B163" i="64"/>
  <c r="E158" i="64"/>
  <c r="D158" i="64"/>
  <c r="C158" i="64"/>
  <c r="B158" i="64"/>
  <c r="E154" i="64"/>
  <c r="D154" i="64"/>
  <c r="C154" i="64"/>
  <c r="B154" i="64"/>
  <c r="E118" i="64"/>
  <c r="D118" i="64"/>
  <c r="C118" i="64"/>
  <c r="B118" i="64"/>
  <c r="E92" i="64"/>
  <c r="D92" i="64"/>
  <c r="C92" i="64"/>
  <c r="B92" i="64"/>
  <c r="E42" i="64"/>
  <c r="D42" i="64"/>
  <c r="D43" i="64" s="1"/>
  <c r="C42" i="64"/>
  <c r="B42" i="64"/>
  <c r="B43" i="64" s="1"/>
  <c r="E29" i="64"/>
  <c r="D29" i="64"/>
  <c r="C29" i="64"/>
  <c r="B29" i="64"/>
  <c r="E206" i="63"/>
  <c r="D206" i="63"/>
  <c r="C206" i="63"/>
  <c r="B206" i="63"/>
  <c r="E200" i="63"/>
  <c r="D200" i="63"/>
  <c r="C200" i="63"/>
  <c r="B200" i="63"/>
  <c r="E193" i="63"/>
  <c r="D193" i="63"/>
  <c r="C193" i="63"/>
  <c r="B193" i="63"/>
  <c r="E143" i="63"/>
  <c r="D143" i="63"/>
  <c r="C143" i="63"/>
  <c r="B143" i="63"/>
  <c r="E109" i="63"/>
  <c r="D109" i="63"/>
  <c r="C109" i="63"/>
  <c r="B109" i="63"/>
  <c r="E52" i="63"/>
  <c r="D52" i="63"/>
  <c r="D53" i="63" s="1"/>
  <c r="C52" i="63"/>
  <c r="C53" i="63" s="1"/>
  <c r="B52" i="63"/>
  <c r="B53" i="63" s="1"/>
  <c r="E33" i="63"/>
  <c r="D33" i="63"/>
  <c r="C33" i="63"/>
  <c r="B33" i="63"/>
  <c r="I201" i="62"/>
  <c r="H201" i="62"/>
  <c r="I200" i="62"/>
  <c r="H200" i="62"/>
  <c r="J200" i="62" s="1"/>
  <c r="I199" i="62"/>
  <c r="H199" i="62"/>
  <c r="I198" i="62"/>
  <c r="H198" i="62"/>
  <c r="AB25" i="30"/>
  <c r="C43" i="64" l="1"/>
  <c r="C164" i="64"/>
  <c r="E43" i="64"/>
  <c r="E164" i="64" s="1"/>
  <c r="B164" i="64"/>
  <c r="D164" i="64"/>
  <c r="E53" i="63"/>
  <c r="E207" i="63"/>
  <c r="B207" i="63"/>
  <c r="C207" i="63"/>
  <c r="D207" i="63"/>
  <c r="J201" i="62"/>
  <c r="J198" i="62"/>
  <c r="J199" i="62"/>
  <c r="J163" i="61"/>
  <c r="I163" i="61"/>
  <c r="H163" i="61"/>
  <c r="G163" i="61"/>
  <c r="F163" i="61"/>
  <c r="E163" i="61"/>
  <c r="D163" i="61"/>
  <c r="C163" i="61"/>
  <c r="L163" i="61" s="1"/>
  <c r="B163" i="61"/>
  <c r="M162" i="61"/>
  <c r="L162" i="61"/>
  <c r="K162" i="61"/>
  <c r="M161" i="61"/>
  <c r="L161" i="61"/>
  <c r="K161" i="61"/>
  <c r="M160" i="61"/>
  <c r="L160" i="61"/>
  <c r="K160" i="61"/>
  <c r="M159" i="61"/>
  <c r="L159" i="61"/>
  <c r="K159" i="61"/>
  <c r="M156" i="61"/>
  <c r="L156" i="61"/>
  <c r="K156" i="61"/>
  <c r="J156" i="61"/>
  <c r="I156" i="61"/>
  <c r="H156" i="61"/>
  <c r="G156" i="61"/>
  <c r="F156" i="61"/>
  <c r="E156" i="61"/>
  <c r="D156" i="61"/>
  <c r="C156" i="61"/>
  <c r="B156" i="61"/>
  <c r="J152" i="61"/>
  <c r="I152" i="61"/>
  <c r="H152" i="61"/>
  <c r="G152" i="61"/>
  <c r="F152" i="61"/>
  <c r="E152" i="61"/>
  <c r="D152" i="61"/>
  <c r="M152" i="61" s="1"/>
  <c r="C152" i="61"/>
  <c r="L152" i="61" s="1"/>
  <c r="B152" i="61"/>
  <c r="M151" i="61"/>
  <c r="L151" i="61"/>
  <c r="K151" i="61"/>
  <c r="M150" i="61"/>
  <c r="L150" i="61"/>
  <c r="K150" i="61"/>
  <c r="M149" i="61"/>
  <c r="L149" i="61"/>
  <c r="K149" i="61"/>
  <c r="M148" i="61"/>
  <c r="L148" i="61"/>
  <c r="K148" i="61"/>
  <c r="M147" i="61"/>
  <c r="L147" i="61"/>
  <c r="K147" i="61"/>
  <c r="M146" i="61"/>
  <c r="L146" i="61"/>
  <c r="K146" i="61"/>
  <c r="M145" i="61"/>
  <c r="L145" i="61"/>
  <c r="K145" i="61"/>
  <c r="M144" i="61"/>
  <c r="L144" i="61"/>
  <c r="K144" i="61"/>
  <c r="M143" i="61"/>
  <c r="L143" i="61"/>
  <c r="K143" i="61"/>
  <c r="M142" i="61"/>
  <c r="L142" i="61"/>
  <c r="K142" i="61"/>
  <c r="M141" i="61"/>
  <c r="L141" i="61"/>
  <c r="K141" i="61"/>
  <c r="M140" i="61"/>
  <c r="L140" i="61"/>
  <c r="K140" i="61"/>
  <c r="M139" i="61"/>
  <c r="L139" i="61"/>
  <c r="K139" i="61"/>
  <c r="M138" i="61"/>
  <c r="L138" i="61"/>
  <c r="K138" i="61"/>
  <c r="M137" i="61"/>
  <c r="L137" i="61"/>
  <c r="K137" i="61"/>
  <c r="M136" i="61"/>
  <c r="L136" i="61"/>
  <c r="K136" i="61"/>
  <c r="M135" i="61"/>
  <c r="L135" i="61"/>
  <c r="K135" i="61"/>
  <c r="M134" i="61"/>
  <c r="L134" i="61"/>
  <c r="K134" i="61"/>
  <c r="M133" i="61"/>
  <c r="L133" i="61"/>
  <c r="K133" i="61"/>
  <c r="M132" i="61"/>
  <c r="L132" i="61"/>
  <c r="K132" i="61"/>
  <c r="M131" i="61"/>
  <c r="L131" i="61"/>
  <c r="K131" i="61"/>
  <c r="M130" i="61"/>
  <c r="L130" i="61"/>
  <c r="K130" i="61"/>
  <c r="M129" i="61"/>
  <c r="L129" i="61"/>
  <c r="K129" i="61"/>
  <c r="M128" i="61"/>
  <c r="L128" i="61"/>
  <c r="K128" i="61"/>
  <c r="M127" i="61"/>
  <c r="L127" i="61"/>
  <c r="K127" i="61"/>
  <c r="M126" i="61"/>
  <c r="L126" i="61"/>
  <c r="K126" i="61"/>
  <c r="M125" i="61"/>
  <c r="L125" i="61"/>
  <c r="K125" i="61"/>
  <c r="M124" i="61"/>
  <c r="L124" i="61"/>
  <c r="K124" i="61"/>
  <c r="M123" i="61"/>
  <c r="L123" i="61"/>
  <c r="K123" i="61"/>
  <c r="M122" i="61"/>
  <c r="L122" i="61"/>
  <c r="K122" i="61"/>
  <c r="M121" i="61"/>
  <c r="L121" i="61"/>
  <c r="K121" i="61"/>
  <c r="M120" i="61"/>
  <c r="L120" i="61"/>
  <c r="K120" i="61"/>
  <c r="M119" i="61"/>
  <c r="L119" i="61"/>
  <c r="K119" i="61"/>
  <c r="M118" i="61"/>
  <c r="L118" i="61"/>
  <c r="K118" i="61"/>
  <c r="M117" i="61"/>
  <c r="L117" i="61"/>
  <c r="K117" i="61"/>
  <c r="J114" i="61"/>
  <c r="I114" i="61"/>
  <c r="H114" i="61"/>
  <c r="G114" i="61"/>
  <c r="F114" i="61"/>
  <c r="E114" i="61"/>
  <c r="D114" i="61"/>
  <c r="M114" i="61" s="1"/>
  <c r="C114" i="61"/>
  <c r="B114" i="61"/>
  <c r="K114" i="61" s="1"/>
  <c r="M113" i="61"/>
  <c r="L113" i="61"/>
  <c r="K113" i="61"/>
  <c r="M112" i="61"/>
  <c r="L112" i="61"/>
  <c r="K112" i="61"/>
  <c r="M111" i="61"/>
  <c r="L111" i="61"/>
  <c r="K111" i="61"/>
  <c r="M110" i="61"/>
  <c r="L110" i="61"/>
  <c r="K110" i="61"/>
  <c r="M109" i="61"/>
  <c r="L109" i="61"/>
  <c r="K109" i="61"/>
  <c r="M108" i="61"/>
  <c r="L108" i="61"/>
  <c r="K108" i="61"/>
  <c r="M107" i="61"/>
  <c r="L107" i="61"/>
  <c r="K107" i="61"/>
  <c r="M106" i="61"/>
  <c r="L106" i="61"/>
  <c r="K106" i="61"/>
  <c r="M105" i="61"/>
  <c r="L105" i="61"/>
  <c r="K105" i="61"/>
  <c r="M104" i="61"/>
  <c r="L104" i="61"/>
  <c r="K104" i="61"/>
  <c r="M103" i="61"/>
  <c r="L103" i="61"/>
  <c r="K103" i="61"/>
  <c r="M102" i="61"/>
  <c r="L102" i="61"/>
  <c r="K102" i="61"/>
  <c r="M101" i="61"/>
  <c r="L101" i="61"/>
  <c r="K101" i="61"/>
  <c r="M100" i="61"/>
  <c r="L100" i="61"/>
  <c r="K100" i="61"/>
  <c r="M99" i="61"/>
  <c r="L99" i="61"/>
  <c r="K99" i="61"/>
  <c r="M98" i="61"/>
  <c r="L98" i="61"/>
  <c r="K98" i="61"/>
  <c r="M97" i="61"/>
  <c r="L97" i="61"/>
  <c r="K97" i="61"/>
  <c r="M96" i="61"/>
  <c r="L96" i="61"/>
  <c r="K96" i="61"/>
  <c r="M95" i="61"/>
  <c r="L95" i="61"/>
  <c r="K95" i="61"/>
  <c r="M94" i="61"/>
  <c r="L94" i="61"/>
  <c r="K94" i="61"/>
  <c r="M93" i="61"/>
  <c r="L93" i="61"/>
  <c r="K93" i="61"/>
  <c r="J90" i="61"/>
  <c r="I90" i="61"/>
  <c r="H90" i="61"/>
  <c r="G90" i="61"/>
  <c r="F90" i="61"/>
  <c r="E90" i="61"/>
  <c r="D90" i="61"/>
  <c r="M90" i="61" s="1"/>
  <c r="C90" i="61"/>
  <c r="B90" i="61"/>
  <c r="M89" i="61"/>
  <c r="L89" i="61"/>
  <c r="K89" i="61"/>
  <c r="M88" i="61"/>
  <c r="L88" i="61"/>
  <c r="K88" i="61"/>
  <c r="M87" i="61"/>
  <c r="L87" i="61"/>
  <c r="K87" i="61"/>
  <c r="M86" i="61"/>
  <c r="L86" i="61"/>
  <c r="K86" i="61"/>
  <c r="M85" i="61"/>
  <c r="L85" i="61"/>
  <c r="K85" i="61"/>
  <c r="M84" i="61"/>
  <c r="L84" i="61"/>
  <c r="K84" i="61"/>
  <c r="M83" i="61"/>
  <c r="L83" i="61"/>
  <c r="K83" i="61"/>
  <c r="M82" i="61"/>
  <c r="L82" i="61"/>
  <c r="K82" i="61"/>
  <c r="M81" i="61"/>
  <c r="L81" i="61"/>
  <c r="K81" i="61"/>
  <c r="M80" i="61"/>
  <c r="L80" i="61"/>
  <c r="K80" i="61"/>
  <c r="M79" i="61"/>
  <c r="L79" i="61"/>
  <c r="K79" i="61"/>
  <c r="M78" i="61"/>
  <c r="L78" i="61"/>
  <c r="K78" i="61"/>
  <c r="M76" i="61"/>
  <c r="L76" i="61"/>
  <c r="K76" i="61"/>
  <c r="M75" i="61"/>
  <c r="L75" i="61"/>
  <c r="K75" i="61"/>
  <c r="M74" i="61"/>
  <c r="L74" i="61"/>
  <c r="K74" i="61"/>
  <c r="M73" i="61"/>
  <c r="L73" i="61"/>
  <c r="K73" i="61"/>
  <c r="M72" i="61"/>
  <c r="L72" i="61"/>
  <c r="K72" i="61"/>
  <c r="M71" i="61"/>
  <c r="L71" i="61"/>
  <c r="K71" i="61"/>
  <c r="M70" i="61"/>
  <c r="L70" i="61"/>
  <c r="K70" i="61"/>
  <c r="M69" i="61"/>
  <c r="L69" i="61"/>
  <c r="K69" i="61"/>
  <c r="M68" i="61"/>
  <c r="L68" i="61"/>
  <c r="K68" i="61"/>
  <c r="M67" i="61"/>
  <c r="L67" i="61"/>
  <c r="K67" i="61"/>
  <c r="M66" i="61"/>
  <c r="L66" i="61"/>
  <c r="K66" i="61"/>
  <c r="M65" i="61"/>
  <c r="L65" i="61"/>
  <c r="K65" i="61"/>
  <c r="M64" i="61"/>
  <c r="L64" i="61"/>
  <c r="K64" i="61"/>
  <c r="M63" i="61"/>
  <c r="L63" i="61"/>
  <c r="K63" i="61"/>
  <c r="M62" i="61"/>
  <c r="L62" i="61"/>
  <c r="K62" i="61"/>
  <c r="M61" i="61"/>
  <c r="L61" i="61"/>
  <c r="K61" i="61"/>
  <c r="M60" i="61"/>
  <c r="L60" i="61"/>
  <c r="K60" i="61"/>
  <c r="M59" i="61"/>
  <c r="L59" i="61"/>
  <c r="K59" i="61"/>
  <c r="M58" i="61"/>
  <c r="L58" i="61"/>
  <c r="K58" i="61"/>
  <c r="M57" i="61"/>
  <c r="L57" i="61"/>
  <c r="K57" i="61"/>
  <c r="M56" i="61"/>
  <c r="L56" i="61"/>
  <c r="K56" i="61"/>
  <c r="J52" i="61"/>
  <c r="I52" i="61"/>
  <c r="H52" i="61"/>
  <c r="H53" i="61" s="1"/>
  <c r="G52" i="61"/>
  <c r="G53" i="61" s="1"/>
  <c r="F52" i="61"/>
  <c r="E52" i="61"/>
  <c r="E53" i="61" s="1"/>
  <c r="D52" i="61"/>
  <c r="C52" i="61"/>
  <c r="B52" i="61"/>
  <c r="M51" i="61"/>
  <c r="L51" i="61"/>
  <c r="K51" i="61"/>
  <c r="M50" i="61"/>
  <c r="L50" i="61"/>
  <c r="K50" i="61"/>
  <c r="M49" i="61"/>
  <c r="L49" i="61"/>
  <c r="K49" i="61"/>
  <c r="M48" i="61"/>
  <c r="L48" i="61"/>
  <c r="K48" i="61"/>
  <c r="M47" i="61"/>
  <c r="L47" i="61"/>
  <c r="K47" i="61"/>
  <c r="M46" i="61"/>
  <c r="L46" i="61"/>
  <c r="K46" i="61"/>
  <c r="M45" i="61"/>
  <c r="L45" i="61"/>
  <c r="K45" i="61"/>
  <c r="M44" i="61"/>
  <c r="L44" i="61"/>
  <c r="K44" i="61"/>
  <c r="M43" i="61"/>
  <c r="L43" i="61"/>
  <c r="K43" i="61"/>
  <c r="M42" i="61"/>
  <c r="L42" i="61"/>
  <c r="K42" i="61"/>
  <c r="M41" i="61"/>
  <c r="L41" i="61"/>
  <c r="K41" i="61"/>
  <c r="M40" i="61"/>
  <c r="L40" i="61"/>
  <c r="K40" i="61"/>
  <c r="M39" i="61"/>
  <c r="L39" i="61"/>
  <c r="K39" i="61"/>
  <c r="J37" i="61"/>
  <c r="I37" i="61"/>
  <c r="H37" i="61"/>
  <c r="G37" i="61"/>
  <c r="F37" i="61"/>
  <c r="F53" i="61" s="1"/>
  <c r="E37" i="61"/>
  <c r="D37" i="61"/>
  <c r="C37" i="61"/>
  <c r="B37" i="61"/>
  <c r="M36" i="61"/>
  <c r="L36" i="61"/>
  <c r="K36" i="61"/>
  <c r="M35" i="61"/>
  <c r="L35" i="61"/>
  <c r="K35" i="61"/>
  <c r="M34" i="61"/>
  <c r="L34" i="61"/>
  <c r="K34" i="61"/>
  <c r="M33" i="61"/>
  <c r="L33" i="61"/>
  <c r="K33" i="61"/>
  <c r="M32" i="61"/>
  <c r="L32" i="61"/>
  <c r="K32" i="61"/>
  <c r="M31" i="61"/>
  <c r="L31" i="61"/>
  <c r="K31" i="61"/>
  <c r="M30" i="61"/>
  <c r="L30" i="61"/>
  <c r="K30" i="61"/>
  <c r="M29" i="61"/>
  <c r="L29" i="61"/>
  <c r="K29" i="61"/>
  <c r="M28" i="61"/>
  <c r="L28" i="61"/>
  <c r="K28" i="61"/>
  <c r="M27" i="61"/>
  <c r="L27" i="61"/>
  <c r="K27" i="61"/>
  <c r="M26" i="61"/>
  <c r="L26" i="61"/>
  <c r="K26" i="61"/>
  <c r="M25" i="61"/>
  <c r="L25" i="61"/>
  <c r="K25" i="61"/>
  <c r="M24" i="61"/>
  <c r="L24" i="61"/>
  <c r="K24" i="61"/>
  <c r="M23" i="61"/>
  <c r="L23" i="61"/>
  <c r="K23" i="61"/>
  <c r="M22" i="61"/>
  <c r="L22" i="61"/>
  <c r="K22" i="61"/>
  <c r="M21" i="61"/>
  <c r="L21" i="61"/>
  <c r="K21" i="61"/>
  <c r="M20" i="61"/>
  <c r="L20" i="61"/>
  <c r="K20" i="61"/>
  <c r="M19" i="61"/>
  <c r="L19" i="61"/>
  <c r="K19" i="61"/>
  <c r="M18" i="61"/>
  <c r="L18" i="61"/>
  <c r="K18" i="61"/>
  <c r="M17" i="61"/>
  <c r="L17" i="61"/>
  <c r="K17" i="61"/>
  <c r="M16" i="61"/>
  <c r="L16" i="61"/>
  <c r="K16" i="61"/>
  <c r="M15" i="61"/>
  <c r="L15" i="61"/>
  <c r="K15" i="61"/>
  <c r="M14" i="61"/>
  <c r="L14" i="61"/>
  <c r="K14" i="61"/>
  <c r="M13" i="61"/>
  <c r="L13" i="61"/>
  <c r="K13" i="61"/>
  <c r="M12" i="61"/>
  <c r="L12" i="61"/>
  <c r="K12" i="61"/>
  <c r="M11" i="61"/>
  <c r="L11" i="61"/>
  <c r="K11" i="61"/>
  <c r="D121" i="53"/>
  <c r="C121" i="53"/>
  <c r="B121" i="53"/>
  <c r="D115" i="53"/>
  <c r="C115" i="53"/>
  <c r="B115" i="53"/>
  <c r="D111" i="53"/>
  <c r="C111" i="53"/>
  <c r="B111" i="53"/>
  <c r="D85" i="53"/>
  <c r="C85" i="53"/>
  <c r="B85" i="53"/>
  <c r="D69" i="53"/>
  <c r="C69" i="53"/>
  <c r="B69" i="53"/>
  <c r="D33" i="53"/>
  <c r="D34" i="53" s="1"/>
  <c r="C33" i="53"/>
  <c r="C34" i="53" s="1"/>
  <c r="B33" i="53"/>
  <c r="B34" i="53" s="1"/>
  <c r="D22" i="53"/>
  <c r="C22" i="53"/>
  <c r="B22" i="53"/>
  <c r="D120" i="52"/>
  <c r="C120" i="52"/>
  <c r="B120" i="52"/>
  <c r="D114" i="52"/>
  <c r="C114" i="52"/>
  <c r="B114" i="52"/>
  <c r="D91" i="52"/>
  <c r="C91" i="52"/>
  <c r="B91" i="52"/>
  <c r="D76" i="52"/>
  <c r="C76" i="52"/>
  <c r="B76" i="52"/>
  <c r="D40" i="52"/>
  <c r="C40" i="52"/>
  <c r="C41" i="52" s="1"/>
  <c r="B40" i="52"/>
  <c r="D27" i="52"/>
  <c r="D41" i="52" s="1"/>
  <c r="C27" i="52"/>
  <c r="B27" i="52"/>
  <c r="M200" i="51"/>
  <c r="L200" i="51"/>
  <c r="K200" i="51"/>
  <c r="J200" i="51"/>
  <c r="I200" i="51"/>
  <c r="H200" i="51"/>
  <c r="G200" i="51"/>
  <c r="F200" i="51"/>
  <c r="E200" i="51"/>
  <c r="D200" i="51"/>
  <c r="C200" i="51"/>
  <c r="B200" i="51"/>
  <c r="M193" i="51"/>
  <c r="L193" i="51"/>
  <c r="K193" i="51"/>
  <c r="J193" i="51"/>
  <c r="I193" i="51"/>
  <c r="H193" i="51"/>
  <c r="G193" i="51"/>
  <c r="F193" i="51"/>
  <c r="E193" i="51"/>
  <c r="D193" i="51"/>
  <c r="C193" i="51"/>
  <c r="B193" i="51"/>
  <c r="M187" i="51"/>
  <c r="L187" i="51"/>
  <c r="K187" i="51"/>
  <c r="J187" i="51"/>
  <c r="I187" i="51"/>
  <c r="H187" i="51"/>
  <c r="G187" i="51"/>
  <c r="F187" i="51"/>
  <c r="E187" i="51"/>
  <c r="D187" i="51"/>
  <c r="C187" i="51"/>
  <c r="B187" i="51"/>
  <c r="M141" i="51"/>
  <c r="L141" i="51"/>
  <c r="K141" i="51"/>
  <c r="J141" i="51"/>
  <c r="I141" i="51"/>
  <c r="H141" i="51"/>
  <c r="G141" i="51"/>
  <c r="F141" i="51"/>
  <c r="E141" i="51"/>
  <c r="D141" i="51"/>
  <c r="C141" i="51"/>
  <c r="B141" i="51"/>
  <c r="M107" i="51"/>
  <c r="L107" i="51"/>
  <c r="K107" i="51"/>
  <c r="J107" i="51"/>
  <c r="I107" i="51"/>
  <c r="H107" i="51"/>
  <c r="G107" i="51"/>
  <c r="F107" i="51"/>
  <c r="E107" i="51"/>
  <c r="D107" i="51"/>
  <c r="C107" i="51"/>
  <c r="B107" i="51"/>
  <c r="M54" i="51"/>
  <c r="L54" i="51"/>
  <c r="K54" i="51"/>
  <c r="J54" i="51"/>
  <c r="I54" i="51"/>
  <c r="H54" i="51"/>
  <c r="G54" i="51"/>
  <c r="F54" i="51"/>
  <c r="E54" i="51"/>
  <c r="D54" i="51"/>
  <c r="C54" i="51"/>
  <c r="B54" i="51"/>
  <c r="M37" i="51"/>
  <c r="L37" i="51"/>
  <c r="K37" i="51"/>
  <c r="J37" i="51"/>
  <c r="I37" i="51"/>
  <c r="H37" i="51"/>
  <c r="G37" i="51"/>
  <c r="F37" i="51"/>
  <c r="E37" i="51"/>
  <c r="D37" i="51"/>
  <c r="C37" i="51"/>
  <c r="B37" i="51"/>
  <c r="B17" i="27"/>
  <c r="C17" i="27"/>
  <c r="E65" i="25"/>
  <c r="D65" i="25"/>
  <c r="C65" i="25"/>
  <c r="E56" i="25"/>
  <c r="D56" i="25"/>
  <c r="C56" i="25"/>
  <c r="E46" i="25"/>
  <c r="D46" i="25"/>
  <c r="C46" i="25"/>
  <c r="E37" i="25"/>
  <c r="D37" i="25"/>
  <c r="C37" i="25"/>
  <c r="E26" i="25"/>
  <c r="D26" i="25"/>
  <c r="C26" i="25"/>
  <c r="D17" i="25"/>
  <c r="E17" i="25"/>
  <c r="C17" i="25"/>
  <c r="B41" i="52" l="1"/>
  <c r="C55" i="51"/>
  <c r="C201" i="51" s="1"/>
  <c r="K55" i="51"/>
  <c r="G55" i="51"/>
  <c r="G201" i="51" s="1"/>
  <c r="D55" i="51"/>
  <c r="D201" i="51" s="1"/>
  <c r="L55" i="51"/>
  <c r="L201" i="51" s="1"/>
  <c r="H55" i="51"/>
  <c r="H201" i="51" s="1"/>
  <c r="I55" i="51"/>
  <c r="I201" i="51" s="1"/>
  <c r="C121" i="52"/>
  <c r="D121" i="52"/>
  <c r="D164" i="61"/>
  <c r="I53" i="61"/>
  <c r="I164" i="61" s="1"/>
  <c r="E164" i="61"/>
  <c r="B53" i="61"/>
  <c r="B164" i="61" s="1"/>
  <c r="J53" i="61"/>
  <c r="L114" i="61"/>
  <c r="G164" i="61"/>
  <c r="K52" i="61"/>
  <c r="C53" i="61"/>
  <c r="K37" i="61"/>
  <c r="L37" i="61"/>
  <c r="L52" i="61"/>
  <c r="D53" i="61"/>
  <c r="M52" i="61"/>
  <c r="L90" i="61"/>
  <c r="K152" i="61"/>
  <c r="M37" i="61"/>
  <c r="M53" i="61" s="1"/>
  <c r="K90" i="61"/>
  <c r="F164" i="61"/>
  <c r="L53" i="61"/>
  <c r="J164" i="61"/>
  <c r="C164" i="61"/>
  <c r="L164" i="61"/>
  <c r="K163" i="61"/>
  <c r="M163" i="61"/>
  <c r="H164" i="61"/>
  <c r="B122" i="53"/>
  <c r="C122" i="53"/>
  <c r="D122" i="53"/>
  <c r="B121" i="52"/>
  <c r="F55" i="51"/>
  <c r="F201" i="51" s="1"/>
  <c r="J55" i="51"/>
  <c r="E55" i="51"/>
  <c r="E201" i="51" s="1"/>
  <c r="M55" i="51"/>
  <c r="M201" i="51" s="1"/>
  <c r="B55" i="51"/>
  <c r="B201" i="51" s="1"/>
  <c r="P7" i="27"/>
  <c r="Q7" i="27"/>
  <c r="P8" i="27"/>
  <c r="Q8" i="27"/>
  <c r="P9" i="27"/>
  <c r="Q9" i="27"/>
  <c r="P10" i="27"/>
  <c r="Q10" i="27"/>
  <c r="P11" i="27"/>
  <c r="Q11" i="27"/>
  <c r="P13" i="27"/>
  <c r="Q13" i="27"/>
  <c r="P14" i="27"/>
  <c r="Q14" i="27"/>
  <c r="P15" i="27"/>
  <c r="Q15" i="27"/>
  <c r="P16" i="27"/>
  <c r="Q16" i="27"/>
  <c r="P17" i="27"/>
  <c r="Q17" i="27"/>
  <c r="P19" i="27"/>
  <c r="Q19" i="27"/>
  <c r="P20" i="27"/>
  <c r="Q20" i="27"/>
  <c r="P21" i="27"/>
  <c r="Q21" i="27"/>
  <c r="P22" i="27"/>
  <c r="Q22" i="27"/>
  <c r="P24" i="27"/>
  <c r="Q24" i="27"/>
  <c r="P25" i="27"/>
  <c r="Q25" i="27"/>
  <c r="P26" i="27"/>
  <c r="Q26" i="27"/>
  <c r="P27" i="27"/>
  <c r="Q27" i="27"/>
  <c r="R27" i="27" s="1"/>
  <c r="P28" i="27"/>
  <c r="R28" i="27" s="1"/>
  <c r="Q28" i="27"/>
  <c r="P30" i="27"/>
  <c r="Q30" i="27"/>
  <c r="P31" i="27"/>
  <c r="R31" i="27" s="1"/>
  <c r="Q31" i="27"/>
  <c r="P32" i="27"/>
  <c r="Q32" i="27"/>
  <c r="P33" i="27"/>
  <c r="R33" i="27" s="1"/>
  <c r="Q33" i="27"/>
  <c r="P34" i="27"/>
  <c r="Q34" i="27"/>
  <c r="P36" i="27"/>
  <c r="Q36" i="27"/>
  <c r="P37" i="27"/>
  <c r="Q37" i="27"/>
  <c r="P39" i="27"/>
  <c r="Q39" i="27"/>
  <c r="P40" i="27"/>
  <c r="Q40" i="27"/>
  <c r="P41" i="27"/>
  <c r="Q41" i="27"/>
  <c r="R41" i="27" s="1"/>
  <c r="P42" i="27"/>
  <c r="Q42" i="27"/>
  <c r="P43" i="27"/>
  <c r="Q43" i="27"/>
  <c r="W28" i="26"/>
  <c r="W27" i="26"/>
  <c r="W26" i="26"/>
  <c r="W25" i="26"/>
  <c r="W24" i="26"/>
  <c r="K201" i="51" l="1"/>
  <c r="J201" i="51"/>
  <c r="K53" i="61"/>
  <c r="K164" i="61"/>
  <c r="M164" i="61"/>
  <c r="R34" i="27"/>
  <c r="R21" i="27"/>
  <c r="R16" i="27"/>
  <c r="R11" i="27"/>
  <c r="R7" i="27"/>
  <c r="R8" i="27"/>
  <c r="R25" i="27"/>
  <c r="R15" i="27"/>
  <c r="R10" i="27"/>
  <c r="R39" i="27"/>
  <c r="R37" i="27"/>
  <c r="R17" i="27"/>
  <c r="R30" i="27"/>
  <c r="R42" i="27"/>
  <c r="R20" i="27"/>
  <c r="R19" i="27"/>
  <c r="R32" i="27"/>
  <c r="R22" i="27"/>
  <c r="R14" i="27"/>
  <c r="R40" i="27"/>
  <c r="R36" i="27"/>
  <c r="R26" i="27"/>
  <c r="R43" i="27"/>
  <c r="R9" i="27"/>
  <c r="R13" i="27"/>
  <c r="R24" i="27"/>
  <c r="H64" i="25"/>
  <c r="G64" i="25"/>
  <c r="H63" i="25"/>
  <c r="G63" i="25"/>
  <c r="H62" i="25"/>
  <c r="G62" i="25"/>
  <c r="H61" i="25"/>
  <c r="G61" i="25"/>
  <c r="H60" i="25"/>
  <c r="G60" i="25"/>
  <c r="H59" i="25"/>
  <c r="G59" i="25"/>
  <c r="F64" i="25"/>
  <c r="F63" i="25"/>
  <c r="F62" i="25"/>
  <c r="F61" i="25"/>
  <c r="F60" i="25"/>
  <c r="F59" i="25"/>
  <c r="H55" i="25"/>
  <c r="G55" i="25"/>
  <c r="H54" i="25"/>
  <c r="G54" i="25"/>
  <c r="H53" i="25"/>
  <c r="G53" i="25"/>
  <c r="H52" i="25"/>
  <c r="G52" i="25"/>
  <c r="H51" i="25"/>
  <c r="G51" i="25"/>
  <c r="H50" i="25"/>
  <c r="G50" i="25"/>
  <c r="F55" i="25"/>
  <c r="F54" i="25"/>
  <c r="F53" i="25"/>
  <c r="F52" i="25"/>
  <c r="F51" i="25"/>
  <c r="F50" i="25"/>
  <c r="H45" i="25"/>
  <c r="G45" i="25"/>
  <c r="H44" i="25"/>
  <c r="G44" i="25"/>
  <c r="H43" i="25"/>
  <c r="G43" i="25"/>
  <c r="H42" i="25"/>
  <c r="G42" i="25"/>
  <c r="H41" i="25"/>
  <c r="G41" i="25"/>
  <c r="H40" i="25"/>
  <c r="G40" i="25"/>
  <c r="F45" i="25"/>
  <c r="F44" i="25"/>
  <c r="F43" i="25"/>
  <c r="F42" i="25"/>
  <c r="F41" i="25"/>
  <c r="F40" i="25"/>
  <c r="H36" i="25"/>
  <c r="G36" i="25"/>
  <c r="H35" i="25"/>
  <c r="G35" i="25"/>
  <c r="H34" i="25"/>
  <c r="G34" i="25"/>
  <c r="H33" i="25"/>
  <c r="G33" i="25"/>
  <c r="H32" i="25"/>
  <c r="G32" i="25"/>
  <c r="H31" i="25"/>
  <c r="G31" i="25"/>
  <c r="H30" i="25"/>
  <c r="G30" i="25"/>
  <c r="F36" i="25"/>
  <c r="F35" i="25"/>
  <c r="F34" i="25"/>
  <c r="F33" i="25"/>
  <c r="F32" i="25"/>
  <c r="F31" i="25"/>
  <c r="F30" i="25"/>
  <c r="H25" i="25"/>
  <c r="G25" i="25"/>
  <c r="H24" i="25"/>
  <c r="G24" i="25"/>
  <c r="H23" i="25"/>
  <c r="G23" i="25"/>
  <c r="H22" i="25"/>
  <c r="G22" i="25"/>
  <c r="H21" i="25"/>
  <c r="G21" i="25"/>
  <c r="H20" i="25"/>
  <c r="G20" i="25"/>
  <c r="F25" i="25"/>
  <c r="F24" i="25"/>
  <c r="F23" i="25"/>
  <c r="F22" i="25"/>
  <c r="F21" i="25"/>
  <c r="F20" i="25"/>
  <c r="F14" i="25"/>
  <c r="G15" i="25"/>
  <c r="H16" i="25"/>
  <c r="G16" i="25"/>
  <c r="H15" i="25"/>
  <c r="H14" i="25"/>
  <c r="G14" i="25"/>
  <c r="H13" i="25"/>
  <c r="G13" i="25"/>
  <c r="H12" i="25"/>
  <c r="G12" i="25"/>
  <c r="H11" i="25"/>
  <c r="G11" i="25"/>
  <c r="H10" i="25"/>
  <c r="G10" i="25"/>
  <c r="F16" i="25"/>
  <c r="F15" i="25"/>
  <c r="F13" i="25"/>
  <c r="F12" i="25"/>
  <c r="F11" i="25"/>
  <c r="F10" i="25"/>
  <c r="E45" i="30"/>
  <c r="D45" i="30"/>
  <c r="E44" i="30"/>
  <c r="D44" i="30"/>
  <c r="E43" i="30"/>
  <c r="D43" i="30"/>
  <c r="E42" i="30"/>
  <c r="D42" i="30"/>
  <c r="AC40" i="30"/>
  <c r="AB40" i="30"/>
  <c r="AC39" i="30"/>
  <c r="AB39" i="30"/>
  <c r="AC38" i="30"/>
  <c r="AB38" i="30"/>
  <c r="AC37" i="30"/>
  <c r="AB37" i="30"/>
  <c r="AC36" i="30"/>
  <c r="AB36" i="30"/>
  <c r="AC34" i="30"/>
  <c r="AB34" i="30"/>
  <c r="AC33" i="30"/>
  <c r="AB33" i="30"/>
  <c r="AC32" i="30"/>
  <c r="AB32" i="30"/>
  <c r="AC31" i="30"/>
  <c r="AB31" i="30"/>
  <c r="AC30" i="30"/>
  <c r="AB30" i="30"/>
  <c r="AC28" i="30"/>
  <c r="AB28" i="30"/>
  <c r="AC27" i="30"/>
  <c r="AB27" i="30"/>
  <c r="AC26" i="30"/>
  <c r="AB26" i="30"/>
  <c r="AC25" i="30"/>
  <c r="AC24" i="30"/>
  <c r="AB24" i="30"/>
  <c r="AC22" i="30"/>
  <c r="AB22" i="30"/>
  <c r="AC21" i="30"/>
  <c r="AB21" i="30"/>
  <c r="AC20" i="30"/>
  <c r="AB20" i="30"/>
  <c r="AC19" i="30"/>
  <c r="AB19" i="30"/>
  <c r="AC17" i="30"/>
  <c r="AB17" i="30"/>
  <c r="AC16" i="30"/>
  <c r="AB16" i="30"/>
  <c r="AC15" i="30"/>
  <c r="AB15" i="30"/>
  <c r="AC14" i="30"/>
  <c r="AB14" i="30"/>
  <c r="AC13" i="30"/>
  <c r="AB13" i="30"/>
  <c r="AC11" i="30"/>
  <c r="AB11" i="30"/>
  <c r="AC10" i="30"/>
  <c r="AB10" i="30"/>
  <c r="AC9" i="30"/>
  <c r="AB9" i="30"/>
  <c r="AC8" i="30"/>
  <c r="AB8" i="30"/>
  <c r="AC7" i="30"/>
  <c r="AB7" i="30"/>
  <c r="F4" i="30"/>
  <c r="H4" i="30" s="1"/>
  <c r="J4" i="30" s="1"/>
  <c r="L4" i="30" s="1"/>
  <c r="N4" i="30" s="1"/>
  <c r="P4" i="30" s="1"/>
  <c r="R4" i="30" s="1"/>
  <c r="T4" i="30" s="1"/>
  <c r="V4" i="30" s="1"/>
  <c r="X4" i="30" s="1"/>
  <c r="Z4" i="30" s="1"/>
  <c r="B4" i="30"/>
  <c r="M21" i="32"/>
  <c r="L21" i="32"/>
  <c r="K21" i="32"/>
  <c r="J21" i="32"/>
  <c r="I21" i="32"/>
  <c r="H21" i="32"/>
  <c r="G21" i="32"/>
  <c r="F21" i="32"/>
  <c r="E21" i="32"/>
  <c r="D21" i="32"/>
  <c r="C21" i="32"/>
  <c r="B21" i="32"/>
  <c r="B4" i="28"/>
  <c r="D43" i="31"/>
  <c r="Y36" i="26"/>
  <c r="Y20" i="26"/>
  <c r="W17" i="26"/>
  <c r="X17" i="26"/>
  <c r="Y17" i="26"/>
  <c r="W51" i="26"/>
  <c r="X51" i="26"/>
  <c r="Y51" i="26"/>
  <c r="Y47" i="26"/>
  <c r="Y48" i="26"/>
  <c r="W49" i="26"/>
  <c r="X49" i="26"/>
  <c r="X50" i="26"/>
  <c r="B53" i="29"/>
  <c r="B43" i="31"/>
  <c r="C43" i="31"/>
  <c r="E42" i="32"/>
  <c r="M42" i="32"/>
  <c r="C42" i="32"/>
  <c r="F42" i="32"/>
  <c r="H42" i="32"/>
  <c r="I42" i="32"/>
  <c r="K42" i="32"/>
  <c r="B42" i="32"/>
  <c r="D42" i="32"/>
  <c r="G42" i="32"/>
  <c r="J42" i="32"/>
  <c r="L42" i="32"/>
  <c r="D53" i="29"/>
  <c r="C53" i="29"/>
  <c r="W43" i="28"/>
  <c r="V43" i="28"/>
  <c r="W42" i="28"/>
  <c r="V42" i="28"/>
  <c r="X42" i="28" s="1"/>
  <c r="W41" i="28"/>
  <c r="V41" i="28"/>
  <c r="W40" i="28"/>
  <c r="V40" i="28"/>
  <c r="W39" i="28"/>
  <c r="V39" i="28"/>
  <c r="W37" i="28"/>
  <c r="V37" i="28"/>
  <c r="X37" i="28" s="1"/>
  <c r="W36" i="28"/>
  <c r="V36" i="28"/>
  <c r="W34" i="28"/>
  <c r="V34" i="28"/>
  <c r="X34" i="28" s="1"/>
  <c r="W33" i="28"/>
  <c r="V33" i="28"/>
  <c r="W32" i="28"/>
  <c r="V32" i="28"/>
  <c r="X32" i="28" s="1"/>
  <c r="W31" i="28"/>
  <c r="V31" i="28"/>
  <c r="W30" i="28"/>
  <c r="V30" i="28"/>
  <c r="W28" i="28"/>
  <c r="V28" i="28"/>
  <c r="W27" i="28"/>
  <c r="V27" i="28"/>
  <c r="X27" i="28" s="1"/>
  <c r="W26" i="28"/>
  <c r="V26" i="28"/>
  <c r="W25" i="28"/>
  <c r="V25" i="28"/>
  <c r="W24" i="28"/>
  <c r="V24" i="28"/>
  <c r="W22" i="28"/>
  <c r="V22" i="28"/>
  <c r="W21" i="28"/>
  <c r="X21" i="28" s="1"/>
  <c r="V21" i="28"/>
  <c r="W20" i="28"/>
  <c r="V20" i="28"/>
  <c r="W19" i="28"/>
  <c r="V19" i="28"/>
  <c r="W17" i="28"/>
  <c r="V17" i="28"/>
  <c r="W16" i="28"/>
  <c r="V16" i="28"/>
  <c r="W15" i="28"/>
  <c r="V15" i="28"/>
  <c r="W14" i="28"/>
  <c r="V14" i="28"/>
  <c r="W13" i="28"/>
  <c r="V13" i="28"/>
  <c r="W11" i="28"/>
  <c r="V11" i="28"/>
  <c r="W10" i="28"/>
  <c r="V10" i="28"/>
  <c r="W9" i="28"/>
  <c r="V9" i="28"/>
  <c r="W8" i="28"/>
  <c r="V8" i="28"/>
  <c r="W7" i="28"/>
  <c r="V7" i="28"/>
  <c r="W50" i="26"/>
  <c r="X48" i="26"/>
  <c r="W48" i="26"/>
  <c r="X47" i="26"/>
  <c r="W47" i="26"/>
  <c r="X43" i="26"/>
  <c r="W43" i="26"/>
  <c r="X42" i="26"/>
  <c r="W42" i="26"/>
  <c r="X41" i="26"/>
  <c r="W41" i="26"/>
  <c r="X40" i="26"/>
  <c r="W40" i="26"/>
  <c r="N40" i="32"/>
  <c r="N39" i="32"/>
  <c r="N38" i="32"/>
  <c r="N37" i="32"/>
  <c r="M46" i="32"/>
  <c r="L46" i="32"/>
  <c r="K46" i="32"/>
  <c r="J46" i="32"/>
  <c r="J49" i="32" s="1"/>
  <c r="I46" i="32"/>
  <c r="H46" i="32"/>
  <c r="G46" i="32"/>
  <c r="F46" i="32"/>
  <c r="E46" i="32"/>
  <c r="D46" i="32"/>
  <c r="C46" i="32"/>
  <c r="B46" i="32"/>
  <c r="N16" i="32"/>
  <c r="O16" i="32"/>
  <c r="P16" i="32"/>
  <c r="P40" i="32"/>
  <c r="O40" i="32"/>
  <c r="P39" i="32"/>
  <c r="O39" i="32"/>
  <c r="P38" i="32"/>
  <c r="O38" i="32"/>
  <c r="P37" i="32"/>
  <c r="O37" i="32"/>
  <c r="P31" i="32"/>
  <c r="O31" i="32"/>
  <c r="N31" i="32"/>
  <c r="P34" i="32"/>
  <c r="O34" i="32"/>
  <c r="N34" i="32"/>
  <c r="P33" i="32"/>
  <c r="O33" i="32"/>
  <c r="N33" i="32"/>
  <c r="P32" i="32"/>
  <c r="O32" i="32"/>
  <c r="N32" i="32"/>
  <c r="P28" i="32"/>
  <c r="O28" i="32"/>
  <c r="N28" i="32"/>
  <c r="P27" i="32"/>
  <c r="O27" i="32"/>
  <c r="N27" i="32"/>
  <c r="P26" i="32"/>
  <c r="O26" i="32"/>
  <c r="N26" i="32"/>
  <c r="P25" i="32"/>
  <c r="O25" i="32"/>
  <c r="N25" i="32"/>
  <c r="P19" i="32"/>
  <c r="O19" i="32"/>
  <c r="N19" i="32"/>
  <c r="P18" i="32"/>
  <c r="O18" i="32"/>
  <c r="N18" i="32"/>
  <c r="P17" i="32"/>
  <c r="O17" i="32"/>
  <c r="N17" i="32"/>
  <c r="P13" i="32"/>
  <c r="O13" i="32"/>
  <c r="N13" i="32"/>
  <c r="P12" i="32"/>
  <c r="O12" i="32"/>
  <c r="N12" i="32"/>
  <c r="P11" i="32"/>
  <c r="O11" i="32"/>
  <c r="N11" i="32"/>
  <c r="O10" i="32"/>
  <c r="P10" i="32"/>
  <c r="P45" i="32" s="1"/>
  <c r="N10" i="32"/>
  <c r="Y50" i="26"/>
  <c r="Y49" i="26"/>
  <c r="Y43" i="26"/>
  <c r="Y42" i="26"/>
  <c r="Y41" i="26"/>
  <c r="Y40" i="26"/>
  <c r="Y35" i="26"/>
  <c r="X35" i="26"/>
  <c r="W35" i="26"/>
  <c r="Y34" i="26"/>
  <c r="X34" i="26"/>
  <c r="W34" i="26"/>
  <c r="Y33" i="26"/>
  <c r="X33" i="26"/>
  <c r="W33" i="26"/>
  <c r="Y32" i="26"/>
  <c r="X32" i="26"/>
  <c r="W32" i="26"/>
  <c r="Y31" i="26"/>
  <c r="X31" i="26"/>
  <c r="W31" i="26"/>
  <c r="Y27" i="26"/>
  <c r="X27" i="26"/>
  <c r="Y26" i="26"/>
  <c r="X26" i="26"/>
  <c r="Y25" i="26"/>
  <c r="X25" i="26"/>
  <c r="Y24" i="26"/>
  <c r="X24" i="26"/>
  <c r="Y19" i="26"/>
  <c r="X19" i="26"/>
  <c r="W19" i="26"/>
  <c r="Y18" i="26"/>
  <c r="X18" i="26"/>
  <c r="W18" i="26"/>
  <c r="Y16" i="26"/>
  <c r="X16" i="26"/>
  <c r="W16" i="26"/>
  <c r="Y15" i="26"/>
  <c r="X15" i="26"/>
  <c r="W15" i="26"/>
  <c r="Y11" i="26"/>
  <c r="X11" i="26"/>
  <c r="W11" i="26"/>
  <c r="Y10" i="26"/>
  <c r="X10" i="26"/>
  <c r="W10" i="26"/>
  <c r="Y9" i="26"/>
  <c r="X9" i="26"/>
  <c r="W9" i="26"/>
  <c r="X8" i="26"/>
  <c r="Y8" i="26"/>
  <c r="W8" i="26"/>
  <c r="M48" i="32"/>
  <c r="L48" i="32"/>
  <c r="K48" i="32"/>
  <c r="J48" i="32"/>
  <c r="I48" i="32"/>
  <c r="H48" i="32"/>
  <c r="G48" i="32"/>
  <c r="F48" i="32"/>
  <c r="E48" i="32"/>
  <c r="D48" i="32"/>
  <c r="C48" i="32"/>
  <c r="B48" i="32"/>
  <c r="U48" i="28"/>
  <c r="T48" i="28"/>
  <c r="S48" i="28"/>
  <c r="R48" i="28"/>
  <c r="Q48" i="28"/>
  <c r="P48" i="28"/>
  <c r="O48" i="28"/>
  <c r="N48" i="28"/>
  <c r="M48" i="28"/>
  <c r="L48" i="28"/>
  <c r="K48" i="28"/>
  <c r="J48" i="28"/>
  <c r="I48" i="28"/>
  <c r="H48" i="28"/>
  <c r="G48" i="28"/>
  <c r="F48" i="28"/>
  <c r="E48" i="28"/>
  <c r="D48" i="28"/>
  <c r="C48" i="28"/>
  <c r="U47" i="28"/>
  <c r="T47" i="28"/>
  <c r="S47" i="28"/>
  <c r="R47" i="28"/>
  <c r="Q47" i="28"/>
  <c r="P47" i="28"/>
  <c r="O47" i="28"/>
  <c r="N47" i="28"/>
  <c r="M47" i="28"/>
  <c r="L47" i="28"/>
  <c r="K47" i="28"/>
  <c r="J47" i="28"/>
  <c r="I47" i="28"/>
  <c r="H47" i="28"/>
  <c r="G47" i="28"/>
  <c r="F47" i="28"/>
  <c r="E47" i="28"/>
  <c r="D47" i="28"/>
  <c r="C47" i="28"/>
  <c r="U46" i="28"/>
  <c r="T46" i="28"/>
  <c r="S46" i="28"/>
  <c r="R46" i="28"/>
  <c r="Q46" i="28"/>
  <c r="P46" i="28"/>
  <c r="O46" i="28"/>
  <c r="N46" i="28"/>
  <c r="M46" i="28"/>
  <c r="L46" i="28"/>
  <c r="K46" i="28"/>
  <c r="J46" i="28"/>
  <c r="I46" i="28"/>
  <c r="H46" i="28"/>
  <c r="G46" i="28"/>
  <c r="F46" i="28"/>
  <c r="E46" i="28"/>
  <c r="D46" i="28"/>
  <c r="C46" i="28"/>
  <c r="U45" i="28"/>
  <c r="T45" i="28"/>
  <c r="S45" i="28"/>
  <c r="R45" i="28"/>
  <c r="Q45" i="28"/>
  <c r="P45" i="28"/>
  <c r="O45" i="28"/>
  <c r="N45" i="28"/>
  <c r="M45" i="28"/>
  <c r="L45" i="28"/>
  <c r="K45" i="28"/>
  <c r="J45" i="28"/>
  <c r="I45" i="28"/>
  <c r="H45" i="28"/>
  <c r="G45" i="28"/>
  <c r="F45" i="28"/>
  <c r="E45" i="28"/>
  <c r="D45" i="28"/>
  <c r="C45" i="28"/>
  <c r="B48" i="28"/>
  <c r="B47" i="28"/>
  <c r="B46" i="28"/>
  <c r="B45" i="28"/>
  <c r="O48" i="27"/>
  <c r="N48" i="27"/>
  <c r="M48" i="27"/>
  <c r="L48" i="27"/>
  <c r="K48" i="27"/>
  <c r="J48" i="27"/>
  <c r="I48" i="27"/>
  <c r="H48" i="27"/>
  <c r="G48" i="27"/>
  <c r="F48" i="27"/>
  <c r="E48" i="27"/>
  <c r="D48" i="27"/>
  <c r="C48" i="27"/>
  <c r="O47" i="27"/>
  <c r="N47" i="27"/>
  <c r="M47" i="27"/>
  <c r="L47" i="27"/>
  <c r="K47" i="27"/>
  <c r="J47" i="27"/>
  <c r="I47" i="27"/>
  <c r="H47" i="27"/>
  <c r="G47" i="27"/>
  <c r="F47" i="27"/>
  <c r="E47" i="27"/>
  <c r="D47" i="27"/>
  <c r="C47" i="27"/>
  <c r="O46" i="27"/>
  <c r="N46" i="27"/>
  <c r="M46" i="27"/>
  <c r="L46" i="27"/>
  <c r="K46" i="27"/>
  <c r="J46" i="27"/>
  <c r="I46" i="27"/>
  <c r="H46" i="27"/>
  <c r="G46" i="27"/>
  <c r="F46" i="27"/>
  <c r="E46" i="27"/>
  <c r="D46" i="27"/>
  <c r="C46" i="27"/>
  <c r="O45" i="27"/>
  <c r="N45" i="27"/>
  <c r="M45" i="27"/>
  <c r="L45" i="27"/>
  <c r="K45" i="27"/>
  <c r="J45" i="27"/>
  <c r="I45" i="27"/>
  <c r="H45" i="27"/>
  <c r="G45" i="27"/>
  <c r="F45" i="27"/>
  <c r="E45" i="27"/>
  <c r="D45" i="27"/>
  <c r="C45" i="27"/>
  <c r="B48" i="27"/>
  <c r="B47" i="27"/>
  <c r="B46" i="27"/>
  <c r="B45" i="27"/>
  <c r="D4" i="27"/>
  <c r="F4" i="27" s="1"/>
  <c r="H4" i="27" s="1"/>
  <c r="J4" i="27" s="1"/>
  <c r="L4" i="27" s="1"/>
  <c r="N4" i="27" s="1"/>
  <c r="D52" i="29"/>
  <c r="C52" i="29"/>
  <c r="D51" i="29"/>
  <c r="C51" i="29"/>
  <c r="D50" i="29"/>
  <c r="C50" i="29"/>
  <c r="D49" i="29"/>
  <c r="C49" i="29"/>
  <c r="B52" i="29"/>
  <c r="B51" i="29"/>
  <c r="B50" i="29"/>
  <c r="B49" i="29"/>
  <c r="X42" i="30"/>
  <c r="X43" i="30"/>
  <c r="X44" i="30"/>
  <c r="X45" i="30"/>
  <c r="V42" i="30"/>
  <c r="V43" i="30"/>
  <c r="V44" i="30"/>
  <c r="V45" i="30"/>
  <c r="T42" i="30"/>
  <c r="T43" i="30"/>
  <c r="T44" i="30"/>
  <c r="T45" i="30"/>
  <c r="R42" i="30"/>
  <c r="R43" i="30"/>
  <c r="R44" i="30"/>
  <c r="R45" i="30"/>
  <c r="P42" i="30"/>
  <c r="P43" i="30"/>
  <c r="P44" i="30"/>
  <c r="P45" i="30"/>
  <c r="N42" i="30"/>
  <c r="N43" i="30"/>
  <c r="N44" i="30"/>
  <c r="N45" i="30"/>
  <c r="L42" i="30"/>
  <c r="L43" i="30"/>
  <c r="L44" i="30"/>
  <c r="L45" i="30"/>
  <c r="J42" i="30"/>
  <c r="J43" i="30"/>
  <c r="J44" i="30"/>
  <c r="J45" i="30"/>
  <c r="H42" i="30"/>
  <c r="H43" i="30"/>
  <c r="H44" i="30"/>
  <c r="H45" i="30"/>
  <c r="F42" i="30"/>
  <c r="F43" i="30"/>
  <c r="F44" i="30"/>
  <c r="F45" i="30"/>
  <c r="B42" i="30"/>
  <c r="B43" i="30"/>
  <c r="B44" i="30"/>
  <c r="B45" i="30"/>
  <c r="Y42" i="30"/>
  <c r="Y43" i="30"/>
  <c r="Y44" i="30"/>
  <c r="Y45" i="30"/>
  <c r="W42" i="30"/>
  <c r="W43" i="30"/>
  <c r="W44" i="30"/>
  <c r="W45" i="30"/>
  <c r="U42" i="30"/>
  <c r="U43" i="30"/>
  <c r="U44" i="30"/>
  <c r="U45" i="30"/>
  <c r="S42" i="30"/>
  <c r="S43" i="30"/>
  <c r="S44" i="30"/>
  <c r="S45" i="30"/>
  <c r="Q42" i="30"/>
  <c r="Q43" i="30"/>
  <c r="Q44" i="30"/>
  <c r="Q45" i="30"/>
  <c r="O42" i="30"/>
  <c r="O43" i="30"/>
  <c r="O44" i="30"/>
  <c r="O45" i="30"/>
  <c r="M42" i="30"/>
  <c r="M43" i="30"/>
  <c r="M44" i="30"/>
  <c r="M45" i="30"/>
  <c r="K42" i="30"/>
  <c r="K43" i="30"/>
  <c r="K44" i="30"/>
  <c r="K45" i="30"/>
  <c r="I42" i="30"/>
  <c r="I43" i="30"/>
  <c r="I44" i="30"/>
  <c r="I45" i="30"/>
  <c r="G42" i="30"/>
  <c r="G43" i="30"/>
  <c r="G44" i="30"/>
  <c r="G45" i="30"/>
  <c r="C42" i="30"/>
  <c r="C43" i="30"/>
  <c r="C44" i="30"/>
  <c r="C45" i="30"/>
  <c r="AA42" i="30"/>
  <c r="AA43" i="30"/>
  <c r="AA44" i="30"/>
  <c r="AA45" i="30"/>
  <c r="Z42" i="30"/>
  <c r="Z43" i="30"/>
  <c r="Z44" i="30"/>
  <c r="Z45" i="30"/>
  <c r="M45" i="32"/>
  <c r="M47" i="32"/>
  <c r="L45" i="32"/>
  <c r="L49" i="32" s="1"/>
  <c r="L47" i="32"/>
  <c r="K45" i="32"/>
  <c r="K49" i="32" s="1"/>
  <c r="K47" i="32"/>
  <c r="J45" i="32"/>
  <c r="J47" i="32"/>
  <c r="I45" i="32"/>
  <c r="I47" i="32"/>
  <c r="H45" i="32"/>
  <c r="H47" i="32"/>
  <c r="G45" i="32"/>
  <c r="G47" i="32"/>
  <c r="F45" i="32"/>
  <c r="F47" i="32"/>
  <c r="E45" i="32"/>
  <c r="E47" i="32"/>
  <c r="D45" i="32"/>
  <c r="D47" i="32"/>
  <c r="C45" i="32"/>
  <c r="C47" i="32"/>
  <c r="B47" i="32"/>
  <c r="B45" i="32"/>
  <c r="Y12" i="26"/>
  <c r="X36" i="26"/>
  <c r="W36" i="26"/>
  <c r="X28" i="26"/>
  <c r="Y28" i="26"/>
  <c r="X20" i="26"/>
  <c r="W20" i="26"/>
  <c r="W12" i="26"/>
  <c r="X12" i="26"/>
  <c r="F4" i="28"/>
  <c r="H4" i="28" s="1"/>
  <c r="J4" i="28" s="1"/>
  <c r="L4" i="28" s="1"/>
  <c r="N4" i="28" s="1"/>
  <c r="P4" i="28" s="1"/>
  <c r="R4" i="28" s="1"/>
  <c r="T4" i="28" s="1"/>
  <c r="N20" i="32"/>
  <c r="AD34" i="30"/>
  <c r="I34" i="25" l="1"/>
  <c r="K44" i="25"/>
  <c r="K53" i="25"/>
  <c r="K20" i="25"/>
  <c r="K24" i="25"/>
  <c r="J30" i="25"/>
  <c r="I30" i="25"/>
  <c r="I31" i="25"/>
  <c r="AD30" i="30"/>
  <c r="AD17" i="30"/>
  <c r="AD10" i="30"/>
  <c r="C46" i="30"/>
  <c r="U46" i="30"/>
  <c r="AD21" i="30"/>
  <c r="AD31" i="30"/>
  <c r="AD36" i="30"/>
  <c r="AD40" i="30"/>
  <c r="AD8" i="30"/>
  <c r="AD13" i="30"/>
  <c r="AD22" i="30"/>
  <c r="AD27" i="30"/>
  <c r="AD32" i="30"/>
  <c r="AD37" i="30"/>
  <c r="AD24" i="30"/>
  <c r="AD39" i="30"/>
  <c r="AB42" i="30"/>
  <c r="AD26" i="30"/>
  <c r="J22" i="25"/>
  <c r="K34" i="25"/>
  <c r="I51" i="25"/>
  <c r="J43" i="25"/>
  <c r="I11" i="25"/>
  <c r="K11" i="25"/>
  <c r="J16" i="25"/>
  <c r="I24" i="25"/>
  <c r="J23" i="25"/>
  <c r="I32" i="25"/>
  <c r="K31" i="25"/>
  <c r="K35" i="25"/>
  <c r="I45" i="25"/>
  <c r="K43" i="25"/>
  <c r="I53" i="25"/>
  <c r="K52" i="25"/>
  <c r="I60" i="25"/>
  <c r="K60" i="25"/>
  <c r="K64" i="25"/>
  <c r="K14" i="25"/>
  <c r="K30" i="25"/>
  <c r="K51" i="25"/>
  <c r="J11" i="25"/>
  <c r="J31" i="25"/>
  <c r="I52" i="25"/>
  <c r="I12" i="25"/>
  <c r="J12" i="25"/>
  <c r="K16" i="25"/>
  <c r="I25" i="25"/>
  <c r="K23" i="25"/>
  <c r="I33" i="25"/>
  <c r="J32" i="25"/>
  <c r="J36" i="25"/>
  <c r="J40" i="25"/>
  <c r="J44" i="25"/>
  <c r="I54" i="25"/>
  <c r="J53" i="25"/>
  <c r="I61" i="25"/>
  <c r="J61" i="25"/>
  <c r="K42" i="25"/>
  <c r="K15" i="25"/>
  <c r="K22" i="25"/>
  <c r="I44" i="25"/>
  <c r="J64" i="25"/>
  <c r="I13" i="25"/>
  <c r="K12" i="25"/>
  <c r="J15" i="25"/>
  <c r="J24" i="25"/>
  <c r="K32" i="25"/>
  <c r="K36" i="25"/>
  <c r="I55" i="25"/>
  <c r="I62" i="25"/>
  <c r="K61" i="25"/>
  <c r="I22" i="25"/>
  <c r="I43" i="25"/>
  <c r="K63" i="25"/>
  <c r="I10" i="25"/>
  <c r="I23" i="25"/>
  <c r="J35" i="25"/>
  <c r="J52" i="25"/>
  <c r="I15" i="25"/>
  <c r="J13" i="25"/>
  <c r="I14" i="25"/>
  <c r="I35" i="25"/>
  <c r="J33" i="25"/>
  <c r="I40" i="25"/>
  <c r="J41" i="25"/>
  <c r="J45" i="25"/>
  <c r="J54" i="25"/>
  <c r="I63" i="25"/>
  <c r="J62" i="25"/>
  <c r="K55" i="25"/>
  <c r="I59" i="25"/>
  <c r="I16" i="25"/>
  <c r="K13" i="25"/>
  <c r="I20" i="25"/>
  <c r="J21" i="25"/>
  <c r="J25" i="25"/>
  <c r="I36" i="25"/>
  <c r="K33" i="25"/>
  <c r="I41" i="25"/>
  <c r="K41" i="25"/>
  <c r="K45" i="25"/>
  <c r="K50" i="25"/>
  <c r="K54" i="25"/>
  <c r="I64" i="25"/>
  <c r="K62" i="25"/>
  <c r="J60" i="25"/>
  <c r="J14" i="25"/>
  <c r="I21" i="25"/>
  <c r="K21" i="25"/>
  <c r="K25" i="25"/>
  <c r="J34" i="25"/>
  <c r="I42" i="25"/>
  <c r="J42" i="25"/>
  <c r="I50" i="25"/>
  <c r="J51" i="25"/>
  <c r="J55" i="25"/>
  <c r="J59" i="25"/>
  <c r="J63" i="25"/>
  <c r="K10" i="25"/>
  <c r="J10" i="25"/>
  <c r="W44" i="26"/>
  <c r="X52" i="26"/>
  <c r="G46" i="25"/>
  <c r="H46" i="25"/>
  <c r="F65" i="25"/>
  <c r="P35" i="32"/>
  <c r="N14" i="32"/>
  <c r="M49" i="32"/>
  <c r="E49" i="32"/>
  <c r="O29" i="32"/>
  <c r="N48" i="32"/>
  <c r="T46" i="30"/>
  <c r="AC43" i="30"/>
  <c r="D46" i="30"/>
  <c r="V46" i="30"/>
  <c r="AD9" i="30"/>
  <c r="AD14" i="30"/>
  <c r="AD19" i="30"/>
  <c r="AD28" i="30"/>
  <c r="AD33" i="30"/>
  <c r="AD38" i="30"/>
  <c r="G37" i="25"/>
  <c r="F46" i="25"/>
  <c r="K40" i="25"/>
  <c r="G26" i="25"/>
  <c r="W52" i="26"/>
  <c r="G65" i="25"/>
  <c r="H65" i="25"/>
  <c r="X15" i="28"/>
  <c r="X17" i="28"/>
  <c r="T49" i="28"/>
  <c r="X20" i="28"/>
  <c r="K49" i="28"/>
  <c r="P49" i="28"/>
  <c r="X8" i="28"/>
  <c r="X10" i="28"/>
  <c r="V46" i="28"/>
  <c r="X7" i="28"/>
  <c r="Y52" i="26"/>
  <c r="Y44" i="26"/>
  <c r="H56" i="25"/>
  <c r="X44" i="26"/>
  <c r="G56" i="25"/>
  <c r="F37" i="25"/>
  <c r="F26" i="25"/>
  <c r="H26" i="25"/>
  <c r="F56" i="25"/>
  <c r="D49" i="32"/>
  <c r="C49" i="32"/>
  <c r="B49" i="32"/>
  <c r="G49" i="32"/>
  <c r="N29" i="32"/>
  <c r="F49" i="32"/>
  <c r="P47" i="32"/>
  <c r="N41" i="32"/>
  <c r="I49" i="32"/>
  <c r="N45" i="32"/>
  <c r="O47" i="32"/>
  <c r="P41" i="32"/>
  <c r="H49" i="32"/>
  <c r="O41" i="32"/>
  <c r="P29" i="32"/>
  <c r="O48" i="32"/>
  <c r="O35" i="32"/>
  <c r="N35" i="32"/>
  <c r="P48" i="32"/>
  <c r="O46" i="32"/>
  <c r="N47" i="32"/>
  <c r="P14" i="32"/>
  <c r="N46" i="32"/>
  <c r="N21" i="32"/>
  <c r="O45" i="32"/>
  <c r="P46" i="32"/>
  <c r="O14" i="32"/>
  <c r="O20" i="32"/>
  <c r="O21" i="32" s="1"/>
  <c r="P20" i="32"/>
  <c r="G46" i="30"/>
  <c r="K46" i="30"/>
  <c r="S46" i="30"/>
  <c r="W46" i="30"/>
  <c r="AD15" i="30"/>
  <c r="AB45" i="30"/>
  <c r="AD20" i="30"/>
  <c r="N46" i="30"/>
  <c r="AD7" i="30"/>
  <c r="E46" i="30"/>
  <c r="AC45" i="30"/>
  <c r="I46" i="30"/>
  <c r="M46" i="30"/>
  <c r="Q46" i="30"/>
  <c r="J46" i="30"/>
  <c r="R46" i="30"/>
  <c r="AD11" i="30"/>
  <c r="Y46" i="30"/>
  <c r="F46" i="30"/>
  <c r="AD16" i="30"/>
  <c r="AD25" i="30"/>
  <c r="O46" i="30"/>
  <c r="AC42" i="30"/>
  <c r="B46" i="30"/>
  <c r="X46" i="30"/>
  <c r="AB43" i="30"/>
  <c r="H46" i="30"/>
  <c r="L46" i="30"/>
  <c r="P46" i="30"/>
  <c r="AB44" i="30"/>
  <c r="AC44" i="30"/>
  <c r="AA46" i="30"/>
  <c r="Z46" i="30"/>
  <c r="E49" i="28"/>
  <c r="V45" i="28"/>
  <c r="B49" i="28"/>
  <c r="X9" i="28"/>
  <c r="X24" i="28"/>
  <c r="X33" i="28"/>
  <c r="X43" i="28"/>
  <c r="I49" i="28"/>
  <c r="Q49" i="28"/>
  <c r="F49" i="28"/>
  <c r="V47" i="28"/>
  <c r="J49" i="28"/>
  <c r="W47" i="28"/>
  <c r="X11" i="28"/>
  <c r="X16" i="28"/>
  <c r="X26" i="28"/>
  <c r="X31" i="28"/>
  <c r="X36" i="28"/>
  <c r="X41" i="28"/>
  <c r="D49" i="28"/>
  <c r="W48" i="28"/>
  <c r="X14" i="28"/>
  <c r="X22" i="28"/>
  <c r="G49" i="28"/>
  <c r="X19" i="28"/>
  <c r="L49" i="28"/>
  <c r="M49" i="28"/>
  <c r="R49" i="28"/>
  <c r="X25" i="28"/>
  <c r="X28" i="28"/>
  <c r="X39" i="28"/>
  <c r="H49" i="28"/>
  <c r="N49" i="28"/>
  <c r="U49" i="28"/>
  <c r="C49" i="28"/>
  <c r="O49" i="28"/>
  <c r="W46" i="28"/>
  <c r="X46" i="28" s="1"/>
  <c r="V48" i="28"/>
  <c r="X13" i="28"/>
  <c r="X30" i="28"/>
  <c r="X40" i="28"/>
  <c r="W45" i="28"/>
  <c r="S49" i="28"/>
  <c r="I49" i="27"/>
  <c r="N49" i="27"/>
  <c r="Q45" i="27"/>
  <c r="K49" i="27"/>
  <c r="E49" i="27"/>
  <c r="J49" i="27"/>
  <c r="D49" i="27"/>
  <c r="L49" i="27"/>
  <c r="B49" i="27"/>
  <c r="Q48" i="27"/>
  <c r="G49" i="27"/>
  <c r="Q46" i="27"/>
  <c r="M49" i="27"/>
  <c r="P48" i="27"/>
  <c r="H49" i="27"/>
  <c r="C49" i="27"/>
  <c r="F49" i="27"/>
  <c r="P47" i="27"/>
  <c r="P46" i="27"/>
  <c r="Q47" i="27"/>
  <c r="P45" i="27"/>
  <c r="O49" i="27"/>
  <c r="K59" i="25"/>
  <c r="J50" i="25"/>
  <c r="H37" i="25"/>
  <c r="J20" i="25"/>
  <c r="F17" i="25"/>
  <c r="G17" i="25"/>
  <c r="H17" i="25"/>
  <c r="AD42" i="30" l="1"/>
  <c r="AD43" i="30"/>
  <c r="K37" i="25"/>
  <c r="K26" i="25"/>
  <c r="J37" i="25"/>
  <c r="K17" i="25"/>
  <c r="I26" i="25"/>
  <c r="I65" i="25"/>
  <c r="J17" i="25"/>
  <c r="I37" i="25"/>
  <c r="K65" i="25"/>
  <c r="K46" i="25"/>
  <c r="I46" i="25"/>
  <c r="I17" i="25"/>
  <c r="J56" i="25"/>
  <c r="J65" i="25"/>
  <c r="J46" i="25"/>
  <c r="K56" i="25"/>
  <c r="I56" i="25"/>
  <c r="J26" i="25"/>
  <c r="P21" i="32"/>
  <c r="P42" i="32"/>
  <c r="AB46" i="30"/>
  <c r="V49" i="28"/>
  <c r="W49" i="28"/>
  <c r="X45" i="28"/>
  <c r="X47" i="28"/>
  <c r="N42" i="32"/>
  <c r="P49" i="32"/>
  <c r="P53" i="32" s="1"/>
  <c r="O42" i="32"/>
  <c r="O49" i="32"/>
  <c r="O53" i="32" s="1"/>
  <c r="N49" i="32"/>
  <c r="N53" i="32" s="1"/>
  <c r="AD45" i="30"/>
  <c r="AC46" i="30"/>
  <c r="AD44" i="30"/>
  <c r="X48" i="28"/>
  <c r="R48" i="27"/>
  <c r="R45" i="27"/>
  <c r="Q49" i="27"/>
  <c r="R47" i="27"/>
  <c r="R46" i="27"/>
  <c r="P49" i="27"/>
  <c r="AD46" i="30" l="1"/>
  <c r="X49" i="28"/>
  <c r="R49" i="27"/>
</calcChain>
</file>

<file path=xl/sharedStrings.xml><?xml version="1.0" encoding="utf-8"?>
<sst xmlns="http://schemas.openxmlformats.org/spreadsheetml/2006/main" count="1755" uniqueCount="410">
  <si>
    <t>LEERLINGEN VAN VREEMDE NATIONALITEIT</t>
  </si>
  <si>
    <t>Schooljaar 2021-2022</t>
  </si>
  <si>
    <t>21vrem01</t>
  </si>
  <si>
    <t>Overzichtstabel aantal leerlingen van vreemde nationaliteit in het basis- en secundair onderwijs</t>
  </si>
  <si>
    <t>21vrem02</t>
  </si>
  <si>
    <t>Aantal leerlingen van vreemde nationaliteit per provincie in het basis- en secundair onderwijs</t>
  </si>
  <si>
    <t>21vrem03</t>
  </si>
  <si>
    <t>Gewoon kleuteronderwijs - leerlingen van vreemde nationaliteit per geboortejaar</t>
  </si>
  <si>
    <t>21vrem04</t>
  </si>
  <si>
    <t xml:space="preserve">Gewoon lager onderwijs - leerlingen van vreemde nationaliteit per geboortejaar </t>
  </si>
  <si>
    <t>21vrem05</t>
  </si>
  <si>
    <t xml:space="preserve">Gewoon lager onderwijs - leerlingen van vreemde nationaliteit per leerjaar </t>
  </si>
  <si>
    <t>21vrem06</t>
  </si>
  <si>
    <t xml:space="preserve">Gewoon secundair onderwijs - leerlingen van vreemde nationaliteit per geboortejaar </t>
  </si>
  <si>
    <t>21vrem07</t>
  </si>
  <si>
    <t>Gewoon secundair onderwijs - leerlingen van vreemde nationaliteit per leerjaar (OKAN en 1ste graad)</t>
  </si>
  <si>
    <t>21vrem08</t>
  </si>
  <si>
    <t>Gewoon secundair onderwijs - leerlingen van vreemde nationaliteit per graad, leerjaar en onderwijsvorm (2de, 3de en 4de graad)</t>
  </si>
  <si>
    <t>21vrem09</t>
  </si>
  <si>
    <t>Basis- en secundair onderwijs - leerlingen van vreemde nationaliteit per nationaliteit</t>
  </si>
  <si>
    <t>21vrem10</t>
  </si>
  <si>
    <t>Deeltijds beroepssecundair onderwijs - leerlingen van vreemde nationaliteit per nationaliteit</t>
  </si>
  <si>
    <t>21vrem11</t>
  </si>
  <si>
    <t>Hoger beroepsonderwijs - HBO5 verpleegkunde - cursisten van vreemde nationaliteit per nationaliteit</t>
  </si>
  <si>
    <t>21vrem12</t>
  </si>
  <si>
    <t>Hoger onderwijs - inschrijvingen van studenten met vreemde nationaliteit per nationaliteit (initiële opleidingen en overige opleidingen)</t>
  </si>
  <si>
    <t>21vrem15</t>
  </si>
  <si>
    <t>Deeltijds kunstonderwijs - financierbare leerlingen per nationaliteit</t>
  </si>
  <si>
    <t>AANTAL LEERLINGEN VAN VREEMDE NATIONALITEIT T.O.V. DE TOTALE SCHOOLBEVOLKING</t>
  </si>
  <si>
    <t>IN HET BASIS- EN SECUNDAIR ONDERWIJS</t>
  </si>
  <si>
    <t>Totaal aantal leerlingen</t>
  </si>
  <si>
    <t>Aantal leerlingen van</t>
  </si>
  <si>
    <t>% leerlingen van</t>
  </si>
  <si>
    <t>vreemde nationaliteit</t>
  </si>
  <si>
    <t>J</t>
  </si>
  <si>
    <t>M</t>
  </si>
  <si>
    <t>T</t>
  </si>
  <si>
    <t>A. Kleuteronderwijs</t>
  </si>
  <si>
    <t xml:space="preserve">     Gewoon onderwjis</t>
  </si>
  <si>
    <t>Antwerpen</t>
  </si>
  <si>
    <t>Vlaams-Brabant</t>
  </si>
  <si>
    <t>Brussels Hoofdstedelijk Gewest</t>
  </si>
  <si>
    <t>West-Vlaanderen</t>
  </si>
  <si>
    <t>Oost-Vlaanderen</t>
  </si>
  <si>
    <t>Henegouwen</t>
  </si>
  <si>
    <t>Limburg</t>
  </si>
  <si>
    <t>Totaal</t>
  </si>
  <si>
    <t xml:space="preserve">     Buitengewoon onderwijs</t>
  </si>
  <si>
    <t>B. Lager onderwijs</t>
  </si>
  <si>
    <t xml:space="preserve">     Gewoon onderwijs</t>
  </si>
  <si>
    <t>C. Secundair onderwijs</t>
  </si>
  <si>
    <t>AANTAL LEERLINGEN VAN VREEMDE NATIONALITEIT IN HET BASIS- EN SECUNDAIR ONDERWIJS NAAR ONDERWIJSNIVEAU, SOORT SCHOOLBESTUUR EN PROVINCIE</t>
  </si>
  <si>
    <t xml:space="preserve">  Gewoon onderwijs</t>
  </si>
  <si>
    <t xml:space="preserve">    Gemeenschapsonderwijs</t>
  </si>
  <si>
    <t xml:space="preserve">    Privaatrechtelijk</t>
  </si>
  <si>
    <t xml:space="preserve">    Provincie</t>
  </si>
  <si>
    <t xml:space="preserve">    Gemeente</t>
  </si>
  <si>
    <t xml:space="preserve">  Buitengewoon onderwijs</t>
  </si>
  <si>
    <t xml:space="preserve"> Provincie</t>
  </si>
  <si>
    <t xml:space="preserve">    Vl. Gemeenschapscomm.</t>
  </si>
  <si>
    <t>AANTAL LEERLINGEN VAN VREEMDE NATIONALITEIT NAAR GEBOORTEJAAR IN HET GEWOON KLEUTERONDERWIJS</t>
  </si>
  <si>
    <t xml:space="preserve">   Gemeenschapsonderwijs</t>
  </si>
  <si>
    <t xml:space="preserve">   Privaatrechtelijk</t>
  </si>
  <si>
    <t xml:space="preserve">   Provincie</t>
  </si>
  <si>
    <t xml:space="preserve">   Gemeente</t>
  </si>
  <si>
    <t>ALGEMEEN TOTAAL</t>
  </si>
  <si>
    <t>Algemeen totaal</t>
  </si>
  <si>
    <t>AANTAL LEERLINGEN VAN VREEMDE NATIONALITEIT NAAR GEBOORTEJAAR IN HET GEWOON LAGER ONDERWIJS</t>
  </si>
  <si>
    <t>AANTAL LEERLINGEN VAN VREEMDE NATIONALITEIT</t>
  </si>
  <si>
    <t>IN HET GEWOON LAGER ONDERWIJS</t>
  </si>
  <si>
    <t>1ste leerjaar</t>
  </si>
  <si>
    <t>2de leerjaar</t>
  </si>
  <si>
    <t>3de leerjaar</t>
  </si>
  <si>
    <t>4de leerjaar</t>
  </si>
  <si>
    <t>5de leerjaar</t>
  </si>
  <si>
    <t>6de leerjaar</t>
  </si>
  <si>
    <t>Methodeonderwijs</t>
  </si>
  <si>
    <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t>
  </si>
  <si>
    <t>AANTAL LEERLINGEN VAN VREEMDE NATIONALITEIT IN HET GEWOON SECUNDAIR ONDERWIJS</t>
  </si>
  <si>
    <t>PER GRAAD EN LEERJAAR</t>
  </si>
  <si>
    <t>(onthaalonderwijs voor anderstalige nieuwkomers + eerste graad)</t>
  </si>
  <si>
    <t>Anderstalige nieuwkomers</t>
  </si>
  <si>
    <t>Totaal anderstalige nieuwkomers</t>
  </si>
  <si>
    <t>Eerste graad</t>
  </si>
  <si>
    <t>1ste leerjaar A</t>
  </si>
  <si>
    <t>1ste leerjaar B</t>
  </si>
  <si>
    <t>2de leerjaar A</t>
  </si>
  <si>
    <t>2de leerjaar B</t>
  </si>
  <si>
    <t>Totaal eerste graad</t>
  </si>
  <si>
    <t>PER GRAAD, LEERJAAR EN ONDERWIJSVORM</t>
  </si>
  <si>
    <t>ASO</t>
  </si>
  <si>
    <t>TSO</t>
  </si>
  <si>
    <t>KSO</t>
  </si>
  <si>
    <t>BSO</t>
  </si>
  <si>
    <t>Tweede graad</t>
  </si>
  <si>
    <t>Totaal tweede graad</t>
  </si>
  <si>
    <t>Derde graad</t>
  </si>
  <si>
    <t>3de leerjaar/Se-n-Se</t>
  </si>
  <si>
    <t>Totaal derde graad</t>
  </si>
  <si>
    <t>Totaal 2de en 3de graad</t>
  </si>
  <si>
    <t>Modulair onderwijs</t>
  </si>
  <si>
    <t>Algemeen totaal gewoon secundair onderwijs</t>
  </si>
  <si>
    <t>IN HET VOLTIJDS BASIS- EN SECUNDAIR ONDERWIJS</t>
  </si>
  <si>
    <t>Kleuteronderwijs</t>
  </si>
  <si>
    <t>Lager onderwijs</t>
  </si>
  <si>
    <t>Secundair onderwijs</t>
  </si>
  <si>
    <t>Gewoon</t>
  </si>
  <si>
    <t>Buitengewoon</t>
  </si>
  <si>
    <t>onderwijs</t>
  </si>
  <si>
    <t>EUROPA</t>
  </si>
  <si>
    <t>EU-landen</t>
  </si>
  <si>
    <t>Bulgarije</t>
  </si>
  <si>
    <t>Cyprus</t>
  </si>
  <si>
    <t>Denemarken</t>
  </si>
  <si>
    <t>Duitsland</t>
  </si>
  <si>
    <t>Estland</t>
  </si>
  <si>
    <t>Finland</t>
  </si>
  <si>
    <t>Frankrijk</t>
  </si>
  <si>
    <t>Griekenland</t>
  </si>
  <si>
    <t>Hongarije</t>
  </si>
  <si>
    <t>Ierland</t>
  </si>
  <si>
    <t>Italië</t>
  </si>
  <si>
    <t>Kroatië</t>
  </si>
  <si>
    <t>Letland</t>
  </si>
  <si>
    <t>Litouwen</t>
  </si>
  <si>
    <t>Luxemburg</t>
  </si>
  <si>
    <t>Malta</t>
  </si>
  <si>
    <t>Nederland</t>
  </si>
  <si>
    <t>Oostenrijk</t>
  </si>
  <si>
    <t>Polen</t>
  </si>
  <si>
    <t>Portugal</t>
  </si>
  <si>
    <t>Roemenië</t>
  </si>
  <si>
    <t>Slovenië</t>
  </si>
  <si>
    <t>Slowakije</t>
  </si>
  <si>
    <t>Spanje</t>
  </si>
  <si>
    <t>Tsjechië</t>
  </si>
  <si>
    <t>Zweden</t>
  </si>
  <si>
    <t>Niet-EU-landen</t>
  </si>
  <si>
    <t>Albanië</t>
  </si>
  <si>
    <t>Bosnië en Herzegovina</t>
  </si>
  <si>
    <t>IJsland</t>
  </si>
  <si>
    <t>Kosovo</t>
  </si>
  <si>
    <t>Liechtenstein</t>
  </si>
  <si>
    <t>Moldavië</t>
  </si>
  <si>
    <t>Montenegro</t>
  </si>
  <si>
    <t>Noord-Macedonië</t>
  </si>
  <si>
    <t>Noorwegen</t>
  </si>
  <si>
    <t>Oekraïne</t>
  </si>
  <si>
    <t>Rusland</t>
  </si>
  <si>
    <t>Servië</t>
  </si>
  <si>
    <t>Verenigd Koninkrijk</t>
  </si>
  <si>
    <t>Wit-Rusland (Belarus)</t>
  </si>
  <si>
    <t>Zwitserland</t>
  </si>
  <si>
    <t>Totaal Europa</t>
  </si>
  <si>
    <t>AFRIKA</t>
  </si>
  <si>
    <t>Algerije</t>
  </si>
  <si>
    <t>Angola</t>
  </si>
  <si>
    <t>Benin</t>
  </si>
  <si>
    <t>Burkina Faso</t>
  </si>
  <si>
    <t>Burundi</t>
  </si>
  <si>
    <t>Centraal-Afrikaanse Republiek</t>
  </si>
  <si>
    <t>Congo (Brazzaville)</t>
  </si>
  <si>
    <t>Congo (Kinshasa)</t>
  </si>
  <si>
    <t>Djibouti</t>
  </si>
  <si>
    <t>Egypte</t>
  </si>
  <si>
    <t>Equatoriaal-Guinea</t>
  </si>
  <si>
    <t>Eritrea</t>
  </si>
  <si>
    <t>Ethiopië</t>
  </si>
  <si>
    <t>Gabon</t>
  </si>
  <si>
    <t>Gambia</t>
  </si>
  <si>
    <t>Ghana</t>
  </si>
  <si>
    <t>Guinee</t>
  </si>
  <si>
    <t>Guinee-Bissau</t>
  </si>
  <si>
    <t>Ivoorkust</t>
  </si>
  <si>
    <t>Kaapverdië</t>
  </si>
  <si>
    <t>Kameroen</t>
  </si>
  <si>
    <t>Kenia</t>
  </si>
  <si>
    <t>Liberia</t>
  </si>
  <si>
    <t>Libië</t>
  </si>
  <si>
    <t>Madagaskar</t>
  </si>
  <si>
    <t>Malawi</t>
  </si>
  <si>
    <t>Mali</t>
  </si>
  <si>
    <t>Marokko</t>
  </si>
  <si>
    <t>Mauritanië</t>
  </si>
  <si>
    <t>Mauritius</t>
  </si>
  <si>
    <t>Mozambique</t>
  </si>
  <si>
    <t>Namibië</t>
  </si>
  <si>
    <t>Niger</t>
  </si>
  <si>
    <t>Nigeria</t>
  </si>
  <si>
    <t>Oeganda</t>
  </si>
  <si>
    <t>Rwanda</t>
  </si>
  <si>
    <t>Sao Tomé en Principe</t>
  </si>
  <si>
    <t>Senegal</t>
  </si>
  <si>
    <t>Sierra Leone</t>
  </si>
  <si>
    <t>Soedan</t>
  </si>
  <si>
    <t>Somalië</t>
  </si>
  <si>
    <t>Tanzania</t>
  </si>
  <si>
    <t>Togo</t>
  </si>
  <si>
    <t>Tsjaad</t>
  </si>
  <si>
    <t>Tunesië</t>
  </si>
  <si>
    <t>Zambia</t>
  </si>
  <si>
    <t>Zimbabwe</t>
  </si>
  <si>
    <t>Zuid-Afrika</t>
  </si>
  <si>
    <t>Zuid-Soedan</t>
  </si>
  <si>
    <t>Totaal Afrika</t>
  </si>
  <si>
    <t>AMERIKA</t>
  </si>
  <si>
    <t>Antigua en Barbuda</t>
  </si>
  <si>
    <t>Argentinië</t>
  </si>
  <si>
    <t>Bolivia</t>
  </si>
  <si>
    <t>Brazilië</t>
  </si>
  <si>
    <t>Canada</t>
  </si>
  <si>
    <t>Chili</t>
  </si>
  <si>
    <t>Colombia</t>
  </si>
  <si>
    <t>Costa Rica</t>
  </si>
  <si>
    <t>Cuba</t>
  </si>
  <si>
    <t>Dominica</t>
  </si>
  <si>
    <t>Dominicaanse Republiek</t>
  </si>
  <si>
    <t>Ecuador</t>
  </si>
  <si>
    <t>El Salvador</t>
  </si>
  <si>
    <t>Frans-Guyana</t>
  </si>
  <si>
    <t>Guatemala</t>
  </si>
  <si>
    <t>Guyana</t>
  </si>
  <si>
    <t>Haïti</t>
  </si>
  <si>
    <t>Honduras</t>
  </si>
  <si>
    <t>Jamaica</t>
  </si>
  <si>
    <t>Mexico</t>
  </si>
  <si>
    <t>Nederlandse Antillen</t>
  </si>
  <si>
    <t>Nicaragua</t>
  </si>
  <si>
    <t>Panama</t>
  </si>
  <si>
    <t>Paraguay</t>
  </si>
  <si>
    <t>Peru</t>
  </si>
  <si>
    <t>Saint Lucia</t>
  </si>
  <si>
    <t>Suriname</t>
  </si>
  <si>
    <t>Trinidad en Tobago</t>
  </si>
  <si>
    <t>Uruguay</t>
  </si>
  <si>
    <t>Venezuela</t>
  </si>
  <si>
    <t>Verenigde Staten</t>
  </si>
  <si>
    <t>Totaal Amerika</t>
  </si>
  <si>
    <t>AZIE</t>
  </si>
  <si>
    <t>Afghanistan</t>
  </si>
  <si>
    <t xml:space="preserve">Armenië </t>
  </si>
  <si>
    <t xml:space="preserve">Azerbeidzjan </t>
  </si>
  <si>
    <t>Bangladesh</t>
  </si>
  <si>
    <t>Bhutan</t>
  </si>
  <si>
    <t>Cambodja</t>
  </si>
  <si>
    <t>China</t>
  </si>
  <si>
    <t>China (Hongkong)</t>
  </si>
  <si>
    <t>Filipijnen</t>
  </si>
  <si>
    <t>Georgië</t>
  </si>
  <si>
    <t>India</t>
  </si>
  <si>
    <t>Indonesië</t>
  </si>
  <si>
    <t>Irak</t>
  </si>
  <si>
    <t>Iran</t>
  </si>
  <si>
    <t>Israël</t>
  </si>
  <si>
    <t>Japan</t>
  </si>
  <si>
    <t>Jemen</t>
  </si>
  <si>
    <t>Jordanië</t>
  </si>
  <si>
    <t xml:space="preserve">Kazachstan </t>
  </si>
  <si>
    <t>Kirgizië</t>
  </si>
  <si>
    <t>Koeweit</t>
  </si>
  <si>
    <t>Laos</t>
  </si>
  <si>
    <t>Libanon</t>
  </si>
  <si>
    <t>Malediven</t>
  </si>
  <si>
    <t>Maleisië</t>
  </si>
  <si>
    <t>Mongolië</t>
  </si>
  <si>
    <t>Myanmar</t>
  </si>
  <si>
    <t>Nepal</t>
  </si>
  <si>
    <t>Oezbekistan</t>
  </si>
  <si>
    <t>Pakistan</t>
  </si>
  <si>
    <t>Palestina</t>
  </si>
  <si>
    <t>Qatar</t>
  </si>
  <si>
    <t>Saoedi-Arabië</t>
  </si>
  <si>
    <t>Singapore</t>
  </si>
  <si>
    <t>Sri Lanka</t>
  </si>
  <si>
    <t>Syrië</t>
  </si>
  <si>
    <t>Tadzjikistan</t>
  </si>
  <si>
    <t>Taiwan</t>
  </si>
  <si>
    <t>Thailand</t>
  </si>
  <si>
    <t>Turkije</t>
  </si>
  <si>
    <t>Verenigde Arabische Emiraten</t>
  </si>
  <si>
    <t>Vietnam</t>
  </si>
  <si>
    <t>Zuid-Korea</t>
  </si>
  <si>
    <t>Totaal Azië</t>
  </si>
  <si>
    <t>OCEANIE</t>
  </si>
  <si>
    <t>Australië</t>
  </si>
  <si>
    <t>Micronesië</t>
  </si>
  <si>
    <t>Nieuw-Zeeland</t>
  </si>
  <si>
    <t>Totaal Oceanië</t>
  </si>
  <si>
    <t>ANDERE</t>
  </si>
  <si>
    <t>Nationaliteit onbekend</t>
  </si>
  <si>
    <t>Vaderlandsloos/Staatloos</t>
  </si>
  <si>
    <t>Vluchteling onbepaald</t>
  </si>
  <si>
    <t>Vluchtelingen van diverse herkomst</t>
  </si>
  <si>
    <t>Totaal Andere</t>
  </si>
  <si>
    <t>Armenië</t>
  </si>
  <si>
    <t>Azerbeidzjan</t>
  </si>
  <si>
    <t>AANTAL CURSISTEN VAN VREEMDE NATIONALITEIT</t>
  </si>
  <si>
    <t>in HBO5 verpleegkunde op 1 februari 2022</t>
  </si>
  <si>
    <t>Academiejaar 2021-2022</t>
  </si>
  <si>
    <t>HOGER ONDERWIJS</t>
  </si>
  <si>
    <t>Aantal inschrijvingen (1) van studenten met vreemde nationaliteit in het hoger onderwijs</t>
  </si>
  <si>
    <t>Initiële opleidingen (2)</t>
  </si>
  <si>
    <t>Overige opleidingen (3)</t>
  </si>
  <si>
    <t>V</t>
  </si>
  <si>
    <t xml:space="preserve">Bulgarije                                                                                                                                                                                               </t>
  </si>
  <si>
    <t xml:space="preserve">Cyprus                                                                                                                                                                                                  </t>
  </si>
  <si>
    <t xml:space="preserve">Denemarken                                                                                                                                                                                              </t>
  </si>
  <si>
    <t xml:space="preserve">Duitsland                                                                                                                                                                                               </t>
  </si>
  <si>
    <t xml:space="preserve">Estland                                                                                                                                                                                                 </t>
  </si>
  <si>
    <t xml:space="preserve">Finland                                                                                                                                                                                                 </t>
  </si>
  <si>
    <t xml:space="preserve">Frankrijk                                                                                                                                                                                               </t>
  </si>
  <si>
    <t xml:space="preserve">Griekenland                                                                                                                                                                                             </t>
  </si>
  <si>
    <t xml:space="preserve">Hongarije                                                                                                                                                                                               </t>
  </si>
  <si>
    <t xml:space="preserve">Ierland                                                                                                                                                                                                 </t>
  </si>
  <si>
    <t xml:space="preserve">Italië                                                                                                                                                                                                  </t>
  </si>
  <si>
    <t xml:space="preserve">Kroatië                                                                                                                                                                               </t>
  </si>
  <si>
    <t xml:space="preserve">Letland                                                                                                                                                                                                 </t>
  </si>
  <si>
    <t xml:space="preserve">Litouwen                                                                                                                                                                                                </t>
  </si>
  <si>
    <t xml:space="preserve">Luxemburg                                                                                                                                                         </t>
  </si>
  <si>
    <t xml:space="preserve">Malta                                                                                                                                                                                                   </t>
  </si>
  <si>
    <t xml:space="preserve">Nederland                                                                                                                                                                                               </t>
  </si>
  <si>
    <t xml:space="preserve">Oostenrijk                                                                                                                                                                                              </t>
  </si>
  <si>
    <t xml:space="preserve">Polen                                                                                                                                                                                                   </t>
  </si>
  <si>
    <t xml:space="preserve">Portugal                                                                                                                                                                                                </t>
  </si>
  <si>
    <t xml:space="preserve">Roemenië                                                                                                                                                                                                </t>
  </si>
  <si>
    <t xml:space="preserve">Slovaakse Republiek                                                                                                                                                                                     </t>
  </si>
  <si>
    <t xml:space="preserve">Slovenië                                                                                                                                                                                                </t>
  </si>
  <si>
    <t xml:space="preserve">Spanje                                                                                                                                                                                                  </t>
  </si>
  <si>
    <t xml:space="preserve">Tsjechische Republiek                                                                                                                                                                                   </t>
  </si>
  <si>
    <t xml:space="preserve">Zweden                                                                                                                                                                                                  </t>
  </si>
  <si>
    <t xml:space="preserve">Albanië                                                                                                                                                                                                 </t>
  </si>
  <si>
    <t xml:space="preserve">Bosnië en Herzegovina                                                                                                                                                                </t>
  </si>
  <si>
    <t xml:space="preserve">Ijsland                                                                                                                                                                                                 </t>
  </si>
  <si>
    <t xml:space="preserve">Kosovo                                                                                                                                                                                                  </t>
  </si>
  <si>
    <t xml:space="preserve">Macedonië                                                                                                                                              </t>
  </si>
  <si>
    <t xml:space="preserve">Moldavië                                                                                                                                                                         </t>
  </si>
  <si>
    <t xml:space="preserve">Montenegro                                                                                                                                                                                              </t>
  </si>
  <si>
    <t xml:space="preserve">Noorwegen                                                                                                                                                                                               </t>
  </si>
  <si>
    <t xml:space="preserve">Rusland                                                                                                                                                                                                 </t>
  </si>
  <si>
    <t xml:space="preserve">Servië                                                                                                                                                                                 </t>
  </si>
  <si>
    <t xml:space="preserve">Wit-Rusland (Belarus)                                                                                                                                                                      </t>
  </si>
  <si>
    <t xml:space="preserve">Zwitserland                                                                                                                                                                                             </t>
  </si>
  <si>
    <t>Botswana</t>
  </si>
  <si>
    <t>Congo-Brazzaville</t>
  </si>
  <si>
    <t>Congo-Kinshasa</t>
  </si>
  <si>
    <t>Madagascar</t>
  </si>
  <si>
    <t>Seychellen</t>
  </si>
  <si>
    <t>Swaziland</t>
  </si>
  <si>
    <t>Bahama's</t>
  </si>
  <si>
    <t>Barbados</t>
  </si>
  <si>
    <t>Belize</t>
  </si>
  <si>
    <t>Bolivië</t>
  </si>
  <si>
    <t>Saint Kitts en Nevis</t>
  </si>
  <si>
    <t>Verenigde Staten van Amerika</t>
  </si>
  <si>
    <t>Bahrein</t>
  </si>
  <si>
    <t>Brunei</t>
  </si>
  <si>
    <t>China (Hong-Kong)</t>
  </si>
  <si>
    <t>China (Macau)</t>
  </si>
  <si>
    <t>Hongkong</t>
  </si>
  <si>
    <t>Kazachstan</t>
  </si>
  <si>
    <t>Maladiven</t>
  </si>
  <si>
    <t>Oman</t>
  </si>
  <si>
    <t>Sri-Lanka</t>
  </si>
  <si>
    <t>Zuid-Korea (Republiek)</t>
  </si>
  <si>
    <t>Fiji</t>
  </si>
  <si>
    <t>Salomonseilanden</t>
  </si>
  <si>
    <t xml:space="preserve">Vaderlandsloos/Staatloos                                                                                                                                                                                </t>
  </si>
  <si>
    <t>Vluchteling van diverse herkomst</t>
  </si>
  <si>
    <t>(1) Het betreft inschrijvingen van studenten met een diplomacontract en dit in een instelling van het hoger onderwijs in het huidige academiejaar. Een student kan meerdere inschrijvingen hebben.</t>
  </si>
  <si>
    <t>(2) Graduaten, HBO5 (in afbouw), Professioneel en academisch gerichte bachelor, master na professioneel gerichte bachelor en master. Zie ook toelichting over het hoger onderwijs.</t>
  </si>
  <si>
    <t>(3) Bachelor na bachelor, master na master, voorbereidingsprogramma, schakelprogramma, specifieke lerarenopleiding na professioneel gerichte bachelor (in afbouw), specifieke lerarenopleiding na master (in afbouw), Specifieke lerarenopleiding uit volwassenenonderwijs (in afbouw), academische graad van doctor, doctoraatsopleidingen. Zie ook toelichting over het hoger onderwijs.</t>
  </si>
  <si>
    <t>LEERLINGEN VAN VREEMDE NATIONALITEIT IN HET</t>
  </si>
  <si>
    <t>DEELTIJDS KUNSTONDERWIJS</t>
  </si>
  <si>
    <t>Teldatum 1 februari 2022</t>
  </si>
  <si>
    <t>Beeldende en audiovisuele kunsten</t>
  </si>
  <si>
    <t>Muziek, Woordkunst-drama en Dans</t>
  </si>
  <si>
    <t>Domein-</t>
  </si>
  <si>
    <t>overshrijdend</t>
  </si>
  <si>
    <t xml:space="preserve">(1) De cijfers voor voltijds gewoon secundair onderwijs zijn deze zonder de leerlingen duaal leren aangeboden in CDO en Syntra-campussen. </t>
  </si>
  <si>
    <t xml:space="preserve">(1) Deze tabel bevat de leerlingenaantallen van het deeltijds beroepssecundair onderwijs en duaal leren aangeboden in CDO. </t>
  </si>
  <si>
    <t xml:space="preserve">     Gewoon onderwijs (1)</t>
  </si>
  <si>
    <t xml:space="preserve">  Gewoon onderwijs (1)</t>
  </si>
  <si>
    <t>AANTAL LEERLINGEN VAN VREEMDE NATIONALITEIT PER GEBOORTEJAAR IN HET GEWOON SECUNDAIR ONDERWIJS (1)</t>
  </si>
  <si>
    <t xml:space="preserve"> (tweede en derde graad + modulair onderwijs) (1)</t>
  </si>
  <si>
    <t>onderwijs (1)</t>
  </si>
  <si>
    <t>IN HET DEELTIJDS BEROEPSSECUNDAIR ONDERWIJS (1)</t>
  </si>
  <si>
    <t>IN HET SECUNDAIR VOLWASSENENONDERWIJS (1)</t>
  </si>
  <si>
    <t>n.b. (2)</t>
  </si>
  <si>
    <t>Slovaakse Republiek</t>
  </si>
  <si>
    <t>Tsjechische Republiek</t>
  </si>
  <si>
    <t>Andorra</t>
  </si>
  <si>
    <t>Macedonië</t>
  </si>
  <si>
    <t>Monaco</t>
  </si>
  <si>
    <t>Comoren</t>
  </si>
  <si>
    <t>Lesotho</t>
  </si>
  <si>
    <t>Nat-code Z-Soedan</t>
  </si>
  <si>
    <t>Grenada</t>
  </si>
  <si>
    <t>Abu Dhabi</t>
  </si>
  <si>
    <t>China  (Hong-Kong SAR)</t>
  </si>
  <si>
    <t>Turkmenistan</t>
  </si>
  <si>
    <t>Nauru</t>
  </si>
  <si>
    <t>nationaliteit onbekend</t>
  </si>
  <si>
    <t>(1) Het betreft hier het aantal fysieke personen.</t>
  </si>
  <si>
    <t>(2) Van een beperkt aantal cursisten werd het geslacht niet geregistreerd.</t>
  </si>
  <si>
    <t>IN DE BASISEDUCATIE (1)</t>
  </si>
  <si>
    <t>Totaal  Oceanië</t>
  </si>
  <si>
    <t>21vrem13</t>
  </si>
  <si>
    <t>21vrem14</t>
  </si>
  <si>
    <t>Secundair volwassenenonderwijs - cursisten van vreemde nationaliteit per nationaliteit</t>
  </si>
  <si>
    <t xml:space="preserve">Basiseducatie - curcisten van vreemde nationaliteit per nationaliteit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</si>
</sst>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 _E_U_R_-;\-* #,##0.00\ _E_U_R_-;_-* &quot;-&quot;??\ _E_U_R_-;_-@_-"/>
    <numFmt numFmtId="165" formatCode="_-* #,##0\ &quot;BF&quot;_-;\-* #,##0\ &quot;BF&quot;_-;_-* &quot;-&quot;\ &quot;BF&quot;_-;_-@_-"/>
    <numFmt numFmtId="166" formatCode="_-* #,##0\ _B_F_-;\-* #,##0\ _B_F_-;_-* &quot;-&quot;\ _B_F_-;_-@_-"/>
    <numFmt numFmtId="167" formatCode="_-* #,##0.00\ &quot;BF&quot;_-;\-* #,##0.00\ &quot;BF&quot;_-;_-* &quot;-&quot;??\ &quot;BF&quot;_-;_-@_-"/>
    <numFmt numFmtId="168" formatCode="_-* #,##0.00\ _B_F_-;\-* #,##0.00\ _B_F_-;_-* &quot;-&quot;??\ _B_F_-;_-@_-"/>
    <numFmt numFmtId="169" formatCode="#,##0;0;&quot;-&quot;"/>
    <numFmt numFmtId="170" formatCode="0.0"/>
    <numFmt numFmtId="171" formatCode="0.0%"/>
    <numFmt numFmtId="172" formatCode="#,##0.0"/>
    <numFmt numFmtId="173" formatCode="0.000000"/>
    <numFmt numFmtId="174" formatCode="0.000%"/>
    <numFmt numFmtId="175" formatCode="0.0000%"/>
    <numFmt numFmtId="176" formatCode="#,##0;;&quot;-&quot;;&quot;0&quot;"/>
    <numFmt numFmtId="177" formatCode="#,##0;0;\-"/>
  </numFmts>
  <fonts count="35">
    <font>
      <sz val="10"/>
      <name val="Arial"/>
    </font>
    <font>
      <sz val="10"/>
      <name val="Arial"/>
      <family val="2"/>
    </font>
    <font>
      <sz val="10"/>
      <name val="Helv"/>
    </font>
    <font>
      <sz val="10"/>
      <name val="Optimum"/>
    </font>
    <font>
      <sz val="10"/>
      <color indexed="8"/>
      <name val="MS Sans Serif"/>
      <family val="2"/>
    </font>
    <font>
      <sz val="10"/>
      <name val="MS Sans Serif"/>
      <family val="2"/>
    </font>
    <font>
      <sz val="8"/>
      <name val="Arial"/>
      <family val="2"/>
    </font>
    <font>
      <u/>
      <sz val="10"/>
      <color indexed="12"/>
      <name val="Arial"/>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sz val="10"/>
      <name val="Arial"/>
      <family val="2"/>
    </font>
    <font>
      <sz val="10"/>
      <name val="Arial"/>
      <family val="2"/>
    </font>
    <font>
      <sz val="10"/>
      <color indexed="8"/>
      <name val="Arial"/>
      <family val="2"/>
    </font>
    <font>
      <b/>
      <sz val="10"/>
      <color indexed="8"/>
      <name val="Arial"/>
      <family val="2"/>
    </font>
    <font>
      <b/>
      <sz val="24"/>
      <name val="Arial"/>
      <family val="2"/>
    </font>
    <font>
      <sz val="10"/>
      <color indexed="9"/>
      <name val="Arial"/>
      <family val="2"/>
    </font>
    <font>
      <b/>
      <sz val="10"/>
      <color indexed="9"/>
      <name val="Arial"/>
      <family val="2"/>
    </font>
    <font>
      <b/>
      <sz val="12"/>
      <color indexed="10"/>
      <name val="Arial"/>
      <family val="2"/>
    </font>
    <font>
      <sz val="10"/>
      <name val="Arial"/>
      <family val="2"/>
    </font>
    <font>
      <sz val="10"/>
      <name val="Arial"/>
      <family val="2"/>
    </font>
    <font>
      <b/>
      <i/>
      <u/>
      <sz val="10"/>
      <name val="Arial"/>
      <family val="2"/>
    </font>
    <font>
      <sz val="10"/>
      <name val="Arial"/>
      <family val="2"/>
    </font>
    <font>
      <sz val="12"/>
      <name val="Arial"/>
      <family val="2"/>
    </font>
    <font>
      <sz val="11"/>
      <color theme="1"/>
      <name val="Calibri"/>
      <family val="2"/>
      <scheme val="minor"/>
    </font>
    <font>
      <sz val="10"/>
      <color theme="1"/>
      <name val="Tahoma"/>
      <family val="2"/>
    </font>
    <font>
      <sz val="11"/>
      <name val="Calibri"/>
      <family val="2"/>
      <scheme val="minor"/>
    </font>
    <font>
      <sz val="10"/>
      <color theme="1"/>
      <name val="Arial"/>
      <family val="2"/>
    </font>
    <font>
      <b/>
      <u/>
      <sz val="10"/>
      <name val="Arial"/>
      <family val="2"/>
    </font>
    <font>
      <sz val="9"/>
      <name val="Arial"/>
      <family val="2"/>
    </font>
    <font>
      <b/>
      <sz val="11"/>
      <name val="Arial"/>
      <family val="2"/>
    </font>
    <font>
      <sz val="10"/>
      <color rgb="FF454545"/>
      <name val="Arial"/>
      <family val="2"/>
    </font>
    <font>
      <sz val="10"/>
      <color rgb="FF444444"/>
      <name val="Arial"/>
      <family val="2"/>
    </font>
  </fonts>
  <fills count="3">
    <fill>
      <patternFill patternType="none"/>
    </fill>
    <fill>
      <patternFill patternType="gray125"/>
    </fill>
    <fill>
      <patternFill patternType="solid">
        <fgColor indexed="8"/>
      </patternFill>
    </fill>
  </fills>
  <borders count="54">
    <border>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thin">
        <color indexed="8"/>
      </left>
      <right/>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medium">
        <color indexed="64"/>
      </top>
      <bottom/>
      <diagonal/>
    </border>
    <border>
      <left/>
      <right style="thin">
        <color indexed="8"/>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top/>
      <bottom style="thin">
        <color indexed="8"/>
      </bottom>
      <diagonal/>
    </border>
    <border>
      <left style="thin">
        <color indexed="64"/>
      </left>
      <right/>
      <top style="thin">
        <color indexed="8"/>
      </top>
      <bottom style="thin">
        <color indexed="8"/>
      </bottom>
      <diagonal/>
    </border>
    <border>
      <left style="thin">
        <color indexed="64"/>
      </left>
      <right/>
      <top/>
      <bottom/>
      <diagonal/>
    </border>
    <border>
      <left/>
      <right/>
      <top style="thin">
        <color indexed="65"/>
      </top>
      <bottom/>
      <diagonal/>
    </border>
    <border>
      <left/>
      <right style="thin">
        <color indexed="8"/>
      </right>
      <top/>
      <bottom/>
      <diagonal/>
    </border>
    <border>
      <left/>
      <right/>
      <top style="thin">
        <color indexed="64"/>
      </top>
      <bottom/>
      <diagonal/>
    </border>
    <border>
      <left/>
      <right/>
      <top style="thin">
        <color indexed="64"/>
      </top>
      <bottom style="thin">
        <color indexed="8"/>
      </bottom>
      <diagonal/>
    </border>
    <border>
      <left/>
      <right style="thin">
        <color indexed="8"/>
      </right>
      <top style="medium">
        <color indexed="64"/>
      </top>
      <bottom style="thin">
        <color indexed="8"/>
      </bottom>
      <diagonal/>
    </border>
    <border>
      <left/>
      <right/>
      <top style="medium">
        <color indexed="64"/>
      </top>
      <bottom style="thin">
        <color indexed="64"/>
      </bottom>
      <diagonal/>
    </border>
    <border>
      <left/>
      <right/>
      <top/>
      <bottom style="dotted">
        <color indexed="8"/>
      </bottom>
      <diagonal/>
    </border>
    <border>
      <left style="thin">
        <color indexed="8"/>
      </left>
      <right/>
      <top/>
      <bottom style="dotted">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8"/>
      </right>
      <top/>
      <bottom style="dotted">
        <color indexed="8"/>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64"/>
      </right>
      <top style="thin">
        <color indexed="8"/>
      </top>
      <bottom/>
      <diagonal/>
    </border>
    <border>
      <left/>
      <right style="thin">
        <color indexed="64"/>
      </right>
      <top style="medium">
        <color indexed="64"/>
      </top>
      <bottom style="thin">
        <color indexed="8"/>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4">
    <xf numFmtId="0" fontId="0" fillId="0" borderId="0"/>
    <xf numFmtId="1" fontId="2" fillId="0" borderId="0" applyFont="0" applyFill="0" applyBorder="0" applyAlignment="0" applyProtection="0"/>
    <xf numFmtId="170" fontId="3" fillId="0" borderId="0" applyFont="0" applyFill="0" applyBorder="0" applyAlignment="0" applyProtection="0">
      <protection locked="0"/>
    </xf>
    <xf numFmtId="173" fontId="3" fillId="0" borderId="0" applyFont="0" applyFill="0" applyBorder="0" applyAlignment="0" applyProtection="0">
      <protection locked="0"/>
    </xf>
    <xf numFmtId="166"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3" fontId="5" fillId="0" borderId="0" applyFont="0" applyFill="0" applyBorder="0" applyAlignment="0" applyProtection="0"/>
    <xf numFmtId="4" fontId="2" fillId="0" borderId="0" applyFont="0" applyFill="0" applyBorder="0" applyAlignment="0" applyProtection="0"/>
    <xf numFmtId="3" fontId="6" fillId="1" borderId="1" applyBorder="0"/>
    <xf numFmtId="0" fontId="7" fillId="0" borderId="0" applyNumberFormat="0" applyFill="0" applyBorder="0" applyAlignment="0" applyProtection="0">
      <alignment vertical="top"/>
      <protection locked="0"/>
    </xf>
    <xf numFmtId="164" fontId="21" fillId="0" borderId="0" applyFont="0" applyFill="0" applyBorder="0" applyAlignment="0" applyProtection="0"/>
    <xf numFmtId="164" fontId="14" fillId="0" borderId="0" applyFont="0" applyFill="0" applyBorder="0" applyAlignment="0" applyProtection="0"/>
    <xf numFmtId="172" fontId="5" fillId="0" borderId="0" applyFont="0" applyFill="0" applyBorder="0" applyAlignment="0" applyProtection="0"/>
    <xf numFmtId="2" fontId="5" fillId="0" borderId="0" applyFont="0" applyFill="0" applyBorder="0" applyAlignment="0" applyProtection="0">
      <protection locked="0"/>
    </xf>
    <xf numFmtId="0" fontId="8" fillId="1" borderId="2">
      <alignment horizontal="center" vertical="top" textRotation="90"/>
    </xf>
    <xf numFmtId="4" fontId="2" fillId="0" borderId="0" applyFont="0" applyFill="0" applyBorder="0" applyAlignment="0" applyProtection="0"/>
    <xf numFmtId="0" fontId="9" fillId="0" borderId="3"/>
    <xf numFmtId="0" fontId="4" fillId="0" borderId="0"/>
    <xf numFmtId="171" fontId="5" fillId="0" borderId="0" applyFont="0" applyFill="0" applyBorder="0" applyAlignment="0" applyProtection="0"/>
    <xf numFmtId="10" fontId="5" fillId="0" borderId="0"/>
    <xf numFmtId="174" fontId="5" fillId="0" borderId="0" applyFont="0" applyFill="0" applyBorder="0" applyAlignment="0" applyProtection="0"/>
    <xf numFmtId="175" fontId="3" fillId="0" borderId="0" applyFont="0" applyFill="0" applyBorder="0" applyAlignment="0" applyProtection="0">
      <protection locked="0"/>
    </xf>
    <xf numFmtId="9" fontId="26" fillId="0" borderId="0" applyFont="0" applyFill="0" applyBorder="0" applyAlignment="0" applyProtection="0"/>
    <xf numFmtId="9" fontId="14" fillId="0" borderId="0" applyFont="0" applyFill="0" applyBorder="0" applyAlignment="0" applyProtection="0"/>
    <xf numFmtId="0" fontId="27" fillId="0" borderId="0"/>
    <xf numFmtId="0" fontId="14" fillId="0" borderId="0"/>
    <xf numFmtId="0" fontId="27" fillId="0" borderId="0"/>
    <xf numFmtId="0" fontId="14" fillId="0" borderId="0"/>
    <xf numFmtId="0" fontId="22" fillId="0" borderId="0"/>
    <xf numFmtId="0" fontId="14" fillId="0" borderId="0"/>
    <xf numFmtId="0" fontId="26" fillId="0" borderId="0"/>
    <xf numFmtId="0" fontId="24" fillId="0" borderId="0"/>
    <xf numFmtId="0" fontId="14" fillId="0" borderId="0"/>
    <xf numFmtId="0" fontId="27" fillId="0" borderId="0"/>
    <xf numFmtId="0" fontId="26" fillId="0" borderId="0"/>
    <xf numFmtId="0" fontId="2" fillId="0" borderId="0"/>
    <xf numFmtId="0" fontId="2" fillId="0" borderId="0"/>
    <xf numFmtId="0" fontId="5" fillId="0" borderId="0"/>
    <xf numFmtId="0" fontId="5" fillId="0" borderId="0"/>
    <xf numFmtId="0" fontId="10" fillId="0" borderId="3" applyBorder="0" applyAlignment="0"/>
    <xf numFmtId="0" fontId="11" fillId="0" borderId="0"/>
    <xf numFmtId="0" fontId="12" fillId="2" borderId="3" applyBorder="0"/>
  </cellStyleXfs>
  <cellXfs count="330">
    <xf numFmtId="0" fontId="0" fillId="0" borderId="0" xfId="0"/>
    <xf numFmtId="0" fontId="13" fillId="0" borderId="0" xfId="0" applyFont="1"/>
    <xf numFmtId="0" fontId="0" fillId="0" borderId="4" xfId="0" applyBorder="1"/>
    <xf numFmtId="0" fontId="0" fillId="0" borderId="5" xfId="0" applyBorder="1"/>
    <xf numFmtId="0" fontId="0" fillId="0" borderId="0" xfId="0" applyAlignment="1">
      <alignment horizontal="right"/>
    </xf>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0" fontId="13" fillId="0" borderId="9" xfId="0" applyFont="1" applyBorder="1"/>
    <xf numFmtId="0" fontId="0" fillId="0" borderId="10" xfId="0" applyBorder="1" applyAlignment="1">
      <alignment horizontal="right"/>
    </xf>
    <xf numFmtId="0" fontId="0" fillId="0" borderId="9" xfId="0" applyBorder="1" applyAlignment="1">
      <alignment horizontal="right"/>
    </xf>
    <xf numFmtId="169" fontId="0" fillId="0" borderId="5" xfId="0" applyNumberFormat="1" applyBorder="1"/>
    <xf numFmtId="169" fontId="0" fillId="0" borderId="0" xfId="0" applyNumberFormat="1"/>
    <xf numFmtId="169" fontId="0" fillId="0" borderId="0" xfId="0" applyNumberFormat="1" applyAlignment="1">
      <alignment horizontal="right"/>
    </xf>
    <xf numFmtId="0" fontId="13" fillId="0" borderId="0" xfId="0" applyFont="1" applyAlignment="1">
      <alignment horizontal="right"/>
    </xf>
    <xf numFmtId="169" fontId="13" fillId="0" borderId="10" xfId="0" applyNumberFormat="1" applyFont="1" applyBorder="1" applyAlignment="1">
      <alignment horizontal="right"/>
    </xf>
    <xf numFmtId="169" fontId="13" fillId="0" borderId="9" xfId="0" applyNumberFormat="1" applyFont="1" applyBorder="1" applyAlignment="1">
      <alignment horizontal="right"/>
    </xf>
    <xf numFmtId="169" fontId="13" fillId="0" borderId="0" xfId="0" applyNumberFormat="1" applyFont="1" applyAlignment="1">
      <alignment horizontal="right"/>
    </xf>
    <xf numFmtId="0" fontId="13" fillId="0" borderId="11" xfId="0" applyFont="1" applyBorder="1"/>
    <xf numFmtId="169" fontId="0" fillId="0" borderId="9" xfId="0" applyNumberFormat="1" applyBorder="1"/>
    <xf numFmtId="169" fontId="0" fillId="0" borderId="9" xfId="0" applyNumberFormat="1" applyBorder="1" applyAlignment="1">
      <alignment horizontal="right"/>
    </xf>
    <xf numFmtId="0" fontId="14" fillId="0" borderId="0" xfId="0" applyFont="1"/>
    <xf numFmtId="0" fontId="14" fillId="0" borderId="0" xfId="0" applyFont="1" applyAlignment="1">
      <alignment horizontal="right"/>
    </xf>
    <xf numFmtId="169" fontId="0" fillId="0" borderId="5" xfId="0" applyNumberFormat="1" applyBorder="1" applyAlignment="1">
      <alignment horizontal="right"/>
    </xf>
    <xf numFmtId="169" fontId="0" fillId="0" borderId="10" xfId="0" applyNumberFormat="1" applyBorder="1" applyAlignment="1">
      <alignment horizontal="right"/>
    </xf>
    <xf numFmtId="0" fontId="0" fillId="0" borderId="12" xfId="0" applyBorder="1" applyAlignment="1">
      <alignment horizontal="centerContinuous"/>
    </xf>
    <xf numFmtId="0" fontId="0" fillId="0" borderId="4"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17" xfId="0" applyBorder="1" applyAlignment="1">
      <alignment horizontal="centerContinuous"/>
    </xf>
    <xf numFmtId="0" fontId="0" fillId="0" borderId="18" xfId="0" applyBorder="1" applyAlignment="1">
      <alignment horizontal="centerContinuous"/>
    </xf>
    <xf numFmtId="0" fontId="0" fillId="0" borderId="19" xfId="0" applyBorder="1" applyAlignment="1">
      <alignment horizontal="centerContinuous"/>
    </xf>
    <xf numFmtId="0" fontId="0" fillId="0" borderId="6" xfId="0" applyBorder="1"/>
    <xf numFmtId="0" fontId="0" fillId="0" borderId="20" xfId="0" applyBorder="1" applyAlignment="1">
      <alignment horizontal="right"/>
    </xf>
    <xf numFmtId="0" fontId="0" fillId="0" borderId="5" xfId="0" applyBorder="1" applyAlignment="1">
      <alignment horizontal="right"/>
    </xf>
    <xf numFmtId="0" fontId="0" fillId="0" borderId="21" xfId="0" applyBorder="1"/>
    <xf numFmtId="2" fontId="0" fillId="0" borderId="21" xfId="0" applyNumberFormat="1" applyBorder="1"/>
    <xf numFmtId="2" fontId="0" fillId="0" borderId="0" xfId="0" applyNumberFormat="1"/>
    <xf numFmtId="0" fontId="0" fillId="0" borderId="22" xfId="0" applyBorder="1"/>
    <xf numFmtId="0" fontId="13" fillId="0" borderId="23" xfId="0" applyFont="1" applyBorder="1" applyAlignment="1">
      <alignment horizontal="right"/>
    </xf>
    <xf numFmtId="2" fontId="13" fillId="0" borderId="1" xfId="0" applyNumberFormat="1" applyFont="1" applyBorder="1" applyAlignment="1">
      <alignment horizontal="right"/>
    </xf>
    <xf numFmtId="2" fontId="13" fillId="0" borderId="24" xfId="0" applyNumberFormat="1" applyFont="1" applyBorder="1" applyAlignment="1">
      <alignment horizontal="right"/>
    </xf>
    <xf numFmtId="169" fontId="13" fillId="0" borderId="10" xfId="0" applyNumberFormat="1" applyFont="1" applyBorder="1"/>
    <xf numFmtId="169" fontId="13" fillId="0" borderId="9" xfId="0" applyNumberFormat="1" applyFont="1" applyBorder="1"/>
    <xf numFmtId="0" fontId="0" fillId="0" borderId="16" xfId="0" applyBorder="1" applyAlignment="1">
      <alignment horizontal="right"/>
    </xf>
    <xf numFmtId="0" fontId="0" fillId="0" borderId="17" xfId="0" applyBorder="1" applyAlignment="1">
      <alignment horizontal="right"/>
    </xf>
    <xf numFmtId="0" fontId="15" fillId="0" borderId="0" xfId="0" applyFont="1"/>
    <xf numFmtId="0" fontId="16" fillId="0" borderId="0" xfId="0" applyFont="1"/>
    <xf numFmtId="0" fontId="15" fillId="0" borderId="4" xfId="0" applyFont="1" applyBorder="1"/>
    <xf numFmtId="0" fontId="15" fillId="0" borderId="6" xfId="0" applyFont="1" applyBorder="1"/>
    <xf numFmtId="0" fontId="15" fillId="0" borderId="8" xfId="0" applyFont="1" applyBorder="1" applyAlignment="1">
      <alignment horizontal="right"/>
    </xf>
    <xf numFmtId="0" fontId="16" fillId="0" borderId="9" xfId="0" applyFont="1" applyBorder="1"/>
    <xf numFmtId="0" fontId="15" fillId="0" borderId="10" xfId="0" applyFont="1" applyBorder="1" applyAlignment="1">
      <alignment horizontal="right"/>
    </xf>
    <xf numFmtId="0" fontId="15" fillId="0" borderId="9" xfId="0" applyFont="1" applyBorder="1" applyAlignment="1">
      <alignment horizontal="right"/>
    </xf>
    <xf numFmtId="169" fontId="15" fillId="0" borderId="5" xfId="0" applyNumberFormat="1" applyFont="1" applyBorder="1"/>
    <xf numFmtId="169" fontId="15" fillId="0" borderId="0" xfId="0" applyNumberFormat="1" applyFont="1"/>
    <xf numFmtId="169" fontId="15" fillId="0" borderId="5" xfId="0" applyNumberFormat="1" applyFont="1" applyBorder="1" applyAlignment="1">
      <alignment horizontal="right"/>
    </xf>
    <xf numFmtId="0" fontId="15" fillId="0" borderId="23" xfId="0" applyFont="1" applyBorder="1"/>
    <xf numFmtId="0" fontId="16" fillId="0" borderId="23" xfId="0" applyFont="1" applyBorder="1" applyAlignment="1">
      <alignment horizontal="right"/>
    </xf>
    <xf numFmtId="169" fontId="16" fillId="0" borderId="10" xfId="0" applyNumberFormat="1" applyFont="1" applyBorder="1" applyAlignment="1">
      <alignment horizontal="right"/>
    </xf>
    <xf numFmtId="169" fontId="16" fillId="0" borderId="9" xfId="0" applyNumberFormat="1" applyFont="1" applyBorder="1" applyAlignment="1">
      <alignment horizontal="right"/>
    </xf>
    <xf numFmtId="0" fontId="16" fillId="0" borderId="0" xfId="0" applyFont="1" applyAlignment="1">
      <alignment horizontal="right"/>
    </xf>
    <xf numFmtId="0" fontId="16" fillId="0" borderId="23" xfId="0" applyFont="1" applyBorder="1"/>
    <xf numFmtId="169" fontId="15" fillId="0" borderId="10" xfId="0" applyNumberFormat="1" applyFont="1" applyBorder="1"/>
    <xf numFmtId="169" fontId="15" fillId="0" borderId="9" xfId="0" applyNumberFormat="1" applyFont="1" applyBorder="1"/>
    <xf numFmtId="169" fontId="15" fillId="0" borderId="10" xfId="0" applyNumberFormat="1" applyFont="1" applyBorder="1" applyAlignment="1">
      <alignment horizontal="right"/>
    </xf>
    <xf numFmtId="169" fontId="14" fillId="0" borderId="0" xfId="0" applyNumberFormat="1" applyFont="1"/>
    <xf numFmtId="0" fontId="15" fillId="0" borderId="7" xfId="0" applyFont="1" applyBorder="1" applyAlignment="1">
      <alignment horizontal="right"/>
    </xf>
    <xf numFmtId="0" fontId="13" fillId="0" borderId="23" xfId="0" applyFont="1" applyBorder="1"/>
    <xf numFmtId="0" fontId="0" fillId="0" borderId="25" xfId="0" applyBorder="1" applyAlignment="1">
      <alignment horizontal="right"/>
    </xf>
    <xf numFmtId="0" fontId="13" fillId="0" borderId="9" xfId="0" applyFont="1" applyBorder="1" applyAlignment="1">
      <alignment horizontal="left"/>
    </xf>
    <xf numFmtId="0" fontId="13" fillId="0" borderId="0" xfId="0" applyFont="1" applyAlignment="1">
      <alignment horizontal="left"/>
    </xf>
    <xf numFmtId="0" fontId="13" fillId="0" borderId="11" xfId="0" applyFont="1" applyBorder="1" applyAlignment="1">
      <alignment horizontal="right"/>
    </xf>
    <xf numFmtId="0" fontId="17" fillId="0" borderId="0" xfId="0" applyFont="1"/>
    <xf numFmtId="3" fontId="13" fillId="0" borderId="0" xfId="38" applyNumberFormat="1" applyFont="1"/>
    <xf numFmtId="0" fontId="0" fillId="0" borderId="4" xfId="0" applyBorder="1" applyAlignment="1">
      <alignment wrapText="1"/>
    </xf>
    <xf numFmtId="0" fontId="0" fillId="0" borderId="0" xfId="0" applyAlignment="1">
      <alignment wrapText="1"/>
    </xf>
    <xf numFmtId="169" fontId="13" fillId="0" borderId="11" xfId="0" applyNumberFormat="1" applyFont="1" applyBorder="1" applyAlignment="1">
      <alignment horizontal="right"/>
    </xf>
    <xf numFmtId="0" fontId="13" fillId="0" borderId="24" xfId="0" applyFont="1" applyBorder="1"/>
    <xf numFmtId="169" fontId="13" fillId="0" borderId="0" xfId="0" applyNumberFormat="1" applyFont="1"/>
    <xf numFmtId="0" fontId="0" fillId="0" borderId="30" xfId="0" applyBorder="1"/>
    <xf numFmtId="0" fontId="0" fillId="0" borderId="31" xfId="0" applyBorder="1" applyAlignment="1">
      <alignment horizontal="right"/>
    </xf>
    <xf numFmtId="169" fontId="16" fillId="0" borderId="10" xfId="0" applyNumberFormat="1" applyFont="1" applyBorder="1"/>
    <xf numFmtId="169" fontId="13" fillId="0" borderId="5" xfId="0" applyNumberFormat="1" applyFont="1" applyBorder="1" applyAlignment="1">
      <alignment horizontal="right"/>
    </xf>
    <xf numFmtId="0" fontId="20" fillId="0" borderId="0" xfId="0" applyFont="1"/>
    <xf numFmtId="169" fontId="0" fillId="0" borderId="32" xfId="0" applyNumberFormat="1" applyBorder="1"/>
    <xf numFmtId="169" fontId="13" fillId="0" borderId="31" xfId="0" applyNumberFormat="1" applyFont="1" applyBorder="1" applyAlignment="1">
      <alignment horizontal="right"/>
    </xf>
    <xf numFmtId="169" fontId="13" fillId="0" borderId="32" xfId="0" applyNumberFormat="1" applyFont="1" applyBorder="1" applyAlignment="1">
      <alignment horizontal="right"/>
    </xf>
    <xf numFmtId="169" fontId="0" fillId="0" borderId="33" xfId="0" applyNumberFormat="1" applyBorder="1"/>
    <xf numFmtId="169" fontId="0" fillId="0" borderId="34" xfId="0" applyNumberFormat="1" applyBorder="1"/>
    <xf numFmtId="0" fontId="15" fillId="0" borderId="0" xfId="0" applyFont="1" applyAlignment="1">
      <alignment horizontal="right"/>
    </xf>
    <xf numFmtId="0" fontId="15" fillId="0" borderId="30" xfId="0" applyFont="1" applyBorder="1" applyAlignment="1">
      <alignment horizontal="right"/>
    </xf>
    <xf numFmtId="0" fontId="0" fillId="0" borderId="11" xfId="0" applyBorder="1" applyAlignment="1">
      <alignment horizontal="right"/>
    </xf>
    <xf numFmtId="169" fontId="0" fillId="0" borderId="11" xfId="0" applyNumberFormat="1" applyBorder="1" applyAlignment="1">
      <alignment horizontal="right"/>
    </xf>
    <xf numFmtId="0" fontId="0" fillId="0" borderId="17" xfId="0" applyBorder="1"/>
    <xf numFmtId="0" fontId="0" fillId="0" borderId="9" xfId="0" applyBorder="1"/>
    <xf numFmtId="0" fontId="23" fillId="0" borderId="0" xfId="0" applyFont="1"/>
    <xf numFmtId="169" fontId="13" fillId="0" borderId="1" xfId="0" applyNumberFormat="1" applyFont="1" applyBorder="1"/>
    <xf numFmtId="169" fontId="13" fillId="0" borderId="24" xfId="0" applyNumberFormat="1" applyFont="1" applyBorder="1"/>
    <xf numFmtId="169" fontId="13" fillId="0" borderId="37" xfId="0" applyNumberFormat="1" applyFont="1" applyBorder="1"/>
    <xf numFmtId="169" fontId="13" fillId="0" borderId="38" xfId="0" applyNumberFormat="1" applyFont="1" applyBorder="1"/>
    <xf numFmtId="169" fontId="13" fillId="0" borderId="21" xfId="0" applyNumberFormat="1" applyFont="1" applyBorder="1"/>
    <xf numFmtId="169" fontId="13" fillId="0" borderId="8" xfId="0" applyNumberFormat="1" applyFont="1" applyBorder="1"/>
    <xf numFmtId="0" fontId="0" fillId="0" borderId="0" xfId="0" applyAlignment="1">
      <alignment horizontal="left" indent="1"/>
    </xf>
    <xf numFmtId="0" fontId="11" fillId="0" borderId="0" xfId="0" applyFont="1"/>
    <xf numFmtId="0" fontId="7" fillId="0" borderId="0" xfId="11" applyFill="1" applyAlignment="1" applyProtection="1"/>
    <xf numFmtId="0" fontId="25" fillId="0" borderId="0" xfId="0" applyFont="1"/>
    <xf numFmtId="169" fontId="13" fillId="0" borderId="39" xfId="0" applyNumberFormat="1" applyFont="1" applyBorder="1"/>
    <xf numFmtId="0" fontId="28" fillId="0" borderId="0" xfId="32" applyFont="1"/>
    <xf numFmtId="0" fontId="26" fillId="0" borderId="0" xfId="32"/>
    <xf numFmtId="0" fontId="13" fillId="0" borderId="0" xfId="39" applyFont="1" applyAlignment="1">
      <alignment horizontal="centerContinuous"/>
    </xf>
    <xf numFmtId="0" fontId="14" fillId="0" borderId="0" xfId="34" applyAlignment="1">
      <alignment horizontal="center"/>
    </xf>
    <xf numFmtId="169" fontId="14" fillId="0" borderId="15" xfId="34" applyNumberFormat="1" applyBorder="1" applyAlignment="1">
      <alignment horizontal="centerContinuous"/>
    </xf>
    <xf numFmtId="169" fontId="14" fillId="0" borderId="4" xfId="34" applyNumberFormat="1" applyBorder="1" applyAlignment="1">
      <alignment horizontal="centerContinuous"/>
    </xf>
    <xf numFmtId="169" fontId="14" fillId="0" borderId="14" xfId="34" applyNumberFormat="1" applyBorder="1" applyAlignment="1">
      <alignment horizontal="centerContinuous"/>
    </xf>
    <xf numFmtId="0" fontId="14" fillId="0" borderId="0" xfId="34"/>
    <xf numFmtId="169" fontId="14" fillId="0" borderId="43" xfId="34" applyNumberFormat="1" applyBorder="1" applyAlignment="1">
      <alignment horizontal="centerContinuous"/>
    </xf>
    <xf numFmtId="169" fontId="14" fillId="0" borderId="44" xfId="34" applyNumberFormat="1" applyBorder="1" applyAlignment="1">
      <alignment horizontal="centerContinuous"/>
    </xf>
    <xf numFmtId="169" fontId="14" fillId="0" borderId="45" xfId="34" applyNumberFormat="1" applyBorder="1" applyAlignment="1">
      <alignment horizontal="centerContinuous"/>
    </xf>
    <xf numFmtId="169" fontId="14" fillId="0" borderId="37" xfId="34" applyNumberFormat="1" applyBorder="1" applyAlignment="1">
      <alignment horizontal="right"/>
    </xf>
    <xf numFmtId="169" fontId="14" fillId="0" borderId="38" xfId="34" applyNumberFormat="1" applyBorder="1" applyAlignment="1">
      <alignment horizontal="right"/>
    </xf>
    <xf numFmtId="169" fontId="14" fillId="0" borderId="46" xfId="34" applyNumberFormat="1" applyBorder="1" applyAlignment="1">
      <alignment horizontal="right"/>
    </xf>
    <xf numFmtId="0" fontId="13" fillId="0" borderId="24" xfId="34" applyFont="1" applyBorder="1"/>
    <xf numFmtId="0" fontId="23" fillId="0" borderId="0" xfId="34" applyFont="1"/>
    <xf numFmtId="0" fontId="13" fillId="0" borderId="0" xfId="34" applyFont="1" applyAlignment="1">
      <alignment horizontal="right"/>
    </xf>
    <xf numFmtId="169" fontId="13" fillId="0" borderId="1" xfId="34" applyNumberFormat="1" applyFont="1" applyBorder="1"/>
    <xf numFmtId="169" fontId="13" fillId="0" borderId="24" xfId="34" applyNumberFormat="1" applyFont="1" applyBorder="1"/>
    <xf numFmtId="169" fontId="13" fillId="0" borderId="47" xfId="34" applyNumberFormat="1" applyFont="1" applyBorder="1"/>
    <xf numFmtId="169" fontId="13" fillId="0" borderId="38" xfId="34" applyNumberFormat="1" applyFont="1" applyBorder="1"/>
    <xf numFmtId="169" fontId="13" fillId="0" borderId="21" xfId="34" applyNumberFormat="1" applyFont="1" applyBorder="1"/>
    <xf numFmtId="169" fontId="13" fillId="0" borderId="0" xfId="34" applyNumberFormat="1" applyFont="1"/>
    <xf numFmtId="169" fontId="13" fillId="0" borderId="36" xfId="34" applyNumberFormat="1" applyFont="1" applyBorder="1"/>
    <xf numFmtId="0" fontId="13" fillId="0" borderId="0" xfId="34" applyFont="1"/>
    <xf numFmtId="169" fontId="26" fillId="0" borderId="0" xfId="32" applyNumberFormat="1"/>
    <xf numFmtId="0" fontId="0" fillId="0" borderId="39" xfId="0" applyBorder="1" applyAlignment="1">
      <alignment horizontal="right"/>
    </xf>
    <xf numFmtId="169" fontId="0" fillId="0" borderId="39" xfId="0" applyNumberFormat="1" applyBorder="1" applyAlignment="1">
      <alignment horizontal="right"/>
    </xf>
    <xf numFmtId="169" fontId="13" fillId="0" borderId="50" xfId="0" applyNumberFormat="1" applyFont="1" applyBorder="1"/>
    <xf numFmtId="0" fontId="14" fillId="0" borderId="4" xfId="34" applyBorder="1"/>
    <xf numFmtId="0" fontId="14" fillId="0" borderId="44" xfId="34" applyBorder="1"/>
    <xf numFmtId="0" fontId="29" fillId="0" borderId="0" xfId="32" applyFont="1"/>
    <xf numFmtId="0" fontId="0" fillId="0" borderId="50" xfId="0" applyBorder="1" applyAlignment="1">
      <alignment horizontal="right"/>
    </xf>
    <xf numFmtId="169" fontId="15" fillId="0" borderId="36" xfId="0" applyNumberFormat="1" applyFont="1" applyBorder="1"/>
    <xf numFmtId="169" fontId="16" fillId="0" borderId="50" xfId="0" applyNumberFormat="1" applyFont="1" applyBorder="1" applyAlignment="1">
      <alignment horizontal="right"/>
    </xf>
    <xf numFmtId="169" fontId="0" fillId="0" borderId="50" xfId="0" applyNumberFormat="1" applyBorder="1" applyAlignment="1">
      <alignment horizontal="right"/>
    </xf>
    <xf numFmtId="169" fontId="0" fillId="0" borderId="36" xfId="0" applyNumberFormat="1" applyBorder="1" applyAlignment="1">
      <alignment horizontal="right"/>
    </xf>
    <xf numFmtId="169" fontId="13" fillId="0" borderId="50" xfId="0" applyNumberFormat="1" applyFont="1" applyBorder="1" applyAlignment="1">
      <alignment horizontal="right"/>
    </xf>
    <xf numFmtId="169" fontId="13" fillId="0" borderId="34" xfId="0" applyNumberFormat="1" applyFont="1" applyBorder="1" applyAlignment="1">
      <alignment horizontal="right"/>
    </xf>
    <xf numFmtId="169" fontId="13" fillId="0" borderId="24" xfId="0" applyNumberFormat="1" applyFont="1" applyBorder="1" applyAlignment="1">
      <alignment horizontal="right"/>
    </xf>
    <xf numFmtId="0" fontId="18" fillId="0" borderId="5" xfId="0" applyFont="1" applyBorder="1"/>
    <xf numFmtId="0" fontId="18" fillId="0" borderId="0" xfId="0" applyFont="1"/>
    <xf numFmtId="0" fontId="0" fillId="0" borderId="29" xfId="0" applyBorder="1"/>
    <xf numFmtId="0" fontId="0" fillId="0" borderId="28" xfId="0" applyBorder="1"/>
    <xf numFmtId="0" fontId="0" fillId="0" borderId="35" xfId="0" applyBorder="1"/>
    <xf numFmtId="0" fontId="13" fillId="0" borderId="5" xfId="0" applyFont="1" applyBorder="1"/>
    <xf numFmtId="0" fontId="19" fillId="0" borderId="5" xfId="0" applyFont="1" applyBorder="1"/>
    <xf numFmtId="0" fontId="19" fillId="0" borderId="0" xfId="0" applyFont="1"/>
    <xf numFmtId="169" fontId="13" fillId="0" borderId="5" xfId="0" applyNumberFormat="1" applyFont="1" applyBorder="1"/>
    <xf numFmtId="169" fontId="13" fillId="0" borderId="37" xfId="34" applyNumberFormat="1" applyFont="1" applyBorder="1"/>
    <xf numFmtId="169" fontId="13" fillId="0" borderId="46" xfId="34" applyNumberFormat="1" applyFont="1" applyBorder="1"/>
    <xf numFmtId="0" fontId="14" fillId="0" borderId="1" xfId="34" applyBorder="1"/>
    <xf numFmtId="0" fontId="14" fillId="0" borderId="24" xfId="34" applyBorder="1"/>
    <xf numFmtId="0" fontId="14" fillId="0" borderId="47" xfId="34" applyBorder="1"/>
    <xf numFmtId="0" fontId="14" fillId="0" borderId="21" xfId="34" applyBorder="1"/>
    <xf numFmtId="0" fontId="14" fillId="0" borderId="36" xfId="34" applyBorder="1"/>
    <xf numFmtId="169" fontId="14" fillId="0" borderId="21" xfId="34" applyNumberFormat="1" applyBorder="1"/>
    <xf numFmtId="169" fontId="14" fillId="0" borderId="0" xfId="34" applyNumberFormat="1"/>
    <xf numFmtId="169" fontId="14" fillId="0" borderId="36" xfId="34" applyNumberFormat="1" applyBorder="1"/>
    <xf numFmtId="0" fontId="28" fillId="0" borderId="21" xfId="32" applyFont="1" applyBorder="1"/>
    <xf numFmtId="0" fontId="28" fillId="0" borderId="36" xfId="32" applyFont="1" applyBorder="1"/>
    <xf numFmtId="0" fontId="0" fillId="0" borderId="18" xfId="0" applyBorder="1" applyAlignment="1">
      <alignment horizontal="right"/>
    </xf>
    <xf numFmtId="169" fontId="0" fillId="0" borderId="36" xfId="0" applyNumberFormat="1" applyBorder="1"/>
    <xf numFmtId="169" fontId="1" fillId="0" borderId="0" xfId="0" applyNumberFormat="1" applyFont="1"/>
    <xf numFmtId="0" fontId="1" fillId="0" borderId="0" xfId="0" applyFont="1"/>
    <xf numFmtId="0" fontId="1" fillId="0" borderId="4" xfId="0" applyFont="1" applyBorder="1"/>
    <xf numFmtId="0" fontId="1" fillId="0" borderId="6" xfId="0" applyFont="1" applyBorder="1" applyAlignment="1">
      <alignment horizontal="right"/>
    </xf>
    <xf numFmtId="169" fontId="1" fillId="0" borderId="8" xfId="0" applyNumberFormat="1" applyFont="1" applyBorder="1" applyAlignment="1">
      <alignment horizontal="right"/>
    </xf>
    <xf numFmtId="169" fontId="1" fillId="0" borderId="9" xfId="0" applyNumberFormat="1" applyFont="1" applyBorder="1" applyAlignment="1">
      <alignment horizontal="right"/>
    </xf>
    <xf numFmtId="169" fontId="1" fillId="0" borderId="10" xfId="0" applyNumberFormat="1" applyFont="1" applyBorder="1" applyAlignment="1">
      <alignment horizontal="right"/>
    </xf>
    <xf numFmtId="0" fontId="1" fillId="0" borderId="23" xfId="0" applyFont="1" applyBorder="1"/>
    <xf numFmtId="169" fontId="1" fillId="0" borderId="5" xfId="0" applyNumberFormat="1" applyFont="1" applyBorder="1"/>
    <xf numFmtId="0" fontId="1" fillId="0" borderId="0" xfId="0" applyFont="1" applyAlignment="1">
      <alignment horizontal="right"/>
    </xf>
    <xf numFmtId="169" fontId="1" fillId="0" borderId="0" xfId="0" applyNumberFormat="1" applyFont="1" applyAlignment="1">
      <alignment horizontal="right"/>
    </xf>
    <xf numFmtId="169" fontId="1" fillId="0" borderId="32" xfId="0" applyNumberFormat="1" applyFont="1" applyBorder="1" applyAlignment="1">
      <alignment horizontal="right"/>
    </xf>
    <xf numFmtId="169" fontId="1" fillId="0" borderId="5" xfId="0" applyNumberFormat="1" applyFont="1" applyBorder="1" applyAlignment="1">
      <alignment horizontal="right"/>
    </xf>
    <xf numFmtId="0" fontId="1" fillId="0" borderId="26" xfId="0" applyFont="1" applyBorder="1"/>
    <xf numFmtId="0" fontId="1" fillId="0" borderId="12" xfId="0" applyFont="1" applyBorder="1" applyAlignment="1">
      <alignment horizontal="right"/>
    </xf>
    <xf numFmtId="0" fontId="1" fillId="0" borderId="4" xfId="0" applyFont="1" applyBorder="1" applyAlignment="1">
      <alignment horizontal="right"/>
    </xf>
    <xf numFmtId="0" fontId="1" fillId="0" borderId="27" xfId="0" applyFont="1" applyBorder="1" applyAlignment="1">
      <alignment horizontal="right"/>
    </xf>
    <xf numFmtId="0" fontId="1" fillId="0" borderId="10" xfId="0" applyFont="1" applyBorder="1"/>
    <xf numFmtId="0" fontId="1" fillId="0" borderId="9" xfId="0" applyFont="1" applyBorder="1"/>
    <xf numFmtId="0" fontId="1" fillId="0" borderId="15" xfId="0" applyFont="1" applyBorder="1" applyAlignment="1">
      <alignment horizontal="centerContinuous"/>
    </xf>
    <xf numFmtId="0" fontId="1" fillId="0" borderId="4" xfId="0" applyFont="1" applyBorder="1" applyAlignment="1">
      <alignment horizontal="centerContinuous"/>
    </xf>
    <xf numFmtId="0" fontId="1" fillId="0" borderId="12" xfId="0" applyFont="1" applyBorder="1" applyAlignment="1">
      <alignment horizontal="centerContinuous"/>
    </xf>
    <xf numFmtId="0" fontId="1" fillId="0" borderId="39" xfId="0" applyFont="1" applyBorder="1" applyAlignment="1">
      <alignment horizontal="centerContinuous"/>
    </xf>
    <xf numFmtId="0" fontId="1" fillId="0" borderId="9" xfId="0" applyFont="1" applyBorder="1" applyAlignment="1">
      <alignment horizontal="centerContinuous"/>
    </xf>
    <xf numFmtId="0" fontId="1" fillId="0" borderId="10" xfId="0" applyFont="1" applyBorder="1" applyAlignment="1">
      <alignment horizontal="centerContinuous"/>
    </xf>
    <xf numFmtId="0" fontId="1" fillId="0" borderId="21" xfId="0" applyFont="1" applyBorder="1" applyAlignment="1">
      <alignment horizontal="centerContinuous"/>
    </xf>
    <xf numFmtId="0" fontId="1" fillId="0" borderId="0" xfId="0" applyFont="1" applyAlignment="1">
      <alignment horizontal="centerContinuous"/>
    </xf>
    <xf numFmtId="0" fontId="1" fillId="0" borderId="5" xfId="0" applyFont="1" applyBorder="1" applyAlignment="1">
      <alignment horizontal="centerContinuous"/>
    </xf>
    <xf numFmtId="0" fontId="1" fillId="0" borderId="39" xfId="0" applyFont="1" applyBorder="1" applyAlignment="1">
      <alignment horizontal="right"/>
    </xf>
    <xf numFmtId="0" fontId="1" fillId="0" borderId="9" xfId="0" applyFont="1" applyBorder="1" applyAlignment="1">
      <alignment horizontal="right"/>
    </xf>
    <xf numFmtId="0" fontId="1" fillId="0" borderId="10" xfId="0" applyFont="1" applyBorder="1" applyAlignment="1">
      <alignment horizontal="right"/>
    </xf>
    <xf numFmtId="169" fontId="1" fillId="0" borderId="23" xfId="0" applyNumberFormat="1" applyFont="1" applyBorder="1"/>
    <xf numFmtId="169" fontId="1" fillId="0" borderId="21" xfId="0" applyNumberFormat="1" applyFont="1" applyBorder="1"/>
    <xf numFmtId="169" fontId="1" fillId="0" borderId="36" xfId="0" applyNumberFormat="1" applyFont="1" applyBorder="1"/>
    <xf numFmtId="0" fontId="1" fillId="0" borderId="40" xfId="0" applyFont="1" applyBorder="1"/>
    <xf numFmtId="0" fontId="1" fillId="0" borderId="41" xfId="0" applyFont="1" applyBorder="1" applyAlignment="1">
      <alignment horizontal="right"/>
    </xf>
    <xf numFmtId="0" fontId="1" fillId="0" borderId="42" xfId="0" applyFont="1" applyBorder="1" applyAlignment="1">
      <alignment horizontal="right"/>
    </xf>
    <xf numFmtId="0" fontId="1" fillId="0" borderId="21" xfId="0" applyFont="1" applyBorder="1"/>
    <xf numFmtId="0" fontId="1" fillId="0" borderId="15" xfId="0" applyFont="1" applyBorder="1" applyAlignment="1">
      <alignment horizontal="right"/>
    </xf>
    <xf numFmtId="0" fontId="1" fillId="0" borderId="39" xfId="0" applyFont="1" applyBorder="1"/>
    <xf numFmtId="169" fontId="1" fillId="0" borderId="21" xfId="0" applyNumberFormat="1" applyFont="1" applyBorder="1" applyAlignment="1">
      <alignment horizontal="right"/>
    </xf>
    <xf numFmtId="0" fontId="1" fillId="0" borderId="0" xfId="40" applyFont="1"/>
    <xf numFmtId="169" fontId="1" fillId="0" borderId="44" xfId="40" applyNumberFormat="1" applyFont="1" applyBorder="1"/>
    <xf numFmtId="0" fontId="1" fillId="0" borderId="0" xfId="32" applyFont="1"/>
    <xf numFmtId="0" fontId="13" fillId="0" borderId="0" xfId="0" applyFont="1" applyAlignment="1">
      <alignment horizontal="center" vertical="center" wrapText="1"/>
    </xf>
    <xf numFmtId="0" fontId="1" fillId="0" borderId="0" xfId="0" applyFont="1" applyAlignment="1">
      <alignment horizontal="center" vertical="center" wrapText="1"/>
    </xf>
    <xf numFmtId="0" fontId="1" fillId="0" borderId="4" xfId="0" applyFont="1" applyBorder="1" applyAlignment="1">
      <alignment horizontal="left" vertical="center"/>
    </xf>
    <xf numFmtId="0" fontId="1" fillId="0" borderId="45" xfId="0" applyFont="1" applyBorder="1"/>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46" xfId="0" applyFont="1" applyBorder="1" applyAlignment="1">
      <alignment horizontal="center" vertical="center"/>
    </xf>
    <xf numFmtId="0" fontId="1" fillId="0" borderId="1" xfId="0" applyFont="1" applyBorder="1"/>
    <xf numFmtId="0" fontId="1" fillId="0" borderId="24" xfId="0" applyFont="1" applyBorder="1"/>
    <xf numFmtId="0" fontId="1" fillId="0" borderId="47" xfId="0" applyFont="1" applyBorder="1"/>
    <xf numFmtId="0" fontId="30" fillId="0" borderId="0" xfId="0" applyFont="1"/>
    <xf numFmtId="0" fontId="1" fillId="0" borderId="36" xfId="0" applyFont="1" applyBorder="1"/>
    <xf numFmtId="0" fontId="13" fillId="0" borderId="21" xfId="0" applyFont="1" applyBorder="1"/>
    <xf numFmtId="0" fontId="13" fillId="0" borderId="21" xfId="0" applyFont="1" applyBorder="1" applyAlignment="1">
      <alignment horizontal="right"/>
    </xf>
    <xf numFmtId="176" fontId="1" fillId="0" borderId="21" xfId="0" applyNumberFormat="1" applyFont="1" applyBorder="1"/>
    <xf numFmtId="176" fontId="1" fillId="0" borderId="0" xfId="0" applyNumberFormat="1" applyFont="1"/>
    <xf numFmtId="176" fontId="13" fillId="0" borderId="1" xfId="0" applyNumberFormat="1" applyFont="1" applyBorder="1"/>
    <xf numFmtId="176" fontId="13" fillId="0" borderId="24" xfId="0" applyNumberFormat="1" applyFont="1" applyBorder="1"/>
    <xf numFmtId="176" fontId="1" fillId="0" borderId="36" xfId="0" applyNumberFormat="1" applyFont="1" applyBorder="1"/>
    <xf numFmtId="176" fontId="13" fillId="0" borderId="37" xfId="0" applyNumberFormat="1" applyFont="1" applyBorder="1"/>
    <xf numFmtId="176" fontId="13" fillId="0" borderId="38" xfId="0" applyNumberFormat="1" applyFont="1" applyBorder="1"/>
    <xf numFmtId="176" fontId="13" fillId="0" borderId="46" xfId="0" applyNumberFormat="1" applyFont="1" applyBorder="1"/>
    <xf numFmtId="176" fontId="13" fillId="0" borderId="21" xfId="0" applyNumberFormat="1" applyFont="1" applyBorder="1"/>
    <xf numFmtId="176" fontId="13" fillId="0" borderId="0" xfId="0" applyNumberFormat="1" applyFont="1"/>
    <xf numFmtId="0" fontId="31" fillId="0" borderId="0" xfId="0" applyFont="1"/>
    <xf numFmtId="0" fontId="1" fillId="0" borderId="0" xfId="26" applyFont="1"/>
    <xf numFmtId="0" fontId="1" fillId="0" borderId="4" xfId="26" applyFont="1" applyBorder="1"/>
    <xf numFmtId="0" fontId="13" fillId="0" borderId="24" xfId="26" applyFont="1" applyBorder="1"/>
    <xf numFmtId="0" fontId="23" fillId="0" borderId="0" xfId="26" applyFont="1"/>
    <xf numFmtId="169" fontId="1" fillId="0" borderId="0" xfId="26" applyNumberFormat="1" applyFont="1"/>
    <xf numFmtId="0" fontId="13" fillId="0" borderId="0" xfId="26" applyFont="1" applyAlignment="1">
      <alignment horizontal="right"/>
    </xf>
    <xf numFmtId="0" fontId="13" fillId="0" borderId="0" xfId="26" applyFont="1"/>
    <xf numFmtId="169" fontId="1" fillId="0" borderId="0" xfId="26" applyNumberFormat="1" applyFont="1" applyAlignment="1">
      <alignment horizontal="left"/>
    </xf>
    <xf numFmtId="0" fontId="1" fillId="0" borderId="0" xfId="26" applyFont="1" applyFill="1"/>
    <xf numFmtId="0" fontId="1" fillId="0" borderId="15" xfId="26" applyFont="1" applyFill="1" applyBorder="1" applyAlignment="1">
      <alignment horizontal="center" vertical="center"/>
    </xf>
    <xf numFmtId="0" fontId="1" fillId="0" borderId="10" xfId="26" applyFont="1" applyFill="1" applyBorder="1"/>
    <xf numFmtId="169" fontId="1" fillId="0" borderId="5" xfId="26" applyNumberFormat="1" applyFont="1" applyFill="1" applyBorder="1"/>
    <xf numFmtId="177" fontId="1" fillId="0" borderId="21" xfId="26" applyNumberFormat="1" applyFont="1" applyFill="1" applyBorder="1" applyAlignment="1">
      <alignment horizontal="right" vertical="center"/>
    </xf>
    <xf numFmtId="177" fontId="13" fillId="0" borderId="10" xfId="26" applyNumberFormat="1" applyFont="1" applyFill="1" applyBorder="1"/>
    <xf numFmtId="169" fontId="1" fillId="0" borderId="21" xfId="26" applyNumberFormat="1" applyFont="1" applyFill="1" applyBorder="1" applyAlignment="1">
      <alignment horizontal="right" vertical="center"/>
    </xf>
    <xf numFmtId="169" fontId="13" fillId="0" borderId="10" xfId="26" applyNumberFormat="1" applyFont="1" applyFill="1" applyBorder="1"/>
    <xf numFmtId="169" fontId="1" fillId="0" borderId="21" xfId="26" applyNumberFormat="1" applyFont="1" applyFill="1" applyBorder="1"/>
    <xf numFmtId="169" fontId="13" fillId="0" borderId="5" xfId="26" applyNumberFormat="1" applyFont="1" applyFill="1" applyBorder="1"/>
    <xf numFmtId="169" fontId="1" fillId="0" borderId="5" xfId="26" applyNumberFormat="1" applyFont="1" applyFill="1" applyBorder="1" applyAlignment="1">
      <alignment horizontal="right" vertical="center"/>
    </xf>
    <xf numFmtId="0" fontId="0" fillId="0" borderId="0" xfId="0" applyFill="1"/>
    <xf numFmtId="0" fontId="1" fillId="0" borderId="4" xfId="26" applyFont="1" applyFill="1" applyBorder="1" applyAlignment="1">
      <alignment horizontal="center" vertical="center"/>
    </xf>
    <xf numFmtId="0" fontId="1" fillId="0" borderId="9" xfId="26" applyFont="1" applyFill="1" applyBorder="1"/>
    <xf numFmtId="169" fontId="1" fillId="0" borderId="0" xfId="26" applyNumberFormat="1" applyFont="1" applyFill="1"/>
    <xf numFmtId="177" fontId="1" fillId="0" borderId="0" xfId="26" applyNumberFormat="1" applyFont="1" applyFill="1" applyAlignment="1">
      <alignment horizontal="right" vertical="center"/>
    </xf>
    <xf numFmtId="177" fontId="13" fillId="0" borderId="9" xfId="26" applyNumberFormat="1" applyFont="1" applyFill="1" applyBorder="1"/>
    <xf numFmtId="169" fontId="1" fillId="0" borderId="0" xfId="26" applyNumberFormat="1" applyFont="1" applyFill="1" applyAlignment="1">
      <alignment horizontal="right" vertical="center"/>
    </xf>
    <xf numFmtId="169" fontId="13" fillId="0" borderId="9" xfId="26" applyNumberFormat="1" applyFont="1" applyFill="1" applyBorder="1"/>
    <xf numFmtId="169" fontId="13" fillId="0" borderId="0" xfId="26" applyNumberFormat="1" applyFont="1" applyFill="1"/>
    <xf numFmtId="169" fontId="32" fillId="0" borderId="0" xfId="26" applyNumberFormat="1" applyFont="1" applyFill="1"/>
    <xf numFmtId="0" fontId="1" fillId="0" borderId="0" xfId="26" applyFont="1" applyAlignment="1">
      <alignment horizontal="left"/>
    </xf>
    <xf numFmtId="0" fontId="29" fillId="0" borderId="0" xfId="26" applyFont="1"/>
    <xf numFmtId="0" fontId="1" fillId="0" borderId="15" xfId="26" applyFont="1" applyFill="1" applyBorder="1" applyAlignment="1">
      <alignment horizontal="right"/>
    </xf>
    <xf numFmtId="169" fontId="33" fillId="0" borderId="5" xfId="26" applyNumberFormat="1" applyFont="1" applyFill="1" applyBorder="1" applyAlignment="1">
      <alignment horizontal="right"/>
    </xf>
    <xf numFmtId="169" fontId="29" fillId="0" borderId="5" xfId="26" applyNumberFormat="1" applyFont="1" applyFill="1" applyBorder="1"/>
    <xf numFmtId="169" fontId="33" fillId="0" borderId="16" xfId="26" applyNumberFormat="1" applyFont="1" applyFill="1" applyBorder="1" applyAlignment="1">
      <alignment horizontal="right"/>
    </xf>
    <xf numFmtId="169" fontId="13" fillId="0" borderId="7" xfId="26" applyNumberFormat="1" applyFont="1" applyFill="1" applyBorder="1"/>
    <xf numFmtId="0" fontId="1" fillId="0" borderId="5" xfId="26" applyFont="1" applyFill="1" applyBorder="1"/>
    <xf numFmtId="0" fontId="29" fillId="0" borderId="5" xfId="26" applyFont="1" applyFill="1" applyBorder="1" applyAlignment="1">
      <alignment horizontal="right"/>
    </xf>
    <xf numFmtId="0" fontId="33" fillId="0" borderId="5" xfId="26" applyFont="1" applyFill="1" applyBorder="1" applyAlignment="1">
      <alignment horizontal="right"/>
    </xf>
    <xf numFmtId="0" fontId="33" fillId="0" borderId="16" xfId="26" applyFont="1" applyFill="1" applyBorder="1" applyAlignment="1">
      <alignment horizontal="right"/>
    </xf>
    <xf numFmtId="169" fontId="1" fillId="0" borderId="5" xfId="26" applyNumberFormat="1" applyFont="1" applyFill="1" applyBorder="1" applyAlignment="1">
      <alignment horizontal="right"/>
    </xf>
    <xf numFmtId="0" fontId="29" fillId="0" borderId="0" xfId="26" applyFont="1" applyFill="1"/>
    <xf numFmtId="0" fontId="1" fillId="0" borderId="4" xfId="26" applyFont="1" applyFill="1" applyBorder="1" applyAlignment="1">
      <alignment horizontal="right"/>
    </xf>
    <xf numFmtId="169" fontId="33" fillId="0" borderId="0" xfId="26" applyNumberFormat="1" applyFont="1" applyFill="1" applyAlignment="1">
      <alignment horizontal="right"/>
    </xf>
    <xf numFmtId="169" fontId="33" fillId="0" borderId="17" xfId="26" applyNumberFormat="1" applyFont="1" applyFill="1" applyBorder="1" applyAlignment="1">
      <alignment horizontal="right"/>
    </xf>
    <xf numFmtId="169" fontId="13" fillId="0" borderId="8" xfId="26" applyNumberFormat="1" applyFont="1" applyFill="1" applyBorder="1"/>
    <xf numFmtId="0" fontId="33" fillId="0" borderId="0" xfId="26" applyFont="1" applyFill="1" applyAlignment="1">
      <alignment horizontal="right"/>
    </xf>
    <xf numFmtId="0" fontId="33" fillId="0" borderId="17" xfId="26" applyFont="1" applyFill="1" applyBorder="1" applyAlignment="1">
      <alignment horizontal="right"/>
    </xf>
    <xf numFmtId="169" fontId="1" fillId="0" borderId="0" xfId="26" applyNumberFormat="1" applyFont="1" applyFill="1" applyAlignment="1">
      <alignment horizontal="right"/>
    </xf>
    <xf numFmtId="169" fontId="29" fillId="0" borderId="0" xfId="26" applyNumberFormat="1" applyFont="1" applyFill="1"/>
    <xf numFmtId="169" fontId="29" fillId="0" borderId="17" xfId="26" applyNumberFormat="1" applyFont="1" applyFill="1" applyBorder="1"/>
    <xf numFmtId="169" fontId="29" fillId="0" borderId="0" xfId="26" applyNumberFormat="1" applyFont="1" applyFill="1" applyAlignment="1">
      <alignment horizontal="right"/>
    </xf>
    <xf numFmtId="169" fontId="29" fillId="0" borderId="17" xfId="26" applyNumberFormat="1" applyFont="1" applyFill="1" applyBorder="1" applyAlignment="1">
      <alignment horizontal="right"/>
    </xf>
    <xf numFmtId="169" fontId="34" fillId="0" borderId="0" xfId="26" applyNumberFormat="1" applyFont="1" applyFill="1" applyAlignment="1">
      <alignment horizontal="right"/>
    </xf>
    <xf numFmtId="0" fontId="34" fillId="0" borderId="0" xfId="26" applyFont="1" applyFill="1" applyAlignment="1">
      <alignment horizontal="right"/>
    </xf>
    <xf numFmtId="0" fontId="7" fillId="0" borderId="0" xfId="11" quotePrefix="1" applyFill="1" applyAlignment="1" applyProtection="1"/>
    <xf numFmtId="3" fontId="13" fillId="0" borderId="0" xfId="38" applyNumberFormat="1" applyFont="1" applyAlignment="1">
      <alignment horizontal="center"/>
    </xf>
    <xf numFmtId="0" fontId="13" fillId="0" borderId="0" xfId="0" applyFont="1" applyAlignment="1">
      <alignment horizontal="center"/>
    </xf>
    <xf numFmtId="0" fontId="0" fillId="0" borderId="48" xfId="0" applyBorder="1" applyAlignment="1">
      <alignment horizontal="center" wrapText="1"/>
    </xf>
    <xf numFmtId="0" fontId="0" fillId="0" borderId="49" xfId="0" applyBorder="1" applyAlignment="1">
      <alignment horizontal="center" wrapText="1"/>
    </xf>
    <xf numFmtId="0" fontId="0" fillId="0" borderId="26" xfId="0" applyBorder="1" applyAlignment="1">
      <alignment horizontal="center" wrapText="1"/>
    </xf>
    <xf numFmtId="0" fontId="0" fillId="0" borderId="51" xfId="0" applyBorder="1" applyAlignment="1">
      <alignment horizontal="center" wrapText="1"/>
    </xf>
    <xf numFmtId="0" fontId="15" fillId="0" borderId="48" xfId="0" applyFont="1" applyBorder="1" applyAlignment="1">
      <alignment horizontal="center"/>
    </xf>
    <xf numFmtId="0" fontId="15" fillId="0" borderId="49" xfId="0" applyFont="1" applyBorder="1" applyAlignment="1">
      <alignment horizontal="center"/>
    </xf>
    <xf numFmtId="0" fontId="1" fillId="0" borderId="48" xfId="0" applyFont="1" applyBorder="1" applyAlignment="1">
      <alignment horizontal="center"/>
    </xf>
    <xf numFmtId="0" fontId="1" fillId="0" borderId="26" xfId="0" applyFont="1" applyBorder="1" applyAlignment="1">
      <alignment horizontal="center"/>
    </xf>
    <xf numFmtId="0" fontId="15" fillId="0" borderId="26" xfId="0" applyFont="1" applyBorder="1" applyAlignment="1">
      <alignment horizontal="center"/>
    </xf>
    <xf numFmtId="0" fontId="0" fillId="0" borderId="26" xfId="0" applyBorder="1" applyAlignment="1">
      <alignment horizontal="center"/>
    </xf>
    <xf numFmtId="0" fontId="1" fillId="0" borderId="49" xfId="0" applyFont="1" applyBorder="1" applyAlignment="1">
      <alignment horizontal="center"/>
    </xf>
    <xf numFmtId="0" fontId="0" fillId="0" borderId="0" xfId="0" applyAlignment="1">
      <alignment horizontal="left" vertical="top" wrapText="1"/>
    </xf>
    <xf numFmtId="0" fontId="0" fillId="0" borderId="48" xfId="0" applyBorder="1" applyAlignment="1">
      <alignment horizontal="center"/>
    </xf>
    <xf numFmtId="0" fontId="0" fillId="0" borderId="49" xfId="0" applyBorder="1" applyAlignment="1">
      <alignment horizontal="center"/>
    </xf>
    <xf numFmtId="0" fontId="0" fillId="0" borderId="4" xfId="0" applyBorder="1" applyAlignment="1">
      <alignment horizontal="center"/>
    </xf>
    <xf numFmtId="0" fontId="31" fillId="0" borderId="0" xfId="0" quotePrefix="1" applyFont="1" applyAlignment="1">
      <alignment horizontal="left" wrapText="1"/>
    </xf>
    <xf numFmtId="0" fontId="1" fillId="0" borderId="0" xfId="28" applyFont="1" applyAlignment="1">
      <alignment horizontal="left" vertical="top" wrapText="1"/>
    </xf>
    <xf numFmtId="0" fontId="1" fillId="0" borderId="5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53" xfId="0" applyFont="1" applyBorder="1" applyAlignment="1">
      <alignment horizontal="center" vertical="center" wrapText="1"/>
    </xf>
    <xf numFmtId="0" fontId="13" fillId="0" borderId="0" xfId="26" applyFont="1" applyAlignment="1">
      <alignment horizontal="center"/>
    </xf>
    <xf numFmtId="0" fontId="13" fillId="0" borderId="0" xfId="40" applyFont="1" applyAlignment="1">
      <alignment horizontal="center"/>
    </xf>
    <xf numFmtId="0" fontId="13" fillId="0" borderId="0" xfId="39" applyFont="1" applyAlignment="1">
      <alignment horizontal="center"/>
    </xf>
    <xf numFmtId="3" fontId="13" fillId="0" borderId="0" xfId="37" applyNumberFormat="1" applyFont="1" applyAlignment="1">
      <alignment horizontal="center"/>
    </xf>
    <xf numFmtId="169" fontId="14" fillId="0" borderId="15" xfId="34" applyNumberFormat="1" applyBorder="1" applyAlignment="1">
      <alignment horizontal="center" wrapText="1"/>
    </xf>
    <xf numFmtId="169" fontId="14" fillId="0" borderId="4" xfId="34" applyNumberFormat="1" applyBorder="1" applyAlignment="1">
      <alignment horizontal="center" wrapText="1"/>
    </xf>
    <xf numFmtId="169" fontId="14" fillId="0" borderId="14" xfId="34" applyNumberFormat="1" applyBorder="1" applyAlignment="1">
      <alignment horizontal="center" wrapText="1"/>
    </xf>
    <xf numFmtId="169" fontId="14" fillId="0" borderId="43" xfId="34" applyNumberFormat="1" applyBorder="1" applyAlignment="1">
      <alignment horizontal="center" wrapText="1"/>
    </xf>
    <xf numFmtId="169" fontId="14" fillId="0" borderId="44" xfId="34" applyNumberFormat="1" applyBorder="1" applyAlignment="1">
      <alignment horizontal="center" wrapText="1"/>
    </xf>
    <xf numFmtId="169" fontId="14" fillId="0" borderId="45" xfId="34" applyNumberFormat="1" applyBorder="1" applyAlignment="1">
      <alignment horizontal="center" wrapText="1"/>
    </xf>
  </cellXfs>
  <cellStyles count="44">
    <cellStyle name="0" xfId="1" xr:uid="{00000000-0005-0000-0000-000000000000}"/>
    <cellStyle name="0.0" xfId="2" xr:uid="{00000000-0005-0000-0000-000001000000}"/>
    <cellStyle name="0.0000" xfId="3" xr:uid="{00000000-0005-0000-0000-000002000000}"/>
    <cellStyle name="Comma [0]_bas2" xfId="4" xr:uid="{00000000-0005-0000-0000-000003000000}"/>
    <cellStyle name="Comma_bas2" xfId="5" xr:uid="{00000000-0005-0000-0000-000004000000}"/>
    <cellStyle name="Currency [0]_bas2" xfId="6" xr:uid="{00000000-0005-0000-0000-000005000000}"/>
    <cellStyle name="Currency_bas2" xfId="7" xr:uid="{00000000-0005-0000-0000-000006000000}"/>
    <cellStyle name="decimalen" xfId="8" xr:uid="{00000000-0005-0000-0000-000007000000}"/>
    <cellStyle name="decimalenpunt2" xfId="9" xr:uid="{00000000-0005-0000-0000-000008000000}"/>
    <cellStyle name="Header" xfId="10" xr:uid="{00000000-0005-0000-0000-000009000000}"/>
    <cellStyle name="Hyperlink" xfId="11" builtinId="8"/>
    <cellStyle name="Komma 2" xfId="12" xr:uid="{00000000-0005-0000-0000-00000B000000}"/>
    <cellStyle name="Komma 2 2" xfId="13" xr:uid="{00000000-0005-0000-0000-00000C000000}"/>
    <cellStyle name="komma1nul" xfId="14" xr:uid="{00000000-0005-0000-0000-00000D000000}"/>
    <cellStyle name="komma2nul" xfId="15" xr:uid="{00000000-0005-0000-0000-00000E000000}"/>
    <cellStyle name="Netten_1" xfId="16" xr:uid="{00000000-0005-0000-0000-00000F000000}"/>
    <cellStyle name="nieuw" xfId="17" xr:uid="{00000000-0005-0000-0000-000010000000}"/>
    <cellStyle name="Niveau" xfId="18" xr:uid="{00000000-0005-0000-0000-000011000000}"/>
    <cellStyle name="Normal_data" xfId="19" xr:uid="{00000000-0005-0000-0000-000012000000}"/>
    <cellStyle name="perc1nul" xfId="20" xr:uid="{00000000-0005-0000-0000-000013000000}"/>
    <cellStyle name="perc2nul" xfId="21" xr:uid="{00000000-0005-0000-0000-000014000000}"/>
    <cellStyle name="perc3nul" xfId="22" xr:uid="{00000000-0005-0000-0000-000015000000}"/>
    <cellStyle name="perc4" xfId="23" xr:uid="{00000000-0005-0000-0000-000016000000}"/>
    <cellStyle name="Procent 2" xfId="24" xr:uid="{00000000-0005-0000-0000-000017000000}"/>
    <cellStyle name="Procent 3" xfId="25" xr:uid="{00000000-0005-0000-0000-000018000000}"/>
    <cellStyle name="Standaard" xfId="0" builtinId="0"/>
    <cellStyle name="Standaard 2" xfId="26" xr:uid="{00000000-0005-0000-0000-00001A000000}"/>
    <cellStyle name="Standaard 2 2" xfId="27" xr:uid="{00000000-0005-0000-0000-00001B000000}"/>
    <cellStyle name="Standaard 2 3" xfId="28" xr:uid="{00000000-0005-0000-0000-00001C000000}"/>
    <cellStyle name="Standaard 2 4" xfId="29" xr:uid="{00000000-0005-0000-0000-00001D000000}"/>
    <cellStyle name="Standaard 3" xfId="30" xr:uid="{00000000-0005-0000-0000-00001E000000}"/>
    <cellStyle name="Standaard 3 2" xfId="31" xr:uid="{00000000-0005-0000-0000-00001F000000}"/>
    <cellStyle name="Standaard 4" xfId="32" xr:uid="{00000000-0005-0000-0000-000020000000}"/>
    <cellStyle name="Standaard 4 2" xfId="33" xr:uid="{00000000-0005-0000-0000-000021000000}"/>
    <cellStyle name="Standaard 4 2 2" xfId="34" xr:uid="{00000000-0005-0000-0000-000022000000}"/>
    <cellStyle name="Standaard 4 3" xfId="35" xr:uid="{00000000-0005-0000-0000-000023000000}"/>
    <cellStyle name="Standaard 5" xfId="36" xr:uid="{00000000-0005-0000-0000-000024000000}"/>
    <cellStyle name="Standaard_09dkole" xfId="37" xr:uid="{00000000-0005-0000-0000-000025000000}"/>
    <cellStyle name="Standaard_09finpernet" xfId="38" xr:uid="{00000000-0005-0000-0000-000026000000}"/>
    <cellStyle name="Standaard_l_taal" xfId="39" xr:uid="{00000000-0005-0000-0000-000027000000}"/>
    <cellStyle name="Standaard_sosp9900" xfId="40" xr:uid="{00000000-0005-0000-0000-000028000000}"/>
    <cellStyle name="Subtotaal" xfId="41" xr:uid="{00000000-0005-0000-0000-000029000000}"/>
    <cellStyle name="Titel" xfId="42" builtinId="15" customBuiltin="1"/>
    <cellStyle name="Totaal" xfId="43"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22860</xdr:colOff>
      <xdr:row>19</xdr:row>
      <xdr:rowOff>1269</xdr:rowOff>
    </xdr:from>
    <xdr:to>
      <xdr:col>13</xdr:col>
      <xdr:colOff>541020</xdr:colOff>
      <xdr:row>22</xdr:row>
      <xdr:rowOff>117620</xdr:rowOff>
    </xdr:to>
    <xdr:sp macro="" textlink="">
      <xdr:nvSpPr>
        <xdr:cNvPr id="2" name="Tekstvak 1">
          <a:extLst>
            <a:ext uri="{FF2B5EF4-FFF2-40B4-BE49-F238E27FC236}">
              <a16:creationId xmlns:a16="http://schemas.microsoft.com/office/drawing/2014/main" id="{FDC377D1-D6E5-4ABA-B6B9-439C4B80C427}"/>
            </a:ext>
          </a:extLst>
        </xdr:cNvPr>
        <xdr:cNvSpPr txBox="1"/>
      </xdr:nvSpPr>
      <xdr:spPr>
        <a:xfrm>
          <a:off x="22860" y="3055619"/>
          <a:ext cx="8442960" cy="609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000"/>
            <a:t>Vanaf het schooljaar 2011-2012 wordt voor gegevens naar nationaliteit, dus ook in de tabellen die een indeling naar Belg/niet-Belg bevatten, de officiële nationaliteit gebruikt, voor zover die gekend is. Voor leerlingen van wie de officiële nationaliteit niet gekend is, wordt de door de school geregistreerde nationaliteit gebruikt.</a:t>
          </a:r>
        </a:p>
        <a:p>
          <a:endParaRPr lang="nl-B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4</xdr:row>
      <xdr:rowOff>0</xdr:rowOff>
    </xdr:to>
    <xdr:sp macro="" textlink="">
      <xdr:nvSpPr>
        <xdr:cNvPr id="22490" name="Rectangle 1">
          <a:extLst>
            <a:ext uri="{FF2B5EF4-FFF2-40B4-BE49-F238E27FC236}">
              <a16:creationId xmlns:a16="http://schemas.microsoft.com/office/drawing/2014/main" id="{FDA53926-99C7-4CDD-B79A-205654A96748}"/>
            </a:ext>
          </a:extLst>
        </xdr:cNvPr>
        <xdr:cNvSpPr>
          <a:spLocks noChangeArrowheads="1"/>
        </xdr:cNvSpPr>
      </xdr:nvSpPr>
      <xdr:spPr bwMode="auto">
        <a:xfrm>
          <a:off x="0" y="67818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0"/>
              </a:solidFill>
            </a14:hiddenFill>
          </a:ext>
        </a:extLst>
      </xdr:spPr>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3</xdr:row>
      <xdr:rowOff>0</xdr:rowOff>
    </xdr:to>
    <xdr:sp macro="" textlink="">
      <xdr:nvSpPr>
        <xdr:cNvPr id="23515" name="Rectangle 1">
          <a:extLst>
            <a:ext uri="{FF2B5EF4-FFF2-40B4-BE49-F238E27FC236}">
              <a16:creationId xmlns:a16="http://schemas.microsoft.com/office/drawing/2014/main" id="{E1EA9DB7-2920-458A-BCAA-F495D3A0C4B0}"/>
            </a:ext>
          </a:extLst>
        </xdr:cNvPr>
        <xdr:cNvSpPr>
          <a:spLocks noChangeArrowheads="1"/>
        </xdr:cNvSpPr>
      </xdr:nvSpPr>
      <xdr:spPr bwMode="auto">
        <a:xfrm>
          <a:off x="0" y="510540"/>
          <a:ext cx="201168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0"/>
              </a:solidFill>
            </a14:hiddenFill>
          </a:ext>
        </a:extLst>
      </xdr:spPr>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4</xdr:row>
      <xdr:rowOff>0</xdr:rowOff>
    </xdr:to>
    <xdr:sp macro="" textlink="">
      <xdr:nvSpPr>
        <xdr:cNvPr id="24537" name="Rectangle 1">
          <a:extLst>
            <a:ext uri="{FF2B5EF4-FFF2-40B4-BE49-F238E27FC236}">
              <a16:creationId xmlns:a16="http://schemas.microsoft.com/office/drawing/2014/main" id="{F1A49DBA-61BA-4617-8571-5AF4966B603B}"/>
            </a:ext>
          </a:extLst>
        </xdr:cNvPr>
        <xdr:cNvSpPr>
          <a:spLocks noChangeArrowheads="1"/>
        </xdr:cNvSpPr>
      </xdr:nvSpPr>
      <xdr:spPr bwMode="auto">
        <a:xfrm>
          <a:off x="0" y="670560"/>
          <a:ext cx="262890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0"/>
              </a:solidFill>
            </a14:hiddenFill>
          </a:ext>
        </a:extLst>
      </xdr:spPr>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3</xdr:row>
      <xdr:rowOff>0</xdr:rowOff>
    </xdr:to>
    <xdr:sp macro="" textlink="">
      <xdr:nvSpPr>
        <xdr:cNvPr id="25561" name="Rectangle 1">
          <a:extLst>
            <a:ext uri="{FF2B5EF4-FFF2-40B4-BE49-F238E27FC236}">
              <a16:creationId xmlns:a16="http://schemas.microsoft.com/office/drawing/2014/main" id="{4C72F491-565E-4201-90FF-4B2A5056ED73}"/>
            </a:ext>
          </a:extLst>
        </xdr:cNvPr>
        <xdr:cNvSpPr>
          <a:spLocks noChangeArrowheads="1"/>
        </xdr:cNvSpPr>
      </xdr:nvSpPr>
      <xdr:spPr bwMode="auto">
        <a:xfrm>
          <a:off x="0" y="510540"/>
          <a:ext cx="201168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0"/>
              </a:solidFill>
            </a14:hiddenFill>
          </a:ext>
        </a:extLst>
      </xdr:spPr>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0</xdr:colOff>
      <xdr:row>5</xdr:row>
      <xdr:rowOff>0</xdr:rowOff>
    </xdr:to>
    <xdr:sp macro="" textlink="">
      <xdr:nvSpPr>
        <xdr:cNvPr id="26587" name="Rectangle 1">
          <a:extLst>
            <a:ext uri="{FF2B5EF4-FFF2-40B4-BE49-F238E27FC236}">
              <a16:creationId xmlns:a16="http://schemas.microsoft.com/office/drawing/2014/main" id="{62750EF3-7E7E-47D6-A485-C028C8F24197}"/>
            </a:ext>
          </a:extLst>
        </xdr:cNvPr>
        <xdr:cNvSpPr>
          <a:spLocks noChangeArrowheads="1"/>
        </xdr:cNvSpPr>
      </xdr:nvSpPr>
      <xdr:spPr bwMode="auto">
        <a:xfrm>
          <a:off x="0" y="84582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0"/>
              </a:solidFill>
            </a14:hiddenFill>
          </a:ext>
        </a:extLst>
      </xdr:spPr>
    </xdr:sp>
    <xdr:clientData fPrintsWithSheet="0"/>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
  <sheetViews>
    <sheetView tabSelected="1" workbookViewId="0"/>
  </sheetViews>
  <sheetFormatPr defaultRowHeight="13.2"/>
  <cols>
    <col min="1" max="1" width="10.33203125" customWidth="1"/>
  </cols>
  <sheetData>
    <row r="1" spans="1:2" ht="15.6">
      <c r="A1" s="106" t="s">
        <v>0</v>
      </c>
    </row>
    <row r="2" spans="1:2" ht="15.6">
      <c r="A2" s="106" t="s">
        <v>1</v>
      </c>
    </row>
    <row r="4" spans="1:2">
      <c r="A4" s="107" t="s">
        <v>2</v>
      </c>
      <c r="B4" t="s">
        <v>3</v>
      </c>
    </row>
    <row r="5" spans="1:2">
      <c r="A5" s="107" t="s">
        <v>4</v>
      </c>
      <c r="B5" t="s">
        <v>5</v>
      </c>
    </row>
    <row r="6" spans="1:2">
      <c r="A6" s="107" t="s">
        <v>6</v>
      </c>
      <c r="B6" t="s">
        <v>7</v>
      </c>
    </row>
    <row r="7" spans="1:2">
      <c r="A7" s="107" t="s">
        <v>8</v>
      </c>
      <c r="B7" t="s">
        <v>9</v>
      </c>
    </row>
    <row r="8" spans="1:2">
      <c r="A8" s="107" t="s">
        <v>10</v>
      </c>
      <c r="B8" t="s">
        <v>11</v>
      </c>
    </row>
    <row r="9" spans="1:2">
      <c r="A9" s="107" t="s">
        <v>12</v>
      </c>
      <c r="B9" t="s">
        <v>13</v>
      </c>
    </row>
    <row r="10" spans="1:2">
      <c r="A10" s="107" t="s">
        <v>14</v>
      </c>
      <c r="B10" t="s">
        <v>15</v>
      </c>
    </row>
    <row r="11" spans="1:2">
      <c r="A11" s="107" t="s">
        <v>16</v>
      </c>
      <c r="B11" t="s">
        <v>17</v>
      </c>
    </row>
    <row r="12" spans="1:2">
      <c r="A12" s="107" t="s">
        <v>18</v>
      </c>
      <c r="B12" t="s">
        <v>19</v>
      </c>
    </row>
    <row r="13" spans="1:2">
      <c r="A13" s="107" t="s">
        <v>20</v>
      </c>
      <c r="B13" t="s">
        <v>21</v>
      </c>
    </row>
    <row r="14" spans="1:2">
      <c r="A14" s="107" t="s">
        <v>22</v>
      </c>
      <c r="B14" t="s">
        <v>23</v>
      </c>
    </row>
    <row r="15" spans="1:2">
      <c r="A15" s="107" t="s">
        <v>24</v>
      </c>
      <c r="B15" t="s">
        <v>25</v>
      </c>
    </row>
    <row r="16" spans="1:2">
      <c r="A16" s="297" t="s">
        <v>406</v>
      </c>
      <c r="B16" t="s">
        <v>408</v>
      </c>
    </row>
    <row r="17" spans="1:2">
      <c r="A17" s="107" t="s">
        <v>407</v>
      </c>
      <c r="B17" t="s">
        <v>409</v>
      </c>
    </row>
    <row r="18" spans="1:2">
      <c r="A18" s="107" t="s">
        <v>26</v>
      </c>
      <c r="B18" t="s">
        <v>27</v>
      </c>
    </row>
  </sheetData>
  <phoneticPr fontId="6" type="noConversion"/>
  <hyperlinks>
    <hyperlink ref="A4" location="'21vrem01'!A1" display="21vrem01" xr:uid="{00000000-0004-0000-0000-000000000000}"/>
    <hyperlink ref="A5" location="'21vrem02'!A1" display="21vrem02" xr:uid="{00000000-0004-0000-0000-000001000000}"/>
    <hyperlink ref="A6" location="'21vrem03'!A1" display="21vrem03" xr:uid="{00000000-0004-0000-0000-000002000000}"/>
    <hyperlink ref="A7" location="'21vrem04'!A1" display="21vrem04" xr:uid="{00000000-0004-0000-0000-000003000000}"/>
    <hyperlink ref="A8" location="'21vrem05'!A1" display="21vrem05" xr:uid="{00000000-0004-0000-0000-000004000000}"/>
    <hyperlink ref="A9" location="'21vrem06'!A1" display="21vrem06" xr:uid="{00000000-0004-0000-0000-000005000000}"/>
    <hyperlink ref="A10" location="'21vrem07'!A1" display="21vrem07" xr:uid="{00000000-0004-0000-0000-000006000000}"/>
    <hyperlink ref="A11" location="'21vrem08'!A1" display="21vrem08" xr:uid="{00000000-0004-0000-0000-000007000000}"/>
    <hyperlink ref="A12" location="'21vrem09'!A1" display="21vrem09" xr:uid="{00000000-0004-0000-0000-000008000000}"/>
    <hyperlink ref="A13" location="'21vrem10'!A1" display="21vrem10" xr:uid="{00000000-0004-0000-0000-000009000000}"/>
    <hyperlink ref="A14" location="'21vrem11'!A1" display="21vrem11" xr:uid="{00000000-0004-0000-0000-00000A000000}"/>
    <hyperlink ref="A18" location="'21vrem15'!A1" display="21vrem15" xr:uid="{00000000-0004-0000-0000-00000B000000}"/>
    <hyperlink ref="A15" location="'21vrem12'!A1" display="21vrem12" xr:uid="{E0770E1C-0248-4076-A60D-6B176487ABEC}"/>
    <hyperlink ref="A16" location="'21vrem13'!A1" display="21vrem13" xr:uid="{844B82A3-D352-48CD-A853-5D1A41AFDB3C}"/>
    <hyperlink ref="A17" location="'21vrem14'!A1" display="21vrem14" xr:uid="{D5BF9500-81BA-42A9-A9BD-29E2960605F2}"/>
  </hyperlinks>
  <printOptions horizontalCentered="1"/>
  <pageMargins left="0.55118110236220474" right="0.55118110236220474" top="0.98425196850393704" bottom="0.98425196850393704" header="0.51181102362204722" footer="0.51181102362204722"/>
  <pageSetup paperSize="9" orientation="landscape" r:id="rId1"/>
  <headerFooter alignWithMargins="0">
    <oddFooter>&amp;R&amp;A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03"/>
  <sheetViews>
    <sheetView zoomScaleNormal="100" workbookViewId="0"/>
  </sheetViews>
  <sheetFormatPr defaultColWidth="9.33203125" defaultRowHeight="13.2"/>
  <cols>
    <col min="1" max="1" width="30" style="21" customWidth="1"/>
    <col min="2" max="13" width="7.44140625" style="21" customWidth="1"/>
    <col min="14" max="14" width="9.33203125" style="21" customWidth="1"/>
    <col min="15" max="16384" width="9.33203125" style="21"/>
  </cols>
  <sheetData>
    <row r="1" spans="1:13">
      <c r="A1" s="76" t="s">
        <v>1</v>
      </c>
      <c r="B1" s="174"/>
      <c r="C1" s="174"/>
      <c r="D1" s="174"/>
      <c r="E1" s="174"/>
      <c r="F1" s="174"/>
      <c r="G1" s="174"/>
      <c r="H1" s="174"/>
      <c r="I1" s="174"/>
      <c r="J1" s="174"/>
      <c r="K1" s="174"/>
      <c r="L1" s="174"/>
      <c r="M1" s="174"/>
    </row>
    <row r="2" spans="1:13">
      <c r="A2" s="298" t="s">
        <v>68</v>
      </c>
      <c r="B2" s="298"/>
      <c r="C2" s="298"/>
      <c r="D2" s="298"/>
      <c r="E2" s="298"/>
      <c r="F2" s="298"/>
      <c r="G2" s="298"/>
      <c r="H2" s="298"/>
      <c r="I2" s="298"/>
      <c r="J2" s="298"/>
      <c r="K2" s="298"/>
      <c r="L2" s="298"/>
      <c r="M2" s="298"/>
    </row>
    <row r="3" spans="1:13">
      <c r="A3" s="299" t="s">
        <v>102</v>
      </c>
      <c r="B3" s="299"/>
      <c r="C3" s="299"/>
      <c r="D3" s="299"/>
      <c r="E3" s="299"/>
      <c r="F3" s="299"/>
      <c r="G3" s="299"/>
      <c r="H3" s="299"/>
      <c r="I3" s="299"/>
      <c r="J3" s="299"/>
      <c r="K3" s="299"/>
      <c r="L3" s="299"/>
      <c r="M3" s="299"/>
    </row>
    <row r="4" spans="1:13" ht="13.8" thickBot="1">
      <c r="A4" s="174"/>
      <c r="B4" s="174"/>
      <c r="C4" s="174"/>
      <c r="D4" s="174"/>
      <c r="E4" s="174"/>
      <c r="F4" s="174"/>
      <c r="G4" s="174"/>
      <c r="H4" s="174"/>
      <c r="I4" s="174"/>
      <c r="J4" s="174"/>
      <c r="K4" s="174"/>
      <c r="L4" s="174"/>
      <c r="M4" s="174"/>
    </row>
    <row r="5" spans="1:13">
      <c r="A5" s="175"/>
      <c r="B5" s="192" t="s">
        <v>103</v>
      </c>
      <c r="C5" s="193"/>
      <c r="D5" s="193"/>
      <c r="E5" s="193"/>
      <c r="F5" s="194" t="s">
        <v>104</v>
      </c>
      <c r="G5" s="193"/>
      <c r="H5" s="193"/>
      <c r="I5" s="193"/>
      <c r="J5" s="194" t="s">
        <v>105</v>
      </c>
      <c r="K5" s="193"/>
      <c r="L5" s="193"/>
      <c r="M5" s="193"/>
    </row>
    <row r="6" spans="1:13">
      <c r="A6" s="174"/>
      <c r="B6" s="195" t="s">
        <v>106</v>
      </c>
      <c r="C6" s="196"/>
      <c r="D6" s="197" t="s">
        <v>107</v>
      </c>
      <c r="E6" s="196"/>
      <c r="F6" s="197" t="s">
        <v>106</v>
      </c>
      <c r="G6" s="196"/>
      <c r="H6" s="197" t="s">
        <v>107</v>
      </c>
      <c r="I6" s="196"/>
      <c r="J6" s="197" t="s">
        <v>106</v>
      </c>
      <c r="K6" s="196"/>
      <c r="L6" s="197" t="s">
        <v>107</v>
      </c>
      <c r="M6" s="196"/>
    </row>
    <row r="7" spans="1:13">
      <c r="A7" s="174"/>
      <c r="B7" s="198" t="s">
        <v>108</v>
      </c>
      <c r="C7" s="199"/>
      <c r="D7" s="200" t="s">
        <v>108</v>
      </c>
      <c r="E7" s="199"/>
      <c r="F7" s="200" t="s">
        <v>108</v>
      </c>
      <c r="G7" s="199"/>
      <c r="H7" s="200" t="s">
        <v>108</v>
      </c>
      <c r="I7" s="199"/>
      <c r="J7" s="200" t="s">
        <v>384</v>
      </c>
      <c r="K7" s="199"/>
      <c r="L7" s="200" t="s">
        <v>108</v>
      </c>
      <c r="M7" s="199"/>
    </row>
    <row r="8" spans="1:13">
      <c r="A8" s="174"/>
      <c r="B8" s="201" t="s">
        <v>34</v>
      </c>
      <c r="C8" s="202" t="s">
        <v>35</v>
      </c>
      <c r="D8" s="203" t="s">
        <v>34</v>
      </c>
      <c r="E8" s="202" t="s">
        <v>35</v>
      </c>
      <c r="F8" s="203" t="s">
        <v>34</v>
      </c>
      <c r="G8" s="202" t="s">
        <v>35</v>
      </c>
      <c r="H8" s="203" t="s">
        <v>34</v>
      </c>
      <c r="I8" s="202" t="s">
        <v>35</v>
      </c>
      <c r="J8" s="203" t="s">
        <v>34</v>
      </c>
      <c r="K8" s="202" t="s">
        <v>35</v>
      </c>
      <c r="L8" s="203" t="s">
        <v>34</v>
      </c>
      <c r="M8" s="202" t="s">
        <v>35</v>
      </c>
    </row>
    <row r="9" spans="1:13">
      <c r="A9" s="80" t="s">
        <v>109</v>
      </c>
      <c r="B9" s="190"/>
      <c r="C9" s="191"/>
      <c r="D9" s="190"/>
      <c r="E9" s="191"/>
      <c r="F9" s="190"/>
      <c r="G9" s="191"/>
      <c r="H9" s="190"/>
      <c r="I9" s="191"/>
      <c r="J9" s="190"/>
      <c r="K9" s="191"/>
      <c r="L9" s="190"/>
      <c r="M9" s="191"/>
    </row>
    <row r="10" spans="1:13">
      <c r="A10" s="98" t="s">
        <v>110</v>
      </c>
      <c r="B10" s="181"/>
      <c r="C10" s="173"/>
      <c r="D10" s="181"/>
      <c r="E10" s="204"/>
      <c r="F10" s="181"/>
      <c r="G10" s="204"/>
      <c r="H10" s="181"/>
      <c r="I10" s="204"/>
      <c r="J10" s="181"/>
      <c r="K10" s="204"/>
      <c r="L10" s="181"/>
      <c r="M10" s="173"/>
    </row>
    <row r="11" spans="1:13">
      <c r="A11" s="174" t="s">
        <v>111</v>
      </c>
      <c r="B11" s="205">
        <v>903</v>
      </c>
      <c r="C11" s="173">
        <v>859</v>
      </c>
      <c r="D11" s="181">
        <v>17</v>
      </c>
      <c r="E11" s="206">
        <v>6</v>
      </c>
      <c r="F11" s="205">
        <v>1143</v>
      </c>
      <c r="G11" s="206">
        <v>1141</v>
      </c>
      <c r="H11" s="205">
        <v>149</v>
      </c>
      <c r="I11" s="206">
        <v>87</v>
      </c>
      <c r="J11" s="205">
        <v>865</v>
      </c>
      <c r="K11" s="206">
        <v>885</v>
      </c>
      <c r="L11" s="205">
        <v>115</v>
      </c>
      <c r="M11" s="173">
        <v>76</v>
      </c>
    </row>
    <row r="12" spans="1:13">
      <c r="A12" s="174" t="s">
        <v>112</v>
      </c>
      <c r="B12" s="205">
        <v>0</v>
      </c>
      <c r="C12" s="173">
        <v>2</v>
      </c>
      <c r="D12" s="181">
        <v>0</v>
      </c>
      <c r="E12" s="206">
        <v>0</v>
      </c>
      <c r="F12" s="205">
        <v>3</v>
      </c>
      <c r="G12" s="206">
        <v>1</v>
      </c>
      <c r="H12" s="205">
        <v>0</v>
      </c>
      <c r="I12" s="206">
        <v>0</v>
      </c>
      <c r="J12" s="205">
        <v>3</v>
      </c>
      <c r="K12" s="206">
        <v>3</v>
      </c>
      <c r="L12" s="205">
        <v>0</v>
      </c>
      <c r="M12" s="173">
        <v>0</v>
      </c>
    </row>
    <row r="13" spans="1:13">
      <c r="A13" s="174" t="s">
        <v>113</v>
      </c>
      <c r="B13" s="205">
        <v>9</v>
      </c>
      <c r="C13" s="173">
        <v>5</v>
      </c>
      <c r="D13" s="181">
        <v>2</v>
      </c>
      <c r="E13" s="206">
        <v>0</v>
      </c>
      <c r="F13" s="205">
        <v>13</v>
      </c>
      <c r="G13" s="206">
        <v>5</v>
      </c>
      <c r="H13" s="205">
        <v>0</v>
      </c>
      <c r="I13" s="206">
        <v>3</v>
      </c>
      <c r="J13" s="205">
        <v>8</v>
      </c>
      <c r="K13" s="206">
        <v>13</v>
      </c>
      <c r="L13" s="205">
        <v>1</v>
      </c>
      <c r="M13" s="173">
        <v>2</v>
      </c>
    </row>
    <row r="14" spans="1:13">
      <c r="A14" s="174" t="s">
        <v>114</v>
      </c>
      <c r="B14" s="205">
        <v>135</v>
      </c>
      <c r="C14" s="173">
        <v>116</v>
      </c>
      <c r="D14" s="181">
        <v>0</v>
      </c>
      <c r="E14" s="206">
        <v>0</v>
      </c>
      <c r="F14" s="205">
        <v>187</v>
      </c>
      <c r="G14" s="206">
        <v>219</v>
      </c>
      <c r="H14" s="205">
        <v>22</v>
      </c>
      <c r="I14" s="206">
        <v>8</v>
      </c>
      <c r="J14" s="205">
        <v>180</v>
      </c>
      <c r="K14" s="206">
        <v>186</v>
      </c>
      <c r="L14" s="205">
        <v>13</v>
      </c>
      <c r="M14" s="173">
        <v>5</v>
      </c>
    </row>
    <row r="15" spans="1:13">
      <c r="A15" s="174" t="s">
        <v>115</v>
      </c>
      <c r="B15" s="205">
        <v>6</v>
      </c>
      <c r="C15" s="173">
        <v>3</v>
      </c>
      <c r="D15" s="181">
        <v>0</v>
      </c>
      <c r="E15" s="206">
        <v>0</v>
      </c>
      <c r="F15" s="205">
        <v>13</v>
      </c>
      <c r="G15" s="206">
        <v>3</v>
      </c>
      <c r="H15" s="205">
        <v>0</v>
      </c>
      <c r="I15" s="206">
        <v>0</v>
      </c>
      <c r="J15" s="205">
        <v>4</v>
      </c>
      <c r="K15" s="206">
        <v>8</v>
      </c>
      <c r="L15" s="205">
        <v>1</v>
      </c>
      <c r="M15" s="173">
        <v>0</v>
      </c>
    </row>
    <row r="16" spans="1:13">
      <c r="A16" s="174" t="s">
        <v>116</v>
      </c>
      <c r="B16" s="205">
        <v>7</v>
      </c>
      <c r="C16" s="173">
        <v>8</v>
      </c>
      <c r="D16" s="181">
        <v>0</v>
      </c>
      <c r="E16" s="206">
        <v>0</v>
      </c>
      <c r="F16" s="205">
        <v>7</v>
      </c>
      <c r="G16" s="206">
        <v>14</v>
      </c>
      <c r="H16" s="205">
        <v>1</v>
      </c>
      <c r="I16" s="206">
        <v>1</v>
      </c>
      <c r="J16" s="205">
        <v>12</v>
      </c>
      <c r="K16" s="206">
        <v>8</v>
      </c>
      <c r="L16" s="205">
        <v>1</v>
      </c>
      <c r="M16" s="173">
        <v>2</v>
      </c>
    </row>
    <row r="17" spans="1:13">
      <c r="A17" s="174" t="s">
        <v>117</v>
      </c>
      <c r="B17" s="205">
        <v>264</v>
      </c>
      <c r="C17" s="173">
        <v>280</v>
      </c>
      <c r="D17" s="181">
        <v>4</v>
      </c>
      <c r="E17" s="206">
        <v>2</v>
      </c>
      <c r="F17" s="205">
        <v>379</v>
      </c>
      <c r="G17" s="206">
        <v>396</v>
      </c>
      <c r="H17" s="205">
        <v>46</v>
      </c>
      <c r="I17" s="206">
        <v>19</v>
      </c>
      <c r="J17" s="205">
        <v>261</v>
      </c>
      <c r="K17" s="206">
        <v>286</v>
      </c>
      <c r="L17" s="205">
        <v>23</v>
      </c>
      <c r="M17" s="173">
        <v>8</v>
      </c>
    </row>
    <row r="18" spans="1:13">
      <c r="A18" s="174" t="s">
        <v>118</v>
      </c>
      <c r="B18" s="205">
        <v>61</v>
      </c>
      <c r="C18" s="173">
        <v>68</v>
      </c>
      <c r="D18" s="181">
        <v>0</v>
      </c>
      <c r="E18" s="206">
        <v>1</v>
      </c>
      <c r="F18" s="205">
        <v>80</v>
      </c>
      <c r="G18" s="206">
        <v>95</v>
      </c>
      <c r="H18" s="205">
        <v>10</v>
      </c>
      <c r="I18" s="206">
        <v>5</v>
      </c>
      <c r="J18" s="205">
        <v>92</v>
      </c>
      <c r="K18" s="206">
        <v>83</v>
      </c>
      <c r="L18" s="205">
        <v>2</v>
      </c>
      <c r="M18" s="173">
        <v>2</v>
      </c>
    </row>
    <row r="19" spans="1:13">
      <c r="A19" s="174" t="s">
        <v>119</v>
      </c>
      <c r="B19" s="205">
        <v>55</v>
      </c>
      <c r="C19" s="173">
        <v>63</v>
      </c>
      <c r="D19" s="181">
        <v>0</v>
      </c>
      <c r="E19" s="206">
        <v>0</v>
      </c>
      <c r="F19" s="205">
        <v>74</v>
      </c>
      <c r="G19" s="206">
        <v>84</v>
      </c>
      <c r="H19" s="205">
        <v>9</v>
      </c>
      <c r="I19" s="206">
        <v>6</v>
      </c>
      <c r="J19" s="205">
        <v>84</v>
      </c>
      <c r="K19" s="206">
        <v>87</v>
      </c>
      <c r="L19" s="205">
        <v>3</v>
      </c>
      <c r="M19" s="173">
        <v>2</v>
      </c>
    </row>
    <row r="20" spans="1:13">
      <c r="A20" s="174" t="s">
        <v>120</v>
      </c>
      <c r="B20" s="205">
        <v>20</v>
      </c>
      <c r="C20" s="173">
        <v>21</v>
      </c>
      <c r="D20" s="181">
        <v>0</v>
      </c>
      <c r="E20" s="206">
        <v>0</v>
      </c>
      <c r="F20" s="205">
        <v>29</v>
      </c>
      <c r="G20" s="206">
        <v>27</v>
      </c>
      <c r="H20" s="205">
        <v>2</v>
      </c>
      <c r="I20" s="206">
        <v>2</v>
      </c>
      <c r="J20" s="205">
        <v>24</v>
      </c>
      <c r="K20" s="206">
        <v>25</v>
      </c>
      <c r="L20" s="205">
        <v>1</v>
      </c>
      <c r="M20" s="173">
        <v>0</v>
      </c>
    </row>
    <row r="21" spans="1:13">
      <c r="A21" s="174" t="s">
        <v>121</v>
      </c>
      <c r="B21" s="205">
        <v>288</v>
      </c>
      <c r="C21" s="173">
        <v>267</v>
      </c>
      <c r="D21" s="181">
        <v>9</v>
      </c>
      <c r="E21" s="206">
        <v>2</v>
      </c>
      <c r="F21" s="205">
        <v>393</v>
      </c>
      <c r="G21" s="206">
        <v>396</v>
      </c>
      <c r="H21" s="205">
        <v>31</v>
      </c>
      <c r="I21" s="206">
        <v>12</v>
      </c>
      <c r="J21" s="205">
        <v>359</v>
      </c>
      <c r="K21" s="206">
        <v>377</v>
      </c>
      <c r="L21" s="205">
        <v>23</v>
      </c>
      <c r="M21" s="173">
        <v>11</v>
      </c>
    </row>
    <row r="22" spans="1:13">
      <c r="A22" s="174" t="s">
        <v>122</v>
      </c>
      <c r="B22" s="205">
        <v>29</v>
      </c>
      <c r="C22" s="173">
        <v>27</v>
      </c>
      <c r="D22" s="181">
        <v>0</v>
      </c>
      <c r="E22" s="206">
        <v>0</v>
      </c>
      <c r="F22" s="205">
        <v>47</v>
      </c>
      <c r="G22" s="206">
        <v>37</v>
      </c>
      <c r="H22" s="205">
        <v>4</v>
      </c>
      <c r="I22" s="206">
        <v>1</v>
      </c>
      <c r="J22" s="205">
        <v>23</v>
      </c>
      <c r="K22" s="206">
        <v>37</v>
      </c>
      <c r="L22" s="205">
        <v>3</v>
      </c>
      <c r="M22" s="173">
        <v>3</v>
      </c>
    </row>
    <row r="23" spans="1:13">
      <c r="A23" s="174" t="s">
        <v>123</v>
      </c>
      <c r="B23" s="205">
        <v>23</v>
      </c>
      <c r="C23" s="173">
        <v>25</v>
      </c>
      <c r="D23" s="181">
        <v>1</v>
      </c>
      <c r="E23" s="206">
        <v>0</v>
      </c>
      <c r="F23" s="205">
        <v>33</v>
      </c>
      <c r="G23" s="206">
        <v>26</v>
      </c>
      <c r="H23" s="205">
        <v>3</v>
      </c>
      <c r="I23" s="206">
        <v>0</v>
      </c>
      <c r="J23" s="205">
        <v>33</v>
      </c>
      <c r="K23" s="206">
        <v>37</v>
      </c>
      <c r="L23" s="205">
        <v>0</v>
      </c>
      <c r="M23" s="173">
        <v>1</v>
      </c>
    </row>
    <row r="24" spans="1:13">
      <c r="A24" s="174" t="s">
        <v>124</v>
      </c>
      <c r="B24" s="205">
        <v>23</v>
      </c>
      <c r="C24" s="173">
        <v>28</v>
      </c>
      <c r="D24" s="181">
        <v>0</v>
      </c>
      <c r="E24" s="206">
        <v>0</v>
      </c>
      <c r="F24" s="205">
        <v>53</v>
      </c>
      <c r="G24" s="206">
        <v>53</v>
      </c>
      <c r="H24" s="205">
        <v>7</v>
      </c>
      <c r="I24" s="206">
        <v>0</v>
      </c>
      <c r="J24" s="205">
        <v>38</v>
      </c>
      <c r="K24" s="206">
        <v>36</v>
      </c>
      <c r="L24" s="205">
        <v>3</v>
      </c>
      <c r="M24" s="173">
        <v>1</v>
      </c>
    </row>
    <row r="25" spans="1:13">
      <c r="A25" s="174" t="s">
        <v>125</v>
      </c>
      <c r="B25" s="205">
        <v>1</v>
      </c>
      <c r="C25" s="173">
        <v>2</v>
      </c>
      <c r="D25" s="181">
        <v>0</v>
      </c>
      <c r="E25" s="206">
        <v>0</v>
      </c>
      <c r="F25" s="205">
        <v>5</v>
      </c>
      <c r="G25" s="206">
        <v>2</v>
      </c>
      <c r="H25" s="205">
        <v>1</v>
      </c>
      <c r="I25" s="206">
        <v>1</v>
      </c>
      <c r="J25" s="205">
        <v>2</v>
      </c>
      <c r="K25" s="206">
        <v>1</v>
      </c>
      <c r="L25" s="205">
        <v>0</v>
      </c>
      <c r="M25" s="173">
        <v>0</v>
      </c>
    </row>
    <row r="26" spans="1:13">
      <c r="A26" s="174" t="s">
        <v>126</v>
      </c>
      <c r="B26" s="205">
        <v>5</v>
      </c>
      <c r="C26" s="173">
        <v>3</v>
      </c>
      <c r="D26" s="181">
        <v>0</v>
      </c>
      <c r="E26" s="206">
        <v>0</v>
      </c>
      <c r="F26" s="205">
        <v>3</v>
      </c>
      <c r="G26" s="206">
        <v>3</v>
      </c>
      <c r="H26" s="205">
        <v>2</v>
      </c>
      <c r="I26" s="206">
        <v>0</v>
      </c>
      <c r="J26" s="205">
        <v>5</v>
      </c>
      <c r="K26" s="206">
        <v>2</v>
      </c>
      <c r="L26" s="205">
        <v>0</v>
      </c>
      <c r="M26" s="173">
        <v>0</v>
      </c>
    </row>
    <row r="27" spans="1:13" ht="12" customHeight="1">
      <c r="A27" s="174" t="s">
        <v>127</v>
      </c>
      <c r="B27" s="205">
        <v>3397</v>
      </c>
      <c r="C27" s="173">
        <v>3223</v>
      </c>
      <c r="D27" s="181">
        <v>90</v>
      </c>
      <c r="E27" s="206">
        <v>31</v>
      </c>
      <c r="F27" s="205">
        <v>5672</v>
      </c>
      <c r="G27" s="206">
        <v>5633</v>
      </c>
      <c r="H27" s="205">
        <v>648</v>
      </c>
      <c r="I27" s="206">
        <v>291</v>
      </c>
      <c r="J27" s="205">
        <v>6623</v>
      </c>
      <c r="K27" s="206">
        <v>5783</v>
      </c>
      <c r="L27" s="205">
        <v>558</v>
      </c>
      <c r="M27" s="173">
        <v>196</v>
      </c>
    </row>
    <row r="28" spans="1:13">
      <c r="A28" s="174" t="s">
        <v>128</v>
      </c>
      <c r="B28" s="205">
        <v>12</v>
      </c>
      <c r="C28" s="173">
        <v>13</v>
      </c>
      <c r="D28" s="181">
        <v>0</v>
      </c>
      <c r="E28" s="206">
        <v>0</v>
      </c>
      <c r="F28" s="205">
        <v>19</v>
      </c>
      <c r="G28" s="206">
        <v>14</v>
      </c>
      <c r="H28" s="205">
        <v>1</v>
      </c>
      <c r="I28" s="206">
        <v>1</v>
      </c>
      <c r="J28" s="205">
        <v>14</v>
      </c>
      <c r="K28" s="206">
        <v>15</v>
      </c>
      <c r="L28" s="205">
        <v>0</v>
      </c>
      <c r="M28" s="173">
        <v>0</v>
      </c>
    </row>
    <row r="29" spans="1:13">
      <c r="A29" s="174" t="s">
        <v>129</v>
      </c>
      <c r="B29" s="205">
        <v>1070</v>
      </c>
      <c r="C29" s="173">
        <v>968</v>
      </c>
      <c r="D29" s="181">
        <v>23</v>
      </c>
      <c r="E29" s="206">
        <v>7</v>
      </c>
      <c r="F29" s="205">
        <v>1468</v>
      </c>
      <c r="G29" s="206">
        <v>1464</v>
      </c>
      <c r="H29" s="205">
        <v>127</v>
      </c>
      <c r="I29" s="206">
        <v>52</v>
      </c>
      <c r="J29" s="205">
        <v>1163</v>
      </c>
      <c r="K29" s="206">
        <v>1159</v>
      </c>
      <c r="L29" s="205">
        <v>59</v>
      </c>
      <c r="M29" s="173">
        <v>21</v>
      </c>
    </row>
    <row r="30" spans="1:13">
      <c r="A30" s="174" t="s">
        <v>130</v>
      </c>
      <c r="B30" s="205">
        <v>397</v>
      </c>
      <c r="C30" s="173">
        <v>383</v>
      </c>
      <c r="D30" s="181">
        <v>7</v>
      </c>
      <c r="E30" s="206">
        <v>2</v>
      </c>
      <c r="F30" s="205">
        <v>560</v>
      </c>
      <c r="G30" s="206">
        <v>551</v>
      </c>
      <c r="H30" s="205">
        <v>77</v>
      </c>
      <c r="I30" s="206">
        <v>28</v>
      </c>
      <c r="J30" s="205">
        <v>459</v>
      </c>
      <c r="K30" s="206">
        <v>506</v>
      </c>
      <c r="L30" s="205">
        <v>35</v>
      </c>
      <c r="M30" s="173">
        <v>19</v>
      </c>
    </row>
    <row r="31" spans="1:13">
      <c r="A31" s="174" t="s">
        <v>131</v>
      </c>
      <c r="B31" s="205">
        <v>1518</v>
      </c>
      <c r="C31" s="173">
        <v>1426</v>
      </c>
      <c r="D31" s="181">
        <v>18</v>
      </c>
      <c r="E31" s="206">
        <v>8</v>
      </c>
      <c r="F31" s="205">
        <v>1698</v>
      </c>
      <c r="G31" s="206">
        <v>1497</v>
      </c>
      <c r="H31" s="205">
        <v>106</v>
      </c>
      <c r="I31" s="206">
        <v>51</v>
      </c>
      <c r="J31" s="205">
        <v>973</v>
      </c>
      <c r="K31" s="206">
        <v>959</v>
      </c>
      <c r="L31" s="205">
        <v>64</v>
      </c>
      <c r="M31" s="173">
        <v>31</v>
      </c>
    </row>
    <row r="32" spans="1:13">
      <c r="A32" s="174" t="s">
        <v>132</v>
      </c>
      <c r="B32" s="205">
        <v>12</v>
      </c>
      <c r="C32" s="173">
        <v>8</v>
      </c>
      <c r="D32" s="181">
        <v>1</v>
      </c>
      <c r="E32" s="206">
        <v>0</v>
      </c>
      <c r="F32" s="205">
        <v>9</v>
      </c>
      <c r="G32" s="206">
        <v>17</v>
      </c>
      <c r="H32" s="205">
        <v>0</v>
      </c>
      <c r="I32" s="206">
        <v>0</v>
      </c>
      <c r="J32" s="205">
        <v>10</v>
      </c>
      <c r="K32" s="206">
        <v>7</v>
      </c>
      <c r="L32" s="205">
        <v>1</v>
      </c>
      <c r="M32" s="173">
        <v>0</v>
      </c>
    </row>
    <row r="33" spans="1:13">
      <c r="A33" s="174" t="s">
        <v>133</v>
      </c>
      <c r="B33" s="205">
        <v>219</v>
      </c>
      <c r="C33" s="173">
        <v>177</v>
      </c>
      <c r="D33" s="181">
        <v>5</v>
      </c>
      <c r="E33" s="206">
        <v>2</v>
      </c>
      <c r="F33" s="205">
        <v>203</v>
      </c>
      <c r="G33" s="206">
        <v>215</v>
      </c>
      <c r="H33" s="205">
        <v>106</v>
      </c>
      <c r="I33" s="206">
        <v>69</v>
      </c>
      <c r="J33" s="205">
        <v>164</v>
      </c>
      <c r="K33" s="206">
        <v>173</v>
      </c>
      <c r="L33" s="205">
        <v>88</v>
      </c>
      <c r="M33" s="173">
        <v>77</v>
      </c>
    </row>
    <row r="34" spans="1:13">
      <c r="A34" s="174" t="s">
        <v>134</v>
      </c>
      <c r="B34" s="205">
        <v>805</v>
      </c>
      <c r="C34" s="173">
        <v>792</v>
      </c>
      <c r="D34" s="181">
        <v>15</v>
      </c>
      <c r="E34" s="206">
        <v>4</v>
      </c>
      <c r="F34" s="205">
        <v>1320</v>
      </c>
      <c r="G34" s="206">
        <v>1253</v>
      </c>
      <c r="H34" s="205">
        <v>71</v>
      </c>
      <c r="I34" s="206">
        <v>45</v>
      </c>
      <c r="J34" s="205">
        <v>1290</v>
      </c>
      <c r="K34" s="206">
        <v>1254</v>
      </c>
      <c r="L34" s="205">
        <v>61</v>
      </c>
      <c r="M34" s="173">
        <v>31</v>
      </c>
    </row>
    <row r="35" spans="1:13">
      <c r="A35" s="174" t="s">
        <v>135</v>
      </c>
      <c r="B35" s="205">
        <v>43</v>
      </c>
      <c r="C35" s="173">
        <v>29</v>
      </c>
      <c r="D35" s="181">
        <v>0</v>
      </c>
      <c r="E35" s="206">
        <v>2</v>
      </c>
      <c r="F35" s="205">
        <v>33</v>
      </c>
      <c r="G35" s="206">
        <v>64</v>
      </c>
      <c r="H35" s="205">
        <v>8</v>
      </c>
      <c r="I35" s="206">
        <v>10</v>
      </c>
      <c r="J35" s="205">
        <v>28</v>
      </c>
      <c r="K35" s="206">
        <v>39</v>
      </c>
      <c r="L35" s="205">
        <v>6</v>
      </c>
      <c r="M35" s="173">
        <v>3</v>
      </c>
    </row>
    <row r="36" spans="1:13">
      <c r="A36" s="174" t="s">
        <v>136</v>
      </c>
      <c r="B36" s="205">
        <v>18</v>
      </c>
      <c r="C36" s="173">
        <v>24</v>
      </c>
      <c r="D36" s="181">
        <v>0</v>
      </c>
      <c r="E36" s="206">
        <v>0</v>
      </c>
      <c r="F36" s="205">
        <v>37</v>
      </c>
      <c r="G36" s="206">
        <v>32</v>
      </c>
      <c r="H36" s="205">
        <v>2</v>
      </c>
      <c r="I36" s="206">
        <v>1</v>
      </c>
      <c r="J36" s="205">
        <v>20</v>
      </c>
      <c r="K36" s="206">
        <v>21</v>
      </c>
      <c r="L36" s="205">
        <v>4</v>
      </c>
      <c r="M36" s="173">
        <v>2</v>
      </c>
    </row>
    <row r="37" spans="1:13">
      <c r="A37" s="14" t="s">
        <v>46</v>
      </c>
      <c r="B37" s="44">
        <f t="shared" ref="B37:M37" si="0">SUM(B11:B36)</f>
        <v>9320</v>
      </c>
      <c r="C37" s="45">
        <f t="shared" si="0"/>
        <v>8820</v>
      </c>
      <c r="D37" s="44">
        <f t="shared" si="0"/>
        <v>192</v>
      </c>
      <c r="E37" s="45">
        <f t="shared" si="0"/>
        <v>67</v>
      </c>
      <c r="F37" s="44">
        <f t="shared" si="0"/>
        <v>13481</v>
      </c>
      <c r="G37" s="45">
        <f t="shared" si="0"/>
        <v>13242</v>
      </c>
      <c r="H37" s="44">
        <f t="shared" si="0"/>
        <v>1433</v>
      </c>
      <c r="I37" s="45">
        <f t="shared" si="0"/>
        <v>693</v>
      </c>
      <c r="J37" s="44">
        <f t="shared" si="0"/>
        <v>12737</v>
      </c>
      <c r="K37" s="45">
        <f t="shared" si="0"/>
        <v>11990</v>
      </c>
      <c r="L37" s="44">
        <f t="shared" si="0"/>
        <v>1065</v>
      </c>
      <c r="M37" s="45">
        <f t="shared" si="0"/>
        <v>493</v>
      </c>
    </row>
    <row r="38" spans="1:13">
      <c r="A38" s="98" t="s">
        <v>137</v>
      </c>
      <c r="B38" s="205"/>
      <c r="C38" s="173"/>
      <c r="D38" s="181"/>
      <c r="E38" s="206"/>
      <c r="F38" s="205"/>
      <c r="G38" s="206"/>
      <c r="H38" s="205"/>
      <c r="I38" s="206"/>
      <c r="J38" s="205"/>
      <c r="K38" s="206"/>
      <c r="L38" s="205"/>
      <c r="M38" s="173"/>
    </row>
    <row r="39" spans="1:13">
      <c r="A39" s="174" t="s">
        <v>138</v>
      </c>
      <c r="B39" s="205">
        <v>131</v>
      </c>
      <c r="C39" s="173">
        <v>119</v>
      </c>
      <c r="D39" s="181">
        <v>1</v>
      </c>
      <c r="E39" s="206">
        <v>0</v>
      </c>
      <c r="F39" s="205">
        <v>184</v>
      </c>
      <c r="G39" s="206">
        <v>198</v>
      </c>
      <c r="H39" s="205">
        <v>19</v>
      </c>
      <c r="I39" s="206">
        <v>10</v>
      </c>
      <c r="J39" s="205">
        <v>187</v>
      </c>
      <c r="K39" s="206">
        <v>171</v>
      </c>
      <c r="L39" s="205">
        <v>10</v>
      </c>
      <c r="M39" s="173">
        <v>4</v>
      </c>
    </row>
    <row r="40" spans="1:13" s="1" customFormat="1">
      <c r="A40" s="174" t="s">
        <v>139</v>
      </c>
      <c r="B40" s="205">
        <v>34</v>
      </c>
      <c r="C40" s="173">
        <v>21</v>
      </c>
      <c r="D40" s="181">
        <v>3</v>
      </c>
      <c r="E40" s="206">
        <v>0</v>
      </c>
      <c r="F40" s="205">
        <v>32</v>
      </c>
      <c r="G40" s="206">
        <v>29</v>
      </c>
      <c r="H40" s="205">
        <v>16</v>
      </c>
      <c r="I40" s="206">
        <v>8</v>
      </c>
      <c r="J40" s="205">
        <v>29</v>
      </c>
      <c r="K40" s="206">
        <v>38</v>
      </c>
      <c r="L40" s="205">
        <v>5</v>
      </c>
      <c r="M40" s="173">
        <v>10</v>
      </c>
    </row>
    <row r="41" spans="1:13">
      <c r="A41" s="174" t="s">
        <v>140</v>
      </c>
      <c r="B41" s="205">
        <v>0</v>
      </c>
      <c r="C41" s="173">
        <v>2</v>
      </c>
      <c r="D41" s="181">
        <v>0</v>
      </c>
      <c r="E41" s="206">
        <v>0</v>
      </c>
      <c r="F41" s="205">
        <v>3</v>
      </c>
      <c r="G41" s="206">
        <v>1</v>
      </c>
      <c r="H41" s="205">
        <v>0</v>
      </c>
      <c r="I41" s="206">
        <v>0</v>
      </c>
      <c r="J41" s="205">
        <v>1</v>
      </c>
      <c r="K41" s="206">
        <v>0</v>
      </c>
      <c r="L41" s="205">
        <v>0</v>
      </c>
      <c r="M41" s="173">
        <v>0</v>
      </c>
    </row>
    <row r="42" spans="1:13">
      <c r="A42" s="174" t="s">
        <v>141</v>
      </c>
      <c r="B42" s="205">
        <v>100</v>
      </c>
      <c r="C42" s="173">
        <v>97</v>
      </c>
      <c r="D42" s="181">
        <v>5</v>
      </c>
      <c r="E42" s="206">
        <v>0</v>
      </c>
      <c r="F42" s="205">
        <v>137</v>
      </c>
      <c r="G42" s="206">
        <v>141</v>
      </c>
      <c r="H42" s="205">
        <v>50</v>
      </c>
      <c r="I42" s="206">
        <v>28</v>
      </c>
      <c r="J42" s="205">
        <v>97</v>
      </c>
      <c r="K42" s="206">
        <v>102</v>
      </c>
      <c r="L42" s="205">
        <v>28</v>
      </c>
      <c r="M42" s="173">
        <v>18</v>
      </c>
    </row>
    <row r="43" spans="1:13">
      <c r="A43" s="174" t="s">
        <v>142</v>
      </c>
      <c r="B43" s="205">
        <v>0</v>
      </c>
      <c r="C43" s="173">
        <v>0</v>
      </c>
      <c r="D43" s="181">
        <v>0</v>
      </c>
      <c r="E43" s="206">
        <v>0</v>
      </c>
      <c r="F43" s="205">
        <v>0</v>
      </c>
      <c r="G43" s="206">
        <v>0</v>
      </c>
      <c r="H43" s="205">
        <v>0</v>
      </c>
      <c r="I43" s="206">
        <v>0</v>
      </c>
      <c r="J43" s="205">
        <v>0</v>
      </c>
      <c r="K43" s="206">
        <v>1</v>
      </c>
      <c r="L43" s="205">
        <v>0</v>
      </c>
      <c r="M43" s="173">
        <v>0</v>
      </c>
    </row>
    <row r="44" spans="1:13">
      <c r="A44" s="174" t="s">
        <v>143</v>
      </c>
      <c r="B44" s="205">
        <v>56</v>
      </c>
      <c r="C44" s="173">
        <v>70</v>
      </c>
      <c r="D44" s="181">
        <v>2</v>
      </c>
      <c r="E44" s="206">
        <v>0</v>
      </c>
      <c r="F44" s="205">
        <v>90</v>
      </c>
      <c r="G44" s="206">
        <v>78</v>
      </c>
      <c r="H44" s="205">
        <v>4</v>
      </c>
      <c r="I44" s="206">
        <v>1</v>
      </c>
      <c r="J44" s="205">
        <v>35</v>
      </c>
      <c r="K44" s="206">
        <v>47</v>
      </c>
      <c r="L44" s="205">
        <v>3</v>
      </c>
      <c r="M44" s="173">
        <v>1</v>
      </c>
    </row>
    <row r="45" spans="1:13">
      <c r="A45" s="174" t="s">
        <v>144</v>
      </c>
      <c r="B45" s="205">
        <v>8</v>
      </c>
      <c r="C45" s="173">
        <v>10</v>
      </c>
      <c r="D45" s="181">
        <v>1</v>
      </c>
      <c r="E45" s="206">
        <v>0</v>
      </c>
      <c r="F45" s="205">
        <v>14</v>
      </c>
      <c r="G45" s="206">
        <v>8</v>
      </c>
      <c r="H45" s="205">
        <v>3</v>
      </c>
      <c r="I45" s="206">
        <v>2</v>
      </c>
      <c r="J45" s="205">
        <v>2</v>
      </c>
      <c r="K45" s="206">
        <v>8</v>
      </c>
      <c r="L45" s="205">
        <v>1</v>
      </c>
      <c r="M45" s="173">
        <v>1</v>
      </c>
    </row>
    <row r="46" spans="1:13">
      <c r="A46" s="174" t="s">
        <v>145</v>
      </c>
      <c r="B46" s="205">
        <v>68</v>
      </c>
      <c r="C46" s="173">
        <v>69</v>
      </c>
      <c r="D46" s="181">
        <v>2</v>
      </c>
      <c r="E46" s="206">
        <v>0</v>
      </c>
      <c r="F46" s="205">
        <v>126</v>
      </c>
      <c r="G46" s="206">
        <v>100</v>
      </c>
      <c r="H46" s="205">
        <v>18</v>
      </c>
      <c r="I46" s="206">
        <v>16</v>
      </c>
      <c r="J46" s="205">
        <v>85</v>
      </c>
      <c r="K46" s="206">
        <v>90</v>
      </c>
      <c r="L46" s="205">
        <v>8</v>
      </c>
      <c r="M46" s="173">
        <v>10</v>
      </c>
    </row>
    <row r="47" spans="1:13">
      <c r="A47" s="174" t="s">
        <v>146</v>
      </c>
      <c r="B47" s="205">
        <v>5</v>
      </c>
      <c r="C47" s="173">
        <v>4</v>
      </c>
      <c r="D47" s="181">
        <v>2</v>
      </c>
      <c r="E47" s="206">
        <v>0</v>
      </c>
      <c r="F47" s="205">
        <v>10</v>
      </c>
      <c r="G47" s="206">
        <v>14</v>
      </c>
      <c r="H47" s="205">
        <v>0</v>
      </c>
      <c r="I47" s="206">
        <v>0</v>
      </c>
      <c r="J47" s="205">
        <v>7</v>
      </c>
      <c r="K47" s="206">
        <v>9</v>
      </c>
      <c r="L47" s="205">
        <v>0</v>
      </c>
      <c r="M47" s="173">
        <v>0</v>
      </c>
    </row>
    <row r="48" spans="1:13">
      <c r="A48" s="174" t="s">
        <v>147</v>
      </c>
      <c r="B48" s="205">
        <v>84</v>
      </c>
      <c r="C48" s="173">
        <v>86</v>
      </c>
      <c r="D48" s="181">
        <v>1</v>
      </c>
      <c r="E48" s="206">
        <v>1</v>
      </c>
      <c r="F48" s="205">
        <v>159</v>
      </c>
      <c r="G48" s="206">
        <v>147</v>
      </c>
      <c r="H48" s="205">
        <v>7</v>
      </c>
      <c r="I48" s="206">
        <v>3</v>
      </c>
      <c r="J48" s="205">
        <v>138</v>
      </c>
      <c r="K48" s="206">
        <v>136</v>
      </c>
      <c r="L48" s="205">
        <v>8</v>
      </c>
      <c r="M48" s="173">
        <v>3</v>
      </c>
    </row>
    <row r="49" spans="1:13">
      <c r="A49" s="174" t="s">
        <v>148</v>
      </c>
      <c r="B49" s="205">
        <v>100</v>
      </c>
      <c r="C49" s="173">
        <v>108</v>
      </c>
      <c r="D49" s="181">
        <v>6</v>
      </c>
      <c r="E49" s="206">
        <v>2</v>
      </c>
      <c r="F49" s="205">
        <v>214</v>
      </c>
      <c r="G49" s="206">
        <v>201</v>
      </c>
      <c r="H49" s="205">
        <v>19</v>
      </c>
      <c r="I49" s="206">
        <v>14</v>
      </c>
      <c r="J49" s="205">
        <v>218</v>
      </c>
      <c r="K49" s="206">
        <v>196</v>
      </c>
      <c r="L49" s="205">
        <v>18</v>
      </c>
      <c r="M49" s="173">
        <v>9</v>
      </c>
    </row>
    <row r="50" spans="1:13">
      <c r="A50" s="174" t="s">
        <v>149</v>
      </c>
      <c r="B50" s="205">
        <v>103</v>
      </c>
      <c r="C50" s="173">
        <v>99</v>
      </c>
      <c r="D50" s="181">
        <v>5</v>
      </c>
      <c r="E50" s="206">
        <v>2</v>
      </c>
      <c r="F50" s="205">
        <v>120</v>
      </c>
      <c r="G50" s="206">
        <v>143</v>
      </c>
      <c r="H50" s="205">
        <v>75</v>
      </c>
      <c r="I50" s="206">
        <v>49</v>
      </c>
      <c r="J50" s="205">
        <v>110</v>
      </c>
      <c r="K50" s="206">
        <v>106</v>
      </c>
      <c r="L50" s="205">
        <v>47</v>
      </c>
      <c r="M50" s="173">
        <v>39</v>
      </c>
    </row>
    <row r="51" spans="1:13">
      <c r="A51" s="174" t="s">
        <v>150</v>
      </c>
      <c r="B51" s="205">
        <v>51</v>
      </c>
      <c r="C51" s="173">
        <v>60</v>
      </c>
      <c r="D51" s="181">
        <v>3</v>
      </c>
      <c r="E51" s="206">
        <v>0</v>
      </c>
      <c r="F51" s="205">
        <v>97</v>
      </c>
      <c r="G51" s="206">
        <v>92</v>
      </c>
      <c r="H51" s="205">
        <v>5</v>
      </c>
      <c r="I51" s="206">
        <v>2</v>
      </c>
      <c r="J51" s="205">
        <v>79</v>
      </c>
      <c r="K51" s="206">
        <v>61</v>
      </c>
      <c r="L51" s="205">
        <v>10</v>
      </c>
      <c r="M51" s="173">
        <v>4</v>
      </c>
    </row>
    <row r="52" spans="1:13">
      <c r="A52" s="174" t="s">
        <v>151</v>
      </c>
      <c r="B52" s="205">
        <v>4</v>
      </c>
      <c r="C52" s="173">
        <v>5</v>
      </c>
      <c r="D52" s="181">
        <v>0</v>
      </c>
      <c r="E52" s="206">
        <v>0</v>
      </c>
      <c r="F52" s="205">
        <v>12</v>
      </c>
      <c r="G52" s="206">
        <v>15</v>
      </c>
      <c r="H52" s="205">
        <v>3</v>
      </c>
      <c r="I52" s="206">
        <v>1</v>
      </c>
      <c r="J52" s="205">
        <v>15</v>
      </c>
      <c r="K52" s="206">
        <v>22</v>
      </c>
      <c r="L52" s="205">
        <v>0</v>
      </c>
      <c r="M52" s="173">
        <v>0</v>
      </c>
    </row>
    <row r="53" spans="1:13">
      <c r="A53" s="174" t="s">
        <v>152</v>
      </c>
      <c r="B53" s="205">
        <v>5</v>
      </c>
      <c r="C53" s="173">
        <v>9</v>
      </c>
      <c r="D53" s="181">
        <v>0</v>
      </c>
      <c r="E53" s="206">
        <v>0</v>
      </c>
      <c r="F53" s="205">
        <v>3</v>
      </c>
      <c r="G53" s="206">
        <v>15</v>
      </c>
      <c r="H53" s="205">
        <v>0</v>
      </c>
      <c r="I53" s="206">
        <v>0</v>
      </c>
      <c r="J53" s="205">
        <v>10</v>
      </c>
      <c r="K53" s="206">
        <v>2</v>
      </c>
      <c r="L53" s="205">
        <v>0</v>
      </c>
      <c r="M53" s="173">
        <v>0</v>
      </c>
    </row>
    <row r="54" spans="1:13">
      <c r="A54" s="14" t="s">
        <v>46</v>
      </c>
      <c r="B54" s="44">
        <f>SUM(B39:B53)</f>
        <v>749</v>
      </c>
      <c r="C54" s="45">
        <f t="shared" ref="C54:M54" si="1">SUM(C39:C53)</f>
        <v>759</v>
      </c>
      <c r="D54" s="44">
        <f t="shared" si="1"/>
        <v>31</v>
      </c>
      <c r="E54" s="45">
        <f t="shared" si="1"/>
        <v>5</v>
      </c>
      <c r="F54" s="44">
        <f t="shared" si="1"/>
        <v>1201</v>
      </c>
      <c r="G54" s="45">
        <f t="shared" si="1"/>
        <v>1182</v>
      </c>
      <c r="H54" s="44">
        <f t="shared" si="1"/>
        <v>219</v>
      </c>
      <c r="I54" s="45">
        <f t="shared" si="1"/>
        <v>134</v>
      </c>
      <c r="J54" s="44">
        <f t="shared" si="1"/>
        <v>1013</v>
      </c>
      <c r="K54" s="45">
        <f t="shared" si="1"/>
        <v>989</v>
      </c>
      <c r="L54" s="44">
        <f t="shared" si="1"/>
        <v>138</v>
      </c>
      <c r="M54" s="45">
        <f t="shared" si="1"/>
        <v>99</v>
      </c>
    </row>
    <row r="55" spans="1:13">
      <c r="A55" s="14" t="s">
        <v>153</v>
      </c>
      <c r="B55" s="44">
        <f t="shared" ref="B55:M55" si="2">SUM(B54,B37)</f>
        <v>10069</v>
      </c>
      <c r="C55" s="45">
        <f t="shared" si="2"/>
        <v>9579</v>
      </c>
      <c r="D55" s="44">
        <f t="shared" si="2"/>
        <v>223</v>
      </c>
      <c r="E55" s="45">
        <f t="shared" si="2"/>
        <v>72</v>
      </c>
      <c r="F55" s="44">
        <f t="shared" si="2"/>
        <v>14682</v>
      </c>
      <c r="G55" s="45">
        <f t="shared" si="2"/>
        <v>14424</v>
      </c>
      <c r="H55" s="44">
        <f t="shared" si="2"/>
        <v>1652</v>
      </c>
      <c r="I55" s="45">
        <f t="shared" si="2"/>
        <v>827</v>
      </c>
      <c r="J55" s="44">
        <f t="shared" si="2"/>
        <v>13750</v>
      </c>
      <c r="K55" s="45">
        <f t="shared" si="2"/>
        <v>12979</v>
      </c>
      <c r="L55" s="44">
        <f t="shared" si="2"/>
        <v>1203</v>
      </c>
      <c r="M55" s="45">
        <f t="shared" si="2"/>
        <v>592</v>
      </c>
    </row>
    <row r="56" spans="1:13">
      <c r="A56" s="14"/>
      <c r="B56" s="205"/>
      <c r="C56" s="173"/>
      <c r="D56" s="181"/>
      <c r="E56" s="206"/>
      <c r="F56" s="205"/>
      <c r="G56" s="206"/>
      <c r="H56" s="205"/>
      <c r="I56" s="206"/>
      <c r="J56" s="205"/>
      <c r="K56" s="206"/>
      <c r="L56" s="205"/>
      <c r="M56" s="173"/>
    </row>
    <row r="57" spans="1:13">
      <c r="A57" s="1" t="s">
        <v>154</v>
      </c>
      <c r="B57" s="205"/>
      <c r="C57" s="173"/>
      <c r="D57" s="181"/>
      <c r="E57" s="206"/>
      <c r="F57" s="205"/>
      <c r="G57" s="206"/>
      <c r="H57" s="205"/>
      <c r="I57" s="206"/>
      <c r="J57" s="205"/>
      <c r="K57" s="206"/>
      <c r="L57" s="205"/>
      <c r="M57" s="173"/>
    </row>
    <row r="58" spans="1:13">
      <c r="A58" s="174" t="s">
        <v>155</v>
      </c>
      <c r="B58" s="205">
        <v>25</v>
      </c>
      <c r="C58" s="173">
        <v>30</v>
      </c>
      <c r="D58" s="181">
        <v>2</v>
      </c>
      <c r="E58" s="206">
        <v>0</v>
      </c>
      <c r="F58" s="205">
        <v>45</v>
      </c>
      <c r="G58" s="206">
        <v>41</v>
      </c>
      <c r="H58" s="205">
        <v>5</v>
      </c>
      <c r="I58" s="206">
        <v>0</v>
      </c>
      <c r="J58" s="205">
        <v>31</v>
      </c>
      <c r="K58" s="206">
        <v>22</v>
      </c>
      <c r="L58" s="205">
        <v>3</v>
      </c>
      <c r="M58" s="173">
        <v>3</v>
      </c>
    </row>
    <row r="59" spans="1:13" ht="14.7" customHeight="1">
      <c r="A59" s="174" t="s">
        <v>156</v>
      </c>
      <c r="B59" s="205">
        <v>24</v>
      </c>
      <c r="C59" s="173">
        <v>24</v>
      </c>
      <c r="D59" s="181">
        <v>1</v>
      </c>
      <c r="E59" s="206">
        <v>0</v>
      </c>
      <c r="F59" s="205">
        <v>55</v>
      </c>
      <c r="G59" s="206">
        <v>49</v>
      </c>
      <c r="H59" s="205">
        <v>7</v>
      </c>
      <c r="I59" s="206">
        <v>1</v>
      </c>
      <c r="J59" s="205">
        <v>70</v>
      </c>
      <c r="K59" s="206">
        <v>86</v>
      </c>
      <c r="L59" s="205">
        <v>5</v>
      </c>
      <c r="M59" s="173">
        <v>7</v>
      </c>
    </row>
    <row r="60" spans="1:13">
      <c r="A60" s="174" t="s">
        <v>157</v>
      </c>
      <c r="B60" s="205">
        <v>1</v>
      </c>
      <c r="C60" s="173">
        <v>4</v>
      </c>
      <c r="D60" s="181">
        <v>0</v>
      </c>
      <c r="E60" s="206">
        <v>1</v>
      </c>
      <c r="F60" s="205">
        <v>6</v>
      </c>
      <c r="G60" s="206">
        <v>2</v>
      </c>
      <c r="H60" s="205">
        <v>2</v>
      </c>
      <c r="I60" s="206">
        <v>2</v>
      </c>
      <c r="J60" s="205">
        <v>3</v>
      </c>
      <c r="K60" s="206">
        <v>6</v>
      </c>
      <c r="L60" s="205">
        <v>0</v>
      </c>
      <c r="M60" s="173">
        <v>1</v>
      </c>
    </row>
    <row r="61" spans="1:13">
      <c r="A61" s="174" t="s">
        <v>158</v>
      </c>
      <c r="B61" s="205">
        <v>5</v>
      </c>
      <c r="C61" s="173">
        <v>6</v>
      </c>
      <c r="D61" s="181">
        <v>0</v>
      </c>
      <c r="E61" s="206">
        <v>0</v>
      </c>
      <c r="F61" s="205">
        <v>3</v>
      </c>
      <c r="G61" s="206">
        <v>3</v>
      </c>
      <c r="H61" s="205">
        <v>1</v>
      </c>
      <c r="I61" s="206">
        <v>1</v>
      </c>
      <c r="J61" s="205">
        <v>5</v>
      </c>
      <c r="K61" s="206">
        <v>7</v>
      </c>
      <c r="L61" s="205">
        <v>0</v>
      </c>
      <c r="M61" s="173">
        <v>1</v>
      </c>
    </row>
    <row r="62" spans="1:13">
      <c r="A62" s="174" t="s">
        <v>159</v>
      </c>
      <c r="B62" s="205">
        <v>27</v>
      </c>
      <c r="C62" s="173">
        <v>20</v>
      </c>
      <c r="D62" s="181">
        <v>0</v>
      </c>
      <c r="E62" s="206">
        <v>0</v>
      </c>
      <c r="F62" s="205">
        <v>37</v>
      </c>
      <c r="G62" s="206">
        <v>24</v>
      </c>
      <c r="H62" s="205">
        <v>0</v>
      </c>
      <c r="I62" s="206">
        <v>0</v>
      </c>
      <c r="J62" s="205">
        <v>31</v>
      </c>
      <c r="K62" s="206">
        <v>33</v>
      </c>
      <c r="L62" s="205">
        <v>3</v>
      </c>
      <c r="M62" s="173">
        <v>3</v>
      </c>
    </row>
    <row r="63" spans="1:13">
      <c r="A63" s="174" t="s">
        <v>160</v>
      </c>
      <c r="B63" s="205">
        <v>0</v>
      </c>
      <c r="C63" s="173">
        <v>0</v>
      </c>
      <c r="D63" s="181">
        <v>0</v>
      </c>
      <c r="E63" s="206">
        <v>0</v>
      </c>
      <c r="F63" s="205">
        <v>3</v>
      </c>
      <c r="G63" s="206">
        <v>1</v>
      </c>
      <c r="H63" s="205">
        <v>0</v>
      </c>
      <c r="I63" s="206">
        <v>0</v>
      </c>
      <c r="J63" s="205">
        <v>1</v>
      </c>
      <c r="K63" s="206">
        <v>1</v>
      </c>
      <c r="L63" s="205">
        <v>0</v>
      </c>
      <c r="M63" s="173">
        <v>0</v>
      </c>
    </row>
    <row r="64" spans="1:13">
      <c r="A64" s="174" t="s">
        <v>161</v>
      </c>
      <c r="B64" s="205">
        <v>2</v>
      </c>
      <c r="C64" s="173">
        <v>7</v>
      </c>
      <c r="D64" s="181">
        <v>0</v>
      </c>
      <c r="E64" s="206">
        <v>0</v>
      </c>
      <c r="F64" s="205">
        <v>5</v>
      </c>
      <c r="G64" s="206">
        <v>5</v>
      </c>
      <c r="H64" s="205">
        <v>0</v>
      </c>
      <c r="I64" s="206">
        <v>0</v>
      </c>
      <c r="J64" s="205">
        <v>3</v>
      </c>
      <c r="K64" s="206">
        <v>6</v>
      </c>
      <c r="L64" s="205">
        <v>1</v>
      </c>
      <c r="M64" s="173">
        <v>0</v>
      </c>
    </row>
    <row r="65" spans="1:13">
      <c r="A65" s="174" t="s">
        <v>162</v>
      </c>
      <c r="B65" s="205">
        <v>179</v>
      </c>
      <c r="C65" s="173">
        <v>171</v>
      </c>
      <c r="D65" s="181">
        <v>6</v>
      </c>
      <c r="E65" s="206">
        <v>2</v>
      </c>
      <c r="F65" s="205">
        <v>277</v>
      </c>
      <c r="G65" s="206">
        <v>337</v>
      </c>
      <c r="H65" s="205">
        <v>34</v>
      </c>
      <c r="I65" s="206">
        <v>16</v>
      </c>
      <c r="J65" s="205">
        <v>284</v>
      </c>
      <c r="K65" s="206">
        <v>276</v>
      </c>
      <c r="L65" s="205">
        <v>26</v>
      </c>
      <c r="M65" s="173">
        <v>16</v>
      </c>
    </row>
    <row r="66" spans="1:13">
      <c r="A66" s="174" t="s">
        <v>163</v>
      </c>
      <c r="B66" s="205">
        <v>5</v>
      </c>
      <c r="C66" s="173">
        <v>1</v>
      </c>
      <c r="D66" s="181">
        <v>0</v>
      </c>
      <c r="E66" s="206">
        <v>0</v>
      </c>
      <c r="F66" s="205">
        <v>3</v>
      </c>
      <c r="G66" s="206">
        <v>2</v>
      </c>
      <c r="H66" s="205">
        <v>0</v>
      </c>
      <c r="I66" s="206">
        <v>0</v>
      </c>
      <c r="J66" s="205">
        <v>4</v>
      </c>
      <c r="K66" s="206">
        <v>0</v>
      </c>
      <c r="L66" s="205">
        <v>0</v>
      </c>
      <c r="M66" s="173">
        <v>0</v>
      </c>
    </row>
    <row r="67" spans="1:13">
      <c r="A67" s="174" t="s">
        <v>164</v>
      </c>
      <c r="B67" s="205">
        <v>24</v>
      </c>
      <c r="C67" s="173">
        <v>29</v>
      </c>
      <c r="D67" s="181">
        <v>1</v>
      </c>
      <c r="E67" s="206">
        <v>0</v>
      </c>
      <c r="F67" s="205">
        <v>53</v>
      </c>
      <c r="G67" s="206">
        <v>49</v>
      </c>
      <c r="H67" s="205">
        <v>3</v>
      </c>
      <c r="I67" s="206">
        <v>2</v>
      </c>
      <c r="J67" s="205">
        <v>31</v>
      </c>
      <c r="K67" s="206">
        <v>29</v>
      </c>
      <c r="L67" s="205">
        <v>2</v>
      </c>
      <c r="M67" s="173">
        <v>1</v>
      </c>
    </row>
    <row r="68" spans="1:13">
      <c r="A68" s="174" t="s">
        <v>165</v>
      </c>
      <c r="B68" s="205">
        <v>0</v>
      </c>
      <c r="C68" s="173">
        <v>0</v>
      </c>
      <c r="D68" s="181">
        <v>0</v>
      </c>
      <c r="E68" s="206">
        <v>0</v>
      </c>
      <c r="F68" s="205">
        <v>1</v>
      </c>
      <c r="G68" s="206">
        <v>1</v>
      </c>
      <c r="H68" s="205">
        <v>0</v>
      </c>
      <c r="I68" s="206">
        <v>0</v>
      </c>
      <c r="J68" s="205">
        <v>0</v>
      </c>
      <c r="K68" s="206">
        <v>0</v>
      </c>
      <c r="L68" s="205">
        <v>0</v>
      </c>
      <c r="M68" s="173">
        <v>0</v>
      </c>
    </row>
    <row r="69" spans="1:13">
      <c r="A69" s="174" t="s">
        <v>166</v>
      </c>
      <c r="B69" s="205">
        <v>50</v>
      </c>
      <c r="C69" s="173">
        <v>64</v>
      </c>
      <c r="D69" s="181">
        <v>1</v>
      </c>
      <c r="E69" s="206">
        <v>0</v>
      </c>
      <c r="F69" s="205">
        <v>82</v>
      </c>
      <c r="G69" s="206">
        <v>77</v>
      </c>
      <c r="H69" s="205">
        <v>5</v>
      </c>
      <c r="I69" s="206">
        <v>1</v>
      </c>
      <c r="J69" s="205">
        <v>85</v>
      </c>
      <c r="K69" s="206">
        <v>89</v>
      </c>
      <c r="L69" s="205">
        <v>1</v>
      </c>
      <c r="M69" s="173">
        <v>2</v>
      </c>
    </row>
    <row r="70" spans="1:13">
      <c r="A70" s="174" t="s">
        <v>167</v>
      </c>
      <c r="B70" s="205">
        <v>16</v>
      </c>
      <c r="C70" s="173">
        <v>17</v>
      </c>
      <c r="D70" s="181">
        <v>1</v>
      </c>
      <c r="E70" s="206">
        <v>0</v>
      </c>
      <c r="F70" s="205">
        <v>27</v>
      </c>
      <c r="G70" s="206">
        <v>21</v>
      </c>
      <c r="H70" s="205">
        <v>1</v>
      </c>
      <c r="I70" s="206">
        <v>1</v>
      </c>
      <c r="J70" s="205">
        <v>6</v>
      </c>
      <c r="K70" s="206">
        <v>13</v>
      </c>
      <c r="L70" s="205">
        <v>1</v>
      </c>
      <c r="M70" s="173">
        <v>0</v>
      </c>
    </row>
    <row r="71" spans="1:13">
      <c r="A71" s="174" t="s">
        <v>168</v>
      </c>
      <c r="B71" s="205">
        <v>2</v>
      </c>
      <c r="C71" s="173">
        <v>0</v>
      </c>
      <c r="D71" s="181">
        <v>0</v>
      </c>
      <c r="E71" s="206">
        <v>0</v>
      </c>
      <c r="F71" s="205">
        <v>1</v>
      </c>
      <c r="G71" s="206">
        <v>2</v>
      </c>
      <c r="H71" s="205">
        <v>0</v>
      </c>
      <c r="I71" s="206">
        <v>0</v>
      </c>
      <c r="J71" s="205">
        <v>2</v>
      </c>
      <c r="K71" s="206">
        <v>1</v>
      </c>
      <c r="L71" s="205">
        <v>0</v>
      </c>
      <c r="M71" s="173">
        <v>0</v>
      </c>
    </row>
    <row r="72" spans="1:13">
      <c r="A72" s="174" t="s">
        <v>169</v>
      </c>
      <c r="B72" s="205">
        <v>11</v>
      </c>
      <c r="C72" s="173">
        <v>4</v>
      </c>
      <c r="D72" s="181">
        <v>0</v>
      </c>
      <c r="E72" s="206">
        <v>0</v>
      </c>
      <c r="F72" s="205">
        <v>12</v>
      </c>
      <c r="G72" s="206">
        <v>10</v>
      </c>
      <c r="H72" s="205">
        <v>0</v>
      </c>
      <c r="I72" s="206">
        <v>0</v>
      </c>
      <c r="J72" s="205">
        <v>16</v>
      </c>
      <c r="K72" s="206">
        <v>11</v>
      </c>
      <c r="L72" s="205">
        <v>2</v>
      </c>
      <c r="M72" s="173">
        <v>5</v>
      </c>
    </row>
    <row r="73" spans="1:13">
      <c r="A73" s="174" t="s">
        <v>170</v>
      </c>
      <c r="B73" s="205">
        <v>82</v>
      </c>
      <c r="C73" s="173">
        <v>69</v>
      </c>
      <c r="D73" s="181">
        <v>1</v>
      </c>
      <c r="E73" s="206">
        <v>0</v>
      </c>
      <c r="F73" s="205">
        <v>130</v>
      </c>
      <c r="G73" s="206">
        <v>136</v>
      </c>
      <c r="H73" s="205">
        <v>14</v>
      </c>
      <c r="I73" s="206">
        <v>9</v>
      </c>
      <c r="J73" s="205">
        <v>255</v>
      </c>
      <c r="K73" s="206">
        <v>245</v>
      </c>
      <c r="L73" s="205">
        <v>19</v>
      </c>
      <c r="M73" s="173">
        <v>12</v>
      </c>
    </row>
    <row r="74" spans="1:13">
      <c r="A74" s="174" t="s">
        <v>171</v>
      </c>
      <c r="B74" s="205">
        <v>61</v>
      </c>
      <c r="C74" s="173">
        <v>51</v>
      </c>
      <c r="D74" s="181">
        <v>0</v>
      </c>
      <c r="E74" s="206">
        <v>0</v>
      </c>
      <c r="F74" s="205">
        <v>84</v>
      </c>
      <c r="G74" s="206">
        <v>57</v>
      </c>
      <c r="H74" s="205">
        <v>14</v>
      </c>
      <c r="I74" s="206">
        <v>9</v>
      </c>
      <c r="J74" s="205">
        <v>95</v>
      </c>
      <c r="K74" s="206">
        <v>77</v>
      </c>
      <c r="L74" s="205">
        <v>10</v>
      </c>
      <c r="M74" s="173">
        <v>5</v>
      </c>
    </row>
    <row r="75" spans="1:13">
      <c r="A75" s="174" t="s">
        <v>172</v>
      </c>
      <c r="B75" s="205">
        <v>0</v>
      </c>
      <c r="C75" s="173">
        <v>1</v>
      </c>
      <c r="D75" s="181">
        <v>0</v>
      </c>
      <c r="E75" s="206">
        <v>0</v>
      </c>
      <c r="F75" s="205">
        <v>1</v>
      </c>
      <c r="G75" s="206">
        <v>1</v>
      </c>
      <c r="H75" s="205">
        <v>0</v>
      </c>
      <c r="I75" s="206">
        <v>0</v>
      </c>
      <c r="J75" s="205">
        <v>2</v>
      </c>
      <c r="K75" s="206">
        <v>1</v>
      </c>
      <c r="L75" s="205">
        <v>1</v>
      </c>
      <c r="M75" s="173">
        <v>0</v>
      </c>
    </row>
    <row r="76" spans="1:13">
      <c r="A76" s="174" t="s">
        <v>173</v>
      </c>
      <c r="B76" s="205">
        <v>6</v>
      </c>
      <c r="C76" s="173">
        <v>13</v>
      </c>
      <c r="D76" s="181">
        <v>0</v>
      </c>
      <c r="E76" s="206">
        <v>0</v>
      </c>
      <c r="F76" s="205">
        <v>10</v>
      </c>
      <c r="G76" s="206">
        <v>16</v>
      </c>
      <c r="H76" s="205">
        <v>4</v>
      </c>
      <c r="I76" s="206">
        <v>1</v>
      </c>
      <c r="J76" s="205">
        <v>21</v>
      </c>
      <c r="K76" s="206">
        <v>19</v>
      </c>
      <c r="L76" s="205">
        <v>3</v>
      </c>
      <c r="M76" s="173">
        <v>3</v>
      </c>
    </row>
    <row r="77" spans="1:13">
      <c r="A77" s="174" t="s">
        <v>174</v>
      </c>
      <c r="B77" s="205">
        <v>0</v>
      </c>
      <c r="C77" s="173">
        <v>2</v>
      </c>
      <c r="D77" s="181">
        <v>0</v>
      </c>
      <c r="E77" s="206">
        <v>0</v>
      </c>
      <c r="F77" s="205">
        <v>2</v>
      </c>
      <c r="G77" s="206">
        <v>4</v>
      </c>
      <c r="H77" s="205">
        <v>0</v>
      </c>
      <c r="I77" s="206">
        <v>0</v>
      </c>
      <c r="J77" s="205">
        <v>7</v>
      </c>
      <c r="K77" s="206">
        <v>6</v>
      </c>
      <c r="L77" s="205">
        <v>1</v>
      </c>
      <c r="M77" s="173">
        <v>0</v>
      </c>
    </row>
    <row r="78" spans="1:13">
      <c r="A78" s="174" t="s">
        <v>175</v>
      </c>
      <c r="B78" s="205">
        <v>72</v>
      </c>
      <c r="C78" s="173">
        <v>62</v>
      </c>
      <c r="D78" s="181">
        <v>3</v>
      </c>
      <c r="E78" s="206">
        <v>1</v>
      </c>
      <c r="F78" s="205">
        <v>91</v>
      </c>
      <c r="G78" s="206">
        <v>92</v>
      </c>
      <c r="H78" s="205">
        <v>11</v>
      </c>
      <c r="I78" s="206">
        <v>7</v>
      </c>
      <c r="J78" s="205">
        <v>77</v>
      </c>
      <c r="K78" s="206">
        <v>96</v>
      </c>
      <c r="L78" s="205">
        <v>2</v>
      </c>
      <c r="M78" s="173">
        <v>2</v>
      </c>
    </row>
    <row r="79" spans="1:13">
      <c r="A79" s="174" t="s">
        <v>176</v>
      </c>
      <c r="B79" s="205">
        <v>8</v>
      </c>
      <c r="C79" s="173">
        <v>8</v>
      </c>
      <c r="D79" s="181">
        <v>0</v>
      </c>
      <c r="E79" s="206">
        <v>0</v>
      </c>
      <c r="F79" s="205">
        <v>18</v>
      </c>
      <c r="G79" s="206">
        <v>15</v>
      </c>
      <c r="H79" s="205">
        <v>5</v>
      </c>
      <c r="I79" s="206">
        <v>1</v>
      </c>
      <c r="J79" s="205">
        <v>15</v>
      </c>
      <c r="K79" s="206">
        <v>8</v>
      </c>
      <c r="L79" s="205">
        <v>0</v>
      </c>
      <c r="M79" s="173">
        <v>0</v>
      </c>
    </row>
    <row r="80" spans="1:13">
      <c r="A80" s="174" t="s">
        <v>177</v>
      </c>
      <c r="B80" s="205">
        <v>5</v>
      </c>
      <c r="C80" s="173">
        <v>4</v>
      </c>
      <c r="D80" s="181">
        <v>0</v>
      </c>
      <c r="E80" s="206">
        <v>0</v>
      </c>
      <c r="F80" s="205">
        <v>4</v>
      </c>
      <c r="G80" s="206">
        <v>13</v>
      </c>
      <c r="H80" s="205">
        <v>0</v>
      </c>
      <c r="I80" s="206">
        <v>0</v>
      </c>
      <c r="J80" s="205">
        <v>10</v>
      </c>
      <c r="K80" s="206">
        <v>16</v>
      </c>
      <c r="L80" s="205">
        <v>2</v>
      </c>
      <c r="M80" s="173">
        <v>0</v>
      </c>
    </row>
    <row r="81" spans="1:13" ht="12.75" customHeight="1">
      <c r="A81" s="174" t="s">
        <v>178</v>
      </c>
      <c r="B81" s="205">
        <v>11</v>
      </c>
      <c r="C81" s="173">
        <v>11</v>
      </c>
      <c r="D81" s="181">
        <v>0</v>
      </c>
      <c r="E81" s="206">
        <v>0</v>
      </c>
      <c r="F81" s="205">
        <v>14</v>
      </c>
      <c r="G81" s="206">
        <v>11</v>
      </c>
      <c r="H81" s="205">
        <v>0</v>
      </c>
      <c r="I81" s="206">
        <v>1</v>
      </c>
      <c r="J81" s="205">
        <v>9</v>
      </c>
      <c r="K81" s="206">
        <v>6</v>
      </c>
      <c r="L81" s="205">
        <v>0</v>
      </c>
      <c r="M81" s="173">
        <v>1</v>
      </c>
    </row>
    <row r="82" spans="1:13">
      <c r="A82" s="174" t="s">
        <v>179</v>
      </c>
      <c r="B82" s="205">
        <v>0</v>
      </c>
      <c r="C82" s="173">
        <v>1</v>
      </c>
      <c r="D82" s="181">
        <v>0</v>
      </c>
      <c r="E82" s="206">
        <v>0</v>
      </c>
      <c r="F82" s="205">
        <v>0</v>
      </c>
      <c r="G82" s="206">
        <v>1</v>
      </c>
      <c r="H82" s="205">
        <v>0</v>
      </c>
      <c r="I82" s="206">
        <v>0</v>
      </c>
      <c r="J82" s="205">
        <v>0</v>
      </c>
      <c r="K82" s="206">
        <v>2</v>
      </c>
      <c r="L82" s="205">
        <v>0</v>
      </c>
      <c r="M82" s="173">
        <v>0</v>
      </c>
    </row>
    <row r="83" spans="1:13">
      <c r="A83" s="174" t="s">
        <v>180</v>
      </c>
      <c r="B83" s="205">
        <v>0</v>
      </c>
      <c r="C83" s="173">
        <v>0</v>
      </c>
      <c r="D83" s="181">
        <v>0</v>
      </c>
      <c r="E83" s="206">
        <v>0</v>
      </c>
      <c r="F83" s="205">
        <v>0</v>
      </c>
      <c r="G83" s="206">
        <v>0</v>
      </c>
      <c r="H83" s="205">
        <v>0</v>
      </c>
      <c r="I83" s="206">
        <v>0</v>
      </c>
      <c r="J83" s="205">
        <v>1</v>
      </c>
      <c r="K83" s="206">
        <v>0</v>
      </c>
      <c r="L83" s="205">
        <v>0</v>
      </c>
      <c r="M83" s="173">
        <v>0</v>
      </c>
    </row>
    <row r="84" spans="1:13">
      <c r="A84" s="174" t="s">
        <v>181</v>
      </c>
      <c r="B84" s="205">
        <v>4</v>
      </c>
      <c r="C84" s="173">
        <v>1</v>
      </c>
      <c r="D84" s="181">
        <v>0</v>
      </c>
      <c r="E84" s="206">
        <v>0</v>
      </c>
      <c r="F84" s="205">
        <v>4</v>
      </c>
      <c r="G84" s="206">
        <v>8</v>
      </c>
      <c r="H84" s="205">
        <v>1</v>
      </c>
      <c r="I84" s="206">
        <v>0</v>
      </c>
      <c r="J84" s="205">
        <v>2</v>
      </c>
      <c r="K84" s="206">
        <v>1</v>
      </c>
      <c r="L84" s="205">
        <v>0</v>
      </c>
      <c r="M84" s="173">
        <v>1</v>
      </c>
    </row>
    <row r="85" spans="1:13">
      <c r="A85" s="174" t="s">
        <v>182</v>
      </c>
      <c r="B85" s="205">
        <v>646</v>
      </c>
      <c r="C85" s="173">
        <v>539</v>
      </c>
      <c r="D85" s="181">
        <v>10</v>
      </c>
      <c r="E85" s="206">
        <v>3</v>
      </c>
      <c r="F85" s="205">
        <v>835</v>
      </c>
      <c r="G85" s="206">
        <v>868</v>
      </c>
      <c r="H85" s="205">
        <v>78</v>
      </c>
      <c r="I85" s="206">
        <v>43</v>
      </c>
      <c r="J85" s="205">
        <v>633</v>
      </c>
      <c r="K85" s="206">
        <v>596</v>
      </c>
      <c r="L85" s="205">
        <v>47</v>
      </c>
      <c r="M85" s="173">
        <v>23</v>
      </c>
    </row>
    <row r="86" spans="1:13">
      <c r="A86" s="174" t="s">
        <v>183</v>
      </c>
      <c r="B86" s="205">
        <v>4</v>
      </c>
      <c r="C86" s="173">
        <v>7</v>
      </c>
      <c r="D86" s="181">
        <v>0</v>
      </c>
      <c r="E86" s="206">
        <v>0</v>
      </c>
      <c r="F86" s="205">
        <v>5</v>
      </c>
      <c r="G86" s="206">
        <v>7</v>
      </c>
      <c r="H86" s="205">
        <v>1</v>
      </c>
      <c r="I86" s="206">
        <v>0</v>
      </c>
      <c r="J86" s="205">
        <v>4</v>
      </c>
      <c r="K86" s="206">
        <v>12</v>
      </c>
      <c r="L86" s="205">
        <v>0</v>
      </c>
      <c r="M86" s="173">
        <v>2</v>
      </c>
    </row>
    <row r="87" spans="1:13">
      <c r="A87" s="174" t="s">
        <v>184</v>
      </c>
      <c r="B87" s="205">
        <v>1</v>
      </c>
      <c r="C87" s="173">
        <v>1</v>
      </c>
      <c r="D87" s="181">
        <v>0</v>
      </c>
      <c r="E87" s="206">
        <v>0</v>
      </c>
      <c r="F87" s="205">
        <v>1</v>
      </c>
      <c r="G87" s="206">
        <v>0</v>
      </c>
      <c r="H87" s="205">
        <v>0</v>
      </c>
      <c r="I87" s="206">
        <v>0</v>
      </c>
      <c r="J87" s="205">
        <v>5</v>
      </c>
      <c r="K87" s="206">
        <v>0</v>
      </c>
      <c r="L87" s="205">
        <v>1</v>
      </c>
      <c r="M87" s="173">
        <v>0</v>
      </c>
    </row>
    <row r="88" spans="1:13">
      <c r="A88" s="174" t="s">
        <v>185</v>
      </c>
      <c r="B88" s="205">
        <v>0</v>
      </c>
      <c r="C88" s="173">
        <v>0</v>
      </c>
      <c r="D88" s="181">
        <v>0</v>
      </c>
      <c r="E88" s="206">
        <v>0</v>
      </c>
      <c r="F88" s="205">
        <v>0</v>
      </c>
      <c r="G88" s="206">
        <v>1</v>
      </c>
      <c r="H88" s="205">
        <v>0</v>
      </c>
      <c r="I88" s="206">
        <v>0</v>
      </c>
      <c r="J88" s="205">
        <v>0</v>
      </c>
      <c r="K88" s="206">
        <v>6</v>
      </c>
      <c r="L88" s="205">
        <v>0</v>
      </c>
      <c r="M88" s="173">
        <v>0</v>
      </c>
    </row>
    <row r="89" spans="1:13">
      <c r="A89" s="174" t="s">
        <v>186</v>
      </c>
      <c r="B89" s="205">
        <v>0</v>
      </c>
      <c r="C89" s="173">
        <v>2</v>
      </c>
      <c r="D89" s="181">
        <v>0</v>
      </c>
      <c r="E89" s="206">
        <v>0</v>
      </c>
      <c r="F89" s="205">
        <v>1</v>
      </c>
      <c r="G89" s="206">
        <v>0</v>
      </c>
      <c r="H89" s="205">
        <v>0</v>
      </c>
      <c r="I89" s="206">
        <v>0</v>
      </c>
      <c r="J89" s="205">
        <v>4</v>
      </c>
      <c r="K89" s="206">
        <v>1</v>
      </c>
      <c r="L89" s="205">
        <v>0</v>
      </c>
      <c r="M89" s="173">
        <v>0</v>
      </c>
    </row>
    <row r="90" spans="1:13">
      <c r="A90" s="174" t="s">
        <v>187</v>
      </c>
      <c r="B90" s="205">
        <v>5</v>
      </c>
      <c r="C90" s="173">
        <v>7</v>
      </c>
      <c r="D90" s="181">
        <v>0</v>
      </c>
      <c r="E90" s="206">
        <v>0</v>
      </c>
      <c r="F90" s="205">
        <v>3</v>
      </c>
      <c r="G90" s="206">
        <v>4</v>
      </c>
      <c r="H90" s="205">
        <v>1</v>
      </c>
      <c r="I90" s="206">
        <v>0</v>
      </c>
      <c r="J90" s="205">
        <v>5</v>
      </c>
      <c r="K90" s="206">
        <v>9</v>
      </c>
      <c r="L90" s="205">
        <v>1</v>
      </c>
      <c r="M90" s="173">
        <v>0</v>
      </c>
    </row>
    <row r="91" spans="1:13">
      <c r="A91" s="174" t="s">
        <v>188</v>
      </c>
      <c r="B91" s="205">
        <v>110</v>
      </c>
      <c r="C91" s="173">
        <v>107</v>
      </c>
      <c r="D91" s="181">
        <v>3</v>
      </c>
      <c r="E91" s="206">
        <v>0</v>
      </c>
      <c r="F91" s="205">
        <v>137</v>
      </c>
      <c r="G91" s="206">
        <v>143</v>
      </c>
      <c r="H91" s="205">
        <v>16</v>
      </c>
      <c r="I91" s="206">
        <v>6</v>
      </c>
      <c r="J91" s="205">
        <v>97</v>
      </c>
      <c r="K91" s="206">
        <v>96</v>
      </c>
      <c r="L91" s="205">
        <v>9</v>
      </c>
      <c r="M91" s="173">
        <v>2</v>
      </c>
    </row>
    <row r="92" spans="1:13">
      <c r="A92" s="174" t="s">
        <v>189</v>
      </c>
      <c r="B92" s="205">
        <v>2</v>
      </c>
      <c r="C92" s="173">
        <v>4</v>
      </c>
      <c r="D92" s="181">
        <v>0</v>
      </c>
      <c r="E92" s="206">
        <v>0</v>
      </c>
      <c r="F92" s="205">
        <v>8</v>
      </c>
      <c r="G92" s="206">
        <v>3</v>
      </c>
      <c r="H92" s="205">
        <v>0</v>
      </c>
      <c r="I92" s="206">
        <v>0</v>
      </c>
      <c r="J92" s="205">
        <v>5</v>
      </c>
      <c r="K92" s="206">
        <v>8</v>
      </c>
      <c r="L92" s="205">
        <v>0</v>
      </c>
      <c r="M92" s="173">
        <v>0</v>
      </c>
    </row>
    <row r="93" spans="1:13">
      <c r="A93" s="174" t="s">
        <v>190</v>
      </c>
      <c r="B93" s="205">
        <v>18</v>
      </c>
      <c r="C93" s="173">
        <v>24</v>
      </c>
      <c r="D93" s="181">
        <v>2</v>
      </c>
      <c r="E93" s="206">
        <v>1</v>
      </c>
      <c r="F93" s="205">
        <v>35</v>
      </c>
      <c r="G93" s="206">
        <v>28</v>
      </c>
      <c r="H93" s="205">
        <v>4</v>
      </c>
      <c r="I93" s="206">
        <v>1</v>
      </c>
      <c r="J93" s="205">
        <v>37</v>
      </c>
      <c r="K93" s="206">
        <v>39</v>
      </c>
      <c r="L93" s="205">
        <v>3</v>
      </c>
      <c r="M93" s="173">
        <v>2</v>
      </c>
    </row>
    <row r="94" spans="1:13">
      <c r="A94" s="174" t="s">
        <v>191</v>
      </c>
      <c r="B94" s="205">
        <v>0</v>
      </c>
      <c r="C94" s="173">
        <v>1</v>
      </c>
      <c r="D94" s="181">
        <v>0</v>
      </c>
      <c r="E94" s="206">
        <v>0</v>
      </c>
      <c r="F94" s="205">
        <v>0</v>
      </c>
      <c r="G94" s="206">
        <v>2</v>
      </c>
      <c r="H94" s="205">
        <v>0</v>
      </c>
      <c r="I94" s="206">
        <v>1</v>
      </c>
      <c r="J94" s="205">
        <v>2</v>
      </c>
      <c r="K94" s="206">
        <v>1</v>
      </c>
      <c r="L94" s="205">
        <v>0</v>
      </c>
      <c r="M94" s="173">
        <v>1</v>
      </c>
    </row>
    <row r="95" spans="1:13">
      <c r="A95" s="174" t="s">
        <v>192</v>
      </c>
      <c r="B95" s="205">
        <v>17</v>
      </c>
      <c r="C95" s="173">
        <v>13</v>
      </c>
      <c r="D95" s="181">
        <v>0</v>
      </c>
      <c r="E95" s="206">
        <v>0</v>
      </c>
      <c r="F95" s="205">
        <v>27</v>
      </c>
      <c r="G95" s="206">
        <v>28</v>
      </c>
      <c r="H95" s="205">
        <v>3</v>
      </c>
      <c r="I95" s="206">
        <v>2</v>
      </c>
      <c r="J95" s="205">
        <v>36</v>
      </c>
      <c r="K95" s="206">
        <v>42</v>
      </c>
      <c r="L95" s="205">
        <v>1</v>
      </c>
      <c r="M95" s="173">
        <v>4</v>
      </c>
    </row>
    <row r="96" spans="1:13">
      <c r="A96" s="174" t="s">
        <v>193</v>
      </c>
      <c r="B96" s="205">
        <v>12</v>
      </c>
      <c r="C96" s="173">
        <v>12</v>
      </c>
      <c r="D96" s="181">
        <v>0</v>
      </c>
      <c r="E96" s="206">
        <v>1</v>
      </c>
      <c r="F96" s="205">
        <v>28</v>
      </c>
      <c r="G96" s="206">
        <v>18</v>
      </c>
      <c r="H96" s="205">
        <v>5</v>
      </c>
      <c r="I96" s="206">
        <v>1</v>
      </c>
      <c r="J96" s="205">
        <v>47</v>
      </c>
      <c r="K96" s="206">
        <v>41</v>
      </c>
      <c r="L96" s="205">
        <v>4</v>
      </c>
      <c r="M96" s="173">
        <v>3</v>
      </c>
    </row>
    <row r="97" spans="1:13">
      <c r="A97" s="174" t="s">
        <v>194</v>
      </c>
      <c r="B97" s="205">
        <v>7</v>
      </c>
      <c r="C97" s="173">
        <v>3</v>
      </c>
      <c r="D97" s="181">
        <v>0</v>
      </c>
      <c r="E97" s="206">
        <v>0</v>
      </c>
      <c r="F97" s="205">
        <v>9</v>
      </c>
      <c r="G97" s="206">
        <v>11</v>
      </c>
      <c r="H97" s="205">
        <v>1</v>
      </c>
      <c r="I97" s="206">
        <v>0</v>
      </c>
      <c r="J97" s="205">
        <v>7</v>
      </c>
      <c r="K97" s="206">
        <v>4</v>
      </c>
      <c r="L97" s="205">
        <v>1</v>
      </c>
      <c r="M97" s="173">
        <v>1</v>
      </c>
    </row>
    <row r="98" spans="1:13">
      <c r="A98" s="174" t="s">
        <v>195</v>
      </c>
      <c r="B98" s="205">
        <v>155</v>
      </c>
      <c r="C98" s="173">
        <v>137</v>
      </c>
      <c r="D98" s="181">
        <v>1</v>
      </c>
      <c r="E98" s="206">
        <v>1</v>
      </c>
      <c r="F98" s="205">
        <v>288</v>
      </c>
      <c r="G98" s="206">
        <v>267</v>
      </c>
      <c r="H98" s="205">
        <v>35</v>
      </c>
      <c r="I98" s="206">
        <v>37</v>
      </c>
      <c r="J98" s="205">
        <v>316</v>
      </c>
      <c r="K98" s="206">
        <v>259</v>
      </c>
      <c r="L98" s="205">
        <v>48</v>
      </c>
      <c r="M98" s="173">
        <v>53</v>
      </c>
    </row>
    <row r="99" spans="1:13">
      <c r="A99" s="174" t="s">
        <v>196</v>
      </c>
      <c r="B99" s="205">
        <v>6</v>
      </c>
      <c r="C99" s="173">
        <v>4</v>
      </c>
      <c r="D99" s="181">
        <v>0</v>
      </c>
      <c r="E99" s="206">
        <v>0</v>
      </c>
      <c r="F99" s="205">
        <v>7</v>
      </c>
      <c r="G99" s="206">
        <v>4</v>
      </c>
      <c r="H99" s="205">
        <v>2</v>
      </c>
      <c r="I99" s="206">
        <v>2</v>
      </c>
      <c r="J99" s="205">
        <v>6</v>
      </c>
      <c r="K99" s="206">
        <v>9</v>
      </c>
      <c r="L99" s="205">
        <v>1</v>
      </c>
      <c r="M99" s="173">
        <v>0</v>
      </c>
    </row>
    <row r="100" spans="1:13">
      <c r="A100" s="174" t="s">
        <v>197</v>
      </c>
      <c r="B100" s="205">
        <v>6</v>
      </c>
      <c r="C100" s="173">
        <v>8</v>
      </c>
      <c r="D100" s="181">
        <v>0</v>
      </c>
      <c r="E100" s="206">
        <v>0</v>
      </c>
      <c r="F100" s="205">
        <v>17</v>
      </c>
      <c r="G100" s="206">
        <v>12</v>
      </c>
      <c r="H100" s="205">
        <v>2</v>
      </c>
      <c r="I100" s="206">
        <v>2</v>
      </c>
      <c r="J100" s="205">
        <v>24</v>
      </c>
      <c r="K100" s="206">
        <v>23</v>
      </c>
      <c r="L100" s="205">
        <v>0</v>
      </c>
      <c r="M100" s="173">
        <v>0</v>
      </c>
    </row>
    <row r="101" spans="1:13">
      <c r="A101" s="174" t="s">
        <v>198</v>
      </c>
      <c r="B101" s="205">
        <v>0</v>
      </c>
      <c r="C101" s="173">
        <v>0</v>
      </c>
      <c r="D101" s="181">
        <v>0</v>
      </c>
      <c r="E101" s="206">
        <v>0</v>
      </c>
      <c r="F101" s="205">
        <v>1</v>
      </c>
      <c r="G101" s="206">
        <v>1</v>
      </c>
      <c r="H101" s="205">
        <v>1</v>
      </c>
      <c r="I101" s="206">
        <v>0</v>
      </c>
      <c r="J101" s="205">
        <v>3</v>
      </c>
      <c r="K101" s="206">
        <v>1</v>
      </c>
      <c r="L101" s="205">
        <v>0</v>
      </c>
      <c r="M101" s="173">
        <v>0</v>
      </c>
    </row>
    <row r="102" spans="1:13">
      <c r="A102" s="174" t="s">
        <v>199</v>
      </c>
      <c r="B102" s="205">
        <v>38</v>
      </c>
      <c r="C102" s="173">
        <v>37</v>
      </c>
      <c r="D102" s="181">
        <v>0</v>
      </c>
      <c r="E102" s="206">
        <v>0</v>
      </c>
      <c r="F102" s="205">
        <v>47</v>
      </c>
      <c r="G102" s="206">
        <v>42</v>
      </c>
      <c r="H102" s="205">
        <v>3</v>
      </c>
      <c r="I102" s="206">
        <v>1</v>
      </c>
      <c r="J102" s="205">
        <v>21</v>
      </c>
      <c r="K102" s="206">
        <v>15</v>
      </c>
      <c r="L102" s="205">
        <v>5</v>
      </c>
      <c r="M102" s="173">
        <v>0</v>
      </c>
    </row>
    <row r="103" spans="1:13">
      <c r="A103" s="174" t="s">
        <v>200</v>
      </c>
      <c r="B103" s="205">
        <v>1</v>
      </c>
      <c r="C103" s="173">
        <v>1</v>
      </c>
      <c r="D103" s="181">
        <v>0</v>
      </c>
      <c r="E103" s="206">
        <v>0</v>
      </c>
      <c r="F103" s="205">
        <v>1</v>
      </c>
      <c r="G103" s="206">
        <v>0</v>
      </c>
      <c r="H103" s="205">
        <v>0</v>
      </c>
      <c r="I103" s="206">
        <v>0</v>
      </c>
      <c r="J103" s="205">
        <v>1</v>
      </c>
      <c r="K103" s="206">
        <v>1</v>
      </c>
      <c r="L103" s="205">
        <v>0</v>
      </c>
      <c r="M103" s="173">
        <v>0</v>
      </c>
    </row>
    <row r="104" spans="1:13">
      <c r="A104" s="174" t="s">
        <v>201</v>
      </c>
      <c r="B104" s="205">
        <v>2</v>
      </c>
      <c r="C104" s="173">
        <v>1</v>
      </c>
      <c r="D104" s="181">
        <v>0</v>
      </c>
      <c r="E104" s="206">
        <v>0</v>
      </c>
      <c r="F104" s="205">
        <v>2</v>
      </c>
      <c r="G104" s="206">
        <v>3</v>
      </c>
      <c r="H104" s="205">
        <v>0</v>
      </c>
      <c r="I104" s="206">
        <v>0</v>
      </c>
      <c r="J104" s="205">
        <v>2</v>
      </c>
      <c r="K104" s="206">
        <v>7</v>
      </c>
      <c r="L104" s="205">
        <v>0</v>
      </c>
      <c r="M104" s="173">
        <v>0</v>
      </c>
    </row>
    <row r="105" spans="1:13">
      <c r="A105" s="174" t="s">
        <v>202</v>
      </c>
      <c r="B105" s="205">
        <v>17</v>
      </c>
      <c r="C105" s="173">
        <v>21</v>
      </c>
      <c r="D105" s="181">
        <v>0</v>
      </c>
      <c r="E105" s="206">
        <v>0</v>
      </c>
      <c r="F105" s="205">
        <v>27</v>
      </c>
      <c r="G105" s="206">
        <v>30</v>
      </c>
      <c r="H105" s="205">
        <v>3</v>
      </c>
      <c r="I105" s="206">
        <v>0</v>
      </c>
      <c r="J105" s="205">
        <v>28</v>
      </c>
      <c r="K105" s="206">
        <v>24</v>
      </c>
      <c r="L105" s="205">
        <v>2</v>
      </c>
      <c r="M105" s="173">
        <v>0</v>
      </c>
    </row>
    <row r="106" spans="1:13" ht="12" customHeight="1">
      <c r="A106" s="174" t="s">
        <v>203</v>
      </c>
      <c r="B106" s="205">
        <v>1</v>
      </c>
      <c r="C106" s="173">
        <v>0</v>
      </c>
      <c r="D106" s="181">
        <v>0</v>
      </c>
      <c r="E106" s="206">
        <v>0</v>
      </c>
      <c r="F106" s="205">
        <v>1</v>
      </c>
      <c r="G106" s="206">
        <v>1</v>
      </c>
      <c r="H106" s="205">
        <v>0</v>
      </c>
      <c r="I106" s="206">
        <v>0</v>
      </c>
      <c r="J106" s="205">
        <v>0</v>
      </c>
      <c r="K106" s="206">
        <v>1</v>
      </c>
      <c r="L106" s="205">
        <v>0</v>
      </c>
      <c r="M106" s="173">
        <v>0</v>
      </c>
    </row>
    <row r="107" spans="1:13">
      <c r="A107" s="14" t="s">
        <v>204</v>
      </c>
      <c r="B107" s="44">
        <f t="shared" ref="B107:M107" si="3">SUM(B58:B106)</f>
        <v>1668</v>
      </c>
      <c r="C107" s="45">
        <f t="shared" si="3"/>
        <v>1529</v>
      </c>
      <c r="D107" s="44">
        <f t="shared" si="3"/>
        <v>32</v>
      </c>
      <c r="E107" s="45">
        <f t="shared" si="3"/>
        <v>10</v>
      </c>
      <c r="F107" s="44">
        <f t="shared" si="3"/>
        <v>2448</v>
      </c>
      <c r="G107" s="45">
        <f t="shared" si="3"/>
        <v>2451</v>
      </c>
      <c r="H107" s="44">
        <f t="shared" si="3"/>
        <v>262</v>
      </c>
      <c r="I107" s="45">
        <f t="shared" si="3"/>
        <v>148</v>
      </c>
      <c r="J107" s="44">
        <f t="shared" si="3"/>
        <v>2349</v>
      </c>
      <c r="K107" s="45">
        <f t="shared" si="3"/>
        <v>2252</v>
      </c>
      <c r="L107" s="44">
        <f t="shared" si="3"/>
        <v>205</v>
      </c>
      <c r="M107" s="45">
        <f t="shared" si="3"/>
        <v>154</v>
      </c>
    </row>
    <row r="108" spans="1:13">
      <c r="A108" s="1"/>
      <c r="B108" s="205"/>
      <c r="C108" s="173"/>
      <c r="D108" s="181"/>
      <c r="E108" s="206"/>
      <c r="F108" s="205"/>
      <c r="G108" s="206"/>
      <c r="H108" s="205"/>
      <c r="I108" s="206"/>
      <c r="J108" s="205"/>
      <c r="K108" s="206"/>
      <c r="L108" s="205"/>
      <c r="M108" s="173"/>
    </row>
    <row r="109" spans="1:13">
      <c r="A109" s="1" t="s">
        <v>205</v>
      </c>
      <c r="B109" s="205"/>
      <c r="C109" s="173"/>
      <c r="D109" s="181"/>
      <c r="E109" s="206"/>
      <c r="F109" s="205"/>
      <c r="G109" s="206"/>
      <c r="H109" s="205"/>
      <c r="I109" s="206"/>
      <c r="J109" s="205"/>
      <c r="K109" s="206"/>
      <c r="L109" s="205"/>
      <c r="M109" s="173"/>
    </row>
    <row r="110" spans="1:13" s="1" customFormat="1">
      <c r="A110" s="174" t="s">
        <v>206</v>
      </c>
      <c r="B110" s="205">
        <v>1</v>
      </c>
      <c r="C110" s="173">
        <v>0</v>
      </c>
      <c r="D110" s="181">
        <v>0</v>
      </c>
      <c r="E110" s="206">
        <v>0</v>
      </c>
      <c r="F110" s="205">
        <v>0</v>
      </c>
      <c r="G110" s="206">
        <v>0</v>
      </c>
      <c r="H110" s="205">
        <v>0</v>
      </c>
      <c r="I110" s="206">
        <v>0</v>
      </c>
      <c r="J110" s="205">
        <v>0</v>
      </c>
      <c r="K110" s="206">
        <v>0</v>
      </c>
      <c r="L110" s="205">
        <v>0</v>
      </c>
      <c r="M110" s="173">
        <v>0</v>
      </c>
    </row>
    <row r="111" spans="1:13">
      <c r="A111" s="174" t="s">
        <v>207</v>
      </c>
      <c r="B111" s="205">
        <v>1</v>
      </c>
      <c r="C111" s="173">
        <v>2</v>
      </c>
      <c r="D111" s="181">
        <v>0</v>
      </c>
      <c r="E111" s="206">
        <v>0</v>
      </c>
      <c r="F111" s="205">
        <v>1</v>
      </c>
      <c r="G111" s="206">
        <v>0</v>
      </c>
      <c r="H111" s="205">
        <v>0</v>
      </c>
      <c r="I111" s="206">
        <v>0</v>
      </c>
      <c r="J111" s="205">
        <v>5</v>
      </c>
      <c r="K111" s="206">
        <v>5</v>
      </c>
      <c r="L111" s="205">
        <v>0</v>
      </c>
      <c r="M111" s="173">
        <v>0</v>
      </c>
    </row>
    <row r="112" spans="1:13">
      <c r="A112" s="174" t="s">
        <v>208</v>
      </c>
      <c r="B112" s="205">
        <v>3</v>
      </c>
      <c r="C112" s="173">
        <v>0</v>
      </c>
      <c r="D112" s="181">
        <v>0</v>
      </c>
      <c r="E112" s="206">
        <v>1</v>
      </c>
      <c r="F112" s="205">
        <v>0</v>
      </c>
      <c r="G112" s="206">
        <v>3</v>
      </c>
      <c r="H112" s="205">
        <v>0</v>
      </c>
      <c r="I112" s="206">
        <v>0</v>
      </c>
      <c r="J112" s="205">
        <v>6</v>
      </c>
      <c r="K112" s="206">
        <v>2</v>
      </c>
      <c r="L112" s="205">
        <v>0</v>
      </c>
      <c r="M112" s="173">
        <v>0</v>
      </c>
    </row>
    <row r="113" spans="1:13">
      <c r="A113" s="174" t="s">
        <v>209</v>
      </c>
      <c r="B113" s="205">
        <v>81</v>
      </c>
      <c r="C113" s="173">
        <v>75</v>
      </c>
      <c r="D113" s="181">
        <v>2</v>
      </c>
      <c r="E113" s="206">
        <v>0</v>
      </c>
      <c r="F113" s="205">
        <v>139</v>
      </c>
      <c r="G113" s="206">
        <v>151</v>
      </c>
      <c r="H113" s="205">
        <v>6</v>
      </c>
      <c r="I113" s="206">
        <v>5</v>
      </c>
      <c r="J113" s="205">
        <v>133</v>
      </c>
      <c r="K113" s="206">
        <v>142</v>
      </c>
      <c r="L113" s="205">
        <v>9</v>
      </c>
      <c r="M113" s="173">
        <v>1</v>
      </c>
    </row>
    <row r="114" spans="1:13">
      <c r="A114" s="174" t="s">
        <v>210</v>
      </c>
      <c r="B114" s="205">
        <v>8</v>
      </c>
      <c r="C114" s="173">
        <v>7</v>
      </c>
      <c r="D114" s="181">
        <v>0</v>
      </c>
      <c r="E114" s="206">
        <v>0</v>
      </c>
      <c r="F114" s="205">
        <v>7</v>
      </c>
      <c r="G114" s="206">
        <v>6</v>
      </c>
      <c r="H114" s="205">
        <v>2</v>
      </c>
      <c r="I114" s="206">
        <v>0</v>
      </c>
      <c r="J114" s="205">
        <v>6</v>
      </c>
      <c r="K114" s="206">
        <v>6</v>
      </c>
      <c r="L114" s="205">
        <v>1</v>
      </c>
      <c r="M114" s="173">
        <v>0</v>
      </c>
    </row>
    <row r="115" spans="1:13">
      <c r="A115" s="174" t="s">
        <v>211</v>
      </c>
      <c r="B115" s="205">
        <v>2</v>
      </c>
      <c r="C115" s="173">
        <v>7</v>
      </c>
      <c r="D115" s="181">
        <v>0</v>
      </c>
      <c r="E115" s="206">
        <v>0</v>
      </c>
      <c r="F115" s="205">
        <v>8</v>
      </c>
      <c r="G115" s="206">
        <v>8</v>
      </c>
      <c r="H115" s="205">
        <v>2</v>
      </c>
      <c r="I115" s="206">
        <v>0</v>
      </c>
      <c r="J115" s="205">
        <v>13</v>
      </c>
      <c r="K115" s="206">
        <v>11</v>
      </c>
      <c r="L115" s="205">
        <v>0</v>
      </c>
      <c r="M115" s="173">
        <v>0</v>
      </c>
    </row>
    <row r="116" spans="1:13">
      <c r="A116" s="174" t="s">
        <v>212</v>
      </c>
      <c r="B116" s="205">
        <v>19</v>
      </c>
      <c r="C116" s="173">
        <v>12</v>
      </c>
      <c r="D116" s="181">
        <v>0</v>
      </c>
      <c r="E116" s="206">
        <v>0</v>
      </c>
      <c r="F116" s="205">
        <v>46</v>
      </c>
      <c r="G116" s="206">
        <v>40</v>
      </c>
      <c r="H116" s="205">
        <v>0</v>
      </c>
      <c r="I116" s="206">
        <v>1</v>
      </c>
      <c r="J116" s="205">
        <v>41</v>
      </c>
      <c r="K116" s="206">
        <v>42</v>
      </c>
      <c r="L116" s="205">
        <v>0</v>
      </c>
      <c r="M116" s="173">
        <v>0</v>
      </c>
    </row>
    <row r="117" spans="1:13">
      <c r="A117" s="174" t="s">
        <v>213</v>
      </c>
      <c r="B117" s="205">
        <v>0</v>
      </c>
      <c r="C117" s="173">
        <v>1</v>
      </c>
      <c r="D117" s="181">
        <v>0</v>
      </c>
      <c r="E117" s="206">
        <v>0</v>
      </c>
      <c r="F117" s="205">
        <v>1</v>
      </c>
      <c r="G117" s="206">
        <v>3</v>
      </c>
      <c r="H117" s="205">
        <v>0</v>
      </c>
      <c r="I117" s="206">
        <v>0</v>
      </c>
      <c r="J117" s="205">
        <v>3</v>
      </c>
      <c r="K117" s="206">
        <v>1</v>
      </c>
      <c r="L117" s="205">
        <v>0</v>
      </c>
      <c r="M117" s="173">
        <v>1</v>
      </c>
    </row>
    <row r="118" spans="1:13">
      <c r="A118" s="174" t="s">
        <v>214</v>
      </c>
      <c r="B118" s="205">
        <v>4</v>
      </c>
      <c r="C118" s="173">
        <v>4</v>
      </c>
      <c r="D118" s="181">
        <v>0</v>
      </c>
      <c r="E118" s="206">
        <v>0</v>
      </c>
      <c r="F118" s="205">
        <v>3</v>
      </c>
      <c r="G118" s="206">
        <v>8</v>
      </c>
      <c r="H118" s="205">
        <v>3</v>
      </c>
      <c r="I118" s="206">
        <v>1</v>
      </c>
      <c r="J118" s="205">
        <v>9</v>
      </c>
      <c r="K118" s="206">
        <v>8</v>
      </c>
      <c r="L118" s="205">
        <v>0</v>
      </c>
      <c r="M118" s="173">
        <v>0</v>
      </c>
    </row>
    <row r="119" spans="1:13">
      <c r="A119" s="174" t="s">
        <v>215</v>
      </c>
      <c r="B119" s="205">
        <v>1</v>
      </c>
      <c r="C119" s="173">
        <v>0</v>
      </c>
      <c r="D119" s="181">
        <v>0</v>
      </c>
      <c r="E119" s="206">
        <v>0</v>
      </c>
      <c r="F119" s="205">
        <v>0</v>
      </c>
      <c r="G119" s="206">
        <v>3</v>
      </c>
      <c r="H119" s="205">
        <v>0</v>
      </c>
      <c r="I119" s="206">
        <v>0</v>
      </c>
      <c r="J119" s="205">
        <v>0</v>
      </c>
      <c r="K119" s="206">
        <v>0</v>
      </c>
      <c r="L119" s="205">
        <v>0</v>
      </c>
      <c r="M119" s="173">
        <v>0</v>
      </c>
    </row>
    <row r="120" spans="1:13">
      <c r="A120" s="174" t="s">
        <v>216</v>
      </c>
      <c r="B120" s="205">
        <v>8</v>
      </c>
      <c r="C120" s="173">
        <v>3</v>
      </c>
      <c r="D120" s="181">
        <v>0</v>
      </c>
      <c r="E120" s="206">
        <v>0</v>
      </c>
      <c r="F120" s="205">
        <v>13</v>
      </c>
      <c r="G120" s="206">
        <v>13</v>
      </c>
      <c r="H120" s="205">
        <v>2</v>
      </c>
      <c r="I120" s="206">
        <v>0</v>
      </c>
      <c r="J120" s="205">
        <v>29</v>
      </c>
      <c r="K120" s="206">
        <v>24</v>
      </c>
      <c r="L120" s="205">
        <v>0</v>
      </c>
      <c r="M120" s="173">
        <v>4</v>
      </c>
    </row>
    <row r="121" spans="1:13">
      <c r="A121" s="174" t="s">
        <v>217</v>
      </c>
      <c r="B121" s="205">
        <v>8</v>
      </c>
      <c r="C121" s="173">
        <v>23</v>
      </c>
      <c r="D121" s="181">
        <v>0</v>
      </c>
      <c r="E121" s="206">
        <v>0</v>
      </c>
      <c r="F121" s="205">
        <v>17</v>
      </c>
      <c r="G121" s="206">
        <v>27</v>
      </c>
      <c r="H121" s="205">
        <v>0</v>
      </c>
      <c r="I121" s="206">
        <v>0</v>
      </c>
      <c r="J121" s="205">
        <v>26</v>
      </c>
      <c r="K121" s="206">
        <v>24</v>
      </c>
      <c r="L121" s="205">
        <v>1</v>
      </c>
      <c r="M121" s="173">
        <v>0</v>
      </c>
    </row>
    <row r="122" spans="1:13">
      <c r="A122" s="174" t="s">
        <v>218</v>
      </c>
      <c r="B122" s="205">
        <v>17</v>
      </c>
      <c r="C122" s="173">
        <v>11</v>
      </c>
      <c r="D122" s="181">
        <v>0</v>
      </c>
      <c r="E122" s="206">
        <v>0</v>
      </c>
      <c r="F122" s="205">
        <v>38</v>
      </c>
      <c r="G122" s="206">
        <v>36</v>
      </c>
      <c r="H122" s="205">
        <v>4</v>
      </c>
      <c r="I122" s="206">
        <v>3</v>
      </c>
      <c r="J122" s="205">
        <v>39</v>
      </c>
      <c r="K122" s="206">
        <v>19</v>
      </c>
      <c r="L122" s="205">
        <v>3</v>
      </c>
      <c r="M122" s="173">
        <v>1</v>
      </c>
    </row>
    <row r="123" spans="1:13">
      <c r="A123" s="174" t="s">
        <v>219</v>
      </c>
      <c r="B123" s="205">
        <v>0</v>
      </c>
      <c r="C123" s="173">
        <v>0</v>
      </c>
      <c r="D123" s="181">
        <v>0</v>
      </c>
      <c r="E123" s="206">
        <v>0</v>
      </c>
      <c r="F123" s="205">
        <v>0</v>
      </c>
      <c r="G123" s="206">
        <v>1</v>
      </c>
      <c r="H123" s="205">
        <v>0</v>
      </c>
      <c r="I123" s="206">
        <v>0</v>
      </c>
      <c r="J123" s="205">
        <v>0</v>
      </c>
      <c r="K123" s="206">
        <v>0</v>
      </c>
      <c r="L123" s="205">
        <v>0</v>
      </c>
      <c r="M123" s="173">
        <v>0</v>
      </c>
    </row>
    <row r="124" spans="1:13">
      <c r="A124" s="174" t="s">
        <v>220</v>
      </c>
      <c r="B124" s="205">
        <v>3</v>
      </c>
      <c r="C124" s="173">
        <v>0</v>
      </c>
      <c r="D124" s="181">
        <v>0</v>
      </c>
      <c r="E124" s="206">
        <v>0</v>
      </c>
      <c r="F124" s="205">
        <v>1</v>
      </c>
      <c r="G124" s="206">
        <v>1</v>
      </c>
      <c r="H124" s="205">
        <v>0</v>
      </c>
      <c r="I124" s="206">
        <v>0</v>
      </c>
      <c r="J124" s="205">
        <v>2</v>
      </c>
      <c r="K124" s="206">
        <v>0</v>
      </c>
      <c r="L124" s="205">
        <v>0</v>
      </c>
      <c r="M124" s="173">
        <v>0</v>
      </c>
    </row>
    <row r="125" spans="1:13">
      <c r="A125" s="174" t="s">
        <v>221</v>
      </c>
      <c r="B125" s="205">
        <v>0</v>
      </c>
      <c r="C125" s="173">
        <v>0</v>
      </c>
      <c r="D125" s="181">
        <v>0</v>
      </c>
      <c r="E125" s="206">
        <v>0</v>
      </c>
      <c r="F125" s="205">
        <v>1</v>
      </c>
      <c r="G125" s="206">
        <v>2</v>
      </c>
      <c r="H125" s="205">
        <v>0</v>
      </c>
      <c r="I125" s="206">
        <v>0</v>
      </c>
      <c r="J125" s="205">
        <v>0</v>
      </c>
      <c r="K125" s="206">
        <v>0</v>
      </c>
      <c r="L125" s="205">
        <v>0</v>
      </c>
      <c r="M125" s="173">
        <v>1</v>
      </c>
    </row>
    <row r="126" spans="1:13">
      <c r="A126" s="174" t="s">
        <v>222</v>
      </c>
      <c r="B126" s="205">
        <v>0</v>
      </c>
      <c r="C126" s="173">
        <v>1</v>
      </c>
      <c r="D126" s="181">
        <v>0</v>
      </c>
      <c r="E126" s="206">
        <v>0</v>
      </c>
      <c r="F126" s="205">
        <v>0</v>
      </c>
      <c r="G126" s="206">
        <v>1</v>
      </c>
      <c r="H126" s="205">
        <v>0</v>
      </c>
      <c r="I126" s="206">
        <v>0</v>
      </c>
      <c r="J126" s="205">
        <v>2</v>
      </c>
      <c r="K126" s="206">
        <v>0</v>
      </c>
      <c r="L126" s="205">
        <v>0</v>
      </c>
      <c r="M126" s="173">
        <v>0</v>
      </c>
    </row>
    <row r="127" spans="1:13">
      <c r="A127" s="174" t="s">
        <v>223</v>
      </c>
      <c r="B127" s="205">
        <v>3</v>
      </c>
      <c r="C127" s="173">
        <v>0</v>
      </c>
      <c r="D127" s="181">
        <v>0</v>
      </c>
      <c r="E127" s="206">
        <v>0</v>
      </c>
      <c r="F127" s="205">
        <v>3</v>
      </c>
      <c r="G127" s="206">
        <v>5</v>
      </c>
      <c r="H127" s="205">
        <v>0</v>
      </c>
      <c r="I127" s="206">
        <v>0</v>
      </c>
      <c r="J127" s="205">
        <v>9</v>
      </c>
      <c r="K127" s="206">
        <v>4</v>
      </c>
      <c r="L127" s="205">
        <v>0</v>
      </c>
      <c r="M127" s="173">
        <v>0</v>
      </c>
    </row>
    <row r="128" spans="1:13">
      <c r="A128" s="174" t="s">
        <v>224</v>
      </c>
      <c r="B128" s="205">
        <v>1</v>
      </c>
      <c r="C128" s="173">
        <v>0</v>
      </c>
      <c r="D128" s="181">
        <v>0</v>
      </c>
      <c r="E128" s="206">
        <v>0</v>
      </c>
      <c r="F128" s="205">
        <v>2</v>
      </c>
      <c r="G128" s="206">
        <v>0</v>
      </c>
      <c r="H128" s="205">
        <v>0</v>
      </c>
      <c r="I128" s="206">
        <v>0</v>
      </c>
      <c r="J128" s="205">
        <v>5</v>
      </c>
      <c r="K128" s="206">
        <v>4</v>
      </c>
      <c r="L128" s="205">
        <v>1</v>
      </c>
      <c r="M128" s="173">
        <v>0</v>
      </c>
    </row>
    <row r="129" spans="1:14">
      <c r="A129" s="174" t="s">
        <v>225</v>
      </c>
      <c r="B129" s="205">
        <v>9</v>
      </c>
      <c r="C129" s="173">
        <v>5</v>
      </c>
      <c r="D129" s="181">
        <v>0</v>
      </c>
      <c r="E129" s="206">
        <v>0</v>
      </c>
      <c r="F129" s="205">
        <v>6</v>
      </c>
      <c r="G129" s="206">
        <v>11</v>
      </c>
      <c r="H129" s="205">
        <v>0</v>
      </c>
      <c r="I129" s="206">
        <v>0</v>
      </c>
      <c r="J129" s="205">
        <v>6</v>
      </c>
      <c r="K129" s="206">
        <v>20</v>
      </c>
      <c r="L129" s="205">
        <v>0</v>
      </c>
      <c r="M129" s="173">
        <v>0</v>
      </c>
      <c r="N129" s="174"/>
    </row>
    <row r="130" spans="1:14">
      <c r="A130" s="174" t="s">
        <v>226</v>
      </c>
      <c r="B130" s="205">
        <v>1</v>
      </c>
      <c r="C130" s="173">
        <v>1</v>
      </c>
      <c r="D130" s="181">
        <v>0</v>
      </c>
      <c r="E130" s="206">
        <v>0</v>
      </c>
      <c r="F130" s="205">
        <v>0</v>
      </c>
      <c r="G130" s="206">
        <v>0</v>
      </c>
      <c r="H130" s="205">
        <v>0</v>
      </c>
      <c r="I130" s="206">
        <v>0</v>
      </c>
      <c r="J130" s="205">
        <v>1</v>
      </c>
      <c r="K130" s="206">
        <v>0</v>
      </c>
      <c r="L130" s="205">
        <v>0</v>
      </c>
      <c r="M130" s="173">
        <v>0</v>
      </c>
      <c r="N130" s="174"/>
    </row>
    <row r="131" spans="1:14">
      <c r="A131" s="174" t="s">
        <v>227</v>
      </c>
      <c r="B131" s="205">
        <v>1</v>
      </c>
      <c r="C131" s="173">
        <v>0</v>
      </c>
      <c r="D131" s="181">
        <v>0</v>
      </c>
      <c r="E131" s="206">
        <v>0</v>
      </c>
      <c r="F131" s="205">
        <v>0</v>
      </c>
      <c r="G131" s="206">
        <v>5</v>
      </c>
      <c r="H131" s="205">
        <v>0</v>
      </c>
      <c r="I131" s="206">
        <v>0</v>
      </c>
      <c r="J131" s="205">
        <v>1</v>
      </c>
      <c r="K131" s="206">
        <v>4</v>
      </c>
      <c r="L131" s="205">
        <v>0</v>
      </c>
      <c r="M131" s="173">
        <v>0</v>
      </c>
      <c r="N131" s="174"/>
    </row>
    <row r="132" spans="1:14">
      <c r="A132" s="174" t="s">
        <v>228</v>
      </c>
      <c r="B132" s="205">
        <v>1</v>
      </c>
      <c r="C132" s="173">
        <v>1</v>
      </c>
      <c r="D132" s="181">
        <v>0</v>
      </c>
      <c r="E132" s="206">
        <v>0</v>
      </c>
      <c r="F132" s="205">
        <v>1</v>
      </c>
      <c r="G132" s="206">
        <v>0</v>
      </c>
      <c r="H132" s="205">
        <v>0</v>
      </c>
      <c r="I132" s="206">
        <v>1</v>
      </c>
      <c r="J132" s="205">
        <v>1</v>
      </c>
      <c r="K132" s="206">
        <v>0</v>
      </c>
      <c r="L132" s="205">
        <v>0</v>
      </c>
      <c r="M132" s="173">
        <v>0</v>
      </c>
      <c r="N132" s="174"/>
    </row>
    <row r="133" spans="1:14">
      <c r="A133" s="174" t="s">
        <v>229</v>
      </c>
      <c r="B133" s="205">
        <v>0</v>
      </c>
      <c r="C133" s="173">
        <v>0</v>
      </c>
      <c r="D133" s="181">
        <v>0</v>
      </c>
      <c r="E133" s="206">
        <v>0</v>
      </c>
      <c r="F133" s="205">
        <v>0</v>
      </c>
      <c r="G133" s="206">
        <v>4</v>
      </c>
      <c r="H133" s="205">
        <v>0</v>
      </c>
      <c r="I133" s="206">
        <v>0</v>
      </c>
      <c r="J133" s="205">
        <v>2</v>
      </c>
      <c r="K133" s="206">
        <v>1</v>
      </c>
      <c r="L133" s="205">
        <v>0</v>
      </c>
      <c r="M133" s="173">
        <v>1</v>
      </c>
      <c r="N133" s="174"/>
    </row>
    <row r="134" spans="1:14">
      <c r="A134" s="174" t="s">
        <v>230</v>
      </c>
      <c r="B134" s="205">
        <v>4</v>
      </c>
      <c r="C134" s="173">
        <v>8</v>
      </c>
      <c r="D134" s="181">
        <v>1</v>
      </c>
      <c r="E134" s="206">
        <v>0</v>
      </c>
      <c r="F134" s="205">
        <v>9</v>
      </c>
      <c r="G134" s="206">
        <v>12</v>
      </c>
      <c r="H134" s="205">
        <v>0</v>
      </c>
      <c r="I134" s="206">
        <v>1</v>
      </c>
      <c r="J134" s="205">
        <v>15</v>
      </c>
      <c r="K134" s="206">
        <v>17</v>
      </c>
      <c r="L134" s="205">
        <v>0</v>
      </c>
      <c r="M134" s="173">
        <v>0</v>
      </c>
      <c r="N134" s="174"/>
    </row>
    <row r="135" spans="1:14">
      <c r="A135" s="174" t="s">
        <v>231</v>
      </c>
      <c r="B135" s="205">
        <v>0</v>
      </c>
      <c r="C135" s="173">
        <v>1</v>
      </c>
      <c r="D135" s="181">
        <v>1</v>
      </c>
      <c r="E135" s="206">
        <v>0</v>
      </c>
      <c r="F135" s="205">
        <v>0</v>
      </c>
      <c r="G135" s="206">
        <v>0</v>
      </c>
      <c r="H135" s="205">
        <v>1</v>
      </c>
      <c r="I135" s="206">
        <v>1</v>
      </c>
      <c r="J135" s="205">
        <v>0</v>
      </c>
      <c r="K135" s="206">
        <v>1</v>
      </c>
      <c r="L135" s="205">
        <v>0</v>
      </c>
      <c r="M135" s="173">
        <v>0</v>
      </c>
      <c r="N135" s="174"/>
    </row>
    <row r="136" spans="1:14">
      <c r="A136" s="174" t="s">
        <v>232</v>
      </c>
      <c r="B136" s="205">
        <v>36</v>
      </c>
      <c r="C136" s="173">
        <v>32</v>
      </c>
      <c r="D136" s="181">
        <v>1</v>
      </c>
      <c r="E136" s="206">
        <v>0</v>
      </c>
      <c r="F136" s="205">
        <v>62</v>
      </c>
      <c r="G136" s="206">
        <v>79</v>
      </c>
      <c r="H136" s="205">
        <v>7</v>
      </c>
      <c r="I136" s="206">
        <v>9</v>
      </c>
      <c r="J136" s="205">
        <v>101</v>
      </c>
      <c r="K136" s="206">
        <v>142</v>
      </c>
      <c r="L136" s="205">
        <v>14</v>
      </c>
      <c r="M136" s="173">
        <v>6</v>
      </c>
      <c r="N136" s="174"/>
    </row>
    <row r="137" spans="1:14">
      <c r="A137" s="174" t="s">
        <v>233</v>
      </c>
      <c r="B137" s="205">
        <v>0</v>
      </c>
      <c r="C137" s="173">
        <v>0</v>
      </c>
      <c r="D137" s="181">
        <v>0</v>
      </c>
      <c r="E137" s="206">
        <v>0</v>
      </c>
      <c r="F137" s="205">
        <v>0</v>
      </c>
      <c r="G137" s="206">
        <v>0</v>
      </c>
      <c r="H137" s="205">
        <v>0</v>
      </c>
      <c r="I137" s="206">
        <v>0</v>
      </c>
      <c r="J137" s="205">
        <v>1</v>
      </c>
      <c r="K137" s="206">
        <v>3</v>
      </c>
      <c r="L137" s="205">
        <v>0</v>
      </c>
      <c r="M137" s="173">
        <v>0</v>
      </c>
      <c r="N137" s="174"/>
    </row>
    <row r="138" spans="1:14">
      <c r="A138" s="174" t="s">
        <v>234</v>
      </c>
      <c r="B138" s="205">
        <v>0</v>
      </c>
      <c r="C138" s="173">
        <v>0</v>
      </c>
      <c r="D138" s="181">
        <v>0</v>
      </c>
      <c r="E138" s="206">
        <v>0</v>
      </c>
      <c r="F138" s="205">
        <v>0</v>
      </c>
      <c r="G138" s="206">
        <v>1</v>
      </c>
      <c r="H138" s="205">
        <v>0</v>
      </c>
      <c r="I138" s="206">
        <v>0</v>
      </c>
      <c r="J138" s="205">
        <v>3</v>
      </c>
      <c r="K138" s="206">
        <v>3</v>
      </c>
      <c r="L138" s="205">
        <v>0</v>
      </c>
      <c r="M138" s="173">
        <v>0</v>
      </c>
      <c r="N138" s="174"/>
    </row>
    <row r="139" spans="1:14">
      <c r="A139" s="174" t="s">
        <v>235</v>
      </c>
      <c r="B139" s="205">
        <v>14</v>
      </c>
      <c r="C139" s="173">
        <v>18</v>
      </c>
      <c r="D139" s="181">
        <v>0</v>
      </c>
      <c r="E139" s="206">
        <v>0</v>
      </c>
      <c r="F139" s="205">
        <v>28</v>
      </c>
      <c r="G139" s="206">
        <v>40</v>
      </c>
      <c r="H139" s="205">
        <v>4</v>
      </c>
      <c r="I139" s="206">
        <v>0</v>
      </c>
      <c r="J139" s="205">
        <v>46</v>
      </c>
      <c r="K139" s="206">
        <v>39</v>
      </c>
      <c r="L139" s="205">
        <v>1</v>
      </c>
      <c r="M139" s="173">
        <v>1</v>
      </c>
      <c r="N139" s="174"/>
    </row>
    <row r="140" spans="1:14">
      <c r="A140" s="174" t="s">
        <v>236</v>
      </c>
      <c r="B140" s="205">
        <v>41</v>
      </c>
      <c r="C140" s="173">
        <v>56</v>
      </c>
      <c r="D140" s="181">
        <v>1</v>
      </c>
      <c r="E140" s="206">
        <v>1</v>
      </c>
      <c r="F140" s="205">
        <v>56</v>
      </c>
      <c r="G140" s="206">
        <v>53</v>
      </c>
      <c r="H140" s="205">
        <v>1</v>
      </c>
      <c r="I140" s="206">
        <v>2</v>
      </c>
      <c r="J140" s="205">
        <v>34</v>
      </c>
      <c r="K140" s="206">
        <v>34</v>
      </c>
      <c r="L140" s="205">
        <v>8</v>
      </c>
      <c r="M140" s="173">
        <v>2</v>
      </c>
      <c r="N140" s="174"/>
    </row>
    <row r="141" spans="1:14">
      <c r="A141" s="14" t="s">
        <v>237</v>
      </c>
      <c r="B141" s="44">
        <f>SUM(B110:B140)</f>
        <v>267</v>
      </c>
      <c r="C141" s="45">
        <f t="shared" ref="C141:M141" si="4">SUM(C110:C140)</f>
        <v>268</v>
      </c>
      <c r="D141" s="44">
        <f t="shared" si="4"/>
        <v>6</v>
      </c>
      <c r="E141" s="45">
        <f t="shared" si="4"/>
        <v>2</v>
      </c>
      <c r="F141" s="44">
        <f t="shared" si="4"/>
        <v>442</v>
      </c>
      <c r="G141" s="45">
        <f t="shared" si="4"/>
        <v>513</v>
      </c>
      <c r="H141" s="44">
        <f t="shared" si="4"/>
        <v>32</v>
      </c>
      <c r="I141" s="45">
        <f t="shared" si="4"/>
        <v>24</v>
      </c>
      <c r="J141" s="44">
        <f t="shared" si="4"/>
        <v>539</v>
      </c>
      <c r="K141" s="45">
        <f t="shared" si="4"/>
        <v>556</v>
      </c>
      <c r="L141" s="44">
        <f t="shared" si="4"/>
        <v>38</v>
      </c>
      <c r="M141" s="45">
        <f t="shared" si="4"/>
        <v>18</v>
      </c>
      <c r="N141" s="174"/>
    </row>
    <row r="142" spans="1:14">
      <c r="A142" s="174"/>
      <c r="B142" s="205"/>
      <c r="C142" s="173"/>
      <c r="D142" s="181"/>
      <c r="E142" s="206"/>
      <c r="F142" s="205"/>
      <c r="G142" s="206"/>
      <c r="H142" s="205"/>
      <c r="I142" s="206"/>
      <c r="J142" s="205"/>
      <c r="K142" s="206"/>
      <c r="L142" s="205"/>
      <c r="M142" s="173"/>
      <c r="N142" s="174"/>
    </row>
    <row r="143" spans="1:14">
      <c r="A143" s="1" t="s">
        <v>238</v>
      </c>
      <c r="B143" s="205"/>
      <c r="C143" s="173"/>
      <c r="D143" s="181"/>
      <c r="E143" s="206"/>
      <c r="F143" s="205"/>
      <c r="G143" s="206"/>
      <c r="H143" s="205"/>
      <c r="I143" s="206"/>
      <c r="J143" s="205"/>
      <c r="K143" s="206"/>
      <c r="L143" s="205"/>
      <c r="M143" s="173"/>
      <c r="N143" s="1"/>
    </row>
    <row r="144" spans="1:14">
      <c r="A144" s="174" t="s">
        <v>239</v>
      </c>
      <c r="B144" s="205">
        <v>387</v>
      </c>
      <c r="C144" s="173">
        <v>358</v>
      </c>
      <c r="D144" s="181">
        <v>6</v>
      </c>
      <c r="E144" s="206">
        <v>9</v>
      </c>
      <c r="F144" s="205">
        <v>751</v>
      </c>
      <c r="G144" s="206">
        <v>728</v>
      </c>
      <c r="H144" s="205">
        <v>69</v>
      </c>
      <c r="I144" s="206">
        <v>55</v>
      </c>
      <c r="J144" s="205">
        <v>1682</v>
      </c>
      <c r="K144" s="206">
        <v>538</v>
      </c>
      <c r="L144" s="205">
        <v>101</v>
      </c>
      <c r="M144" s="173">
        <v>47</v>
      </c>
      <c r="N144" s="174"/>
    </row>
    <row r="145" spans="1:14">
      <c r="A145" s="174" t="s">
        <v>240</v>
      </c>
      <c r="B145" s="205">
        <v>60</v>
      </c>
      <c r="C145" s="173">
        <v>74</v>
      </c>
      <c r="D145" s="181">
        <v>1</v>
      </c>
      <c r="E145" s="206">
        <v>1</v>
      </c>
      <c r="F145" s="205">
        <v>163</v>
      </c>
      <c r="G145" s="206">
        <v>163</v>
      </c>
      <c r="H145" s="205">
        <v>11</v>
      </c>
      <c r="I145" s="206">
        <v>4</v>
      </c>
      <c r="J145" s="205">
        <v>162</v>
      </c>
      <c r="K145" s="206">
        <v>167</v>
      </c>
      <c r="L145" s="205">
        <v>5</v>
      </c>
      <c r="M145" s="173">
        <v>1</v>
      </c>
      <c r="N145" s="174"/>
    </row>
    <row r="146" spans="1:14">
      <c r="A146" s="174" t="s">
        <v>241</v>
      </c>
      <c r="B146" s="205">
        <v>5</v>
      </c>
      <c r="C146" s="173">
        <v>5</v>
      </c>
      <c r="D146" s="181">
        <v>0</v>
      </c>
      <c r="E146" s="206">
        <v>0</v>
      </c>
      <c r="F146" s="205">
        <v>18</v>
      </c>
      <c r="G146" s="206">
        <v>11</v>
      </c>
      <c r="H146" s="205">
        <v>0</v>
      </c>
      <c r="I146" s="206">
        <v>0</v>
      </c>
      <c r="J146" s="205">
        <v>15</v>
      </c>
      <c r="K146" s="206">
        <v>13</v>
      </c>
      <c r="L146" s="205">
        <v>0</v>
      </c>
      <c r="M146" s="173">
        <v>0</v>
      </c>
      <c r="N146" s="174"/>
    </row>
    <row r="147" spans="1:14">
      <c r="A147" s="174" t="s">
        <v>242</v>
      </c>
      <c r="B147" s="205">
        <v>11</v>
      </c>
      <c r="C147" s="173">
        <v>9</v>
      </c>
      <c r="D147" s="181">
        <v>0</v>
      </c>
      <c r="E147" s="206">
        <v>1</v>
      </c>
      <c r="F147" s="205">
        <v>12</v>
      </c>
      <c r="G147" s="206">
        <v>13</v>
      </c>
      <c r="H147" s="205">
        <v>2</v>
      </c>
      <c r="I147" s="206">
        <v>0</v>
      </c>
      <c r="J147" s="205">
        <v>13</v>
      </c>
      <c r="K147" s="206">
        <v>8</v>
      </c>
      <c r="L147" s="205">
        <v>0</v>
      </c>
      <c r="M147" s="173">
        <v>0</v>
      </c>
      <c r="N147" s="174"/>
    </row>
    <row r="148" spans="1:14" ht="15" customHeight="1">
      <c r="A148" s="174" t="s">
        <v>243</v>
      </c>
      <c r="B148" s="205">
        <v>1</v>
      </c>
      <c r="C148" s="173">
        <v>0</v>
      </c>
      <c r="D148" s="181">
        <v>0</v>
      </c>
      <c r="E148" s="206">
        <v>0</v>
      </c>
      <c r="F148" s="205">
        <v>1</v>
      </c>
      <c r="G148" s="206">
        <v>1</v>
      </c>
      <c r="H148" s="205">
        <v>0</v>
      </c>
      <c r="I148" s="206">
        <v>0</v>
      </c>
      <c r="J148" s="205">
        <v>0</v>
      </c>
      <c r="K148" s="206">
        <v>0</v>
      </c>
      <c r="L148" s="205">
        <v>0</v>
      </c>
      <c r="M148" s="173">
        <v>0</v>
      </c>
      <c r="N148" s="174"/>
    </row>
    <row r="149" spans="1:14">
      <c r="A149" s="174" t="s">
        <v>244</v>
      </c>
      <c r="B149" s="205">
        <v>0</v>
      </c>
      <c r="C149" s="173">
        <v>0</v>
      </c>
      <c r="D149" s="181">
        <v>0</v>
      </c>
      <c r="E149" s="206">
        <v>0</v>
      </c>
      <c r="F149" s="205">
        <v>1</v>
      </c>
      <c r="G149" s="206">
        <v>4</v>
      </c>
      <c r="H149" s="205">
        <v>0</v>
      </c>
      <c r="I149" s="206">
        <v>0</v>
      </c>
      <c r="J149" s="205">
        <v>5</v>
      </c>
      <c r="K149" s="206">
        <v>5</v>
      </c>
      <c r="L149" s="205">
        <v>0</v>
      </c>
      <c r="M149" s="173">
        <v>0</v>
      </c>
      <c r="N149" s="174"/>
    </row>
    <row r="150" spans="1:14">
      <c r="A150" s="174" t="s">
        <v>245</v>
      </c>
      <c r="B150" s="205">
        <v>102</v>
      </c>
      <c r="C150" s="173">
        <v>95</v>
      </c>
      <c r="D150" s="181">
        <v>0</v>
      </c>
      <c r="E150" s="206">
        <v>0</v>
      </c>
      <c r="F150" s="205">
        <v>141</v>
      </c>
      <c r="G150" s="206">
        <v>152</v>
      </c>
      <c r="H150" s="205">
        <v>3</v>
      </c>
      <c r="I150" s="206">
        <v>0</v>
      </c>
      <c r="J150" s="205">
        <v>109</v>
      </c>
      <c r="K150" s="206">
        <v>80</v>
      </c>
      <c r="L150" s="205">
        <v>4</v>
      </c>
      <c r="M150" s="173">
        <v>3</v>
      </c>
      <c r="N150" s="174"/>
    </row>
    <row r="151" spans="1:14">
      <c r="A151" s="174" t="s">
        <v>246</v>
      </c>
      <c r="B151" s="205">
        <v>0</v>
      </c>
      <c r="C151" s="173">
        <v>1</v>
      </c>
      <c r="D151" s="181">
        <v>0</v>
      </c>
      <c r="E151" s="206">
        <v>0</v>
      </c>
      <c r="F151" s="205">
        <v>2</v>
      </c>
      <c r="G151" s="206">
        <v>1</v>
      </c>
      <c r="H151" s="205">
        <v>0</v>
      </c>
      <c r="I151" s="206">
        <v>0</v>
      </c>
      <c r="J151" s="205">
        <v>0</v>
      </c>
      <c r="K151" s="206">
        <v>0</v>
      </c>
      <c r="L151" s="205">
        <v>0</v>
      </c>
      <c r="M151" s="173">
        <v>0</v>
      </c>
      <c r="N151" s="174"/>
    </row>
    <row r="152" spans="1:14">
      <c r="A152" s="174" t="s">
        <v>247</v>
      </c>
      <c r="B152" s="205">
        <v>15</v>
      </c>
      <c r="C152" s="173">
        <v>9</v>
      </c>
      <c r="D152" s="181">
        <v>1</v>
      </c>
      <c r="E152" s="206">
        <v>0</v>
      </c>
      <c r="F152" s="205">
        <v>37</v>
      </c>
      <c r="G152" s="206">
        <v>60</v>
      </c>
      <c r="H152" s="205">
        <v>2</v>
      </c>
      <c r="I152" s="206">
        <v>2</v>
      </c>
      <c r="J152" s="205">
        <v>65</v>
      </c>
      <c r="K152" s="206">
        <v>100</v>
      </c>
      <c r="L152" s="205">
        <v>3</v>
      </c>
      <c r="M152" s="173">
        <v>2</v>
      </c>
      <c r="N152" s="174"/>
    </row>
    <row r="153" spans="1:14">
      <c r="A153" s="174" t="s">
        <v>248</v>
      </c>
      <c r="B153" s="205">
        <v>25</v>
      </c>
      <c r="C153" s="173">
        <v>27</v>
      </c>
      <c r="D153" s="181">
        <v>1</v>
      </c>
      <c r="E153" s="206">
        <v>1</v>
      </c>
      <c r="F153" s="205">
        <v>42</v>
      </c>
      <c r="G153" s="206">
        <v>41</v>
      </c>
      <c r="H153" s="205">
        <v>5</v>
      </c>
      <c r="I153" s="206">
        <v>1</v>
      </c>
      <c r="J153" s="205">
        <v>43</v>
      </c>
      <c r="K153" s="206">
        <v>46</v>
      </c>
      <c r="L153" s="205">
        <v>1</v>
      </c>
      <c r="M153" s="173">
        <v>1</v>
      </c>
      <c r="N153" s="174"/>
    </row>
    <row r="154" spans="1:14" s="1" customFormat="1">
      <c r="A154" s="174" t="s">
        <v>249</v>
      </c>
      <c r="B154" s="205">
        <v>282</v>
      </c>
      <c r="C154" s="173">
        <v>255</v>
      </c>
      <c r="D154" s="181">
        <v>5</v>
      </c>
      <c r="E154" s="206">
        <v>3</v>
      </c>
      <c r="F154" s="205">
        <v>241</v>
      </c>
      <c r="G154" s="206">
        <v>247</v>
      </c>
      <c r="H154" s="205">
        <v>10</v>
      </c>
      <c r="I154" s="206">
        <v>3</v>
      </c>
      <c r="J154" s="205">
        <v>84</v>
      </c>
      <c r="K154" s="206">
        <v>78</v>
      </c>
      <c r="L154" s="205">
        <v>6</v>
      </c>
      <c r="M154" s="173">
        <v>1</v>
      </c>
      <c r="N154" s="174"/>
    </row>
    <row r="155" spans="1:14">
      <c r="A155" s="174" t="s">
        <v>250</v>
      </c>
      <c r="B155" s="205">
        <v>2</v>
      </c>
      <c r="C155" s="173">
        <v>7</v>
      </c>
      <c r="D155" s="181">
        <v>1</v>
      </c>
      <c r="E155" s="206">
        <v>0</v>
      </c>
      <c r="F155" s="205">
        <v>20</v>
      </c>
      <c r="G155" s="206">
        <v>13</v>
      </c>
      <c r="H155" s="205">
        <v>1</v>
      </c>
      <c r="I155" s="206">
        <v>0</v>
      </c>
      <c r="J155" s="205">
        <v>24</v>
      </c>
      <c r="K155" s="206">
        <v>23</v>
      </c>
      <c r="L155" s="205">
        <v>0</v>
      </c>
      <c r="M155" s="173">
        <v>0</v>
      </c>
      <c r="N155" s="174"/>
    </row>
    <row r="156" spans="1:14">
      <c r="A156" s="174" t="s">
        <v>251</v>
      </c>
      <c r="B156" s="205">
        <v>165</v>
      </c>
      <c r="C156" s="173">
        <v>153</v>
      </c>
      <c r="D156" s="181">
        <v>2</v>
      </c>
      <c r="E156" s="206">
        <v>2</v>
      </c>
      <c r="F156" s="205">
        <v>331</v>
      </c>
      <c r="G156" s="206">
        <v>356</v>
      </c>
      <c r="H156" s="205">
        <v>59</v>
      </c>
      <c r="I156" s="206">
        <v>32</v>
      </c>
      <c r="J156" s="205">
        <v>318</v>
      </c>
      <c r="K156" s="206">
        <v>285</v>
      </c>
      <c r="L156" s="205">
        <v>41</v>
      </c>
      <c r="M156" s="173">
        <v>34</v>
      </c>
      <c r="N156" s="1"/>
    </row>
    <row r="157" spans="1:14">
      <c r="A157" s="174" t="s">
        <v>252</v>
      </c>
      <c r="B157" s="205">
        <v>44</v>
      </c>
      <c r="C157" s="173">
        <v>39</v>
      </c>
      <c r="D157" s="181">
        <v>1</v>
      </c>
      <c r="E157" s="206">
        <v>0</v>
      </c>
      <c r="F157" s="205">
        <v>58</v>
      </c>
      <c r="G157" s="206">
        <v>54</v>
      </c>
      <c r="H157" s="205">
        <v>1</v>
      </c>
      <c r="I157" s="206">
        <v>2</v>
      </c>
      <c r="J157" s="205">
        <v>62</v>
      </c>
      <c r="K157" s="206">
        <v>47</v>
      </c>
      <c r="L157" s="205">
        <v>5</v>
      </c>
      <c r="M157" s="173">
        <v>0</v>
      </c>
      <c r="N157" s="174"/>
    </row>
    <row r="158" spans="1:14">
      <c r="A158" s="174" t="s">
        <v>253</v>
      </c>
      <c r="B158" s="205">
        <v>8</v>
      </c>
      <c r="C158" s="173">
        <v>12</v>
      </c>
      <c r="D158" s="181">
        <v>0</v>
      </c>
      <c r="E158" s="206">
        <v>0</v>
      </c>
      <c r="F158" s="205">
        <v>28</v>
      </c>
      <c r="G158" s="206">
        <v>23</v>
      </c>
      <c r="H158" s="205">
        <v>1</v>
      </c>
      <c r="I158" s="206">
        <v>0</v>
      </c>
      <c r="J158" s="205">
        <v>12</v>
      </c>
      <c r="K158" s="206">
        <v>19</v>
      </c>
      <c r="L158" s="205">
        <v>1</v>
      </c>
      <c r="M158" s="173">
        <v>0</v>
      </c>
      <c r="N158" s="174"/>
    </row>
    <row r="159" spans="1:14">
      <c r="A159" s="174" t="s">
        <v>254</v>
      </c>
      <c r="B159" s="205">
        <v>18</v>
      </c>
      <c r="C159" s="173">
        <v>22</v>
      </c>
      <c r="D159" s="181">
        <v>0</v>
      </c>
      <c r="E159" s="206">
        <v>0</v>
      </c>
      <c r="F159" s="205">
        <v>13</v>
      </c>
      <c r="G159" s="206">
        <v>7</v>
      </c>
      <c r="H159" s="205">
        <v>2</v>
      </c>
      <c r="I159" s="206">
        <v>0</v>
      </c>
      <c r="J159" s="205">
        <v>9</v>
      </c>
      <c r="K159" s="206">
        <v>18</v>
      </c>
      <c r="L159" s="205">
        <v>0</v>
      </c>
      <c r="M159" s="173">
        <v>0</v>
      </c>
      <c r="N159" s="174"/>
    </row>
    <row r="160" spans="1:14">
      <c r="A160" s="174" t="s">
        <v>255</v>
      </c>
      <c r="B160" s="205">
        <v>43</v>
      </c>
      <c r="C160" s="173">
        <v>32</v>
      </c>
      <c r="D160" s="181">
        <v>0</v>
      </c>
      <c r="E160" s="206">
        <v>0</v>
      </c>
      <c r="F160" s="205">
        <v>42</v>
      </c>
      <c r="G160" s="206">
        <v>40</v>
      </c>
      <c r="H160" s="205">
        <v>1</v>
      </c>
      <c r="I160" s="206">
        <v>0</v>
      </c>
      <c r="J160" s="205">
        <v>33</v>
      </c>
      <c r="K160" s="206">
        <v>32</v>
      </c>
      <c r="L160" s="205">
        <v>1</v>
      </c>
      <c r="M160" s="173">
        <v>0</v>
      </c>
      <c r="N160" s="174"/>
    </row>
    <row r="161" spans="1:13">
      <c r="A161" s="174" t="s">
        <v>256</v>
      </c>
      <c r="B161" s="205">
        <v>9</v>
      </c>
      <c r="C161" s="173">
        <v>5</v>
      </c>
      <c r="D161" s="181">
        <v>0</v>
      </c>
      <c r="E161" s="206">
        <v>0</v>
      </c>
      <c r="F161" s="205">
        <v>16</v>
      </c>
      <c r="G161" s="206">
        <v>11</v>
      </c>
      <c r="H161" s="205">
        <v>2</v>
      </c>
      <c r="I161" s="206">
        <v>0</v>
      </c>
      <c r="J161" s="205">
        <v>17</v>
      </c>
      <c r="K161" s="206">
        <v>11</v>
      </c>
      <c r="L161" s="205">
        <v>3</v>
      </c>
      <c r="M161" s="173">
        <v>0</v>
      </c>
    </row>
    <row r="162" spans="1:13">
      <c r="A162" s="174" t="s">
        <v>257</v>
      </c>
      <c r="B162" s="205">
        <v>12</v>
      </c>
      <c r="C162" s="173">
        <v>5</v>
      </c>
      <c r="D162" s="181">
        <v>1</v>
      </c>
      <c r="E162" s="206">
        <v>1</v>
      </c>
      <c r="F162" s="205">
        <v>16</v>
      </c>
      <c r="G162" s="206">
        <v>19</v>
      </c>
      <c r="H162" s="205">
        <v>1</v>
      </c>
      <c r="I162" s="206">
        <v>1</v>
      </c>
      <c r="J162" s="205">
        <v>12</v>
      </c>
      <c r="K162" s="206">
        <v>18</v>
      </c>
      <c r="L162" s="205">
        <v>2</v>
      </c>
      <c r="M162" s="173">
        <v>0</v>
      </c>
    </row>
    <row r="163" spans="1:13">
      <c r="A163" s="174" t="s">
        <v>258</v>
      </c>
      <c r="B163" s="205">
        <v>4</v>
      </c>
      <c r="C163" s="173">
        <v>6</v>
      </c>
      <c r="D163" s="181">
        <v>0</v>
      </c>
      <c r="E163" s="206">
        <v>0</v>
      </c>
      <c r="F163" s="205">
        <v>11</v>
      </c>
      <c r="G163" s="206">
        <v>17</v>
      </c>
      <c r="H163" s="205">
        <v>2</v>
      </c>
      <c r="I163" s="206">
        <v>0</v>
      </c>
      <c r="J163" s="205">
        <v>12</v>
      </c>
      <c r="K163" s="206">
        <v>17</v>
      </c>
      <c r="L163" s="205">
        <v>2</v>
      </c>
      <c r="M163" s="173">
        <v>0</v>
      </c>
    </row>
    <row r="164" spans="1:13">
      <c r="A164" s="174" t="s">
        <v>259</v>
      </c>
      <c r="B164" s="205">
        <v>0</v>
      </c>
      <c r="C164" s="173">
        <v>0</v>
      </c>
      <c r="D164" s="181">
        <v>0</v>
      </c>
      <c r="E164" s="206">
        <v>0</v>
      </c>
      <c r="F164" s="205">
        <v>0</v>
      </c>
      <c r="G164" s="206">
        <v>0</v>
      </c>
      <c r="H164" s="205">
        <v>0</v>
      </c>
      <c r="I164" s="206">
        <v>0</v>
      </c>
      <c r="J164" s="205">
        <v>1</v>
      </c>
      <c r="K164" s="206">
        <v>0</v>
      </c>
      <c r="L164" s="205">
        <v>0</v>
      </c>
      <c r="M164" s="173">
        <v>0</v>
      </c>
    </row>
    <row r="165" spans="1:13">
      <c r="A165" s="174" t="s">
        <v>260</v>
      </c>
      <c r="B165" s="205">
        <v>0</v>
      </c>
      <c r="C165" s="173">
        <v>0</v>
      </c>
      <c r="D165" s="181">
        <v>0</v>
      </c>
      <c r="E165" s="206">
        <v>0</v>
      </c>
      <c r="F165" s="205">
        <v>0</v>
      </c>
      <c r="G165" s="206">
        <v>0</v>
      </c>
      <c r="H165" s="205">
        <v>0</v>
      </c>
      <c r="I165" s="206">
        <v>0</v>
      </c>
      <c r="J165" s="205">
        <v>1</v>
      </c>
      <c r="K165" s="206">
        <v>0</v>
      </c>
      <c r="L165" s="205">
        <v>0</v>
      </c>
      <c r="M165" s="173">
        <v>0</v>
      </c>
    </row>
    <row r="166" spans="1:13">
      <c r="A166" s="174" t="s">
        <v>261</v>
      </c>
      <c r="B166" s="205">
        <v>6</v>
      </c>
      <c r="C166" s="173">
        <v>8</v>
      </c>
      <c r="D166" s="181">
        <v>0</v>
      </c>
      <c r="E166" s="206">
        <v>0</v>
      </c>
      <c r="F166" s="205">
        <v>13</v>
      </c>
      <c r="G166" s="206">
        <v>14</v>
      </c>
      <c r="H166" s="205">
        <v>0</v>
      </c>
      <c r="I166" s="206">
        <v>0</v>
      </c>
      <c r="J166" s="205">
        <v>11</v>
      </c>
      <c r="K166" s="206">
        <v>9</v>
      </c>
      <c r="L166" s="205">
        <v>2</v>
      </c>
      <c r="M166" s="173">
        <v>1</v>
      </c>
    </row>
    <row r="167" spans="1:13">
      <c r="A167" s="174" t="s">
        <v>262</v>
      </c>
      <c r="B167" s="205">
        <v>0</v>
      </c>
      <c r="C167" s="173">
        <v>0</v>
      </c>
      <c r="D167" s="181">
        <v>0</v>
      </c>
      <c r="E167" s="206">
        <v>0</v>
      </c>
      <c r="F167" s="205">
        <v>0</v>
      </c>
      <c r="G167" s="206">
        <v>0</v>
      </c>
      <c r="H167" s="205">
        <v>0</v>
      </c>
      <c r="I167" s="206">
        <v>0</v>
      </c>
      <c r="J167" s="205">
        <v>1</v>
      </c>
      <c r="K167" s="206">
        <v>0</v>
      </c>
      <c r="L167" s="205">
        <v>0</v>
      </c>
      <c r="M167" s="173">
        <v>0</v>
      </c>
    </row>
    <row r="168" spans="1:13">
      <c r="A168" s="174" t="s">
        <v>263</v>
      </c>
      <c r="B168" s="205">
        <v>5</v>
      </c>
      <c r="C168" s="173">
        <v>3</v>
      </c>
      <c r="D168" s="181">
        <v>0</v>
      </c>
      <c r="E168" s="206">
        <v>0</v>
      </c>
      <c r="F168" s="205">
        <v>12</v>
      </c>
      <c r="G168" s="206">
        <v>8</v>
      </c>
      <c r="H168" s="205">
        <v>2</v>
      </c>
      <c r="I168" s="206">
        <v>0</v>
      </c>
      <c r="J168" s="205">
        <v>2</v>
      </c>
      <c r="K168" s="206">
        <v>5</v>
      </c>
      <c r="L168" s="205">
        <v>0</v>
      </c>
      <c r="M168" s="173">
        <v>0</v>
      </c>
    </row>
    <row r="169" spans="1:13">
      <c r="A169" s="174" t="s">
        <v>264</v>
      </c>
      <c r="B169" s="205">
        <v>30</v>
      </c>
      <c r="C169" s="173">
        <v>11</v>
      </c>
      <c r="D169" s="181">
        <v>0</v>
      </c>
      <c r="E169" s="206">
        <v>0</v>
      </c>
      <c r="F169" s="205">
        <v>31</v>
      </c>
      <c r="G169" s="206">
        <v>38</v>
      </c>
      <c r="H169" s="205">
        <v>1</v>
      </c>
      <c r="I169" s="206">
        <v>0</v>
      </c>
      <c r="J169" s="205">
        <v>30</v>
      </c>
      <c r="K169" s="206">
        <v>23</v>
      </c>
      <c r="L169" s="205">
        <v>1</v>
      </c>
      <c r="M169" s="173">
        <v>1</v>
      </c>
    </row>
    <row r="170" spans="1:13">
      <c r="A170" s="174" t="s">
        <v>265</v>
      </c>
      <c r="B170" s="205">
        <v>0</v>
      </c>
      <c r="C170" s="173">
        <v>0</v>
      </c>
      <c r="D170" s="181">
        <v>0</v>
      </c>
      <c r="E170" s="206">
        <v>0</v>
      </c>
      <c r="F170" s="205">
        <v>0</v>
      </c>
      <c r="G170" s="206">
        <v>2</v>
      </c>
      <c r="H170" s="205">
        <v>0</v>
      </c>
      <c r="I170" s="206">
        <v>0</v>
      </c>
      <c r="J170" s="205">
        <v>1</v>
      </c>
      <c r="K170" s="206">
        <v>1</v>
      </c>
      <c r="L170" s="205">
        <v>0</v>
      </c>
      <c r="M170" s="173">
        <v>0</v>
      </c>
    </row>
    <row r="171" spans="1:13">
      <c r="A171" s="174" t="s">
        <v>266</v>
      </c>
      <c r="B171" s="205">
        <v>34</v>
      </c>
      <c r="C171" s="173">
        <v>25</v>
      </c>
      <c r="D171" s="181">
        <v>0</v>
      </c>
      <c r="E171" s="206">
        <v>1</v>
      </c>
      <c r="F171" s="205">
        <v>63</v>
      </c>
      <c r="G171" s="206">
        <v>48</v>
      </c>
      <c r="H171" s="205">
        <v>1</v>
      </c>
      <c r="I171" s="206">
        <v>3</v>
      </c>
      <c r="J171" s="205">
        <v>62</v>
      </c>
      <c r="K171" s="206">
        <v>69</v>
      </c>
      <c r="L171" s="205">
        <v>1</v>
      </c>
      <c r="M171" s="173">
        <v>2</v>
      </c>
    </row>
    <row r="172" spans="1:13">
      <c r="A172" s="174" t="s">
        <v>267</v>
      </c>
      <c r="B172" s="205">
        <v>2</v>
      </c>
      <c r="C172" s="173">
        <v>3</v>
      </c>
      <c r="D172" s="181">
        <v>0</v>
      </c>
      <c r="E172" s="206">
        <v>0</v>
      </c>
      <c r="F172" s="205">
        <v>3</v>
      </c>
      <c r="G172" s="206">
        <v>0</v>
      </c>
      <c r="H172" s="205">
        <v>2</v>
      </c>
      <c r="I172" s="206">
        <v>0</v>
      </c>
      <c r="J172" s="205">
        <v>11</v>
      </c>
      <c r="K172" s="206">
        <v>10</v>
      </c>
      <c r="L172" s="205">
        <v>1</v>
      </c>
      <c r="M172" s="173">
        <v>0</v>
      </c>
    </row>
    <row r="173" spans="1:13">
      <c r="A173" s="174" t="s">
        <v>268</v>
      </c>
      <c r="B173" s="205">
        <v>68</v>
      </c>
      <c r="C173" s="173">
        <v>58</v>
      </c>
      <c r="D173" s="181">
        <v>0</v>
      </c>
      <c r="E173" s="206">
        <v>1</v>
      </c>
      <c r="F173" s="205">
        <v>102</v>
      </c>
      <c r="G173" s="206">
        <v>89</v>
      </c>
      <c r="H173" s="205">
        <v>9</v>
      </c>
      <c r="I173" s="206">
        <v>5</v>
      </c>
      <c r="J173" s="205">
        <v>74</v>
      </c>
      <c r="K173" s="206">
        <v>87</v>
      </c>
      <c r="L173" s="205">
        <v>3</v>
      </c>
      <c r="M173" s="173">
        <v>3</v>
      </c>
    </row>
    <row r="174" spans="1:13">
      <c r="A174" s="174" t="s">
        <v>269</v>
      </c>
      <c r="B174" s="205">
        <v>126</v>
      </c>
      <c r="C174" s="173">
        <v>120</v>
      </c>
      <c r="D174" s="181">
        <v>3</v>
      </c>
      <c r="E174" s="206">
        <v>1</v>
      </c>
      <c r="F174" s="205">
        <v>235</v>
      </c>
      <c r="G174" s="206">
        <v>251</v>
      </c>
      <c r="H174" s="205">
        <v>17</v>
      </c>
      <c r="I174" s="206">
        <v>14</v>
      </c>
      <c r="J174" s="205">
        <v>225</v>
      </c>
      <c r="K174" s="206">
        <v>175</v>
      </c>
      <c r="L174" s="205">
        <v>13</v>
      </c>
      <c r="M174" s="173">
        <v>5</v>
      </c>
    </row>
    <row r="175" spans="1:13">
      <c r="A175" s="174" t="s">
        <v>270</v>
      </c>
      <c r="B175" s="205">
        <v>0</v>
      </c>
      <c r="C175" s="173">
        <v>0</v>
      </c>
      <c r="D175" s="181">
        <v>0</v>
      </c>
      <c r="E175" s="206">
        <v>0</v>
      </c>
      <c r="F175" s="205">
        <v>0</v>
      </c>
      <c r="G175" s="206">
        <v>0</v>
      </c>
      <c r="H175" s="205">
        <v>0</v>
      </c>
      <c r="I175" s="206">
        <v>0</v>
      </c>
      <c r="J175" s="205">
        <v>0</v>
      </c>
      <c r="K175" s="206">
        <v>1</v>
      </c>
      <c r="L175" s="205">
        <v>0</v>
      </c>
      <c r="M175" s="173">
        <v>0</v>
      </c>
    </row>
    <row r="176" spans="1:13">
      <c r="A176" s="174" t="s">
        <v>271</v>
      </c>
      <c r="B176" s="205">
        <v>1</v>
      </c>
      <c r="C176" s="173">
        <v>2</v>
      </c>
      <c r="D176" s="181">
        <v>0</v>
      </c>
      <c r="E176" s="206">
        <v>0</v>
      </c>
      <c r="F176" s="205">
        <v>1</v>
      </c>
      <c r="G176" s="206">
        <v>1</v>
      </c>
      <c r="H176" s="205">
        <v>0</v>
      </c>
      <c r="I176" s="206">
        <v>0</v>
      </c>
      <c r="J176" s="205">
        <v>0</v>
      </c>
      <c r="K176" s="206">
        <v>0</v>
      </c>
      <c r="L176" s="205">
        <v>0</v>
      </c>
      <c r="M176" s="173">
        <v>0</v>
      </c>
    </row>
    <row r="177" spans="1:13">
      <c r="A177" s="174" t="s">
        <v>272</v>
      </c>
      <c r="B177" s="205">
        <v>0</v>
      </c>
      <c r="C177" s="173">
        <v>1</v>
      </c>
      <c r="D177" s="181">
        <v>0</v>
      </c>
      <c r="E177" s="206">
        <v>0</v>
      </c>
      <c r="F177" s="205">
        <v>1</v>
      </c>
      <c r="G177" s="206">
        <v>3</v>
      </c>
      <c r="H177" s="205">
        <v>0</v>
      </c>
      <c r="I177" s="206">
        <v>0</v>
      </c>
      <c r="J177" s="205">
        <v>1</v>
      </c>
      <c r="K177" s="206">
        <v>4</v>
      </c>
      <c r="L177" s="205">
        <v>1</v>
      </c>
      <c r="M177" s="173">
        <v>0</v>
      </c>
    </row>
    <row r="178" spans="1:13">
      <c r="A178" s="174" t="s">
        <v>273</v>
      </c>
      <c r="B178" s="205">
        <v>14</v>
      </c>
      <c r="C178" s="173">
        <v>12</v>
      </c>
      <c r="D178" s="181">
        <v>0</v>
      </c>
      <c r="E178" s="206">
        <v>0</v>
      </c>
      <c r="F178" s="205">
        <v>22</v>
      </c>
      <c r="G178" s="206">
        <v>16</v>
      </c>
      <c r="H178" s="205">
        <v>3</v>
      </c>
      <c r="I178" s="206">
        <v>0</v>
      </c>
      <c r="J178" s="205">
        <v>22</v>
      </c>
      <c r="K178" s="206">
        <v>25</v>
      </c>
      <c r="L178" s="205">
        <v>1</v>
      </c>
      <c r="M178" s="173">
        <v>1</v>
      </c>
    </row>
    <row r="179" spans="1:13">
      <c r="A179" s="174" t="s">
        <v>274</v>
      </c>
      <c r="B179" s="205">
        <v>308</v>
      </c>
      <c r="C179" s="173">
        <v>263</v>
      </c>
      <c r="D179" s="181">
        <v>7</v>
      </c>
      <c r="E179" s="206">
        <v>4</v>
      </c>
      <c r="F179" s="205">
        <v>474</v>
      </c>
      <c r="G179" s="206">
        <v>482</v>
      </c>
      <c r="H179" s="205">
        <v>44</v>
      </c>
      <c r="I179" s="206">
        <v>25</v>
      </c>
      <c r="J179" s="205">
        <v>472</v>
      </c>
      <c r="K179" s="206">
        <v>409</v>
      </c>
      <c r="L179" s="205">
        <v>26</v>
      </c>
      <c r="M179" s="173">
        <v>17</v>
      </c>
    </row>
    <row r="180" spans="1:13">
      <c r="A180" s="174" t="s">
        <v>275</v>
      </c>
      <c r="B180" s="205">
        <v>0</v>
      </c>
      <c r="C180" s="173">
        <v>0</v>
      </c>
      <c r="D180" s="181">
        <v>0</v>
      </c>
      <c r="E180" s="206">
        <v>0</v>
      </c>
      <c r="F180" s="205">
        <v>1</v>
      </c>
      <c r="G180" s="206">
        <v>0</v>
      </c>
      <c r="H180" s="205">
        <v>0</v>
      </c>
      <c r="I180" s="206">
        <v>0</v>
      </c>
      <c r="J180" s="205">
        <v>0</v>
      </c>
      <c r="K180" s="206">
        <v>0</v>
      </c>
      <c r="L180" s="205">
        <v>0</v>
      </c>
      <c r="M180" s="173">
        <v>0</v>
      </c>
    </row>
    <row r="181" spans="1:13">
      <c r="A181" s="174" t="s">
        <v>276</v>
      </c>
      <c r="B181" s="205">
        <v>5</v>
      </c>
      <c r="C181" s="173">
        <v>5</v>
      </c>
      <c r="D181" s="181">
        <v>0</v>
      </c>
      <c r="E181" s="206">
        <v>0</v>
      </c>
      <c r="F181" s="205">
        <v>5</v>
      </c>
      <c r="G181" s="206">
        <v>6</v>
      </c>
      <c r="H181" s="205">
        <v>0</v>
      </c>
      <c r="I181" s="206">
        <v>0</v>
      </c>
      <c r="J181" s="205">
        <v>1</v>
      </c>
      <c r="K181" s="206">
        <v>4</v>
      </c>
      <c r="L181" s="205">
        <v>0</v>
      </c>
      <c r="M181" s="173">
        <v>0</v>
      </c>
    </row>
    <row r="182" spans="1:13">
      <c r="A182" s="174" t="s">
        <v>277</v>
      </c>
      <c r="B182" s="205">
        <v>9</v>
      </c>
      <c r="C182" s="173">
        <v>14</v>
      </c>
      <c r="D182" s="181">
        <v>2</v>
      </c>
      <c r="E182" s="206">
        <v>0</v>
      </c>
      <c r="F182" s="205">
        <v>30</v>
      </c>
      <c r="G182" s="206">
        <v>54</v>
      </c>
      <c r="H182" s="205">
        <v>2</v>
      </c>
      <c r="I182" s="206">
        <v>5</v>
      </c>
      <c r="J182" s="205">
        <v>78</v>
      </c>
      <c r="K182" s="206">
        <v>113</v>
      </c>
      <c r="L182" s="205">
        <v>8</v>
      </c>
      <c r="M182" s="173">
        <v>3</v>
      </c>
    </row>
    <row r="183" spans="1:13">
      <c r="A183" s="174" t="s">
        <v>278</v>
      </c>
      <c r="B183" s="205">
        <v>243</v>
      </c>
      <c r="C183" s="173">
        <v>297</v>
      </c>
      <c r="D183" s="181">
        <v>7</v>
      </c>
      <c r="E183" s="206">
        <v>3</v>
      </c>
      <c r="F183" s="205">
        <v>434</v>
      </c>
      <c r="G183" s="206">
        <v>445</v>
      </c>
      <c r="H183" s="205">
        <v>44</v>
      </c>
      <c r="I183" s="206">
        <v>23</v>
      </c>
      <c r="J183" s="205">
        <v>378</v>
      </c>
      <c r="K183" s="206">
        <v>416</v>
      </c>
      <c r="L183" s="205">
        <v>25</v>
      </c>
      <c r="M183" s="173">
        <v>17</v>
      </c>
    </row>
    <row r="184" spans="1:13">
      <c r="A184" s="174" t="s">
        <v>279</v>
      </c>
      <c r="B184" s="205">
        <v>0</v>
      </c>
      <c r="C184" s="173">
        <v>0</v>
      </c>
      <c r="D184" s="181">
        <v>0</v>
      </c>
      <c r="E184" s="206">
        <v>0</v>
      </c>
      <c r="F184" s="205">
        <v>0</v>
      </c>
      <c r="G184" s="206">
        <v>1</v>
      </c>
      <c r="H184" s="205">
        <v>0</v>
      </c>
      <c r="I184" s="206">
        <v>0</v>
      </c>
      <c r="J184" s="205">
        <v>0</v>
      </c>
      <c r="K184" s="206">
        <v>0</v>
      </c>
      <c r="L184" s="205">
        <v>0</v>
      </c>
      <c r="M184" s="173">
        <v>0</v>
      </c>
    </row>
    <row r="185" spans="1:13">
      <c r="A185" s="174" t="s">
        <v>280</v>
      </c>
      <c r="B185" s="205">
        <v>9</v>
      </c>
      <c r="C185" s="173">
        <v>13</v>
      </c>
      <c r="D185" s="181">
        <v>0</v>
      </c>
      <c r="E185" s="206">
        <v>0</v>
      </c>
      <c r="F185" s="205">
        <v>16</v>
      </c>
      <c r="G185" s="206">
        <v>13</v>
      </c>
      <c r="H185" s="205">
        <v>0</v>
      </c>
      <c r="I185" s="206">
        <v>0</v>
      </c>
      <c r="J185" s="205">
        <v>14</v>
      </c>
      <c r="K185" s="206">
        <v>15</v>
      </c>
      <c r="L185" s="205">
        <v>1</v>
      </c>
      <c r="M185" s="173">
        <v>0</v>
      </c>
    </row>
    <row r="186" spans="1:13">
      <c r="A186" s="174" t="s">
        <v>281</v>
      </c>
      <c r="B186" s="205">
        <v>10</v>
      </c>
      <c r="C186" s="173">
        <v>9</v>
      </c>
      <c r="D186" s="181">
        <v>0</v>
      </c>
      <c r="E186" s="206">
        <v>0</v>
      </c>
      <c r="F186" s="205">
        <v>16</v>
      </c>
      <c r="G186" s="206">
        <v>15</v>
      </c>
      <c r="H186" s="205">
        <v>1</v>
      </c>
      <c r="I186" s="206">
        <v>0</v>
      </c>
      <c r="J186" s="205">
        <v>6</v>
      </c>
      <c r="K186" s="206">
        <v>8</v>
      </c>
      <c r="L186" s="205">
        <v>0</v>
      </c>
      <c r="M186" s="173">
        <v>0</v>
      </c>
    </row>
    <row r="187" spans="1:13">
      <c r="A187" s="14" t="s">
        <v>282</v>
      </c>
      <c r="B187" s="44">
        <f t="shared" ref="B187:M187" si="5">SUM(B144:B186)</f>
        <v>2063</v>
      </c>
      <c r="C187" s="45">
        <f t="shared" si="5"/>
        <v>1958</v>
      </c>
      <c r="D187" s="44">
        <f t="shared" si="5"/>
        <v>38</v>
      </c>
      <c r="E187" s="45">
        <f t="shared" si="5"/>
        <v>28</v>
      </c>
      <c r="F187" s="44">
        <f t="shared" si="5"/>
        <v>3403</v>
      </c>
      <c r="G187" s="45">
        <f t="shared" si="5"/>
        <v>3447</v>
      </c>
      <c r="H187" s="44">
        <f t="shared" si="5"/>
        <v>298</v>
      </c>
      <c r="I187" s="45">
        <f t="shared" si="5"/>
        <v>175</v>
      </c>
      <c r="J187" s="44">
        <f t="shared" si="5"/>
        <v>4068</v>
      </c>
      <c r="K187" s="45">
        <f t="shared" si="5"/>
        <v>2879</v>
      </c>
      <c r="L187" s="44">
        <f t="shared" si="5"/>
        <v>258</v>
      </c>
      <c r="M187" s="45">
        <f t="shared" si="5"/>
        <v>139</v>
      </c>
    </row>
    <row r="188" spans="1:13">
      <c r="A188" s="14"/>
      <c r="B188" s="205"/>
      <c r="C188" s="173"/>
      <c r="D188" s="181"/>
      <c r="E188" s="206"/>
      <c r="F188" s="205"/>
      <c r="G188" s="206"/>
      <c r="H188" s="205"/>
      <c r="I188" s="206"/>
      <c r="J188" s="205"/>
      <c r="K188" s="206"/>
      <c r="L188" s="205"/>
      <c r="M188" s="173"/>
    </row>
    <row r="189" spans="1:13">
      <c r="A189" s="1" t="s">
        <v>283</v>
      </c>
      <c r="B189" s="205"/>
      <c r="C189" s="173"/>
      <c r="D189" s="181"/>
      <c r="E189" s="206"/>
      <c r="F189" s="205"/>
      <c r="G189" s="206"/>
      <c r="H189" s="205"/>
      <c r="I189" s="206"/>
      <c r="J189" s="205"/>
      <c r="K189" s="206"/>
      <c r="L189" s="205"/>
      <c r="M189" s="173"/>
    </row>
    <row r="190" spans="1:13">
      <c r="A190" s="174" t="s">
        <v>284</v>
      </c>
      <c r="B190" s="205">
        <v>4</v>
      </c>
      <c r="C190" s="173">
        <v>5</v>
      </c>
      <c r="D190" s="181">
        <v>0</v>
      </c>
      <c r="E190" s="206">
        <v>0</v>
      </c>
      <c r="F190" s="205">
        <v>2</v>
      </c>
      <c r="G190" s="206">
        <v>0</v>
      </c>
      <c r="H190" s="205">
        <v>0</v>
      </c>
      <c r="I190" s="206">
        <v>0</v>
      </c>
      <c r="J190" s="205">
        <v>1</v>
      </c>
      <c r="K190" s="206">
        <v>1</v>
      </c>
      <c r="L190" s="205">
        <v>0</v>
      </c>
      <c r="M190" s="173">
        <v>0</v>
      </c>
    </row>
    <row r="191" spans="1:13">
      <c r="A191" s="174" t="s">
        <v>285</v>
      </c>
      <c r="B191" s="205">
        <v>1</v>
      </c>
      <c r="C191" s="173">
        <v>0</v>
      </c>
      <c r="D191" s="181">
        <v>0</v>
      </c>
      <c r="E191" s="206">
        <v>0</v>
      </c>
      <c r="F191" s="205">
        <v>1</v>
      </c>
      <c r="G191" s="206">
        <v>0</v>
      </c>
      <c r="H191" s="205">
        <v>0</v>
      </c>
      <c r="I191" s="206">
        <v>0</v>
      </c>
      <c r="J191" s="205">
        <v>0</v>
      </c>
      <c r="K191" s="206">
        <v>0</v>
      </c>
      <c r="L191" s="205">
        <v>0</v>
      </c>
      <c r="M191" s="173">
        <v>0</v>
      </c>
    </row>
    <row r="192" spans="1:13">
      <c r="A192" s="174" t="s">
        <v>286</v>
      </c>
      <c r="B192" s="205">
        <v>0</v>
      </c>
      <c r="C192" s="173">
        <v>0</v>
      </c>
      <c r="D192" s="181">
        <v>0</v>
      </c>
      <c r="E192" s="206">
        <v>0</v>
      </c>
      <c r="F192" s="205">
        <v>1</v>
      </c>
      <c r="G192" s="206">
        <v>1</v>
      </c>
      <c r="H192" s="205">
        <v>0</v>
      </c>
      <c r="I192" s="206">
        <v>0</v>
      </c>
      <c r="J192" s="205">
        <v>0</v>
      </c>
      <c r="K192" s="206">
        <v>0</v>
      </c>
      <c r="L192" s="205">
        <v>0</v>
      </c>
      <c r="M192" s="173">
        <v>0</v>
      </c>
    </row>
    <row r="193" spans="1:14">
      <c r="A193" s="14" t="s">
        <v>287</v>
      </c>
      <c r="B193" s="44">
        <f t="shared" ref="B193:M193" si="6">SUM(B190:B192)</f>
        <v>5</v>
      </c>
      <c r="C193" s="45">
        <f t="shared" si="6"/>
        <v>5</v>
      </c>
      <c r="D193" s="44">
        <f t="shared" si="6"/>
        <v>0</v>
      </c>
      <c r="E193" s="45">
        <f t="shared" si="6"/>
        <v>0</v>
      </c>
      <c r="F193" s="44">
        <f t="shared" si="6"/>
        <v>4</v>
      </c>
      <c r="G193" s="45">
        <f t="shared" si="6"/>
        <v>1</v>
      </c>
      <c r="H193" s="44">
        <f t="shared" si="6"/>
        <v>0</v>
      </c>
      <c r="I193" s="45">
        <f t="shared" si="6"/>
        <v>0</v>
      </c>
      <c r="J193" s="44">
        <f t="shared" si="6"/>
        <v>1</v>
      </c>
      <c r="K193" s="45">
        <f t="shared" si="6"/>
        <v>1</v>
      </c>
      <c r="L193" s="44">
        <f t="shared" si="6"/>
        <v>0</v>
      </c>
      <c r="M193" s="45">
        <f t="shared" si="6"/>
        <v>0</v>
      </c>
      <c r="N193" s="174"/>
    </row>
    <row r="194" spans="1:14">
      <c r="A194" s="14"/>
      <c r="B194" s="205"/>
      <c r="C194" s="173"/>
      <c r="D194" s="181"/>
      <c r="E194" s="206"/>
      <c r="F194" s="205"/>
      <c r="G194" s="206"/>
      <c r="H194" s="205"/>
      <c r="I194" s="206"/>
      <c r="J194" s="205"/>
      <c r="K194" s="206"/>
      <c r="L194" s="205"/>
      <c r="M194" s="173"/>
      <c r="N194" s="174"/>
    </row>
    <row r="195" spans="1:14" ht="11.7" customHeight="1">
      <c r="A195" s="1" t="s">
        <v>288</v>
      </c>
      <c r="B195" s="205"/>
      <c r="C195" s="173"/>
      <c r="D195" s="181"/>
      <c r="E195" s="206"/>
      <c r="F195" s="205"/>
      <c r="G195" s="206"/>
      <c r="H195" s="205"/>
      <c r="I195" s="206"/>
      <c r="J195" s="205"/>
      <c r="K195" s="206"/>
      <c r="L195" s="205"/>
      <c r="M195" s="173"/>
      <c r="N195" s="174"/>
    </row>
    <row r="196" spans="1:14">
      <c r="A196" s="174" t="s">
        <v>289</v>
      </c>
      <c r="B196" s="205">
        <v>1</v>
      </c>
      <c r="C196" s="173">
        <v>3</v>
      </c>
      <c r="D196" s="181">
        <v>0</v>
      </c>
      <c r="E196" s="206">
        <v>0</v>
      </c>
      <c r="F196" s="205">
        <v>0</v>
      </c>
      <c r="G196" s="206">
        <v>1</v>
      </c>
      <c r="H196" s="205">
        <v>0</v>
      </c>
      <c r="I196" s="206">
        <v>0</v>
      </c>
      <c r="J196" s="205">
        <v>0</v>
      </c>
      <c r="K196" s="206">
        <v>1</v>
      </c>
      <c r="L196" s="205">
        <v>0</v>
      </c>
      <c r="M196" s="173">
        <v>0</v>
      </c>
      <c r="N196" s="1"/>
    </row>
    <row r="197" spans="1:14">
      <c r="A197" s="174" t="s">
        <v>290</v>
      </c>
      <c r="B197" s="205">
        <v>4</v>
      </c>
      <c r="C197" s="173">
        <v>0</v>
      </c>
      <c r="D197" s="181">
        <v>0</v>
      </c>
      <c r="E197" s="206">
        <v>0</v>
      </c>
      <c r="F197" s="205">
        <v>4</v>
      </c>
      <c r="G197" s="206">
        <v>4</v>
      </c>
      <c r="H197" s="205">
        <v>0</v>
      </c>
      <c r="I197" s="206">
        <v>2</v>
      </c>
      <c r="J197" s="205">
        <v>6</v>
      </c>
      <c r="K197" s="206">
        <v>5</v>
      </c>
      <c r="L197" s="205">
        <v>2</v>
      </c>
      <c r="M197" s="173">
        <v>0</v>
      </c>
      <c r="N197" s="174"/>
    </row>
    <row r="198" spans="1:14" s="1" customFormat="1">
      <c r="A198" s="174" t="s">
        <v>291</v>
      </c>
      <c r="B198" s="205">
        <v>1203</v>
      </c>
      <c r="C198" s="173">
        <v>1112</v>
      </c>
      <c r="D198" s="181">
        <v>29</v>
      </c>
      <c r="E198" s="206">
        <v>14</v>
      </c>
      <c r="F198" s="205">
        <v>425</v>
      </c>
      <c r="G198" s="206">
        <v>431</v>
      </c>
      <c r="H198" s="205">
        <v>85</v>
      </c>
      <c r="I198" s="206">
        <v>46</v>
      </c>
      <c r="J198" s="205">
        <v>213</v>
      </c>
      <c r="K198" s="206">
        <v>237</v>
      </c>
      <c r="L198" s="205">
        <v>60</v>
      </c>
      <c r="M198" s="173">
        <v>36</v>
      </c>
      <c r="N198" s="174"/>
    </row>
    <row r="199" spans="1:14">
      <c r="A199" s="174" t="s">
        <v>292</v>
      </c>
      <c r="B199" s="205">
        <v>882</v>
      </c>
      <c r="C199" s="173">
        <v>928</v>
      </c>
      <c r="D199" s="181">
        <v>25</v>
      </c>
      <c r="E199" s="206">
        <v>15</v>
      </c>
      <c r="F199" s="205">
        <v>1677</v>
      </c>
      <c r="G199" s="206">
        <v>1604</v>
      </c>
      <c r="H199" s="205">
        <v>212</v>
      </c>
      <c r="I199" s="206">
        <v>130</v>
      </c>
      <c r="J199" s="205">
        <v>1652</v>
      </c>
      <c r="K199" s="206">
        <v>1361</v>
      </c>
      <c r="L199" s="205">
        <v>161</v>
      </c>
      <c r="M199" s="173">
        <v>123</v>
      </c>
      <c r="N199" s="174"/>
    </row>
    <row r="200" spans="1:14">
      <c r="A200" s="14" t="s">
        <v>293</v>
      </c>
      <c r="B200" s="44">
        <f>SUM(B196:B199)</f>
        <v>2090</v>
      </c>
      <c r="C200" s="45">
        <f t="shared" ref="C200:M200" si="7">SUM(C196:C199)</f>
        <v>2043</v>
      </c>
      <c r="D200" s="44">
        <f t="shared" si="7"/>
        <v>54</v>
      </c>
      <c r="E200" s="45">
        <f t="shared" si="7"/>
        <v>29</v>
      </c>
      <c r="F200" s="44">
        <f t="shared" si="7"/>
        <v>2106</v>
      </c>
      <c r="G200" s="45">
        <f>SUM(G196:G199)</f>
        <v>2040</v>
      </c>
      <c r="H200" s="44">
        <f t="shared" si="7"/>
        <v>297</v>
      </c>
      <c r="I200" s="45">
        <f t="shared" si="7"/>
        <v>178</v>
      </c>
      <c r="J200" s="44">
        <f t="shared" si="7"/>
        <v>1871</v>
      </c>
      <c r="K200" s="45">
        <f t="shared" si="7"/>
        <v>1604</v>
      </c>
      <c r="L200" s="44">
        <f t="shared" si="7"/>
        <v>223</v>
      </c>
      <c r="M200" s="45">
        <f t="shared" si="7"/>
        <v>159</v>
      </c>
      <c r="N200" s="174"/>
    </row>
    <row r="201" spans="1:14" s="1" customFormat="1">
      <c r="A201" s="14" t="s">
        <v>66</v>
      </c>
      <c r="B201" s="44">
        <f>SUM(B200,B193,B187,B141,B107,B55)</f>
        <v>16162</v>
      </c>
      <c r="C201" s="45">
        <f t="shared" ref="C201:M201" si="8">SUM(C200,C193,C187,C141,C107,C55)</f>
        <v>15382</v>
      </c>
      <c r="D201" s="44">
        <f t="shared" si="8"/>
        <v>353</v>
      </c>
      <c r="E201" s="45">
        <f t="shared" si="8"/>
        <v>141</v>
      </c>
      <c r="F201" s="44">
        <f t="shared" si="8"/>
        <v>23085</v>
      </c>
      <c r="G201" s="45">
        <f t="shared" si="8"/>
        <v>22876</v>
      </c>
      <c r="H201" s="44">
        <f t="shared" si="8"/>
        <v>2541</v>
      </c>
      <c r="I201" s="45">
        <f t="shared" si="8"/>
        <v>1352</v>
      </c>
      <c r="J201" s="44">
        <f t="shared" si="8"/>
        <v>22578</v>
      </c>
      <c r="K201" s="45">
        <f t="shared" si="8"/>
        <v>20271</v>
      </c>
      <c r="L201" s="44">
        <f t="shared" si="8"/>
        <v>1927</v>
      </c>
      <c r="M201" s="45">
        <f t="shared" si="8"/>
        <v>1062</v>
      </c>
      <c r="N201" s="174"/>
    </row>
    <row r="203" spans="1:14">
      <c r="A203" s="241" t="s">
        <v>378</v>
      </c>
    </row>
  </sheetData>
  <mergeCells count="2">
    <mergeCell ref="A2:M2"/>
    <mergeCell ref="A3:M3"/>
  </mergeCells>
  <phoneticPr fontId="6" type="noConversion"/>
  <pageMargins left="0.19685039370078741" right="0.19685039370078741" top="0.59055118110236227" bottom="0.78740157480314965" header="0.51181102362204722" footer="0.51181102362204722"/>
  <pageSetup paperSize="9" scale="80" orientation="portrait"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23"/>
  <sheetViews>
    <sheetView zoomScaleNormal="100" workbookViewId="0"/>
  </sheetViews>
  <sheetFormatPr defaultColWidth="9.33203125" defaultRowHeight="15"/>
  <cols>
    <col min="1" max="1" width="33.88671875" style="21" customWidth="1"/>
    <col min="2" max="4" width="11.44140625" style="21" customWidth="1"/>
    <col min="5" max="5" width="9.33203125" style="108"/>
    <col min="6" max="16384" width="9.33203125" style="21"/>
  </cols>
  <sheetData>
    <row r="1" spans="1:4">
      <c r="A1" s="76" t="s">
        <v>1</v>
      </c>
      <c r="B1" s="174"/>
      <c r="C1" s="174"/>
      <c r="D1" s="174"/>
    </row>
    <row r="2" spans="1:4">
      <c r="A2" s="298" t="s">
        <v>68</v>
      </c>
      <c r="B2" s="298"/>
      <c r="C2" s="298"/>
      <c r="D2" s="298"/>
    </row>
    <row r="3" spans="1:4">
      <c r="A3" s="299" t="s">
        <v>385</v>
      </c>
      <c r="B3" s="299"/>
      <c r="C3" s="299"/>
      <c r="D3" s="299"/>
    </row>
    <row r="4" spans="1:4" ht="9" customHeight="1" thickBot="1">
      <c r="A4" s="73"/>
      <c r="B4" s="73"/>
      <c r="C4" s="73"/>
      <c r="D4" s="73"/>
    </row>
    <row r="5" spans="1:4">
      <c r="A5" s="207"/>
      <c r="B5" s="208" t="s">
        <v>34</v>
      </c>
      <c r="C5" s="209" t="s">
        <v>35</v>
      </c>
      <c r="D5" s="209" t="s">
        <v>36</v>
      </c>
    </row>
    <row r="6" spans="1:4">
      <c r="A6" s="1" t="s">
        <v>109</v>
      </c>
      <c r="B6" s="203"/>
      <c r="C6" s="182"/>
      <c r="D6" s="182"/>
    </row>
    <row r="7" spans="1:4">
      <c r="A7" s="98" t="s">
        <v>110</v>
      </c>
      <c r="B7" s="210"/>
      <c r="C7" s="174"/>
      <c r="D7" s="174"/>
    </row>
    <row r="8" spans="1:4">
      <c r="A8" s="174" t="s">
        <v>111</v>
      </c>
      <c r="B8" s="205">
        <v>62</v>
      </c>
      <c r="C8" s="173">
        <v>44</v>
      </c>
      <c r="D8" s="173">
        <v>106</v>
      </c>
    </row>
    <row r="9" spans="1:4">
      <c r="A9" s="174" t="s">
        <v>113</v>
      </c>
      <c r="B9" s="205">
        <v>2</v>
      </c>
      <c r="C9" s="173">
        <v>1</v>
      </c>
      <c r="D9" s="173">
        <v>3</v>
      </c>
    </row>
    <row r="10" spans="1:4">
      <c r="A10" s="174" t="s">
        <v>114</v>
      </c>
      <c r="B10" s="205">
        <v>6</v>
      </c>
      <c r="C10" s="173">
        <v>3</v>
      </c>
      <c r="D10" s="173">
        <v>9</v>
      </c>
    </row>
    <row r="11" spans="1:4">
      <c r="A11" s="174" t="s">
        <v>116</v>
      </c>
      <c r="B11" s="205">
        <v>1</v>
      </c>
      <c r="C11" s="173">
        <v>0</v>
      </c>
      <c r="D11" s="173">
        <v>1</v>
      </c>
    </row>
    <row r="12" spans="1:4">
      <c r="A12" s="174" t="s">
        <v>117</v>
      </c>
      <c r="B12" s="205">
        <v>11</v>
      </c>
      <c r="C12" s="173">
        <v>11</v>
      </c>
      <c r="D12" s="173">
        <v>22</v>
      </c>
    </row>
    <row r="13" spans="1:4">
      <c r="A13" s="174" t="s">
        <v>118</v>
      </c>
      <c r="B13" s="205">
        <v>3</v>
      </c>
      <c r="C13" s="173">
        <v>3</v>
      </c>
      <c r="D13" s="173">
        <v>6</v>
      </c>
    </row>
    <row r="14" spans="1:4">
      <c r="A14" s="174" t="s">
        <v>119</v>
      </c>
      <c r="B14" s="205">
        <v>2</v>
      </c>
      <c r="C14" s="173">
        <v>2</v>
      </c>
      <c r="D14" s="173">
        <v>4</v>
      </c>
    </row>
    <row r="15" spans="1:4">
      <c r="A15" s="174" t="s">
        <v>121</v>
      </c>
      <c r="B15" s="205">
        <v>19</v>
      </c>
      <c r="C15" s="173">
        <v>9</v>
      </c>
      <c r="D15" s="173">
        <v>28</v>
      </c>
    </row>
    <row r="16" spans="1:4">
      <c r="A16" s="174" t="s">
        <v>122</v>
      </c>
      <c r="B16" s="205">
        <v>4</v>
      </c>
      <c r="C16" s="173">
        <v>0</v>
      </c>
      <c r="D16" s="173">
        <v>4</v>
      </c>
    </row>
    <row r="17" spans="1:4">
      <c r="A17" s="174" t="s">
        <v>124</v>
      </c>
      <c r="B17" s="205">
        <v>4</v>
      </c>
      <c r="C17" s="173">
        <v>1</v>
      </c>
      <c r="D17" s="173">
        <v>5</v>
      </c>
    </row>
    <row r="18" spans="1:4">
      <c r="A18" s="174" t="s">
        <v>127</v>
      </c>
      <c r="B18" s="205">
        <v>242</v>
      </c>
      <c r="C18" s="173">
        <v>101</v>
      </c>
      <c r="D18" s="173">
        <v>343</v>
      </c>
    </row>
    <row r="19" spans="1:4">
      <c r="A19" s="174" t="s">
        <v>129</v>
      </c>
      <c r="B19" s="205">
        <v>59</v>
      </c>
      <c r="C19" s="173">
        <v>21</v>
      </c>
      <c r="D19" s="173">
        <v>80</v>
      </c>
    </row>
    <row r="20" spans="1:4">
      <c r="A20" s="174" t="s">
        <v>130</v>
      </c>
      <c r="B20" s="205">
        <v>28</v>
      </c>
      <c r="C20" s="173">
        <v>7</v>
      </c>
      <c r="D20" s="173">
        <v>35</v>
      </c>
    </row>
    <row r="21" spans="1:4">
      <c r="A21" s="174" t="s">
        <v>131</v>
      </c>
      <c r="B21" s="205">
        <v>53</v>
      </c>
      <c r="C21" s="173">
        <v>28</v>
      </c>
      <c r="D21" s="173">
        <v>81</v>
      </c>
    </row>
    <row r="22" spans="1:4">
      <c r="A22" s="174" t="s">
        <v>132</v>
      </c>
      <c r="B22" s="205">
        <v>1</v>
      </c>
      <c r="C22" s="173">
        <v>0</v>
      </c>
      <c r="D22" s="173">
        <v>1</v>
      </c>
    </row>
    <row r="23" spans="1:4">
      <c r="A23" s="174" t="s">
        <v>133</v>
      </c>
      <c r="B23" s="205">
        <v>27</v>
      </c>
      <c r="C23" s="173">
        <v>32</v>
      </c>
      <c r="D23" s="173">
        <v>59</v>
      </c>
    </row>
    <row r="24" spans="1:4">
      <c r="A24" s="174" t="s">
        <v>134</v>
      </c>
      <c r="B24" s="205">
        <v>67</v>
      </c>
      <c r="C24" s="173">
        <v>29</v>
      </c>
      <c r="D24" s="173">
        <v>96</v>
      </c>
    </row>
    <row r="25" spans="1:4">
      <c r="A25" s="174" t="s">
        <v>135</v>
      </c>
      <c r="B25" s="205">
        <v>3</v>
      </c>
      <c r="C25" s="173">
        <v>2</v>
      </c>
      <c r="D25" s="173">
        <v>5</v>
      </c>
    </row>
    <row r="26" spans="1:4">
      <c r="A26" s="174" t="s">
        <v>136</v>
      </c>
      <c r="B26" s="205">
        <v>2</v>
      </c>
      <c r="C26" s="173">
        <v>1</v>
      </c>
      <c r="D26" s="173">
        <v>3</v>
      </c>
    </row>
    <row r="27" spans="1:4">
      <c r="A27" s="14" t="s">
        <v>46</v>
      </c>
      <c r="B27" s="99">
        <f>SUM(B8:B26)</f>
        <v>596</v>
      </c>
      <c r="C27" s="100">
        <f>SUM(C8:C26)</f>
        <v>295</v>
      </c>
      <c r="D27" s="100">
        <f>SUM(D8:D26)</f>
        <v>891</v>
      </c>
    </row>
    <row r="28" spans="1:4">
      <c r="A28" s="98" t="s">
        <v>137</v>
      </c>
      <c r="B28" s="103"/>
      <c r="C28" s="81"/>
      <c r="D28" s="81"/>
    </row>
    <row r="29" spans="1:4">
      <c r="A29" s="174" t="s">
        <v>138</v>
      </c>
      <c r="B29" s="205">
        <v>21</v>
      </c>
      <c r="C29" s="173">
        <v>3</v>
      </c>
      <c r="D29" s="173">
        <v>24</v>
      </c>
    </row>
    <row r="30" spans="1:4">
      <c r="A30" s="174" t="s">
        <v>139</v>
      </c>
      <c r="B30" s="205">
        <v>3</v>
      </c>
      <c r="C30" s="173">
        <v>6</v>
      </c>
      <c r="D30" s="173">
        <v>9</v>
      </c>
    </row>
    <row r="31" spans="1:4">
      <c r="A31" s="174" t="s">
        <v>141</v>
      </c>
      <c r="B31" s="205">
        <v>19</v>
      </c>
      <c r="C31" s="173">
        <v>15</v>
      </c>
      <c r="D31" s="173">
        <v>34</v>
      </c>
    </row>
    <row r="32" spans="1:4">
      <c r="A32" s="174" t="s">
        <v>143</v>
      </c>
      <c r="B32" s="205">
        <v>0</v>
      </c>
      <c r="C32" s="173">
        <v>2</v>
      </c>
      <c r="D32" s="173">
        <v>2</v>
      </c>
    </row>
    <row r="33" spans="1:4">
      <c r="A33" s="174" t="s">
        <v>144</v>
      </c>
      <c r="B33" s="205">
        <v>3</v>
      </c>
      <c r="C33" s="173">
        <v>0</v>
      </c>
      <c r="D33" s="173">
        <v>3</v>
      </c>
    </row>
    <row r="34" spans="1:4">
      <c r="A34" s="174" t="s">
        <v>145</v>
      </c>
      <c r="B34" s="205">
        <v>10</v>
      </c>
      <c r="C34" s="173">
        <v>6</v>
      </c>
      <c r="D34" s="173">
        <v>16</v>
      </c>
    </row>
    <row r="35" spans="1:4">
      <c r="A35" s="174" t="s">
        <v>147</v>
      </c>
      <c r="B35" s="205">
        <v>2</v>
      </c>
      <c r="C35" s="173">
        <v>2</v>
      </c>
      <c r="D35" s="173">
        <v>4</v>
      </c>
    </row>
    <row r="36" spans="1:4">
      <c r="A36" s="174" t="s">
        <v>148</v>
      </c>
      <c r="B36" s="205">
        <v>14</v>
      </c>
      <c r="C36" s="173">
        <v>9</v>
      </c>
      <c r="D36" s="173">
        <v>23</v>
      </c>
    </row>
    <row r="37" spans="1:4">
      <c r="A37" s="174" t="s">
        <v>149</v>
      </c>
      <c r="B37" s="205">
        <v>25</v>
      </c>
      <c r="C37" s="173">
        <v>20</v>
      </c>
      <c r="D37" s="173">
        <v>45</v>
      </c>
    </row>
    <row r="38" spans="1:4">
      <c r="A38" s="174" t="s">
        <v>150</v>
      </c>
      <c r="B38" s="205">
        <v>1</v>
      </c>
      <c r="C38" s="173">
        <v>1</v>
      </c>
      <c r="D38" s="173">
        <v>2</v>
      </c>
    </row>
    <row r="39" spans="1:4">
      <c r="A39" s="174" t="s">
        <v>151</v>
      </c>
      <c r="B39" s="205">
        <v>0</v>
      </c>
      <c r="C39" s="173">
        <v>1</v>
      </c>
      <c r="D39" s="173">
        <v>1</v>
      </c>
    </row>
    <row r="40" spans="1:4">
      <c r="A40" s="14" t="s">
        <v>46</v>
      </c>
      <c r="B40" s="101">
        <f>SUM(B29:B39)</f>
        <v>98</v>
      </c>
      <c r="C40" s="102">
        <f>SUM(C29:C39)</f>
        <v>65</v>
      </c>
      <c r="D40" s="102">
        <f>SUM(D29:D39)</f>
        <v>163</v>
      </c>
    </row>
    <row r="41" spans="1:4">
      <c r="A41" s="14" t="s">
        <v>153</v>
      </c>
      <c r="B41" s="99">
        <f>SUM(B40,B27)</f>
        <v>694</v>
      </c>
      <c r="C41" s="100">
        <f>SUM(C40,C27)</f>
        <v>360</v>
      </c>
      <c r="D41" s="100">
        <f>SUM(D40,D27)</f>
        <v>1054</v>
      </c>
    </row>
    <row r="42" spans="1:4">
      <c r="A42" s="174"/>
      <c r="B42" s="205"/>
      <c r="C42" s="173"/>
      <c r="D42" s="173"/>
    </row>
    <row r="43" spans="1:4">
      <c r="A43" s="1" t="s">
        <v>154</v>
      </c>
      <c r="B43" s="205"/>
      <c r="C43" s="173"/>
      <c r="D43" s="173"/>
    </row>
    <row r="44" spans="1:4">
      <c r="A44" s="174" t="s">
        <v>155</v>
      </c>
      <c r="B44" s="205">
        <v>2</v>
      </c>
      <c r="C44" s="173">
        <v>0</v>
      </c>
      <c r="D44" s="173">
        <v>2</v>
      </c>
    </row>
    <row r="45" spans="1:4">
      <c r="A45" s="174" t="s">
        <v>156</v>
      </c>
      <c r="B45" s="205">
        <v>3</v>
      </c>
      <c r="C45" s="173">
        <v>10</v>
      </c>
      <c r="D45" s="173">
        <v>13</v>
      </c>
    </row>
    <row r="46" spans="1:4">
      <c r="A46" s="174" t="s">
        <v>157</v>
      </c>
      <c r="B46" s="205">
        <v>2</v>
      </c>
      <c r="C46" s="173">
        <v>0</v>
      </c>
      <c r="D46" s="173">
        <v>2</v>
      </c>
    </row>
    <row r="47" spans="1:4">
      <c r="A47" s="174" t="s">
        <v>159</v>
      </c>
      <c r="B47" s="205">
        <v>2</v>
      </c>
      <c r="C47" s="173">
        <v>3</v>
      </c>
      <c r="D47" s="173">
        <v>5</v>
      </c>
    </row>
    <row r="48" spans="1:4">
      <c r="A48" s="174" t="s">
        <v>161</v>
      </c>
      <c r="B48" s="205">
        <v>1</v>
      </c>
      <c r="C48" s="173">
        <v>1</v>
      </c>
      <c r="D48" s="173">
        <v>2</v>
      </c>
    </row>
    <row r="49" spans="1:4">
      <c r="A49" s="117" t="s">
        <v>162</v>
      </c>
      <c r="B49" s="205">
        <v>13</v>
      </c>
      <c r="C49" s="173">
        <v>4</v>
      </c>
      <c r="D49" s="173">
        <v>17</v>
      </c>
    </row>
    <row r="50" spans="1:4">
      <c r="A50" s="174" t="s">
        <v>163</v>
      </c>
      <c r="B50" s="205">
        <v>1</v>
      </c>
      <c r="C50" s="173">
        <v>1</v>
      </c>
      <c r="D50" s="173">
        <v>2</v>
      </c>
    </row>
    <row r="51" spans="1:4">
      <c r="A51" s="174" t="s">
        <v>164</v>
      </c>
      <c r="B51" s="205">
        <v>1</v>
      </c>
      <c r="C51" s="173">
        <v>0</v>
      </c>
      <c r="D51" s="173">
        <v>1</v>
      </c>
    </row>
    <row r="52" spans="1:4">
      <c r="A52" s="174" t="s">
        <v>166</v>
      </c>
      <c r="B52" s="205">
        <v>2</v>
      </c>
      <c r="C52" s="173">
        <v>2</v>
      </c>
      <c r="D52" s="173">
        <v>4</v>
      </c>
    </row>
    <row r="53" spans="1:4">
      <c r="A53" s="174" t="s">
        <v>167</v>
      </c>
      <c r="B53" s="205">
        <v>1</v>
      </c>
      <c r="C53" s="173">
        <v>0</v>
      </c>
      <c r="D53" s="173">
        <v>1</v>
      </c>
    </row>
    <row r="54" spans="1:4">
      <c r="A54" s="174" t="s">
        <v>168</v>
      </c>
      <c r="B54" s="205">
        <v>1</v>
      </c>
      <c r="C54" s="173">
        <v>0</v>
      </c>
      <c r="D54" s="173">
        <v>1</v>
      </c>
    </row>
    <row r="55" spans="1:4">
      <c r="A55" s="174" t="s">
        <v>169</v>
      </c>
      <c r="B55" s="205">
        <v>7</v>
      </c>
      <c r="C55" s="173">
        <v>2</v>
      </c>
      <c r="D55" s="173">
        <v>9</v>
      </c>
    </row>
    <row r="56" spans="1:4">
      <c r="A56" s="174" t="s">
        <v>170</v>
      </c>
      <c r="B56" s="205">
        <v>27</v>
      </c>
      <c r="C56" s="173">
        <v>17</v>
      </c>
      <c r="D56" s="173">
        <v>44</v>
      </c>
    </row>
    <row r="57" spans="1:4">
      <c r="A57" s="174" t="s">
        <v>171</v>
      </c>
      <c r="B57" s="205">
        <v>14</v>
      </c>
      <c r="C57" s="173">
        <v>10</v>
      </c>
      <c r="D57" s="173">
        <v>24</v>
      </c>
    </row>
    <row r="58" spans="1:4">
      <c r="A58" s="174" t="s">
        <v>173</v>
      </c>
      <c r="B58" s="205">
        <v>2</v>
      </c>
      <c r="C58" s="173">
        <v>1</v>
      </c>
      <c r="D58" s="173">
        <v>3</v>
      </c>
    </row>
    <row r="59" spans="1:4">
      <c r="A59" s="174" t="s">
        <v>174</v>
      </c>
      <c r="B59" s="205">
        <v>1</v>
      </c>
      <c r="C59" s="173">
        <v>0</v>
      </c>
      <c r="D59" s="173">
        <v>1</v>
      </c>
    </row>
    <row r="60" spans="1:4">
      <c r="A60" s="174" t="s">
        <v>175</v>
      </c>
      <c r="B60" s="205">
        <v>7</v>
      </c>
      <c r="C60" s="173">
        <v>3</v>
      </c>
      <c r="D60" s="173">
        <v>10</v>
      </c>
    </row>
    <row r="61" spans="1:4">
      <c r="A61" s="174" t="s">
        <v>177</v>
      </c>
      <c r="B61" s="205">
        <v>0</v>
      </c>
      <c r="C61" s="173">
        <v>2</v>
      </c>
      <c r="D61" s="173">
        <v>2</v>
      </c>
    </row>
    <row r="62" spans="1:4">
      <c r="A62" s="174" t="s">
        <v>181</v>
      </c>
      <c r="B62" s="205">
        <v>1</v>
      </c>
      <c r="C62" s="173">
        <v>0</v>
      </c>
      <c r="D62" s="173">
        <v>1</v>
      </c>
    </row>
    <row r="63" spans="1:4">
      <c r="A63" s="174" t="s">
        <v>182</v>
      </c>
      <c r="B63" s="205">
        <v>60</v>
      </c>
      <c r="C63" s="173">
        <v>21</v>
      </c>
      <c r="D63" s="173">
        <v>81</v>
      </c>
    </row>
    <row r="64" spans="1:4">
      <c r="A64" s="174" t="s">
        <v>183</v>
      </c>
      <c r="B64" s="205">
        <v>1</v>
      </c>
      <c r="C64" s="173">
        <v>2</v>
      </c>
      <c r="D64" s="173">
        <v>3</v>
      </c>
    </row>
    <row r="65" spans="1:4">
      <c r="A65" s="174" t="s">
        <v>188</v>
      </c>
      <c r="B65" s="205">
        <v>5</v>
      </c>
      <c r="C65" s="173">
        <v>5</v>
      </c>
      <c r="D65" s="173">
        <v>10</v>
      </c>
    </row>
    <row r="66" spans="1:4">
      <c r="A66" s="174" t="s">
        <v>189</v>
      </c>
      <c r="B66" s="205">
        <v>1</v>
      </c>
      <c r="C66" s="173">
        <v>0</v>
      </c>
      <c r="D66" s="173">
        <v>1</v>
      </c>
    </row>
    <row r="67" spans="1:4">
      <c r="A67" s="174" t="s">
        <v>190</v>
      </c>
      <c r="B67" s="205">
        <v>2</v>
      </c>
      <c r="C67" s="173">
        <v>0</v>
      </c>
      <c r="D67" s="173">
        <v>2</v>
      </c>
    </row>
    <row r="68" spans="1:4">
      <c r="A68" s="174" t="s">
        <v>192</v>
      </c>
      <c r="B68" s="205">
        <v>3</v>
      </c>
      <c r="C68" s="173">
        <v>0</v>
      </c>
      <c r="D68" s="173">
        <v>3</v>
      </c>
    </row>
    <row r="69" spans="1:4">
      <c r="A69" s="174" t="s">
        <v>193</v>
      </c>
      <c r="B69" s="205">
        <v>8</v>
      </c>
      <c r="C69" s="173">
        <v>9</v>
      </c>
      <c r="D69" s="173">
        <v>17</v>
      </c>
    </row>
    <row r="70" spans="1:4">
      <c r="A70" s="174" t="s">
        <v>194</v>
      </c>
      <c r="B70" s="205">
        <v>2</v>
      </c>
      <c r="C70" s="173">
        <v>0</v>
      </c>
      <c r="D70" s="173">
        <v>2</v>
      </c>
    </row>
    <row r="71" spans="1:4">
      <c r="A71" s="174" t="s">
        <v>195</v>
      </c>
      <c r="B71" s="205">
        <v>37</v>
      </c>
      <c r="C71" s="173">
        <v>29</v>
      </c>
      <c r="D71" s="173">
        <v>66</v>
      </c>
    </row>
    <row r="72" spans="1:4">
      <c r="A72" s="174" t="s">
        <v>196</v>
      </c>
      <c r="B72" s="205">
        <v>0</v>
      </c>
      <c r="C72" s="173">
        <v>2</v>
      </c>
      <c r="D72" s="173">
        <v>2</v>
      </c>
    </row>
    <row r="73" spans="1:4">
      <c r="A73" s="174" t="s">
        <v>197</v>
      </c>
      <c r="B73" s="205">
        <v>2</v>
      </c>
      <c r="C73" s="173">
        <v>1</v>
      </c>
      <c r="D73" s="173">
        <v>3</v>
      </c>
    </row>
    <row r="74" spans="1:4">
      <c r="A74" s="174" t="s">
        <v>199</v>
      </c>
      <c r="B74" s="205">
        <v>1</v>
      </c>
      <c r="C74" s="173">
        <v>0</v>
      </c>
      <c r="D74" s="173">
        <v>1</v>
      </c>
    </row>
    <row r="75" spans="1:4">
      <c r="A75" s="174" t="s">
        <v>202</v>
      </c>
      <c r="B75" s="205">
        <v>1</v>
      </c>
      <c r="C75" s="173">
        <v>0</v>
      </c>
      <c r="D75" s="173">
        <v>1</v>
      </c>
    </row>
    <row r="76" spans="1:4">
      <c r="A76" s="14" t="s">
        <v>204</v>
      </c>
      <c r="B76" s="99">
        <f>SUM(B44:B75)</f>
        <v>211</v>
      </c>
      <c r="C76" s="100">
        <f>SUM(C44:C75)</f>
        <v>125</v>
      </c>
      <c r="D76" s="100">
        <f>SUM(D44:D75)</f>
        <v>336</v>
      </c>
    </row>
    <row r="77" spans="1:4">
      <c r="A77" s="174"/>
      <c r="B77" s="205"/>
      <c r="C77" s="173"/>
      <c r="D77" s="173"/>
    </row>
    <row r="78" spans="1:4">
      <c r="A78" s="1" t="s">
        <v>205</v>
      </c>
      <c r="B78" s="205"/>
      <c r="C78" s="173"/>
      <c r="D78" s="173"/>
    </row>
    <row r="79" spans="1:4">
      <c r="A79" s="174" t="s">
        <v>208</v>
      </c>
      <c r="B79" s="205">
        <v>0</v>
      </c>
      <c r="C79" s="173">
        <v>1</v>
      </c>
      <c r="D79" s="173">
        <v>1</v>
      </c>
    </row>
    <row r="80" spans="1:4">
      <c r="A80" s="174" t="s">
        <v>209</v>
      </c>
      <c r="B80" s="205">
        <v>8</v>
      </c>
      <c r="C80" s="173">
        <v>6</v>
      </c>
      <c r="D80" s="173">
        <v>14</v>
      </c>
    </row>
    <row r="81" spans="1:4">
      <c r="A81" s="174" t="s">
        <v>212</v>
      </c>
      <c r="B81" s="205">
        <v>2</v>
      </c>
      <c r="C81" s="173">
        <v>3</v>
      </c>
      <c r="D81" s="173">
        <v>5</v>
      </c>
    </row>
    <row r="82" spans="1:4">
      <c r="A82" s="174" t="s">
        <v>214</v>
      </c>
      <c r="B82" s="205">
        <v>3</v>
      </c>
      <c r="C82" s="173">
        <v>0</v>
      </c>
      <c r="D82" s="173">
        <v>3</v>
      </c>
    </row>
    <row r="83" spans="1:4">
      <c r="A83" s="174" t="s">
        <v>216</v>
      </c>
      <c r="B83" s="205">
        <v>7</v>
      </c>
      <c r="C83" s="173">
        <v>2</v>
      </c>
      <c r="D83" s="173">
        <v>9</v>
      </c>
    </row>
    <row r="84" spans="1:4">
      <c r="A84" s="174" t="s">
        <v>218</v>
      </c>
      <c r="B84" s="205">
        <v>3</v>
      </c>
      <c r="C84" s="173">
        <v>2</v>
      </c>
      <c r="D84" s="173">
        <v>5</v>
      </c>
    </row>
    <row r="85" spans="1:4">
      <c r="A85" s="174" t="s">
        <v>222</v>
      </c>
      <c r="B85" s="205">
        <v>1</v>
      </c>
      <c r="C85" s="173">
        <v>0</v>
      </c>
      <c r="D85" s="173">
        <v>1</v>
      </c>
    </row>
    <row r="86" spans="1:4">
      <c r="A86" s="174" t="s">
        <v>227</v>
      </c>
      <c r="B86" s="205">
        <v>0</v>
      </c>
      <c r="C86" s="173">
        <v>1</v>
      </c>
      <c r="D86" s="173">
        <v>1</v>
      </c>
    </row>
    <row r="87" spans="1:4">
      <c r="A87" s="174" t="s">
        <v>230</v>
      </c>
      <c r="B87" s="205">
        <v>0</v>
      </c>
      <c r="C87" s="173">
        <v>3</v>
      </c>
      <c r="D87" s="173">
        <v>3</v>
      </c>
    </row>
    <row r="88" spans="1:4">
      <c r="A88" s="174" t="s">
        <v>232</v>
      </c>
      <c r="B88" s="205">
        <v>20</v>
      </c>
      <c r="C88" s="173">
        <v>9</v>
      </c>
      <c r="D88" s="173">
        <v>29</v>
      </c>
    </row>
    <row r="89" spans="1:4">
      <c r="A89" s="174" t="s">
        <v>235</v>
      </c>
      <c r="B89" s="205">
        <v>1</v>
      </c>
      <c r="C89" s="173">
        <v>3</v>
      </c>
      <c r="D89" s="173">
        <v>4</v>
      </c>
    </row>
    <row r="90" spans="1:4">
      <c r="A90" s="174" t="s">
        <v>236</v>
      </c>
      <c r="B90" s="205">
        <v>0</v>
      </c>
      <c r="C90" s="173">
        <v>1</v>
      </c>
      <c r="D90" s="173">
        <v>1</v>
      </c>
    </row>
    <row r="91" spans="1:4">
      <c r="A91" s="14" t="s">
        <v>237</v>
      </c>
      <c r="B91" s="99">
        <f>SUM(B79:B90)</f>
        <v>45</v>
      </c>
      <c r="C91" s="100">
        <f>SUM(C79:C90)</f>
        <v>31</v>
      </c>
      <c r="D91" s="100">
        <f>SUM(D79:D90)</f>
        <v>76</v>
      </c>
    </row>
    <row r="92" spans="1:4">
      <c r="A92" s="174"/>
      <c r="B92" s="205"/>
      <c r="C92" s="173"/>
      <c r="D92" s="173"/>
    </row>
    <row r="93" spans="1:4">
      <c r="A93" s="1" t="s">
        <v>238</v>
      </c>
      <c r="B93" s="205"/>
      <c r="C93" s="173"/>
      <c r="D93" s="173"/>
    </row>
    <row r="94" spans="1:4">
      <c r="A94" s="174" t="s">
        <v>239</v>
      </c>
      <c r="B94" s="205">
        <v>284</v>
      </c>
      <c r="C94" s="173">
        <v>28</v>
      </c>
      <c r="D94" s="173">
        <v>312</v>
      </c>
    </row>
    <row r="95" spans="1:4">
      <c r="A95" s="174" t="s">
        <v>294</v>
      </c>
      <c r="B95" s="205">
        <v>8</v>
      </c>
      <c r="C95" s="173">
        <v>1</v>
      </c>
      <c r="D95" s="173">
        <v>9</v>
      </c>
    </row>
    <row r="96" spans="1:4">
      <c r="A96" s="174" t="s">
        <v>295</v>
      </c>
      <c r="B96" s="205">
        <v>1</v>
      </c>
      <c r="C96" s="173">
        <v>0</v>
      </c>
      <c r="D96" s="173">
        <v>1</v>
      </c>
    </row>
    <row r="97" spans="1:4">
      <c r="A97" s="174" t="s">
        <v>242</v>
      </c>
      <c r="B97" s="205">
        <v>0</v>
      </c>
      <c r="C97" s="173">
        <v>1</v>
      </c>
      <c r="D97" s="173">
        <v>1</v>
      </c>
    </row>
    <row r="98" spans="1:4">
      <c r="A98" s="174" t="s">
        <v>245</v>
      </c>
      <c r="B98" s="205">
        <v>1</v>
      </c>
      <c r="C98" s="173">
        <v>0</v>
      </c>
      <c r="D98" s="173">
        <v>1</v>
      </c>
    </row>
    <row r="99" spans="1:4">
      <c r="A99" s="174" t="s">
        <v>247</v>
      </c>
      <c r="B99" s="205">
        <v>7</v>
      </c>
      <c r="C99" s="173">
        <v>2</v>
      </c>
      <c r="D99" s="173">
        <v>9</v>
      </c>
    </row>
    <row r="100" spans="1:4">
      <c r="A100" s="174" t="s">
        <v>248</v>
      </c>
      <c r="B100" s="205">
        <v>2</v>
      </c>
      <c r="C100" s="173">
        <v>1</v>
      </c>
      <c r="D100" s="173">
        <v>3</v>
      </c>
    </row>
    <row r="101" spans="1:4">
      <c r="A101" s="174" t="s">
        <v>249</v>
      </c>
      <c r="B101" s="205">
        <v>6</v>
      </c>
      <c r="C101" s="173">
        <v>3</v>
      </c>
      <c r="D101" s="173">
        <v>9</v>
      </c>
    </row>
    <row r="102" spans="1:4">
      <c r="A102" s="174" t="s">
        <v>251</v>
      </c>
      <c r="B102" s="205">
        <v>35</v>
      </c>
      <c r="C102" s="173">
        <v>27</v>
      </c>
      <c r="D102" s="173">
        <v>62</v>
      </c>
    </row>
    <row r="103" spans="1:4">
      <c r="A103" s="174" t="s">
        <v>252</v>
      </c>
      <c r="B103" s="205">
        <v>4</v>
      </c>
      <c r="C103" s="173">
        <v>3</v>
      </c>
      <c r="D103" s="173">
        <v>7</v>
      </c>
    </row>
    <row r="104" spans="1:4">
      <c r="A104" s="174" t="s">
        <v>253</v>
      </c>
      <c r="B104" s="205">
        <v>0</v>
      </c>
      <c r="C104" s="173">
        <v>1</v>
      </c>
      <c r="D104" s="173">
        <v>1</v>
      </c>
    </row>
    <row r="105" spans="1:4">
      <c r="A105" s="174" t="s">
        <v>255</v>
      </c>
      <c r="B105" s="205">
        <v>3</v>
      </c>
      <c r="C105" s="173">
        <v>1</v>
      </c>
      <c r="D105" s="173">
        <v>4</v>
      </c>
    </row>
    <row r="106" spans="1:4">
      <c r="A106" s="174" t="s">
        <v>256</v>
      </c>
      <c r="B106" s="205">
        <v>2</v>
      </c>
      <c r="C106" s="173">
        <v>0</v>
      </c>
      <c r="D106" s="173">
        <v>2</v>
      </c>
    </row>
    <row r="107" spans="1:4">
      <c r="A107" s="174" t="s">
        <v>266</v>
      </c>
      <c r="B107" s="205">
        <v>8</v>
      </c>
      <c r="C107" s="173">
        <v>0</v>
      </c>
      <c r="D107" s="173">
        <v>8</v>
      </c>
    </row>
    <row r="108" spans="1:4">
      <c r="A108" s="174" t="s">
        <v>268</v>
      </c>
      <c r="B108" s="205">
        <v>6</v>
      </c>
      <c r="C108" s="173">
        <v>3</v>
      </c>
      <c r="D108" s="173">
        <v>9</v>
      </c>
    </row>
    <row r="109" spans="1:4">
      <c r="A109" s="174" t="s">
        <v>269</v>
      </c>
      <c r="B109" s="205">
        <v>10</v>
      </c>
      <c r="C109" s="173">
        <v>8</v>
      </c>
      <c r="D109" s="173">
        <v>18</v>
      </c>
    </row>
    <row r="110" spans="1:4" ht="14.25" customHeight="1">
      <c r="A110" s="174" t="s">
        <v>273</v>
      </c>
      <c r="B110" s="205">
        <v>1</v>
      </c>
      <c r="C110" s="173">
        <v>4</v>
      </c>
      <c r="D110" s="173">
        <v>5</v>
      </c>
    </row>
    <row r="111" spans="1:4">
      <c r="A111" s="174" t="s">
        <v>274</v>
      </c>
      <c r="B111" s="205">
        <v>54</v>
      </c>
      <c r="C111" s="173">
        <v>27</v>
      </c>
      <c r="D111" s="173">
        <v>81</v>
      </c>
    </row>
    <row r="112" spans="1:4">
      <c r="A112" s="174" t="s">
        <v>277</v>
      </c>
      <c r="B112" s="205">
        <v>6</v>
      </c>
      <c r="C112" s="173">
        <v>1</v>
      </c>
      <c r="D112" s="173">
        <v>7</v>
      </c>
    </row>
    <row r="113" spans="1:4">
      <c r="A113" s="174" t="s">
        <v>278</v>
      </c>
      <c r="B113" s="205">
        <v>19</v>
      </c>
      <c r="C113" s="173">
        <v>8</v>
      </c>
      <c r="D113" s="173">
        <v>27</v>
      </c>
    </row>
    <row r="114" spans="1:4">
      <c r="A114" s="14" t="s">
        <v>282</v>
      </c>
      <c r="B114" s="99">
        <f>SUM(B94:B113)</f>
        <v>457</v>
      </c>
      <c r="C114" s="100">
        <f>SUM(C94:C113)</f>
        <v>119</v>
      </c>
      <c r="D114" s="100">
        <f>SUM(D94:D113)</f>
        <v>576</v>
      </c>
    </row>
    <row r="115" spans="1:4">
      <c r="A115" s="14"/>
      <c r="B115" s="103"/>
      <c r="C115" s="81"/>
      <c r="D115" s="81"/>
    </row>
    <row r="116" spans="1:4">
      <c r="A116" s="1" t="s">
        <v>288</v>
      </c>
      <c r="B116" s="205"/>
      <c r="C116" s="173"/>
      <c r="D116" s="173"/>
    </row>
    <row r="117" spans="1:4">
      <c r="A117" s="174" t="s">
        <v>290</v>
      </c>
      <c r="B117" s="205">
        <v>1</v>
      </c>
      <c r="C117" s="174">
        <v>0</v>
      </c>
      <c r="D117" s="174">
        <v>1</v>
      </c>
    </row>
    <row r="118" spans="1:4">
      <c r="A118" s="174" t="s">
        <v>291</v>
      </c>
      <c r="B118" s="205">
        <v>44</v>
      </c>
      <c r="C118" s="173">
        <v>23</v>
      </c>
      <c r="D118" s="173">
        <v>67</v>
      </c>
    </row>
    <row r="119" spans="1:4">
      <c r="A119" s="174" t="s">
        <v>292</v>
      </c>
      <c r="B119" s="205">
        <v>228</v>
      </c>
      <c r="C119" s="173">
        <v>92</v>
      </c>
      <c r="D119" s="173">
        <v>320</v>
      </c>
    </row>
    <row r="120" spans="1:4">
      <c r="A120" s="14" t="s">
        <v>293</v>
      </c>
      <c r="B120" s="99">
        <f>SUM(B117:B119)</f>
        <v>273</v>
      </c>
      <c r="C120" s="100">
        <f>SUM(C117:C119)</f>
        <v>115</v>
      </c>
      <c r="D120" s="100">
        <f>SUM(D117:D119)</f>
        <v>388</v>
      </c>
    </row>
    <row r="121" spans="1:4">
      <c r="A121" s="14" t="s">
        <v>66</v>
      </c>
      <c r="B121" s="103">
        <f>SUM(B120,B114,B91,B76,B41)</f>
        <v>1680</v>
      </c>
      <c r="C121" s="81">
        <f>SUM(C120,C114,C91,C76,C41)</f>
        <v>750</v>
      </c>
      <c r="D121" s="81">
        <f>SUM(D120,D114,D91,D76,D41)</f>
        <v>2430</v>
      </c>
    </row>
    <row r="123" spans="1:4" ht="29.4" customHeight="1">
      <c r="A123" s="315" t="s">
        <v>379</v>
      </c>
      <c r="B123" s="315"/>
      <c r="C123" s="315"/>
      <c r="D123" s="315"/>
    </row>
  </sheetData>
  <mergeCells count="3">
    <mergeCell ref="A2:D2"/>
    <mergeCell ref="A3:D3"/>
    <mergeCell ref="A123:D123"/>
  </mergeCells>
  <phoneticPr fontId="6" type="noConversion"/>
  <pageMargins left="0.19685039370078741" right="0.19685039370078741" top="0.59055118110236227" bottom="0.78740157480314965" header="0.51181102362204722" footer="0.51181102362204722"/>
  <pageSetup paperSize="9" scale="80" orientation="portrait"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30"/>
  <sheetViews>
    <sheetView zoomScaleNormal="100" workbookViewId="0"/>
  </sheetViews>
  <sheetFormatPr defaultColWidth="9.33203125" defaultRowHeight="13.2"/>
  <cols>
    <col min="1" max="1" width="31.33203125" style="21" customWidth="1"/>
    <col min="2" max="4" width="11.44140625" style="21" customWidth="1"/>
    <col min="5" max="16384" width="9.33203125" style="21"/>
  </cols>
  <sheetData>
    <row r="1" spans="1:4">
      <c r="A1" s="76" t="s">
        <v>1</v>
      </c>
      <c r="B1" s="174"/>
      <c r="C1" s="174"/>
      <c r="D1" s="174"/>
    </row>
    <row r="2" spans="1:4">
      <c r="A2" s="299" t="s">
        <v>296</v>
      </c>
      <c r="B2" s="299"/>
      <c r="C2" s="299"/>
      <c r="D2" s="299"/>
    </row>
    <row r="3" spans="1:4">
      <c r="A3" s="299" t="s">
        <v>297</v>
      </c>
      <c r="B3" s="299"/>
      <c r="C3" s="299"/>
      <c r="D3" s="299"/>
    </row>
    <row r="4" spans="1:4" ht="13.8" thickBot="1">
      <c r="A4" s="174"/>
      <c r="B4" s="174"/>
      <c r="C4" s="174"/>
      <c r="D4" s="174"/>
    </row>
    <row r="5" spans="1:4">
      <c r="A5" s="175"/>
      <c r="B5" s="211" t="s">
        <v>34</v>
      </c>
      <c r="C5" s="188" t="s">
        <v>35</v>
      </c>
      <c r="D5" s="189" t="s">
        <v>36</v>
      </c>
    </row>
    <row r="6" spans="1:4">
      <c r="A6" s="80" t="s">
        <v>109</v>
      </c>
      <c r="B6" s="212"/>
      <c r="C6" s="191"/>
      <c r="D6" s="174"/>
    </row>
    <row r="7" spans="1:4">
      <c r="A7" s="98" t="s">
        <v>110</v>
      </c>
      <c r="B7" s="205"/>
      <c r="C7" s="173"/>
      <c r="D7" s="174"/>
    </row>
    <row r="8" spans="1:4">
      <c r="A8" s="174" t="s">
        <v>111</v>
      </c>
      <c r="B8" s="213">
        <v>1</v>
      </c>
      <c r="C8" s="183">
        <v>8</v>
      </c>
      <c r="D8" s="183">
        <v>9</v>
      </c>
    </row>
    <row r="9" spans="1:4">
      <c r="A9" s="174" t="s">
        <v>113</v>
      </c>
      <c r="B9" s="213">
        <v>1</v>
      </c>
      <c r="C9" s="183">
        <v>2</v>
      </c>
      <c r="D9" s="183">
        <v>3</v>
      </c>
    </row>
    <row r="10" spans="1:4">
      <c r="A10" s="174" t="s">
        <v>114</v>
      </c>
      <c r="B10" s="213">
        <v>0</v>
      </c>
      <c r="C10" s="183">
        <v>7</v>
      </c>
      <c r="D10" s="183">
        <v>7</v>
      </c>
    </row>
    <row r="11" spans="1:4">
      <c r="A11" s="174" t="s">
        <v>117</v>
      </c>
      <c r="B11" s="213">
        <v>1</v>
      </c>
      <c r="C11" s="183">
        <v>5</v>
      </c>
      <c r="D11" s="183">
        <v>6</v>
      </c>
    </row>
    <row r="12" spans="1:4">
      <c r="A12" s="174" t="s">
        <v>118</v>
      </c>
      <c r="B12" s="213">
        <v>0</v>
      </c>
      <c r="C12" s="183">
        <v>3</v>
      </c>
      <c r="D12" s="183">
        <v>3</v>
      </c>
    </row>
    <row r="13" spans="1:4">
      <c r="A13" s="174" t="s">
        <v>119</v>
      </c>
      <c r="B13" s="213">
        <v>0</v>
      </c>
      <c r="C13" s="183">
        <v>2</v>
      </c>
      <c r="D13" s="183">
        <v>2</v>
      </c>
    </row>
    <row r="14" spans="1:4">
      <c r="A14" s="174" t="s">
        <v>120</v>
      </c>
      <c r="B14" s="213">
        <v>0</v>
      </c>
      <c r="C14" s="183">
        <v>1</v>
      </c>
      <c r="D14" s="183">
        <v>1</v>
      </c>
    </row>
    <row r="15" spans="1:4">
      <c r="A15" s="174" t="s">
        <v>121</v>
      </c>
      <c r="B15" s="213">
        <v>2</v>
      </c>
      <c r="C15" s="183">
        <v>8</v>
      </c>
      <c r="D15" s="183">
        <v>10</v>
      </c>
    </row>
    <row r="16" spans="1:4">
      <c r="A16" s="174" t="s">
        <v>127</v>
      </c>
      <c r="B16" s="213">
        <v>18</v>
      </c>
      <c r="C16" s="183">
        <v>151</v>
      </c>
      <c r="D16" s="183">
        <v>169</v>
      </c>
    </row>
    <row r="17" spans="1:4">
      <c r="A17" s="174" t="s">
        <v>129</v>
      </c>
      <c r="B17" s="213">
        <v>1</v>
      </c>
      <c r="C17" s="183">
        <v>21</v>
      </c>
      <c r="D17" s="183">
        <v>22</v>
      </c>
    </row>
    <row r="18" spans="1:4">
      <c r="A18" s="174" t="s">
        <v>130</v>
      </c>
      <c r="B18" s="213">
        <v>1</v>
      </c>
      <c r="C18" s="183">
        <v>14</v>
      </c>
      <c r="D18" s="183">
        <v>15</v>
      </c>
    </row>
    <row r="19" spans="1:4">
      <c r="A19" s="174" t="s">
        <v>131</v>
      </c>
      <c r="B19" s="213">
        <v>0</v>
      </c>
      <c r="C19" s="183">
        <v>18</v>
      </c>
      <c r="D19" s="183">
        <v>18</v>
      </c>
    </row>
    <row r="20" spans="1:4">
      <c r="A20" s="174" t="s">
        <v>133</v>
      </c>
      <c r="B20" s="213">
        <v>0</v>
      </c>
      <c r="C20" s="183">
        <v>2</v>
      </c>
      <c r="D20" s="183">
        <v>2</v>
      </c>
    </row>
    <row r="21" spans="1:4">
      <c r="A21" s="174" t="s">
        <v>134</v>
      </c>
      <c r="B21" s="213">
        <v>4</v>
      </c>
      <c r="C21" s="183">
        <v>22</v>
      </c>
      <c r="D21" s="183">
        <v>26</v>
      </c>
    </row>
    <row r="22" spans="1:4">
      <c r="A22" s="14" t="s">
        <v>46</v>
      </c>
      <c r="B22" s="109">
        <f>SUM(B8:B21)</f>
        <v>29</v>
      </c>
      <c r="C22" s="45">
        <f>SUM(C8:C21)</f>
        <v>264</v>
      </c>
      <c r="D22" s="45">
        <f>SUM(D8:D21)</f>
        <v>293</v>
      </c>
    </row>
    <row r="23" spans="1:4">
      <c r="A23" s="98" t="s">
        <v>137</v>
      </c>
      <c r="B23" s="205"/>
      <c r="C23" s="173"/>
      <c r="D23" s="173"/>
    </row>
    <row r="24" spans="1:4">
      <c r="A24" s="174" t="s">
        <v>138</v>
      </c>
      <c r="B24" s="213">
        <v>1</v>
      </c>
      <c r="C24" s="183">
        <v>9</v>
      </c>
      <c r="D24" s="183">
        <v>10</v>
      </c>
    </row>
    <row r="25" spans="1:4">
      <c r="A25" s="174" t="s">
        <v>139</v>
      </c>
      <c r="B25" s="213">
        <v>1</v>
      </c>
      <c r="C25" s="183">
        <v>2</v>
      </c>
      <c r="D25" s="183">
        <v>3</v>
      </c>
    </row>
    <row r="26" spans="1:4">
      <c r="A26" s="174" t="s">
        <v>141</v>
      </c>
      <c r="B26" s="213">
        <v>0</v>
      </c>
      <c r="C26" s="183">
        <v>3</v>
      </c>
      <c r="D26" s="183">
        <v>3</v>
      </c>
    </row>
    <row r="27" spans="1:4">
      <c r="A27" s="174" t="s">
        <v>145</v>
      </c>
      <c r="B27" s="213">
        <v>0</v>
      </c>
      <c r="C27" s="183">
        <v>2</v>
      </c>
      <c r="D27" s="183">
        <v>2</v>
      </c>
    </row>
    <row r="28" spans="1:4">
      <c r="A28" s="174" t="s">
        <v>147</v>
      </c>
      <c r="B28" s="213">
        <v>0</v>
      </c>
      <c r="C28" s="183">
        <v>7</v>
      </c>
      <c r="D28" s="183">
        <v>7</v>
      </c>
    </row>
    <row r="29" spans="1:4">
      <c r="A29" s="174" t="s">
        <v>148</v>
      </c>
      <c r="B29" s="213">
        <v>1</v>
      </c>
      <c r="C29" s="183">
        <v>7</v>
      </c>
      <c r="D29" s="183">
        <v>8</v>
      </c>
    </row>
    <row r="30" spans="1:4">
      <c r="A30" s="174" t="s">
        <v>149</v>
      </c>
      <c r="B30" s="213">
        <v>0</v>
      </c>
      <c r="C30" s="183">
        <v>1</v>
      </c>
      <c r="D30" s="183">
        <v>1</v>
      </c>
    </row>
    <row r="31" spans="1:4">
      <c r="A31" s="174" t="s">
        <v>150</v>
      </c>
      <c r="B31" s="213">
        <v>0</v>
      </c>
      <c r="C31" s="183">
        <v>2</v>
      </c>
      <c r="D31" s="183">
        <v>2</v>
      </c>
    </row>
    <row r="32" spans="1:4">
      <c r="A32" s="174" t="s">
        <v>151</v>
      </c>
      <c r="B32" s="213">
        <v>0</v>
      </c>
      <c r="C32" s="183">
        <v>3</v>
      </c>
      <c r="D32" s="183">
        <v>3</v>
      </c>
    </row>
    <row r="33" spans="1:4">
      <c r="A33" s="14" t="s">
        <v>46</v>
      </c>
      <c r="B33" s="109">
        <f>SUM(B24:B32)</f>
        <v>3</v>
      </c>
      <c r="C33" s="104">
        <f>SUM(C24:C32)</f>
        <v>36</v>
      </c>
      <c r="D33" s="45">
        <f>SUM(D24:D32)</f>
        <v>39</v>
      </c>
    </row>
    <row r="34" spans="1:4">
      <c r="A34" s="14" t="s">
        <v>153</v>
      </c>
      <c r="B34" s="109">
        <f>SUM(B33,B22)</f>
        <v>32</v>
      </c>
      <c r="C34" s="45">
        <f>SUM(C33,C22)</f>
        <v>300</v>
      </c>
      <c r="D34" s="45">
        <f>SUM(D33,D22)</f>
        <v>332</v>
      </c>
    </row>
    <row r="35" spans="1:4">
      <c r="A35" s="14"/>
      <c r="B35" s="103"/>
      <c r="C35" s="81"/>
      <c r="D35" s="81"/>
    </row>
    <row r="36" spans="1:4">
      <c r="A36" s="1" t="s">
        <v>154</v>
      </c>
      <c r="B36" s="205"/>
      <c r="C36" s="173"/>
      <c r="D36" s="173"/>
    </row>
    <row r="37" spans="1:4">
      <c r="A37" s="174" t="s">
        <v>155</v>
      </c>
      <c r="B37" s="205">
        <v>0</v>
      </c>
      <c r="C37" s="173">
        <v>3</v>
      </c>
      <c r="D37" s="173">
        <v>3</v>
      </c>
    </row>
    <row r="38" spans="1:4">
      <c r="A38" s="174" t="s">
        <v>156</v>
      </c>
      <c r="B38" s="213">
        <v>2</v>
      </c>
      <c r="C38" s="183">
        <v>5</v>
      </c>
      <c r="D38" s="183">
        <v>7</v>
      </c>
    </row>
    <row r="39" spans="1:4">
      <c r="A39" s="174" t="s">
        <v>157</v>
      </c>
      <c r="B39" s="213">
        <v>1</v>
      </c>
      <c r="C39" s="183">
        <v>0</v>
      </c>
      <c r="D39" s="183">
        <v>1</v>
      </c>
    </row>
    <row r="40" spans="1:4">
      <c r="A40" s="174" t="s">
        <v>159</v>
      </c>
      <c r="B40" s="213">
        <v>0</v>
      </c>
      <c r="C40" s="183">
        <v>2</v>
      </c>
      <c r="D40" s="183">
        <v>2</v>
      </c>
    </row>
    <row r="41" spans="1:4">
      <c r="A41" s="174" t="s">
        <v>161</v>
      </c>
      <c r="B41" s="213">
        <v>0</v>
      </c>
      <c r="C41" s="183">
        <v>2</v>
      </c>
      <c r="D41" s="183">
        <v>2</v>
      </c>
    </row>
    <row r="42" spans="1:4">
      <c r="A42" s="117" t="s">
        <v>162</v>
      </c>
      <c r="B42" s="213">
        <v>2</v>
      </c>
      <c r="C42" s="183">
        <v>25</v>
      </c>
      <c r="D42" s="183">
        <v>27</v>
      </c>
    </row>
    <row r="43" spans="1:4">
      <c r="A43" s="174" t="s">
        <v>164</v>
      </c>
      <c r="B43" s="213">
        <v>0</v>
      </c>
      <c r="C43" s="183">
        <v>1</v>
      </c>
      <c r="D43" s="183">
        <v>1</v>
      </c>
    </row>
    <row r="44" spans="1:4">
      <c r="A44" s="174" t="s">
        <v>166</v>
      </c>
      <c r="B44" s="213">
        <v>1</v>
      </c>
      <c r="C44" s="183">
        <v>0</v>
      </c>
      <c r="D44" s="183">
        <v>1</v>
      </c>
    </row>
    <row r="45" spans="1:4">
      <c r="A45" s="174" t="s">
        <v>167</v>
      </c>
      <c r="B45" s="213">
        <v>0</v>
      </c>
      <c r="C45" s="183">
        <v>2</v>
      </c>
      <c r="D45" s="183">
        <v>2</v>
      </c>
    </row>
    <row r="46" spans="1:4">
      <c r="A46" s="174" t="s">
        <v>169</v>
      </c>
      <c r="B46" s="213">
        <v>1</v>
      </c>
      <c r="C46" s="183">
        <v>0</v>
      </c>
      <c r="D46" s="183">
        <v>1</v>
      </c>
    </row>
    <row r="47" spans="1:4">
      <c r="A47" s="174" t="s">
        <v>170</v>
      </c>
      <c r="B47" s="213">
        <v>2</v>
      </c>
      <c r="C47" s="183">
        <v>25</v>
      </c>
      <c r="D47" s="183">
        <v>27</v>
      </c>
    </row>
    <row r="48" spans="1:4">
      <c r="A48" s="174" t="s">
        <v>171</v>
      </c>
      <c r="B48" s="213">
        <v>0</v>
      </c>
      <c r="C48" s="183">
        <v>2</v>
      </c>
      <c r="D48" s="183">
        <v>2</v>
      </c>
    </row>
    <row r="49" spans="1:4">
      <c r="A49" s="174" t="s">
        <v>173</v>
      </c>
      <c r="B49" s="213">
        <v>0</v>
      </c>
      <c r="C49" s="183">
        <v>3</v>
      </c>
      <c r="D49" s="183">
        <v>3</v>
      </c>
    </row>
    <row r="50" spans="1:4">
      <c r="A50" s="174" t="s">
        <v>175</v>
      </c>
      <c r="B50" s="213">
        <v>7</v>
      </c>
      <c r="C50" s="183">
        <v>29</v>
      </c>
      <c r="D50" s="183">
        <v>36</v>
      </c>
    </row>
    <row r="51" spans="1:4">
      <c r="A51" s="174" t="s">
        <v>176</v>
      </c>
      <c r="B51" s="213">
        <v>1</v>
      </c>
      <c r="C51" s="183">
        <v>7</v>
      </c>
      <c r="D51" s="183">
        <v>8</v>
      </c>
    </row>
    <row r="52" spans="1:4">
      <c r="A52" s="174" t="s">
        <v>177</v>
      </c>
      <c r="B52" s="213">
        <v>0</v>
      </c>
      <c r="C52" s="183">
        <v>2</v>
      </c>
      <c r="D52" s="183">
        <v>2</v>
      </c>
    </row>
    <row r="53" spans="1:4">
      <c r="A53" s="174" t="s">
        <v>180</v>
      </c>
      <c r="B53" s="213">
        <v>0</v>
      </c>
      <c r="C53" s="183">
        <v>1</v>
      </c>
      <c r="D53" s="183">
        <v>1</v>
      </c>
    </row>
    <row r="54" spans="1:4">
      <c r="A54" s="174" t="s">
        <v>181</v>
      </c>
      <c r="B54" s="213">
        <v>0</v>
      </c>
      <c r="C54" s="183">
        <v>1</v>
      </c>
      <c r="D54" s="183">
        <v>1</v>
      </c>
    </row>
    <row r="55" spans="1:4">
      <c r="A55" s="174" t="s">
        <v>182</v>
      </c>
      <c r="B55" s="213">
        <v>3</v>
      </c>
      <c r="C55" s="183">
        <v>23</v>
      </c>
      <c r="D55" s="183">
        <v>26</v>
      </c>
    </row>
    <row r="56" spans="1:4">
      <c r="A56" s="174" t="s">
        <v>183</v>
      </c>
      <c r="B56" s="213">
        <v>0</v>
      </c>
      <c r="C56" s="183">
        <v>2</v>
      </c>
      <c r="D56" s="183">
        <v>2</v>
      </c>
    </row>
    <row r="57" spans="1:4">
      <c r="A57" s="174" t="s">
        <v>184</v>
      </c>
      <c r="B57" s="213">
        <v>0</v>
      </c>
      <c r="C57" s="183">
        <v>2</v>
      </c>
      <c r="D57" s="183">
        <v>2</v>
      </c>
    </row>
    <row r="58" spans="1:4">
      <c r="A58" s="174" t="s">
        <v>187</v>
      </c>
      <c r="B58" s="213">
        <v>0</v>
      </c>
      <c r="C58" s="183">
        <v>2</v>
      </c>
      <c r="D58" s="183">
        <v>2</v>
      </c>
    </row>
    <row r="59" spans="1:4">
      <c r="A59" s="174" t="s">
        <v>188</v>
      </c>
      <c r="B59" s="213">
        <v>2</v>
      </c>
      <c r="C59" s="183">
        <v>17</v>
      </c>
      <c r="D59" s="183">
        <v>19</v>
      </c>
    </row>
    <row r="60" spans="1:4">
      <c r="A60" s="174" t="s">
        <v>189</v>
      </c>
      <c r="B60" s="213">
        <v>0</v>
      </c>
      <c r="C60" s="183">
        <v>1</v>
      </c>
      <c r="D60" s="183">
        <v>1</v>
      </c>
    </row>
    <row r="61" spans="1:4">
      <c r="A61" s="174" t="s">
        <v>190</v>
      </c>
      <c r="B61" s="213">
        <v>3</v>
      </c>
      <c r="C61" s="183">
        <v>10</v>
      </c>
      <c r="D61" s="183">
        <v>13</v>
      </c>
    </row>
    <row r="62" spans="1:4">
      <c r="A62" s="174" t="s">
        <v>192</v>
      </c>
      <c r="B62" s="213">
        <v>0</v>
      </c>
      <c r="C62" s="183">
        <v>2</v>
      </c>
      <c r="D62" s="183">
        <v>2</v>
      </c>
    </row>
    <row r="63" spans="1:4">
      <c r="A63" s="174" t="s">
        <v>193</v>
      </c>
      <c r="B63" s="213">
        <v>2</v>
      </c>
      <c r="C63" s="183">
        <v>4</v>
      </c>
      <c r="D63" s="183">
        <v>6</v>
      </c>
    </row>
    <row r="64" spans="1:4">
      <c r="A64" s="174" t="s">
        <v>195</v>
      </c>
      <c r="B64" s="213">
        <v>0</v>
      </c>
      <c r="C64" s="183">
        <v>4</v>
      </c>
      <c r="D64" s="183">
        <v>4</v>
      </c>
    </row>
    <row r="65" spans="1:4">
      <c r="A65" s="174" t="s">
        <v>197</v>
      </c>
      <c r="B65" s="213">
        <v>1</v>
      </c>
      <c r="C65" s="183">
        <v>1</v>
      </c>
      <c r="D65" s="183">
        <v>2</v>
      </c>
    </row>
    <row r="66" spans="1:4">
      <c r="A66" s="174" t="s">
        <v>199</v>
      </c>
      <c r="B66" s="213">
        <v>0</v>
      </c>
      <c r="C66" s="183">
        <v>2</v>
      </c>
      <c r="D66" s="183">
        <v>2</v>
      </c>
    </row>
    <row r="67" spans="1:4">
      <c r="A67" s="174" t="s">
        <v>201</v>
      </c>
      <c r="B67" s="213">
        <v>0</v>
      </c>
      <c r="C67" s="183">
        <v>2</v>
      </c>
      <c r="D67" s="183">
        <v>2</v>
      </c>
    </row>
    <row r="68" spans="1:4">
      <c r="A68" s="174" t="s">
        <v>202</v>
      </c>
      <c r="B68" s="213">
        <v>2</v>
      </c>
      <c r="C68" s="183">
        <v>5</v>
      </c>
      <c r="D68" s="183">
        <v>7</v>
      </c>
    </row>
    <row r="69" spans="1:4">
      <c r="A69" s="14" t="s">
        <v>204</v>
      </c>
      <c r="B69" s="109">
        <f>SUM(B37:B68)</f>
        <v>30</v>
      </c>
      <c r="C69" s="45">
        <f>SUM(C37:C68)</f>
        <v>187</v>
      </c>
      <c r="D69" s="45">
        <f>SUM(D37:D68)</f>
        <v>217</v>
      </c>
    </row>
    <row r="70" spans="1:4">
      <c r="A70" s="14"/>
      <c r="B70" s="103"/>
      <c r="C70" s="81"/>
      <c r="D70" s="81"/>
    </row>
    <row r="71" spans="1:4">
      <c r="A71" s="1" t="s">
        <v>205</v>
      </c>
      <c r="B71" s="205"/>
      <c r="C71" s="173"/>
      <c r="D71" s="173"/>
    </row>
    <row r="72" spans="1:4">
      <c r="A72" s="174" t="s">
        <v>209</v>
      </c>
      <c r="B72" s="205">
        <v>3</v>
      </c>
      <c r="C72" s="173">
        <v>8</v>
      </c>
      <c r="D72" s="173">
        <v>11</v>
      </c>
    </row>
    <row r="73" spans="1:4">
      <c r="A73" s="174" t="s">
        <v>211</v>
      </c>
      <c r="B73" s="213">
        <v>1</v>
      </c>
      <c r="C73" s="183">
        <v>1</v>
      </c>
      <c r="D73" s="183">
        <v>2</v>
      </c>
    </row>
    <row r="74" spans="1:4">
      <c r="A74" s="174" t="s">
        <v>212</v>
      </c>
      <c r="B74" s="213">
        <v>1</v>
      </c>
      <c r="C74" s="183">
        <v>6</v>
      </c>
      <c r="D74" s="183">
        <v>7</v>
      </c>
    </row>
    <row r="75" spans="1:4">
      <c r="A75" s="174" t="s">
        <v>213</v>
      </c>
      <c r="B75" s="213">
        <v>0</v>
      </c>
      <c r="C75" s="183">
        <v>2</v>
      </c>
      <c r="D75" s="183">
        <v>2</v>
      </c>
    </row>
    <row r="76" spans="1:4">
      <c r="A76" s="174" t="s">
        <v>216</v>
      </c>
      <c r="B76" s="213">
        <v>1</v>
      </c>
      <c r="C76" s="183">
        <v>1</v>
      </c>
      <c r="D76" s="183">
        <v>2</v>
      </c>
    </row>
    <row r="77" spans="1:4">
      <c r="A77" s="174" t="s">
        <v>217</v>
      </c>
      <c r="B77" s="213">
        <v>0</v>
      </c>
      <c r="C77" s="183">
        <v>1</v>
      </c>
      <c r="D77" s="183">
        <v>1</v>
      </c>
    </row>
    <row r="78" spans="1:4">
      <c r="A78" s="174" t="s">
        <v>218</v>
      </c>
      <c r="B78" s="213">
        <v>0</v>
      </c>
      <c r="C78" s="183">
        <v>1</v>
      </c>
      <c r="D78" s="183">
        <v>1</v>
      </c>
    </row>
    <row r="79" spans="1:4">
      <c r="A79" s="174" t="s">
        <v>222</v>
      </c>
      <c r="B79" s="213">
        <v>0</v>
      </c>
      <c r="C79" s="183">
        <v>1</v>
      </c>
      <c r="D79" s="183">
        <v>1</v>
      </c>
    </row>
    <row r="80" spans="1:4">
      <c r="A80" s="174" t="s">
        <v>224</v>
      </c>
      <c r="B80" s="213">
        <v>0</v>
      </c>
      <c r="C80" s="183">
        <v>1</v>
      </c>
      <c r="D80" s="183">
        <v>1</v>
      </c>
    </row>
    <row r="81" spans="1:4">
      <c r="A81" s="174" t="s">
        <v>230</v>
      </c>
      <c r="B81" s="213">
        <v>1</v>
      </c>
      <c r="C81" s="183">
        <v>4</v>
      </c>
      <c r="D81" s="183">
        <v>5</v>
      </c>
    </row>
    <row r="82" spans="1:4">
      <c r="A82" s="174" t="s">
        <v>232</v>
      </c>
      <c r="B82" s="213">
        <v>3</v>
      </c>
      <c r="C82" s="183">
        <v>16</v>
      </c>
      <c r="D82" s="183">
        <v>19</v>
      </c>
    </row>
    <row r="83" spans="1:4">
      <c r="A83" s="174" t="s">
        <v>235</v>
      </c>
      <c r="B83" s="213">
        <v>0</v>
      </c>
      <c r="C83" s="183">
        <v>2</v>
      </c>
      <c r="D83" s="183">
        <v>2</v>
      </c>
    </row>
    <row r="84" spans="1:4">
      <c r="A84" s="174" t="s">
        <v>236</v>
      </c>
      <c r="B84" s="213">
        <v>0</v>
      </c>
      <c r="C84" s="183">
        <v>1</v>
      </c>
      <c r="D84" s="183">
        <v>1</v>
      </c>
    </row>
    <row r="85" spans="1:4">
      <c r="A85" s="14" t="s">
        <v>237</v>
      </c>
      <c r="B85" s="109">
        <f>SUM(B72:B84)</f>
        <v>10</v>
      </c>
      <c r="C85" s="45">
        <f>SUM(C72:C84)</f>
        <v>45</v>
      </c>
      <c r="D85" s="45">
        <f>SUM(D72:D84)</f>
        <v>55</v>
      </c>
    </row>
    <row r="86" spans="1:4">
      <c r="A86" s="14"/>
      <c r="B86" s="103"/>
      <c r="C86" s="81"/>
      <c r="D86" s="81"/>
    </row>
    <row r="87" spans="1:4">
      <c r="A87" s="73" t="s">
        <v>238</v>
      </c>
      <c r="B87" s="103"/>
      <c r="C87" s="81"/>
      <c r="D87" s="81"/>
    </row>
    <row r="88" spans="1:4">
      <c r="A88" s="174" t="s">
        <v>239</v>
      </c>
      <c r="B88" s="213">
        <v>3</v>
      </c>
      <c r="C88" s="183">
        <v>7</v>
      </c>
      <c r="D88" s="183">
        <v>10</v>
      </c>
    </row>
    <row r="89" spans="1:4">
      <c r="A89" s="174" t="s">
        <v>294</v>
      </c>
      <c r="B89" s="213">
        <v>0</v>
      </c>
      <c r="C89" s="183">
        <v>2</v>
      </c>
      <c r="D89" s="183">
        <v>2</v>
      </c>
    </row>
    <row r="90" spans="1:4">
      <c r="A90" s="174" t="s">
        <v>245</v>
      </c>
      <c r="B90" s="213">
        <v>0</v>
      </c>
      <c r="C90" s="183">
        <v>3</v>
      </c>
      <c r="D90" s="183">
        <v>3</v>
      </c>
    </row>
    <row r="91" spans="1:4">
      <c r="A91" s="174" t="s">
        <v>247</v>
      </c>
      <c r="B91" s="213">
        <v>1</v>
      </c>
      <c r="C91" s="183">
        <v>15</v>
      </c>
      <c r="D91" s="183">
        <v>16</v>
      </c>
    </row>
    <row r="92" spans="1:4">
      <c r="A92" s="174" t="s">
        <v>248</v>
      </c>
      <c r="B92" s="213">
        <v>0</v>
      </c>
      <c r="C92" s="183">
        <v>1</v>
      </c>
      <c r="D92" s="183">
        <v>1</v>
      </c>
    </row>
    <row r="93" spans="1:4">
      <c r="A93" s="174" t="s">
        <v>249</v>
      </c>
      <c r="B93" s="213">
        <v>62</v>
      </c>
      <c r="C93" s="183">
        <v>50</v>
      </c>
      <c r="D93" s="183">
        <v>112</v>
      </c>
    </row>
    <row r="94" spans="1:4">
      <c r="A94" s="174" t="s">
        <v>250</v>
      </c>
      <c r="B94" s="213">
        <v>2</v>
      </c>
      <c r="C94" s="183">
        <v>7</v>
      </c>
      <c r="D94" s="183">
        <v>9</v>
      </c>
    </row>
    <row r="95" spans="1:4">
      <c r="A95" s="174" t="s">
        <v>251</v>
      </c>
      <c r="B95" s="213">
        <v>0</v>
      </c>
      <c r="C95" s="183">
        <v>2</v>
      </c>
      <c r="D95" s="183">
        <v>2</v>
      </c>
    </row>
    <row r="96" spans="1:4">
      <c r="A96" s="174" t="s">
        <v>252</v>
      </c>
      <c r="B96" s="213">
        <v>2</v>
      </c>
      <c r="C96" s="183">
        <v>5</v>
      </c>
      <c r="D96" s="183">
        <v>7</v>
      </c>
    </row>
    <row r="97" spans="1:4">
      <c r="A97" s="174" t="s">
        <v>256</v>
      </c>
      <c r="B97" s="213">
        <v>0</v>
      </c>
      <c r="C97" s="183">
        <v>1</v>
      </c>
      <c r="D97" s="183">
        <v>1</v>
      </c>
    </row>
    <row r="98" spans="1:4">
      <c r="A98" s="174" t="s">
        <v>257</v>
      </c>
      <c r="B98" s="213">
        <v>0</v>
      </c>
      <c r="C98" s="183">
        <v>1</v>
      </c>
      <c r="D98" s="183">
        <v>1</v>
      </c>
    </row>
    <row r="99" spans="1:4">
      <c r="A99" s="174" t="s">
        <v>258</v>
      </c>
      <c r="B99" s="213">
        <v>0</v>
      </c>
      <c r="C99" s="183">
        <v>1</v>
      </c>
      <c r="D99" s="183">
        <v>1</v>
      </c>
    </row>
    <row r="100" spans="1:4">
      <c r="A100" s="174" t="s">
        <v>261</v>
      </c>
      <c r="B100" s="213">
        <v>1</v>
      </c>
      <c r="C100" s="183">
        <v>0</v>
      </c>
      <c r="D100" s="183">
        <v>1</v>
      </c>
    </row>
    <row r="101" spans="1:4">
      <c r="A101" s="174" t="s">
        <v>264</v>
      </c>
      <c r="B101" s="213">
        <v>0</v>
      </c>
      <c r="C101" s="183">
        <v>2</v>
      </c>
      <c r="D101" s="183">
        <v>2</v>
      </c>
    </row>
    <row r="102" spans="1:4">
      <c r="A102" s="174" t="s">
        <v>266</v>
      </c>
      <c r="B102" s="213">
        <v>0</v>
      </c>
      <c r="C102" s="183">
        <v>7</v>
      </c>
      <c r="D102" s="183">
        <v>7</v>
      </c>
    </row>
    <row r="103" spans="1:4">
      <c r="A103" s="174" t="s">
        <v>268</v>
      </c>
      <c r="B103" s="213">
        <v>0</v>
      </c>
      <c r="C103" s="183">
        <v>1</v>
      </c>
      <c r="D103" s="183">
        <v>1</v>
      </c>
    </row>
    <row r="104" spans="1:4">
      <c r="A104" s="174" t="s">
        <v>269</v>
      </c>
      <c r="B104" s="213">
        <v>4</v>
      </c>
      <c r="C104" s="183">
        <v>2</v>
      </c>
      <c r="D104" s="183">
        <v>6</v>
      </c>
    </row>
    <row r="105" spans="1:4">
      <c r="A105" s="174" t="s">
        <v>273</v>
      </c>
      <c r="B105" s="213">
        <v>0</v>
      </c>
      <c r="C105" s="183">
        <v>2</v>
      </c>
      <c r="D105" s="183">
        <v>2</v>
      </c>
    </row>
    <row r="106" spans="1:4">
      <c r="A106" s="174" t="s">
        <v>274</v>
      </c>
      <c r="B106" s="213">
        <v>1</v>
      </c>
      <c r="C106" s="183">
        <v>3</v>
      </c>
      <c r="D106" s="183">
        <v>4</v>
      </c>
    </row>
    <row r="107" spans="1:4">
      <c r="A107" s="174" t="s">
        <v>277</v>
      </c>
      <c r="B107" s="213">
        <v>0</v>
      </c>
      <c r="C107" s="183">
        <v>3</v>
      </c>
      <c r="D107" s="183">
        <v>3</v>
      </c>
    </row>
    <row r="108" spans="1:4">
      <c r="A108" s="174" t="s">
        <v>278</v>
      </c>
      <c r="B108" s="213">
        <v>3</v>
      </c>
      <c r="C108" s="183">
        <v>14</v>
      </c>
      <c r="D108" s="183">
        <v>17</v>
      </c>
    </row>
    <row r="109" spans="1:4">
      <c r="A109" s="174" t="s">
        <v>280</v>
      </c>
      <c r="B109" s="213">
        <v>0</v>
      </c>
      <c r="C109" s="183">
        <v>1</v>
      </c>
      <c r="D109" s="183">
        <v>1</v>
      </c>
    </row>
    <row r="110" spans="1:4">
      <c r="A110" s="174" t="s">
        <v>281</v>
      </c>
      <c r="B110" s="213">
        <v>0</v>
      </c>
      <c r="C110" s="183">
        <v>1</v>
      </c>
      <c r="D110" s="183">
        <v>1</v>
      </c>
    </row>
    <row r="111" spans="1:4">
      <c r="A111" s="14" t="s">
        <v>282</v>
      </c>
      <c r="B111" s="109">
        <f>SUM(B88:B110)</f>
        <v>79</v>
      </c>
      <c r="C111" s="45">
        <f>SUM(C88:C110)</f>
        <v>131</v>
      </c>
      <c r="D111" s="45">
        <f>SUM(D88:D110)</f>
        <v>210</v>
      </c>
    </row>
    <row r="112" spans="1:4">
      <c r="A112" s="174"/>
      <c r="B112" s="103"/>
      <c r="C112" s="81"/>
      <c r="D112" s="81"/>
    </row>
    <row r="113" spans="1:4">
      <c r="A113" s="1" t="s">
        <v>283</v>
      </c>
      <c r="B113" s="103"/>
      <c r="C113" s="81"/>
      <c r="D113" s="81"/>
    </row>
    <row r="114" spans="1:4">
      <c r="A114" s="174" t="s">
        <v>284</v>
      </c>
      <c r="B114" s="103">
        <v>0</v>
      </c>
      <c r="C114" s="81">
        <v>1</v>
      </c>
      <c r="D114" s="81">
        <v>1</v>
      </c>
    </row>
    <row r="115" spans="1:4" s="1" customFormat="1">
      <c r="A115" s="14" t="s">
        <v>287</v>
      </c>
      <c r="B115" s="109">
        <f>SUM(B114)</f>
        <v>0</v>
      </c>
      <c r="C115" s="45">
        <f>SUM(C114)</f>
        <v>1</v>
      </c>
      <c r="D115" s="45">
        <f>SUM(D114)</f>
        <v>1</v>
      </c>
    </row>
    <row r="116" spans="1:4">
      <c r="A116" s="14"/>
      <c r="B116" s="103"/>
      <c r="C116" s="81"/>
      <c r="D116" s="81"/>
    </row>
    <row r="117" spans="1:4">
      <c r="A117" s="1" t="s">
        <v>288</v>
      </c>
      <c r="B117" s="205"/>
      <c r="C117" s="173"/>
      <c r="D117" s="173"/>
    </row>
    <row r="118" spans="1:4">
      <c r="A118" s="174" t="s">
        <v>290</v>
      </c>
      <c r="B118" s="205">
        <v>0</v>
      </c>
      <c r="C118" s="173">
        <v>1</v>
      </c>
      <c r="D118" s="173">
        <v>1</v>
      </c>
    </row>
    <row r="119" spans="1:4">
      <c r="A119" s="174" t="s">
        <v>291</v>
      </c>
      <c r="B119" s="205">
        <v>3</v>
      </c>
      <c r="C119" s="173">
        <v>2</v>
      </c>
      <c r="D119" s="173">
        <v>5</v>
      </c>
    </row>
    <row r="120" spans="1:4">
      <c r="A120" s="174" t="s">
        <v>292</v>
      </c>
      <c r="B120" s="205">
        <v>18</v>
      </c>
      <c r="C120" s="173">
        <v>49</v>
      </c>
      <c r="D120" s="173">
        <v>67</v>
      </c>
    </row>
    <row r="121" spans="1:4">
      <c r="A121" s="14" t="s">
        <v>293</v>
      </c>
      <c r="B121" s="109">
        <f>SUM(B118:B120)</f>
        <v>21</v>
      </c>
      <c r="C121" s="45">
        <f t="shared" ref="C121:D121" si="0">SUM(C118:C120)</f>
        <v>52</v>
      </c>
      <c r="D121" s="45">
        <f t="shared" si="0"/>
        <v>73</v>
      </c>
    </row>
    <row r="122" spans="1:4" ht="16.95" customHeight="1">
      <c r="A122" s="14" t="s">
        <v>66</v>
      </c>
      <c r="B122" s="103">
        <f>SUM(B121,B111,B85,B69,B34,B115)</f>
        <v>172</v>
      </c>
      <c r="C122" s="81">
        <f>SUM(C121,C111,C85,C69,C34,C115)</f>
        <v>716</v>
      </c>
      <c r="D122" s="81">
        <f>SUM(D121,D111,D85,D69,D34,D115)</f>
        <v>888</v>
      </c>
    </row>
    <row r="124" spans="1:4" ht="15">
      <c r="A124" s="174"/>
      <c r="B124" s="108"/>
      <c r="C124" s="108"/>
      <c r="D124" s="108"/>
    </row>
    <row r="130" spans="2:2">
      <c r="B130" s="173"/>
    </row>
  </sheetData>
  <mergeCells count="2">
    <mergeCell ref="A2:D2"/>
    <mergeCell ref="A3:D3"/>
  </mergeCells>
  <phoneticPr fontId="6" type="noConversion"/>
  <pageMargins left="0.19685039370078741" right="0.19685039370078741" top="0.59055118110236227" bottom="0.78740157480314965" header="0.51181102362204722" footer="0.51181102362204722"/>
  <pageSetup paperSize="9" scale="85" orientation="portrait"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A2B80-38DC-4326-8385-C443343BA7AE}">
  <dimension ref="A1:J206"/>
  <sheetViews>
    <sheetView workbookViewId="0"/>
  </sheetViews>
  <sheetFormatPr defaultRowHeight="13.2"/>
  <cols>
    <col min="1" max="1" width="28.33203125" customWidth="1"/>
    <col min="4" max="4" width="8.88671875" style="174"/>
    <col min="7" max="7" width="8.88671875" style="174"/>
    <col min="10" max="10" width="8.88671875" style="174"/>
  </cols>
  <sheetData>
    <row r="1" spans="1:10">
      <c r="A1" s="1" t="s">
        <v>298</v>
      </c>
      <c r="B1" s="174"/>
      <c r="C1" s="174"/>
      <c r="E1" s="174"/>
      <c r="F1" s="174"/>
      <c r="H1" s="174"/>
      <c r="I1" s="174"/>
    </row>
    <row r="2" spans="1:10">
      <c r="A2" s="299" t="s">
        <v>299</v>
      </c>
      <c r="B2" s="299"/>
      <c r="C2" s="299"/>
      <c r="D2" s="299"/>
      <c r="E2" s="299"/>
      <c r="F2" s="299"/>
      <c r="G2" s="299"/>
      <c r="H2" s="299"/>
      <c r="I2" s="299"/>
      <c r="J2" s="299"/>
    </row>
    <row r="3" spans="1:10">
      <c r="A3" s="299" t="s">
        <v>300</v>
      </c>
      <c r="B3" s="299"/>
      <c r="C3" s="299"/>
      <c r="D3" s="299"/>
      <c r="E3" s="299"/>
      <c r="F3" s="299"/>
      <c r="G3" s="299"/>
      <c r="H3" s="299"/>
      <c r="I3" s="299"/>
      <c r="J3" s="299"/>
    </row>
    <row r="4" spans="1:10" ht="13.8" thickBot="1">
      <c r="A4" s="217"/>
      <c r="B4" s="217"/>
      <c r="C4" s="217"/>
      <c r="D4" s="218"/>
      <c r="E4" s="217"/>
      <c r="F4" s="217"/>
      <c r="G4" s="218"/>
      <c r="H4" s="218"/>
      <c r="I4" s="218"/>
      <c r="J4" s="218"/>
    </row>
    <row r="5" spans="1:10" ht="13.2" customHeight="1">
      <c r="A5" s="219"/>
      <c r="B5" s="317" t="s">
        <v>301</v>
      </c>
      <c r="C5" s="318"/>
      <c r="D5" s="318"/>
      <c r="E5" s="318" t="s">
        <v>302</v>
      </c>
      <c r="F5" s="318"/>
      <c r="G5" s="319"/>
      <c r="H5" s="317" t="s">
        <v>46</v>
      </c>
      <c r="I5" s="318"/>
      <c r="J5" s="318"/>
    </row>
    <row r="6" spans="1:10">
      <c r="A6" s="220"/>
      <c r="B6" s="221" t="s">
        <v>35</v>
      </c>
      <c r="C6" s="222" t="s">
        <v>303</v>
      </c>
      <c r="D6" s="223" t="s">
        <v>36</v>
      </c>
      <c r="E6" s="222" t="s">
        <v>35</v>
      </c>
      <c r="F6" s="222" t="s">
        <v>303</v>
      </c>
      <c r="G6" s="222" t="s">
        <v>36</v>
      </c>
      <c r="H6" s="221" t="s">
        <v>35</v>
      </c>
      <c r="I6" s="222" t="s">
        <v>303</v>
      </c>
      <c r="J6" s="222" t="s">
        <v>36</v>
      </c>
    </row>
    <row r="7" spans="1:10">
      <c r="A7" s="1" t="s">
        <v>109</v>
      </c>
      <c r="B7" s="224"/>
      <c r="C7" s="225"/>
      <c r="D7" s="226"/>
      <c r="E7" s="224"/>
      <c r="F7" s="174"/>
      <c r="H7" s="224"/>
      <c r="I7" s="174"/>
    </row>
    <row r="8" spans="1:10">
      <c r="A8" s="227" t="s">
        <v>110</v>
      </c>
      <c r="B8" s="210"/>
      <c r="C8" s="174"/>
      <c r="D8" s="228"/>
      <c r="E8" s="210"/>
      <c r="F8" s="174"/>
      <c r="H8" s="210"/>
      <c r="I8" s="174"/>
    </row>
    <row r="9" spans="1:10">
      <c r="A9" s="174" t="s">
        <v>304</v>
      </c>
      <c r="B9" s="231">
        <v>103</v>
      </c>
      <c r="C9" s="232">
        <v>139</v>
      </c>
      <c r="D9" s="232">
        <v>242</v>
      </c>
      <c r="E9" s="231">
        <v>10</v>
      </c>
      <c r="F9" s="232">
        <v>37</v>
      </c>
      <c r="G9" s="232">
        <v>47</v>
      </c>
      <c r="H9" s="231">
        <v>113</v>
      </c>
      <c r="I9" s="232">
        <v>176</v>
      </c>
      <c r="J9" s="232">
        <v>289</v>
      </c>
    </row>
    <row r="10" spans="1:10">
      <c r="A10" s="174" t="s">
        <v>305</v>
      </c>
      <c r="B10" s="231">
        <v>17</v>
      </c>
      <c r="C10" s="232">
        <v>15</v>
      </c>
      <c r="D10" s="232">
        <v>32</v>
      </c>
      <c r="E10" s="231">
        <v>9</v>
      </c>
      <c r="F10" s="232">
        <v>20</v>
      </c>
      <c r="G10" s="232">
        <v>29</v>
      </c>
      <c r="H10" s="231">
        <v>26</v>
      </c>
      <c r="I10" s="232">
        <v>35</v>
      </c>
      <c r="J10" s="232">
        <v>61</v>
      </c>
    </row>
    <row r="11" spans="1:10">
      <c r="A11" s="174" t="s">
        <v>306</v>
      </c>
      <c r="B11" s="231">
        <v>19</v>
      </c>
      <c r="C11" s="232">
        <v>16</v>
      </c>
      <c r="D11" s="232">
        <v>35</v>
      </c>
      <c r="E11" s="231">
        <v>18</v>
      </c>
      <c r="F11" s="232">
        <v>21</v>
      </c>
      <c r="G11" s="232">
        <v>39</v>
      </c>
      <c r="H11" s="231">
        <v>37</v>
      </c>
      <c r="I11" s="232">
        <v>37</v>
      </c>
      <c r="J11" s="232">
        <v>74</v>
      </c>
    </row>
    <row r="12" spans="1:10">
      <c r="A12" s="174" t="s">
        <v>307</v>
      </c>
      <c r="B12" s="231">
        <v>307</v>
      </c>
      <c r="C12" s="232">
        <v>458</v>
      </c>
      <c r="D12" s="232">
        <v>765</v>
      </c>
      <c r="E12" s="231">
        <v>355</v>
      </c>
      <c r="F12" s="232">
        <v>328</v>
      </c>
      <c r="G12" s="232">
        <v>683</v>
      </c>
      <c r="H12" s="231">
        <v>662</v>
      </c>
      <c r="I12" s="232">
        <v>786</v>
      </c>
      <c r="J12" s="232">
        <v>1448</v>
      </c>
    </row>
    <row r="13" spans="1:10">
      <c r="A13" s="174" t="s">
        <v>308</v>
      </c>
      <c r="B13" s="231">
        <v>11</v>
      </c>
      <c r="C13" s="232">
        <v>16</v>
      </c>
      <c r="D13" s="232">
        <v>27</v>
      </c>
      <c r="E13" s="231">
        <v>3</v>
      </c>
      <c r="F13" s="232">
        <v>17</v>
      </c>
      <c r="G13" s="232">
        <v>20</v>
      </c>
      <c r="H13" s="231">
        <v>14</v>
      </c>
      <c r="I13" s="232">
        <v>33</v>
      </c>
      <c r="J13" s="232">
        <v>47</v>
      </c>
    </row>
    <row r="14" spans="1:10">
      <c r="A14" s="174" t="s">
        <v>309</v>
      </c>
      <c r="B14" s="231">
        <v>24</v>
      </c>
      <c r="C14" s="232">
        <v>48</v>
      </c>
      <c r="D14" s="232">
        <v>72</v>
      </c>
      <c r="E14" s="231">
        <v>9</v>
      </c>
      <c r="F14" s="232">
        <v>21</v>
      </c>
      <c r="G14" s="232">
        <v>30</v>
      </c>
      <c r="H14" s="231">
        <v>33</v>
      </c>
      <c r="I14" s="232">
        <v>69</v>
      </c>
      <c r="J14" s="232">
        <v>102</v>
      </c>
    </row>
    <row r="15" spans="1:10">
      <c r="A15" s="174" t="s">
        <v>310</v>
      </c>
      <c r="B15" s="231">
        <v>380</v>
      </c>
      <c r="C15" s="232">
        <v>318</v>
      </c>
      <c r="D15" s="232">
        <v>698</v>
      </c>
      <c r="E15" s="231">
        <v>191</v>
      </c>
      <c r="F15" s="232">
        <v>197</v>
      </c>
      <c r="G15" s="232">
        <v>388</v>
      </c>
      <c r="H15" s="231">
        <v>571</v>
      </c>
      <c r="I15" s="232">
        <v>515</v>
      </c>
      <c r="J15" s="232">
        <v>1086</v>
      </c>
    </row>
    <row r="16" spans="1:10">
      <c r="A16" s="174" t="s">
        <v>311</v>
      </c>
      <c r="B16" s="231">
        <v>153</v>
      </c>
      <c r="C16" s="232">
        <v>171</v>
      </c>
      <c r="D16" s="232">
        <v>324</v>
      </c>
      <c r="E16" s="231">
        <v>211</v>
      </c>
      <c r="F16" s="232">
        <v>206</v>
      </c>
      <c r="G16" s="232">
        <v>417</v>
      </c>
      <c r="H16" s="231">
        <v>364</v>
      </c>
      <c r="I16" s="232">
        <v>377</v>
      </c>
      <c r="J16" s="232">
        <v>741</v>
      </c>
    </row>
    <row r="17" spans="1:10">
      <c r="A17" s="174" t="s">
        <v>312</v>
      </c>
      <c r="B17" s="231">
        <v>70</v>
      </c>
      <c r="C17" s="232">
        <v>75</v>
      </c>
      <c r="D17" s="232">
        <v>145</v>
      </c>
      <c r="E17" s="231">
        <v>33</v>
      </c>
      <c r="F17" s="232">
        <v>25</v>
      </c>
      <c r="G17" s="232">
        <v>58</v>
      </c>
      <c r="H17" s="231">
        <v>103</v>
      </c>
      <c r="I17" s="232">
        <v>100</v>
      </c>
      <c r="J17" s="232">
        <v>203</v>
      </c>
    </row>
    <row r="18" spans="1:10">
      <c r="A18" s="174" t="s">
        <v>313</v>
      </c>
      <c r="B18" s="231">
        <v>76</v>
      </c>
      <c r="C18" s="232">
        <v>48</v>
      </c>
      <c r="D18" s="232">
        <v>124</v>
      </c>
      <c r="E18" s="231">
        <v>41</v>
      </c>
      <c r="F18" s="232">
        <v>27</v>
      </c>
      <c r="G18" s="232">
        <v>68</v>
      </c>
      <c r="H18" s="231">
        <v>117</v>
      </c>
      <c r="I18" s="232">
        <v>75</v>
      </c>
      <c r="J18" s="232">
        <v>192</v>
      </c>
    </row>
    <row r="19" spans="1:10">
      <c r="A19" s="174" t="s">
        <v>314</v>
      </c>
      <c r="B19" s="231">
        <v>357</v>
      </c>
      <c r="C19" s="232">
        <v>339</v>
      </c>
      <c r="D19" s="232">
        <v>696</v>
      </c>
      <c r="E19" s="231">
        <v>619</v>
      </c>
      <c r="F19" s="232">
        <v>548</v>
      </c>
      <c r="G19" s="232">
        <v>1167</v>
      </c>
      <c r="H19" s="231">
        <v>976</v>
      </c>
      <c r="I19" s="232">
        <v>887</v>
      </c>
      <c r="J19" s="232">
        <v>1863</v>
      </c>
    </row>
    <row r="20" spans="1:10">
      <c r="A20" s="174" t="s">
        <v>315</v>
      </c>
      <c r="B20" s="231">
        <v>42</v>
      </c>
      <c r="C20" s="232">
        <v>42</v>
      </c>
      <c r="D20" s="232">
        <v>84</v>
      </c>
      <c r="E20" s="231">
        <v>43</v>
      </c>
      <c r="F20" s="232">
        <v>46</v>
      </c>
      <c r="G20" s="232">
        <v>89</v>
      </c>
      <c r="H20" s="231">
        <v>85</v>
      </c>
      <c r="I20" s="232">
        <v>88</v>
      </c>
      <c r="J20" s="232">
        <v>173</v>
      </c>
    </row>
    <row r="21" spans="1:10">
      <c r="A21" s="174" t="s">
        <v>316</v>
      </c>
      <c r="B21" s="231">
        <v>21</v>
      </c>
      <c r="C21" s="232">
        <v>45</v>
      </c>
      <c r="D21" s="232">
        <v>66</v>
      </c>
      <c r="E21" s="231">
        <v>5</v>
      </c>
      <c r="F21" s="232">
        <v>9</v>
      </c>
      <c r="G21" s="232">
        <v>14</v>
      </c>
      <c r="H21" s="231">
        <v>26</v>
      </c>
      <c r="I21" s="232">
        <v>54</v>
      </c>
      <c r="J21" s="232">
        <v>80</v>
      </c>
    </row>
    <row r="22" spans="1:10">
      <c r="A22" s="174" t="s">
        <v>317</v>
      </c>
      <c r="B22" s="231">
        <v>29</v>
      </c>
      <c r="C22" s="232">
        <v>55</v>
      </c>
      <c r="D22" s="232">
        <v>84</v>
      </c>
      <c r="E22" s="231">
        <v>12</v>
      </c>
      <c r="F22" s="232">
        <v>27</v>
      </c>
      <c r="G22" s="232">
        <v>39</v>
      </c>
      <c r="H22" s="231">
        <v>41</v>
      </c>
      <c r="I22" s="232">
        <v>82</v>
      </c>
      <c r="J22" s="232">
        <v>123</v>
      </c>
    </row>
    <row r="23" spans="1:10">
      <c r="A23" s="174" t="s">
        <v>318</v>
      </c>
      <c r="B23" s="231">
        <v>26</v>
      </c>
      <c r="C23" s="232">
        <v>25</v>
      </c>
      <c r="D23" s="232">
        <v>51</v>
      </c>
      <c r="E23" s="231">
        <v>7</v>
      </c>
      <c r="F23" s="232">
        <v>13</v>
      </c>
      <c r="G23" s="232">
        <v>20</v>
      </c>
      <c r="H23" s="231">
        <v>33</v>
      </c>
      <c r="I23" s="232">
        <v>38</v>
      </c>
      <c r="J23" s="232">
        <v>71</v>
      </c>
    </row>
    <row r="24" spans="1:10">
      <c r="A24" s="174" t="s">
        <v>319</v>
      </c>
      <c r="B24" s="231">
        <v>3</v>
      </c>
      <c r="C24" s="232">
        <v>6</v>
      </c>
      <c r="D24" s="232">
        <v>9</v>
      </c>
      <c r="E24" s="231">
        <v>1</v>
      </c>
      <c r="F24" s="232">
        <v>10</v>
      </c>
      <c r="G24" s="232">
        <v>11</v>
      </c>
      <c r="H24" s="231">
        <v>4</v>
      </c>
      <c r="I24" s="232">
        <v>16</v>
      </c>
      <c r="J24" s="232">
        <v>20</v>
      </c>
    </row>
    <row r="25" spans="1:10">
      <c r="A25" s="174" t="s">
        <v>320</v>
      </c>
      <c r="B25" s="231">
        <v>2929</v>
      </c>
      <c r="C25" s="232">
        <v>5604</v>
      </c>
      <c r="D25" s="232">
        <v>8533</v>
      </c>
      <c r="E25" s="231">
        <v>757</v>
      </c>
      <c r="F25" s="232">
        <v>986</v>
      </c>
      <c r="G25" s="232">
        <v>1743</v>
      </c>
      <c r="H25" s="231">
        <v>3686</v>
      </c>
      <c r="I25" s="232">
        <v>6590</v>
      </c>
      <c r="J25" s="232">
        <v>10276</v>
      </c>
    </row>
    <row r="26" spans="1:10">
      <c r="A26" s="174" t="s">
        <v>321</v>
      </c>
      <c r="B26" s="231">
        <v>23</v>
      </c>
      <c r="C26" s="232">
        <v>30</v>
      </c>
      <c r="D26" s="232">
        <v>53</v>
      </c>
      <c r="E26" s="231">
        <v>23</v>
      </c>
      <c r="F26" s="232">
        <v>34</v>
      </c>
      <c r="G26" s="232">
        <v>57</v>
      </c>
      <c r="H26" s="231">
        <v>46</v>
      </c>
      <c r="I26" s="232">
        <v>64</v>
      </c>
      <c r="J26" s="232">
        <v>110</v>
      </c>
    </row>
    <row r="27" spans="1:10">
      <c r="A27" s="174" t="s">
        <v>322</v>
      </c>
      <c r="B27" s="231">
        <v>196</v>
      </c>
      <c r="C27" s="232">
        <v>346</v>
      </c>
      <c r="D27" s="232">
        <v>542</v>
      </c>
      <c r="E27" s="231">
        <v>82</v>
      </c>
      <c r="F27" s="232">
        <v>123</v>
      </c>
      <c r="G27" s="232">
        <v>205</v>
      </c>
      <c r="H27" s="231">
        <v>278</v>
      </c>
      <c r="I27" s="232">
        <v>469</v>
      </c>
      <c r="J27" s="232">
        <v>747</v>
      </c>
    </row>
    <row r="28" spans="1:10">
      <c r="A28" s="174" t="s">
        <v>323</v>
      </c>
      <c r="B28" s="231">
        <v>169</v>
      </c>
      <c r="C28" s="232">
        <v>204</v>
      </c>
      <c r="D28" s="232">
        <v>373</v>
      </c>
      <c r="E28" s="231">
        <v>123</v>
      </c>
      <c r="F28" s="232">
        <v>146</v>
      </c>
      <c r="G28" s="232">
        <v>269</v>
      </c>
      <c r="H28" s="231">
        <v>292</v>
      </c>
      <c r="I28" s="232">
        <v>350</v>
      </c>
      <c r="J28" s="232">
        <v>642</v>
      </c>
    </row>
    <row r="29" spans="1:10">
      <c r="A29" s="174" t="s">
        <v>324</v>
      </c>
      <c r="B29" s="231">
        <v>133</v>
      </c>
      <c r="C29" s="232">
        <v>227</v>
      </c>
      <c r="D29" s="232">
        <v>360</v>
      </c>
      <c r="E29" s="231">
        <v>40</v>
      </c>
      <c r="F29" s="232">
        <v>105</v>
      </c>
      <c r="G29" s="232">
        <v>145</v>
      </c>
      <c r="H29" s="231">
        <v>173</v>
      </c>
      <c r="I29" s="232">
        <v>332</v>
      </c>
      <c r="J29" s="232">
        <v>505</v>
      </c>
    </row>
    <row r="30" spans="1:10">
      <c r="A30" s="174" t="s">
        <v>325</v>
      </c>
      <c r="B30" s="231">
        <v>33</v>
      </c>
      <c r="C30" s="232">
        <v>38</v>
      </c>
      <c r="D30" s="232">
        <v>71</v>
      </c>
      <c r="E30" s="231">
        <v>11</v>
      </c>
      <c r="F30" s="232">
        <v>18</v>
      </c>
      <c r="G30" s="232">
        <v>29</v>
      </c>
      <c r="H30" s="231">
        <v>44</v>
      </c>
      <c r="I30" s="232">
        <v>56</v>
      </c>
      <c r="J30" s="232">
        <v>100</v>
      </c>
    </row>
    <row r="31" spans="1:10">
      <c r="A31" s="174" t="s">
        <v>326</v>
      </c>
      <c r="B31" s="231">
        <v>20</v>
      </c>
      <c r="C31" s="232">
        <v>18</v>
      </c>
      <c r="D31" s="232">
        <v>38</v>
      </c>
      <c r="E31" s="231">
        <v>13</v>
      </c>
      <c r="F31" s="232">
        <v>31</v>
      </c>
      <c r="G31" s="232">
        <v>44</v>
      </c>
      <c r="H31" s="231">
        <v>33</v>
      </c>
      <c r="I31" s="232">
        <v>49</v>
      </c>
      <c r="J31" s="232">
        <v>82</v>
      </c>
    </row>
    <row r="32" spans="1:10">
      <c r="A32" s="174" t="s">
        <v>327</v>
      </c>
      <c r="B32" s="231">
        <v>396</v>
      </c>
      <c r="C32" s="232">
        <v>525</v>
      </c>
      <c r="D32" s="232">
        <v>921</v>
      </c>
      <c r="E32" s="231">
        <v>261</v>
      </c>
      <c r="F32" s="232">
        <v>251</v>
      </c>
      <c r="G32" s="232">
        <v>512</v>
      </c>
      <c r="H32" s="231">
        <v>657</v>
      </c>
      <c r="I32" s="232">
        <v>776</v>
      </c>
      <c r="J32" s="232">
        <v>1433</v>
      </c>
    </row>
    <row r="33" spans="1:10">
      <c r="A33" s="174" t="s">
        <v>328</v>
      </c>
      <c r="B33" s="231">
        <v>24</v>
      </c>
      <c r="C33" s="232">
        <v>31</v>
      </c>
      <c r="D33" s="232">
        <v>55</v>
      </c>
      <c r="E33" s="231">
        <v>27</v>
      </c>
      <c r="F33" s="232">
        <v>26</v>
      </c>
      <c r="G33" s="232">
        <v>53</v>
      </c>
      <c r="H33" s="231">
        <v>51</v>
      </c>
      <c r="I33" s="232">
        <v>57</v>
      </c>
      <c r="J33" s="232">
        <v>108</v>
      </c>
    </row>
    <row r="34" spans="1:10">
      <c r="A34" s="174" t="s">
        <v>329</v>
      </c>
      <c r="B34" s="231">
        <v>28</v>
      </c>
      <c r="C34" s="232">
        <v>32</v>
      </c>
      <c r="D34" s="232">
        <v>60</v>
      </c>
      <c r="E34" s="231">
        <v>30</v>
      </c>
      <c r="F34" s="232">
        <v>22</v>
      </c>
      <c r="G34" s="232">
        <v>52</v>
      </c>
      <c r="H34" s="231">
        <v>58</v>
      </c>
      <c r="I34" s="232">
        <v>54</v>
      </c>
      <c r="J34" s="232">
        <v>112</v>
      </c>
    </row>
    <row r="35" spans="1:10" s="1" customFormat="1">
      <c r="A35" s="14" t="s">
        <v>46</v>
      </c>
      <c r="B35" s="233">
        <v>5589</v>
      </c>
      <c r="C35" s="234">
        <v>8871</v>
      </c>
      <c r="D35" s="234">
        <v>14460</v>
      </c>
      <c r="E35" s="233">
        <v>2934</v>
      </c>
      <c r="F35" s="234">
        <v>3294</v>
      </c>
      <c r="G35" s="234">
        <v>6228</v>
      </c>
      <c r="H35" s="233">
        <v>8523</v>
      </c>
      <c r="I35" s="234">
        <v>12165</v>
      </c>
      <c r="J35" s="234">
        <v>20688</v>
      </c>
    </row>
    <row r="36" spans="1:10" s="1" customFormat="1">
      <c r="A36" s="14"/>
      <c r="B36" s="239"/>
      <c r="C36" s="240"/>
      <c r="D36" s="240"/>
      <c r="E36" s="239"/>
      <c r="F36" s="240"/>
      <c r="G36" s="240"/>
      <c r="H36" s="239"/>
      <c r="I36" s="240"/>
      <c r="J36" s="240"/>
    </row>
    <row r="37" spans="1:10">
      <c r="A37" s="227" t="s">
        <v>137</v>
      </c>
      <c r="B37" s="231"/>
      <c r="C37" s="232"/>
      <c r="D37" s="235"/>
      <c r="E37" s="231"/>
      <c r="F37" s="232"/>
      <c r="G37" s="232"/>
      <c r="H37" s="231"/>
      <c r="I37" s="232"/>
      <c r="J37" s="232"/>
    </row>
    <row r="38" spans="1:10">
      <c r="A38" s="174" t="s">
        <v>330</v>
      </c>
      <c r="B38" s="231">
        <v>85</v>
      </c>
      <c r="C38" s="232">
        <v>152</v>
      </c>
      <c r="D38" s="232">
        <v>237</v>
      </c>
      <c r="E38" s="231">
        <v>12</v>
      </c>
      <c r="F38" s="232">
        <v>33</v>
      </c>
      <c r="G38" s="232">
        <v>45</v>
      </c>
      <c r="H38" s="231">
        <v>97</v>
      </c>
      <c r="I38" s="232">
        <v>185</v>
      </c>
      <c r="J38" s="232">
        <v>282</v>
      </c>
    </row>
    <row r="39" spans="1:10">
      <c r="A39" s="174" t="s">
        <v>331</v>
      </c>
      <c r="B39" s="231">
        <v>10</v>
      </c>
      <c r="C39" s="232">
        <v>13</v>
      </c>
      <c r="D39" s="232">
        <v>23</v>
      </c>
      <c r="E39" s="231">
        <v>8</v>
      </c>
      <c r="F39" s="232">
        <v>9</v>
      </c>
      <c r="G39" s="232">
        <v>17</v>
      </c>
      <c r="H39" s="231">
        <v>18</v>
      </c>
      <c r="I39" s="232">
        <v>22</v>
      </c>
      <c r="J39" s="232">
        <v>40</v>
      </c>
    </row>
    <row r="40" spans="1:10">
      <c r="A40" s="174" t="s">
        <v>332</v>
      </c>
      <c r="B40" s="231">
        <v>6</v>
      </c>
      <c r="C40" s="232">
        <v>7</v>
      </c>
      <c r="D40" s="232">
        <v>13</v>
      </c>
      <c r="E40" s="231">
        <v>5</v>
      </c>
      <c r="F40" s="232">
        <v>3</v>
      </c>
      <c r="G40" s="232">
        <v>8</v>
      </c>
      <c r="H40" s="231">
        <v>11</v>
      </c>
      <c r="I40" s="232">
        <v>10</v>
      </c>
      <c r="J40" s="232">
        <v>21</v>
      </c>
    </row>
    <row r="41" spans="1:10">
      <c r="A41" s="174" t="s">
        <v>333</v>
      </c>
      <c r="B41" s="231">
        <v>27</v>
      </c>
      <c r="C41" s="232">
        <v>36</v>
      </c>
      <c r="D41" s="232">
        <v>63</v>
      </c>
      <c r="E41" s="231">
        <v>6</v>
      </c>
      <c r="F41" s="232">
        <v>12</v>
      </c>
      <c r="G41" s="232">
        <v>18</v>
      </c>
      <c r="H41" s="231">
        <v>33</v>
      </c>
      <c r="I41" s="232">
        <v>48</v>
      </c>
      <c r="J41" s="232">
        <v>81</v>
      </c>
    </row>
    <row r="42" spans="1:10">
      <c r="A42" s="174" t="s">
        <v>334</v>
      </c>
      <c r="B42" s="231">
        <v>20</v>
      </c>
      <c r="C42" s="232">
        <v>14</v>
      </c>
      <c r="D42" s="232">
        <v>34</v>
      </c>
      <c r="E42" s="231">
        <v>5</v>
      </c>
      <c r="F42" s="232">
        <v>16</v>
      </c>
      <c r="G42" s="232">
        <v>21</v>
      </c>
      <c r="H42" s="231">
        <v>25</v>
      </c>
      <c r="I42" s="232">
        <v>30</v>
      </c>
      <c r="J42" s="232">
        <v>55</v>
      </c>
    </row>
    <row r="43" spans="1:10">
      <c r="A43" s="174" t="s">
        <v>335</v>
      </c>
      <c r="B43" s="231">
        <v>4</v>
      </c>
      <c r="C43" s="232">
        <v>12</v>
      </c>
      <c r="D43" s="232">
        <v>16</v>
      </c>
      <c r="E43" s="231">
        <v>1</v>
      </c>
      <c r="F43" s="232"/>
      <c r="G43" s="232">
        <v>1</v>
      </c>
      <c r="H43" s="231">
        <v>5</v>
      </c>
      <c r="I43" s="232">
        <v>12</v>
      </c>
      <c r="J43" s="232">
        <v>17</v>
      </c>
    </row>
    <row r="44" spans="1:10">
      <c r="A44" s="174" t="s">
        <v>336</v>
      </c>
      <c r="B44" s="231">
        <v>4</v>
      </c>
      <c r="C44" s="232">
        <v>5</v>
      </c>
      <c r="D44" s="232">
        <v>9</v>
      </c>
      <c r="E44" s="231">
        <v>6</v>
      </c>
      <c r="F44" s="232">
        <v>5</v>
      </c>
      <c r="G44" s="232">
        <v>11</v>
      </c>
      <c r="H44" s="231">
        <v>10</v>
      </c>
      <c r="I44" s="232">
        <v>10</v>
      </c>
      <c r="J44" s="232">
        <v>20</v>
      </c>
    </row>
    <row r="45" spans="1:10">
      <c r="A45" s="174" t="s">
        <v>145</v>
      </c>
      <c r="B45" s="231">
        <v>4</v>
      </c>
      <c r="C45" s="232">
        <v>2</v>
      </c>
      <c r="D45" s="232">
        <v>6</v>
      </c>
      <c r="E45" s="231">
        <v>2</v>
      </c>
      <c r="F45" s="232">
        <v>4</v>
      </c>
      <c r="G45" s="232">
        <v>6</v>
      </c>
      <c r="H45" s="231">
        <v>6</v>
      </c>
      <c r="I45" s="232">
        <v>6</v>
      </c>
      <c r="J45" s="232">
        <v>12</v>
      </c>
    </row>
    <row r="46" spans="1:10">
      <c r="A46" s="174" t="s">
        <v>337</v>
      </c>
      <c r="B46" s="231">
        <v>18</v>
      </c>
      <c r="C46" s="232">
        <v>16</v>
      </c>
      <c r="D46" s="232">
        <v>34</v>
      </c>
      <c r="E46" s="231">
        <v>9</v>
      </c>
      <c r="F46" s="232">
        <v>12</v>
      </c>
      <c r="G46" s="232">
        <v>21</v>
      </c>
      <c r="H46" s="231">
        <v>27</v>
      </c>
      <c r="I46" s="232">
        <v>28</v>
      </c>
      <c r="J46" s="232">
        <v>55</v>
      </c>
    </row>
    <row r="47" spans="1:10">
      <c r="A47" s="174" t="s">
        <v>147</v>
      </c>
      <c r="B47" s="231">
        <v>49</v>
      </c>
      <c r="C47" s="232">
        <v>134</v>
      </c>
      <c r="D47" s="232">
        <v>183</v>
      </c>
      <c r="E47" s="231">
        <v>34</v>
      </c>
      <c r="F47" s="232">
        <v>42</v>
      </c>
      <c r="G47" s="232">
        <v>76</v>
      </c>
      <c r="H47" s="231">
        <v>83</v>
      </c>
      <c r="I47" s="232">
        <v>176</v>
      </c>
      <c r="J47" s="232">
        <v>259</v>
      </c>
    </row>
    <row r="48" spans="1:10">
      <c r="A48" s="174" t="s">
        <v>338</v>
      </c>
      <c r="B48" s="231">
        <v>122</v>
      </c>
      <c r="C48" s="232">
        <v>241</v>
      </c>
      <c r="D48" s="232">
        <v>363</v>
      </c>
      <c r="E48" s="231">
        <v>88</v>
      </c>
      <c r="F48" s="232">
        <v>109</v>
      </c>
      <c r="G48" s="232">
        <v>197</v>
      </c>
      <c r="H48" s="231">
        <v>210</v>
      </c>
      <c r="I48" s="232">
        <v>350</v>
      </c>
      <c r="J48" s="232">
        <v>560</v>
      </c>
    </row>
    <row r="49" spans="1:10">
      <c r="A49" s="174" t="s">
        <v>339</v>
      </c>
      <c r="B49" s="231">
        <v>22</v>
      </c>
      <c r="C49" s="232">
        <v>55</v>
      </c>
      <c r="D49" s="232">
        <v>77</v>
      </c>
      <c r="E49" s="231">
        <v>28</v>
      </c>
      <c r="F49" s="232">
        <v>38</v>
      </c>
      <c r="G49" s="232">
        <v>66</v>
      </c>
      <c r="H49" s="231">
        <v>50</v>
      </c>
      <c r="I49" s="232">
        <v>93</v>
      </c>
      <c r="J49" s="232">
        <v>143</v>
      </c>
    </row>
    <row r="50" spans="1:10">
      <c r="A50" s="174" t="s">
        <v>150</v>
      </c>
      <c r="B50" s="231">
        <v>102</v>
      </c>
      <c r="C50" s="232">
        <v>96</v>
      </c>
      <c r="D50" s="232">
        <v>198</v>
      </c>
      <c r="E50" s="231">
        <v>71</v>
      </c>
      <c r="F50" s="232">
        <v>90</v>
      </c>
      <c r="G50" s="232">
        <v>161</v>
      </c>
      <c r="H50" s="231">
        <v>173</v>
      </c>
      <c r="I50" s="232">
        <v>186</v>
      </c>
      <c r="J50" s="232">
        <v>359</v>
      </c>
    </row>
    <row r="51" spans="1:10">
      <c r="A51" s="174" t="s">
        <v>340</v>
      </c>
      <c r="B51" s="231">
        <v>11</v>
      </c>
      <c r="C51" s="232">
        <v>33</v>
      </c>
      <c r="D51" s="232">
        <v>44</v>
      </c>
      <c r="E51" s="231">
        <v>5</v>
      </c>
      <c r="F51" s="232">
        <v>9</v>
      </c>
      <c r="G51" s="232">
        <v>14</v>
      </c>
      <c r="H51" s="231">
        <v>16</v>
      </c>
      <c r="I51" s="232">
        <v>42</v>
      </c>
      <c r="J51" s="232">
        <v>58</v>
      </c>
    </row>
    <row r="52" spans="1:10">
      <c r="A52" s="174" t="s">
        <v>341</v>
      </c>
      <c r="B52" s="231">
        <v>19</v>
      </c>
      <c r="C52" s="232">
        <v>27</v>
      </c>
      <c r="D52" s="232">
        <v>46</v>
      </c>
      <c r="E52" s="231">
        <v>31</v>
      </c>
      <c r="F52" s="232">
        <v>27</v>
      </c>
      <c r="G52" s="232">
        <v>58</v>
      </c>
      <c r="H52" s="231">
        <v>50</v>
      </c>
      <c r="I52" s="232">
        <v>54</v>
      </c>
      <c r="J52" s="232">
        <v>104</v>
      </c>
    </row>
    <row r="53" spans="1:10" s="1" customFormat="1">
      <c r="A53" s="14" t="s">
        <v>46</v>
      </c>
      <c r="B53" s="236">
        <v>503</v>
      </c>
      <c r="C53" s="237">
        <v>843</v>
      </c>
      <c r="D53" s="237">
        <v>1346</v>
      </c>
      <c r="E53" s="236">
        <v>311</v>
      </c>
      <c r="F53" s="237">
        <v>409</v>
      </c>
      <c r="G53" s="237">
        <v>720</v>
      </c>
      <c r="H53" s="236">
        <v>814</v>
      </c>
      <c r="I53" s="237">
        <v>1252</v>
      </c>
      <c r="J53" s="238">
        <v>2066</v>
      </c>
    </row>
    <row r="54" spans="1:10" s="1" customFormat="1">
      <c r="A54" s="14" t="s">
        <v>153</v>
      </c>
      <c r="B54" s="239">
        <v>6092</v>
      </c>
      <c r="C54" s="240">
        <v>9714</v>
      </c>
      <c r="D54" s="240">
        <v>15806</v>
      </c>
      <c r="E54" s="239">
        <v>3245</v>
      </c>
      <c r="F54" s="240">
        <v>3703</v>
      </c>
      <c r="G54" s="240">
        <v>6948</v>
      </c>
      <c r="H54" s="239">
        <v>9337</v>
      </c>
      <c r="I54" s="240">
        <v>13417</v>
      </c>
      <c r="J54" s="240">
        <v>22754</v>
      </c>
    </row>
    <row r="55" spans="1:10" s="1" customFormat="1">
      <c r="A55" s="14"/>
      <c r="B55" s="239"/>
      <c r="C55" s="240"/>
      <c r="D55" s="240"/>
      <c r="E55" s="239"/>
      <c r="F55" s="240"/>
      <c r="G55" s="240"/>
      <c r="H55" s="239"/>
      <c r="I55" s="240"/>
      <c r="J55" s="240"/>
    </row>
    <row r="56" spans="1:10">
      <c r="A56" s="1" t="s">
        <v>154</v>
      </c>
      <c r="B56" s="231"/>
      <c r="C56" s="232"/>
      <c r="D56" s="235"/>
      <c r="E56" s="231"/>
      <c r="F56" s="232"/>
      <c r="G56" s="232"/>
      <c r="H56" s="231"/>
      <c r="I56" s="232"/>
      <c r="J56" s="232"/>
    </row>
    <row r="57" spans="1:10">
      <c r="A57" s="210" t="s">
        <v>155</v>
      </c>
      <c r="B57" s="231">
        <v>16</v>
      </c>
      <c r="C57" s="232">
        <v>8</v>
      </c>
      <c r="D57" s="232">
        <v>24</v>
      </c>
      <c r="E57" s="231">
        <v>18</v>
      </c>
      <c r="F57" s="232">
        <v>6</v>
      </c>
      <c r="G57" s="232">
        <v>24</v>
      </c>
      <c r="H57" s="231">
        <v>34</v>
      </c>
      <c r="I57" s="232">
        <v>14</v>
      </c>
      <c r="J57" s="232">
        <v>48</v>
      </c>
    </row>
    <row r="58" spans="1:10">
      <c r="A58" s="210" t="s">
        <v>156</v>
      </c>
      <c r="B58" s="231">
        <v>15</v>
      </c>
      <c r="C58" s="232">
        <v>29</v>
      </c>
      <c r="D58" s="232">
        <v>44</v>
      </c>
      <c r="E58" s="231">
        <v>0</v>
      </c>
      <c r="F58" s="232">
        <v>2</v>
      </c>
      <c r="G58" s="232">
        <v>2</v>
      </c>
      <c r="H58" s="231">
        <v>15</v>
      </c>
      <c r="I58" s="232">
        <v>31</v>
      </c>
      <c r="J58" s="232">
        <v>46</v>
      </c>
    </row>
    <row r="59" spans="1:10">
      <c r="A59" s="210" t="s">
        <v>157</v>
      </c>
      <c r="B59" s="231">
        <v>5</v>
      </c>
      <c r="C59" s="232">
        <v>4</v>
      </c>
      <c r="D59" s="232">
        <v>9</v>
      </c>
      <c r="E59" s="231">
        <v>13</v>
      </c>
      <c r="F59" s="232">
        <v>6</v>
      </c>
      <c r="G59" s="232">
        <v>19</v>
      </c>
      <c r="H59" s="231">
        <v>18</v>
      </c>
      <c r="I59" s="232">
        <v>10</v>
      </c>
      <c r="J59" s="232">
        <v>28</v>
      </c>
    </row>
    <row r="60" spans="1:10">
      <c r="A60" s="210" t="s">
        <v>342</v>
      </c>
      <c r="B60" s="231">
        <v>0</v>
      </c>
      <c r="C60" s="232">
        <v>1</v>
      </c>
      <c r="D60" s="232">
        <v>1</v>
      </c>
      <c r="E60" s="231">
        <v>0</v>
      </c>
      <c r="F60" s="232">
        <v>0</v>
      </c>
      <c r="G60" s="232">
        <v>0</v>
      </c>
      <c r="H60" s="231">
        <v>0</v>
      </c>
      <c r="I60" s="232">
        <v>1</v>
      </c>
      <c r="J60" s="232">
        <v>1</v>
      </c>
    </row>
    <row r="61" spans="1:10">
      <c r="A61" s="210" t="s">
        <v>158</v>
      </c>
      <c r="B61" s="231">
        <v>0</v>
      </c>
      <c r="C61" s="232">
        <v>2</v>
      </c>
      <c r="D61" s="232">
        <v>2</v>
      </c>
      <c r="E61" s="231">
        <v>9</v>
      </c>
      <c r="F61" s="232">
        <v>4</v>
      </c>
      <c r="G61" s="232">
        <v>13</v>
      </c>
      <c r="H61" s="231">
        <v>9</v>
      </c>
      <c r="I61" s="232">
        <v>6</v>
      </c>
      <c r="J61" s="232">
        <v>15</v>
      </c>
    </row>
    <row r="62" spans="1:10">
      <c r="A62" s="210" t="s">
        <v>159</v>
      </c>
      <c r="B62" s="231">
        <v>5</v>
      </c>
      <c r="C62" s="232">
        <v>4</v>
      </c>
      <c r="D62" s="232">
        <v>9</v>
      </c>
      <c r="E62" s="231">
        <v>10</v>
      </c>
      <c r="F62" s="232">
        <v>0</v>
      </c>
      <c r="G62" s="232">
        <v>10</v>
      </c>
      <c r="H62" s="231">
        <v>15</v>
      </c>
      <c r="I62" s="232">
        <v>4</v>
      </c>
      <c r="J62" s="232">
        <v>19</v>
      </c>
    </row>
    <row r="63" spans="1:10">
      <c r="A63" s="210" t="s">
        <v>343</v>
      </c>
      <c r="B63" s="231">
        <v>5</v>
      </c>
      <c r="C63" s="232">
        <v>1</v>
      </c>
      <c r="D63" s="232">
        <v>6</v>
      </c>
      <c r="E63" s="231">
        <v>8</v>
      </c>
      <c r="F63" s="232">
        <v>4</v>
      </c>
      <c r="G63" s="232">
        <v>12</v>
      </c>
      <c r="H63" s="231">
        <v>13</v>
      </c>
      <c r="I63" s="232">
        <v>5</v>
      </c>
      <c r="J63" s="232">
        <v>18</v>
      </c>
    </row>
    <row r="64" spans="1:10">
      <c r="A64" s="210" t="s">
        <v>344</v>
      </c>
      <c r="B64" s="231">
        <v>46</v>
      </c>
      <c r="C64" s="232">
        <v>61</v>
      </c>
      <c r="D64" s="232">
        <v>107</v>
      </c>
      <c r="E64" s="231">
        <v>91</v>
      </c>
      <c r="F64" s="232">
        <v>18</v>
      </c>
      <c r="G64" s="232">
        <v>109</v>
      </c>
      <c r="H64" s="231">
        <v>137</v>
      </c>
      <c r="I64" s="232">
        <v>79</v>
      </c>
      <c r="J64" s="232">
        <v>216</v>
      </c>
    </row>
    <row r="65" spans="1:10">
      <c r="A65" s="210" t="s">
        <v>163</v>
      </c>
      <c r="B65" s="231">
        <v>0</v>
      </c>
      <c r="C65" s="232">
        <v>1</v>
      </c>
      <c r="D65" s="232">
        <v>1</v>
      </c>
      <c r="E65" s="231">
        <v>0</v>
      </c>
      <c r="F65" s="232">
        <v>0</v>
      </c>
      <c r="G65" s="232">
        <v>0</v>
      </c>
      <c r="H65" s="231">
        <v>0</v>
      </c>
      <c r="I65" s="232">
        <v>1</v>
      </c>
      <c r="J65" s="232">
        <v>1</v>
      </c>
    </row>
    <row r="66" spans="1:10">
      <c r="A66" s="210" t="s">
        <v>164</v>
      </c>
      <c r="B66" s="231">
        <v>116</v>
      </c>
      <c r="C66" s="232">
        <v>58</v>
      </c>
      <c r="D66" s="232">
        <v>174</v>
      </c>
      <c r="E66" s="231">
        <v>121</v>
      </c>
      <c r="F66" s="232">
        <v>50</v>
      </c>
      <c r="G66" s="232">
        <v>171</v>
      </c>
      <c r="H66" s="231">
        <v>237</v>
      </c>
      <c r="I66" s="232">
        <v>108</v>
      </c>
      <c r="J66" s="232">
        <v>345</v>
      </c>
    </row>
    <row r="67" spans="1:10">
      <c r="A67" s="210" t="s">
        <v>166</v>
      </c>
      <c r="B67" s="231">
        <v>2</v>
      </c>
      <c r="C67" s="232">
        <v>0</v>
      </c>
      <c r="D67" s="232">
        <v>2</v>
      </c>
      <c r="E67" s="231">
        <v>0</v>
      </c>
      <c r="F67" s="232">
        <v>0</v>
      </c>
      <c r="G67" s="232">
        <v>0</v>
      </c>
      <c r="H67" s="231">
        <v>2</v>
      </c>
      <c r="I67" s="232">
        <v>0</v>
      </c>
      <c r="J67" s="232">
        <v>2</v>
      </c>
    </row>
    <row r="68" spans="1:10">
      <c r="A68" s="210" t="s">
        <v>167</v>
      </c>
      <c r="B68" s="231">
        <v>57</v>
      </c>
      <c r="C68" s="232">
        <v>22</v>
      </c>
      <c r="D68" s="232">
        <v>79</v>
      </c>
      <c r="E68" s="231">
        <v>284</v>
      </c>
      <c r="F68" s="232">
        <v>76</v>
      </c>
      <c r="G68" s="232">
        <v>360</v>
      </c>
      <c r="H68" s="231">
        <v>341</v>
      </c>
      <c r="I68" s="232">
        <v>98</v>
      </c>
      <c r="J68" s="232">
        <v>439</v>
      </c>
    </row>
    <row r="69" spans="1:10">
      <c r="A69" s="210" t="s">
        <v>168</v>
      </c>
      <c r="B69" s="231">
        <v>1</v>
      </c>
      <c r="C69" s="232">
        <v>0</v>
      </c>
      <c r="D69" s="232">
        <v>1</v>
      </c>
      <c r="E69" s="231">
        <v>0</v>
      </c>
      <c r="F69" s="232">
        <v>0</v>
      </c>
      <c r="G69" s="232">
        <v>0</v>
      </c>
      <c r="H69" s="231">
        <v>1</v>
      </c>
      <c r="I69" s="232">
        <v>0</v>
      </c>
      <c r="J69" s="232">
        <v>1</v>
      </c>
    </row>
    <row r="70" spans="1:10">
      <c r="A70" s="210" t="s">
        <v>169</v>
      </c>
      <c r="B70" s="231">
        <v>9</v>
      </c>
      <c r="C70" s="232">
        <v>1</v>
      </c>
      <c r="D70" s="232">
        <v>10</v>
      </c>
      <c r="E70" s="231">
        <v>6</v>
      </c>
      <c r="F70" s="232">
        <v>1</v>
      </c>
      <c r="G70" s="232">
        <v>7</v>
      </c>
      <c r="H70" s="231">
        <v>15</v>
      </c>
      <c r="I70" s="232">
        <v>2</v>
      </c>
      <c r="J70" s="232">
        <v>17</v>
      </c>
    </row>
    <row r="71" spans="1:10">
      <c r="A71" s="210" t="s">
        <v>170</v>
      </c>
      <c r="B71" s="231">
        <v>81</v>
      </c>
      <c r="C71" s="232">
        <v>60</v>
      </c>
      <c r="D71" s="232">
        <v>141</v>
      </c>
      <c r="E71" s="231">
        <v>38</v>
      </c>
      <c r="F71" s="232">
        <v>8</v>
      </c>
      <c r="G71" s="232">
        <v>46</v>
      </c>
      <c r="H71" s="231">
        <v>119</v>
      </c>
      <c r="I71" s="232">
        <v>68</v>
      </c>
      <c r="J71" s="232">
        <v>187</v>
      </c>
    </row>
    <row r="72" spans="1:10">
      <c r="A72" s="210" t="s">
        <v>171</v>
      </c>
      <c r="B72" s="231">
        <v>6</v>
      </c>
      <c r="C72" s="232">
        <v>6</v>
      </c>
      <c r="D72" s="232">
        <v>12</v>
      </c>
      <c r="E72" s="231">
        <v>1</v>
      </c>
      <c r="F72" s="232">
        <v>2</v>
      </c>
      <c r="G72" s="232">
        <v>3</v>
      </c>
      <c r="H72" s="231">
        <v>7</v>
      </c>
      <c r="I72" s="232">
        <v>8</v>
      </c>
      <c r="J72" s="232">
        <v>15</v>
      </c>
    </row>
    <row r="73" spans="1:10">
      <c r="A73" s="210" t="s">
        <v>173</v>
      </c>
      <c r="B73" s="231">
        <v>2</v>
      </c>
      <c r="C73" s="232">
        <v>1</v>
      </c>
      <c r="D73" s="232">
        <v>3</v>
      </c>
      <c r="E73" s="231">
        <v>0</v>
      </c>
      <c r="F73" s="232">
        <v>1</v>
      </c>
      <c r="G73" s="232">
        <v>1</v>
      </c>
      <c r="H73" s="231">
        <v>2</v>
      </c>
      <c r="I73" s="232">
        <v>2</v>
      </c>
      <c r="J73" s="232">
        <v>4</v>
      </c>
    </row>
    <row r="74" spans="1:10">
      <c r="A74" s="210" t="s">
        <v>174</v>
      </c>
      <c r="B74" s="231">
        <v>0</v>
      </c>
      <c r="C74" s="232">
        <v>2</v>
      </c>
      <c r="D74" s="232">
        <v>2</v>
      </c>
      <c r="E74" s="231">
        <v>0</v>
      </c>
      <c r="F74" s="232">
        <v>0</v>
      </c>
      <c r="G74" s="232">
        <v>0</v>
      </c>
      <c r="H74" s="231">
        <v>0</v>
      </c>
      <c r="I74" s="232">
        <v>2</v>
      </c>
      <c r="J74" s="232">
        <v>2</v>
      </c>
    </row>
    <row r="75" spans="1:10">
      <c r="A75" s="210" t="s">
        <v>175</v>
      </c>
      <c r="B75" s="231">
        <v>195</v>
      </c>
      <c r="C75" s="232">
        <v>150</v>
      </c>
      <c r="D75" s="232">
        <v>345</v>
      </c>
      <c r="E75" s="231">
        <v>76</v>
      </c>
      <c r="F75" s="232">
        <v>47</v>
      </c>
      <c r="G75" s="232">
        <v>123</v>
      </c>
      <c r="H75" s="231">
        <v>271</v>
      </c>
      <c r="I75" s="232">
        <v>197</v>
      </c>
      <c r="J75" s="232">
        <v>468</v>
      </c>
    </row>
    <row r="76" spans="1:10">
      <c r="A76" s="210" t="s">
        <v>176</v>
      </c>
      <c r="B76" s="231">
        <v>30</v>
      </c>
      <c r="C76" s="232">
        <v>53</v>
      </c>
      <c r="D76" s="232">
        <v>83</v>
      </c>
      <c r="E76" s="231">
        <v>54</v>
      </c>
      <c r="F76" s="232">
        <v>68</v>
      </c>
      <c r="G76" s="232">
        <v>122</v>
      </c>
      <c r="H76" s="231">
        <v>84</v>
      </c>
      <c r="I76" s="232">
        <v>121</v>
      </c>
      <c r="J76" s="232">
        <v>205</v>
      </c>
    </row>
    <row r="77" spans="1:10">
      <c r="A77" s="210" t="s">
        <v>177</v>
      </c>
      <c r="B77" s="231">
        <v>3</v>
      </c>
      <c r="C77" s="232">
        <v>3</v>
      </c>
      <c r="D77" s="232">
        <v>6</v>
      </c>
      <c r="E77" s="231">
        <v>0</v>
      </c>
      <c r="F77" s="232">
        <v>0</v>
      </c>
      <c r="G77" s="232">
        <v>0</v>
      </c>
      <c r="H77" s="231">
        <v>3</v>
      </c>
      <c r="I77" s="232">
        <v>3</v>
      </c>
      <c r="J77" s="232">
        <v>6</v>
      </c>
    </row>
    <row r="78" spans="1:10">
      <c r="A78" s="210" t="s">
        <v>178</v>
      </c>
      <c r="B78" s="231">
        <v>6</v>
      </c>
      <c r="C78" s="232">
        <v>2</v>
      </c>
      <c r="D78" s="232">
        <v>8</v>
      </c>
      <c r="E78" s="231">
        <v>8</v>
      </c>
      <c r="F78" s="232">
        <v>1</v>
      </c>
      <c r="G78" s="232">
        <v>9</v>
      </c>
      <c r="H78" s="231">
        <v>14</v>
      </c>
      <c r="I78" s="232">
        <v>3</v>
      </c>
      <c r="J78" s="232">
        <v>17</v>
      </c>
    </row>
    <row r="79" spans="1:10">
      <c r="A79" s="210" t="s">
        <v>345</v>
      </c>
      <c r="B79" s="231">
        <v>1</v>
      </c>
      <c r="C79" s="232">
        <v>1</v>
      </c>
      <c r="D79" s="232">
        <v>2</v>
      </c>
      <c r="E79" s="231">
        <v>1</v>
      </c>
      <c r="F79" s="232">
        <v>2</v>
      </c>
      <c r="G79" s="232">
        <v>3</v>
      </c>
      <c r="H79" s="231">
        <v>2</v>
      </c>
      <c r="I79" s="232">
        <v>3</v>
      </c>
      <c r="J79" s="232">
        <v>5</v>
      </c>
    </row>
    <row r="80" spans="1:10">
      <c r="A80" s="210" t="s">
        <v>180</v>
      </c>
      <c r="B80" s="231">
        <v>0</v>
      </c>
      <c r="C80" s="232">
        <v>1</v>
      </c>
      <c r="D80" s="232">
        <v>1</v>
      </c>
      <c r="E80" s="231">
        <v>9</v>
      </c>
      <c r="F80" s="232">
        <v>0</v>
      </c>
      <c r="G80" s="232">
        <v>9</v>
      </c>
      <c r="H80" s="231">
        <v>9</v>
      </c>
      <c r="I80" s="232">
        <v>1</v>
      </c>
      <c r="J80" s="232">
        <v>10</v>
      </c>
    </row>
    <row r="81" spans="1:10">
      <c r="A81" s="210" t="s">
        <v>181</v>
      </c>
      <c r="B81" s="231">
        <v>0</v>
      </c>
      <c r="C81" s="232">
        <v>1</v>
      </c>
      <c r="D81" s="232">
        <v>1</v>
      </c>
      <c r="E81" s="231">
        <v>0</v>
      </c>
      <c r="F81" s="232">
        <v>0</v>
      </c>
      <c r="G81" s="232">
        <v>0</v>
      </c>
      <c r="H81" s="231">
        <v>0</v>
      </c>
      <c r="I81" s="232">
        <v>1</v>
      </c>
      <c r="J81" s="232">
        <v>1</v>
      </c>
    </row>
    <row r="82" spans="1:10">
      <c r="A82" s="210" t="s">
        <v>182</v>
      </c>
      <c r="B82" s="231">
        <v>133</v>
      </c>
      <c r="C82" s="232">
        <v>119</v>
      </c>
      <c r="D82" s="232">
        <v>252</v>
      </c>
      <c r="E82" s="231">
        <v>42</v>
      </c>
      <c r="F82" s="232">
        <v>42</v>
      </c>
      <c r="G82" s="232">
        <v>84</v>
      </c>
      <c r="H82" s="231">
        <v>175</v>
      </c>
      <c r="I82" s="232">
        <v>161</v>
      </c>
      <c r="J82" s="232">
        <v>336</v>
      </c>
    </row>
    <row r="83" spans="1:10">
      <c r="A83" s="210" t="s">
        <v>183</v>
      </c>
      <c r="B83" s="231">
        <v>1</v>
      </c>
      <c r="C83" s="232">
        <v>0</v>
      </c>
      <c r="D83" s="232">
        <v>1</v>
      </c>
      <c r="E83" s="231">
        <v>0</v>
      </c>
      <c r="F83" s="232">
        <v>0</v>
      </c>
      <c r="G83" s="232">
        <v>0</v>
      </c>
      <c r="H83" s="231">
        <v>1</v>
      </c>
      <c r="I83" s="232">
        <v>0</v>
      </c>
      <c r="J83" s="232">
        <v>1</v>
      </c>
    </row>
    <row r="84" spans="1:10">
      <c r="A84" s="210" t="s">
        <v>184</v>
      </c>
      <c r="B84" s="231">
        <v>3</v>
      </c>
      <c r="C84" s="232">
        <v>4</v>
      </c>
      <c r="D84" s="232">
        <v>7</v>
      </c>
      <c r="E84" s="231">
        <v>1</v>
      </c>
      <c r="F84" s="232">
        <v>2</v>
      </c>
      <c r="G84" s="232">
        <v>3</v>
      </c>
      <c r="H84" s="231">
        <v>4</v>
      </c>
      <c r="I84" s="232">
        <v>6</v>
      </c>
      <c r="J84" s="232">
        <v>10</v>
      </c>
    </row>
    <row r="85" spans="1:10">
      <c r="A85" s="210" t="s">
        <v>185</v>
      </c>
      <c r="B85" s="231">
        <v>3</v>
      </c>
      <c r="C85" s="232">
        <v>7</v>
      </c>
      <c r="D85" s="232">
        <v>10</v>
      </c>
      <c r="E85" s="231">
        <v>10</v>
      </c>
      <c r="F85" s="232">
        <v>8</v>
      </c>
      <c r="G85" s="232">
        <v>18</v>
      </c>
      <c r="H85" s="231">
        <v>13</v>
      </c>
      <c r="I85" s="232">
        <v>15</v>
      </c>
      <c r="J85" s="232">
        <v>28</v>
      </c>
    </row>
    <row r="86" spans="1:10">
      <c r="A86" s="210" t="s">
        <v>186</v>
      </c>
      <c r="B86" s="231">
        <v>0</v>
      </c>
      <c r="C86" s="232">
        <v>1</v>
      </c>
      <c r="D86" s="232">
        <v>1</v>
      </c>
      <c r="E86" s="231">
        <v>0</v>
      </c>
      <c r="F86" s="232">
        <v>2</v>
      </c>
      <c r="G86" s="232">
        <v>2</v>
      </c>
      <c r="H86" s="231">
        <v>0</v>
      </c>
      <c r="I86" s="232">
        <v>3</v>
      </c>
      <c r="J86" s="232">
        <v>3</v>
      </c>
    </row>
    <row r="87" spans="1:10">
      <c r="A87" s="210" t="s">
        <v>187</v>
      </c>
      <c r="B87" s="231">
        <v>2</v>
      </c>
      <c r="C87" s="232">
        <v>1</v>
      </c>
      <c r="D87" s="232">
        <v>3</v>
      </c>
      <c r="E87" s="231">
        <v>5</v>
      </c>
      <c r="F87" s="232">
        <v>0</v>
      </c>
      <c r="G87" s="232">
        <v>5</v>
      </c>
      <c r="H87" s="231">
        <v>7</v>
      </c>
      <c r="I87" s="232">
        <v>1</v>
      </c>
      <c r="J87" s="232">
        <v>8</v>
      </c>
    </row>
    <row r="88" spans="1:10">
      <c r="A88" s="210" t="s">
        <v>188</v>
      </c>
      <c r="B88" s="231">
        <v>134</v>
      </c>
      <c r="C88" s="232">
        <v>97</v>
      </c>
      <c r="D88" s="232">
        <v>231</v>
      </c>
      <c r="E88" s="231">
        <v>76</v>
      </c>
      <c r="F88" s="232">
        <v>46</v>
      </c>
      <c r="G88" s="232">
        <v>122</v>
      </c>
      <c r="H88" s="231">
        <v>210</v>
      </c>
      <c r="I88" s="232">
        <v>143</v>
      </c>
      <c r="J88" s="232">
        <v>353</v>
      </c>
    </row>
    <row r="89" spans="1:10">
      <c r="A89" s="210" t="s">
        <v>189</v>
      </c>
      <c r="B89" s="231">
        <v>24</v>
      </c>
      <c r="C89" s="232">
        <v>21</v>
      </c>
      <c r="D89" s="232">
        <v>45</v>
      </c>
      <c r="E89" s="231">
        <v>63</v>
      </c>
      <c r="F89" s="232">
        <v>36</v>
      </c>
      <c r="G89" s="232">
        <v>99</v>
      </c>
      <c r="H89" s="231">
        <v>87</v>
      </c>
      <c r="I89" s="232">
        <v>57</v>
      </c>
      <c r="J89" s="232">
        <v>144</v>
      </c>
    </row>
    <row r="90" spans="1:10">
      <c r="A90" s="210" t="s">
        <v>190</v>
      </c>
      <c r="B90" s="231">
        <v>28</v>
      </c>
      <c r="C90" s="232">
        <v>22</v>
      </c>
      <c r="D90" s="232">
        <v>50</v>
      </c>
      <c r="E90" s="231">
        <v>22</v>
      </c>
      <c r="F90" s="232">
        <v>10</v>
      </c>
      <c r="G90" s="232">
        <v>32</v>
      </c>
      <c r="H90" s="231">
        <v>50</v>
      </c>
      <c r="I90" s="232">
        <v>32</v>
      </c>
      <c r="J90" s="232">
        <v>82</v>
      </c>
    </row>
    <row r="91" spans="1:10">
      <c r="A91" s="210" t="s">
        <v>192</v>
      </c>
      <c r="B91" s="231">
        <v>4</v>
      </c>
      <c r="C91" s="232">
        <v>4</v>
      </c>
      <c r="D91" s="232">
        <v>8</v>
      </c>
      <c r="E91" s="231">
        <v>1</v>
      </c>
      <c r="F91" s="232">
        <v>2</v>
      </c>
      <c r="G91" s="232">
        <v>3</v>
      </c>
      <c r="H91" s="231">
        <v>5</v>
      </c>
      <c r="I91" s="232">
        <v>6</v>
      </c>
      <c r="J91" s="232">
        <v>11</v>
      </c>
    </row>
    <row r="92" spans="1:10">
      <c r="A92" s="210" t="s">
        <v>346</v>
      </c>
      <c r="B92" s="231">
        <v>1</v>
      </c>
      <c r="C92" s="232">
        <v>1</v>
      </c>
      <c r="D92" s="232">
        <v>2</v>
      </c>
      <c r="E92" s="231">
        <v>1</v>
      </c>
      <c r="F92" s="232">
        <v>0</v>
      </c>
      <c r="G92" s="232">
        <v>1</v>
      </c>
      <c r="H92" s="231">
        <v>2</v>
      </c>
      <c r="I92" s="232">
        <v>1</v>
      </c>
      <c r="J92" s="232">
        <v>3</v>
      </c>
    </row>
    <row r="93" spans="1:10">
      <c r="A93" s="210" t="s">
        <v>193</v>
      </c>
      <c r="B93" s="231">
        <v>4</v>
      </c>
      <c r="C93" s="232">
        <v>1</v>
      </c>
      <c r="D93" s="232">
        <v>5</v>
      </c>
      <c r="E93" s="231">
        <v>3</v>
      </c>
      <c r="F93" s="232">
        <v>0</v>
      </c>
      <c r="G93" s="232">
        <v>3</v>
      </c>
      <c r="H93" s="231">
        <v>7</v>
      </c>
      <c r="I93" s="232">
        <v>1</v>
      </c>
      <c r="J93" s="232">
        <v>8</v>
      </c>
    </row>
    <row r="94" spans="1:10">
      <c r="A94" s="210" t="s">
        <v>194</v>
      </c>
      <c r="B94" s="231">
        <v>5</v>
      </c>
      <c r="C94" s="232">
        <v>2</v>
      </c>
      <c r="D94" s="232">
        <v>7</v>
      </c>
      <c r="E94" s="231">
        <v>2</v>
      </c>
      <c r="F94" s="232">
        <v>8</v>
      </c>
      <c r="G94" s="232">
        <v>10</v>
      </c>
      <c r="H94" s="231">
        <v>7</v>
      </c>
      <c r="I94" s="232">
        <v>10</v>
      </c>
      <c r="J94" s="232">
        <v>17</v>
      </c>
    </row>
    <row r="95" spans="1:10">
      <c r="A95" s="210" t="s">
        <v>195</v>
      </c>
      <c r="B95" s="231">
        <v>12</v>
      </c>
      <c r="C95" s="232">
        <v>7</v>
      </c>
      <c r="D95" s="232">
        <v>19</v>
      </c>
      <c r="E95" s="231">
        <v>1</v>
      </c>
      <c r="F95" s="232">
        <v>0</v>
      </c>
      <c r="G95" s="232">
        <v>1</v>
      </c>
      <c r="H95" s="231">
        <v>13</v>
      </c>
      <c r="I95" s="232">
        <v>7</v>
      </c>
      <c r="J95" s="232">
        <v>20</v>
      </c>
    </row>
    <row r="96" spans="1:10">
      <c r="A96" s="210" t="s">
        <v>347</v>
      </c>
      <c r="B96" s="231">
        <v>0</v>
      </c>
      <c r="C96" s="232">
        <v>2</v>
      </c>
      <c r="D96" s="232">
        <v>2</v>
      </c>
      <c r="E96" s="231">
        <v>0</v>
      </c>
      <c r="F96" s="232">
        <v>0</v>
      </c>
      <c r="G96" s="232">
        <v>0</v>
      </c>
      <c r="H96" s="231">
        <v>0</v>
      </c>
      <c r="I96" s="232">
        <v>2</v>
      </c>
      <c r="J96" s="232">
        <v>2</v>
      </c>
    </row>
    <row r="97" spans="1:10">
      <c r="A97" s="210" t="s">
        <v>196</v>
      </c>
      <c r="B97" s="231">
        <v>16</v>
      </c>
      <c r="C97" s="232">
        <v>16</v>
      </c>
      <c r="D97" s="232">
        <v>32</v>
      </c>
      <c r="E97" s="231">
        <v>41</v>
      </c>
      <c r="F97" s="232">
        <v>22</v>
      </c>
      <c r="G97" s="232">
        <v>63</v>
      </c>
      <c r="H97" s="231">
        <v>57</v>
      </c>
      <c r="I97" s="232">
        <v>38</v>
      </c>
      <c r="J97" s="232">
        <v>95</v>
      </c>
    </row>
    <row r="98" spans="1:10">
      <c r="A98" s="210" t="s">
        <v>197</v>
      </c>
      <c r="B98" s="231">
        <v>2</v>
      </c>
      <c r="C98" s="232">
        <v>2</v>
      </c>
      <c r="D98" s="232">
        <v>4</v>
      </c>
      <c r="E98" s="231">
        <v>3</v>
      </c>
      <c r="F98" s="232">
        <v>0</v>
      </c>
      <c r="G98" s="232">
        <v>3</v>
      </c>
      <c r="H98" s="231">
        <v>5</v>
      </c>
      <c r="I98" s="232">
        <v>2</v>
      </c>
      <c r="J98" s="232">
        <v>7</v>
      </c>
    </row>
    <row r="99" spans="1:10">
      <c r="A99" s="210" t="s">
        <v>198</v>
      </c>
      <c r="B99" s="231">
        <v>0</v>
      </c>
      <c r="C99" s="232">
        <v>0</v>
      </c>
      <c r="D99" s="232">
        <v>0</v>
      </c>
      <c r="E99" s="231">
        <v>2</v>
      </c>
      <c r="F99" s="232">
        <v>2</v>
      </c>
      <c r="G99" s="232">
        <v>4</v>
      </c>
      <c r="H99" s="231">
        <v>2</v>
      </c>
      <c r="I99" s="232">
        <v>2</v>
      </c>
      <c r="J99" s="232">
        <v>4</v>
      </c>
    </row>
    <row r="100" spans="1:10">
      <c r="A100" s="210" t="s">
        <v>199</v>
      </c>
      <c r="B100" s="231">
        <v>17</v>
      </c>
      <c r="C100" s="232">
        <v>12</v>
      </c>
      <c r="D100" s="232">
        <v>29</v>
      </c>
      <c r="E100" s="231">
        <v>20</v>
      </c>
      <c r="F100" s="232">
        <v>54</v>
      </c>
      <c r="G100" s="232">
        <v>74</v>
      </c>
      <c r="H100" s="231">
        <v>37</v>
      </c>
      <c r="I100" s="232">
        <v>66</v>
      </c>
      <c r="J100" s="232">
        <v>103</v>
      </c>
    </row>
    <row r="101" spans="1:10">
      <c r="A101" s="210" t="s">
        <v>200</v>
      </c>
      <c r="B101" s="231">
        <v>6</v>
      </c>
      <c r="C101" s="232">
        <v>2</v>
      </c>
      <c r="D101" s="232">
        <v>8</v>
      </c>
      <c r="E101" s="231">
        <v>5</v>
      </c>
      <c r="F101" s="232">
        <v>2</v>
      </c>
      <c r="G101" s="232">
        <v>7</v>
      </c>
      <c r="H101" s="231">
        <v>11</v>
      </c>
      <c r="I101" s="232">
        <v>4</v>
      </c>
      <c r="J101" s="232">
        <v>15</v>
      </c>
    </row>
    <row r="102" spans="1:10">
      <c r="A102" s="210" t="s">
        <v>201</v>
      </c>
      <c r="B102" s="231">
        <v>15</v>
      </c>
      <c r="C102" s="232">
        <v>17</v>
      </c>
      <c r="D102" s="232">
        <v>32</v>
      </c>
      <c r="E102" s="231">
        <v>12</v>
      </c>
      <c r="F102" s="232">
        <v>6</v>
      </c>
      <c r="G102" s="232">
        <v>18</v>
      </c>
      <c r="H102" s="231">
        <v>27</v>
      </c>
      <c r="I102" s="232">
        <v>23</v>
      </c>
      <c r="J102" s="232">
        <v>50</v>
      </c>
    </row>
    <row r="103" spans="1:10">
      <c r="A103" s="210" t="s">
        <v>202</v>
      </c>
      <c r="B103" s="231">
        <v>34</v>
      </c>
      <c r="C103" s="232">
        <v>46</v>
      </c>
      <c r="D103" s="232">
        <v>80</v>
      </c>
      <c r="E103" s="231">
        <v>59</v>
      </c>
      <c r="F103" s="232">
        <v>68</v>
      </c>
      <c r="G103" s="232">
        <v>127</v>
      </c>
      <c r="H103" s="231">
        <v>93</v>
      </c>
      <c r="I103" s="232">
        <v>114</v>
      </c>
      <c r="J103" s="232">
        <v>207</v>
      </c>
    </row>
    <row r="104" spans="1:10">
      <c r="A104" s="210" t="s">
        <v>203</v>
      </c>
      <c r="B104" s="231">
        <v>1</v>
      </c>
      <c r="C104" s="232">
        <v>0</v>
      </c>
      <c r="D104" s="232">
        <v>1</v>
      </c>
      <c r="E104" s="231">
        <v>2</v>
      </c>
      <c r="F104" s="232">
        <v>1</v>
      </c>
      <c r="G104" s="232">
        <v>3</v>
      </c>
      <c r="H104" s="231">
        <v>3</v>
      </c>
      <c r="I104" s="232">
        <v>1</v>
      </c>
      <c r="J104" s="232">
        <v>4</v>
      </c>
    </row>
    <row r="105" spans="1:10" s="1" customFormat="1">
      <c r="A105" s="230" t="s">
        <v>204</v>
      </c>
      <c r="B105" s="233">
        <v>1046</v>
      </c>
      <c r="C105" s="234">
        <v>856</v>
      </c>
      <c r="D105" s="234">
        <v>1902</v>
      </c>
      <c r="E105" s="233">
        <v>1118</v>
      </c>
      <c r="F105" s="234">
        <v>607</v>
      </c>
      <c r="G105" s="234">
        <v>1725</v>
      </c>
      <c r="H105" s="233">
        <v>2164</v>
      </c>
      <c r="I105" s="234">
        <v>1463</v>
      </c>
      <c r="J105" s="234">
        <v>3627</v>
      </c>
    </row>
    <row r="106" spans="1:10" s="1" customFormat="1">
      <c r="A106" s="14"/>
      <c r="B106" s="239"/>
      <c r="C106" s="240"/>
      <c r="D106" s="240"/>
      <c r="E106" s="239"/>
      <c r="F106" s="240"/>
      <c r="G106" s="240"/>
      <c r="H106" s="239"/>
      <c r="I106" s="240"/>
      <c r="J106" s="240"/>
    </row>
    <row r="107" spans="1:10">
      <c r="A107" s="1" t="s">
        <v>205</v>
      </c>
      <c r="B107" s="239"/>
      <c r="C107" s="240"/>
      <c r="D107" s="235"/>
      <c r="E107" s="239"/>
      <c r="F107" s="240"/>
      <c r="G107" s="232"/>
      <c r="H107" s="239"/>
      <c r="I107" s="240"/>
      <c r="J107" s="232"/>
    </row>
    <row r="108" spans="1:10">
      <c r="A108" s="210" t="s">
        <v>207</v>
      </c>
      <c r="B108" s="231">
        <v>9</v>
      </c>
      <c r="C108" s="232">
        <v>11</v>
      </c>
      <c r="D108" s="232">
        <v>20</v>
      </c>
      <c r="E108" s="231">
        <v>18</v>
      </c>
      <c r="F108" s="232">
        <v>9</v>
      </c>
      <c r="G108" s="232">
        <v>27</v>
      </c>
      <c r="H108" s="231">
        <v>27</v>
      </c>
      <c r="I108" s="232">
        <v>20</v>
      </c>
      <c r="J108" s="232">
        <v>47</v>
      </c>
    </row>
    <row r="109" spans="1:10">
      <c r="A109" s="210" t="s">
        <v>348</v>
      </c>
      <c r="B109" s="231">
        <v>1</v>
      </c>
      <c r="C109" s="232">
        <v>0</v>
      </c>
      <c r="D109" s="232">
        <v>1</v>
      </c>
      <c r="E109" s="231">
        <v>0</v>
      </c>
      <c r="F109" s="232">
        <v>0</v>
      </c>
      <c r="G109" s="232">
        <v>0</v>
      </c>
      <c r="H109" s="231">
        <v>1</v>
      </c>
      <c r="I109" s="232">
        <v>0</v>
      </c>
      <c r="J109" s="232">
        <v>1</v>
      </c>
    </row>
    <row r="110" spans="1:10">
      <c r="A110" s="210" t="s">
        <v>349</v>
      </c>
      <c r="B110" s="231">
        <v>1</v>
      </c>
      <c r="C110" s="232">
        <v>0</v>
      </c>
      <c r="D110" s="232">
        <v>1</v>
      </c>
      <c r="E110" s="231">
        <v>0</v>
      </c>
      <c r="F110" s="232">
        <v>0</v>
      </c>
      <c r="G110" s="232">
        <v>0</v>
      </c>
      <c r="H110" s="231">
        <v>1</v>
      </c>
      <c r="I110" s="232">
        <v>0</v>
      </c>
      <c r="J110" s="232">
        <v>1</v>
      </c>
    </row>
    <row r="111" spans="1:10">
      <c r="A111" s="210" t="s">
        <v>350</v>
      </c>
      <c r="B111" s="231">
        <v>3</v>
      </c>
      <c r="C111" s="232">
        <v>0</v>
      </c>
      <c r="D111" s="232">
        <v>3</v>
      </c>
      <c r="E111" s="231">
        <v>0</v>
      </c>
      <c r="F111" s="232">
        <v>4</v>
      </c>
      <c r="G111" s="232">
        <v>4</v>
      </c>
      <c r="H111" s="231">
        <v>3</v>
      </c>
      <c r="I111" s="232">
        <v>4</v>
      </c>
      <c r="J111" s="232">
        <v>7</v>
      </c>
    </row>
    <row r="112" spans="1:10">
      <c r="A112" s="210" t="s">
        <v>351</v>
      </c>
      <c r="B112" s="231">
        <v>10</v>
      </c>
      <c r="C112" s="232">
        <v>13</v>
      </c>
      <c r="D112" s="232">
        <v>23</v>
      </c>
      <c r="E112" s="231">
        <v>23</v>
      </c>
      <c r="F112" s="232">
        <v>26</v>
      </c>
      <c r="G112" s="232">
        <v>49</v>
      </c>
      <c r="H112" s="231">
        <v>33</v>
      </c>
      <c r="I112" s="232">
        <v>39</v>
      </c>
      <c r="J112" s="232">
        <v>72</v>
      </c>
    </row>
    <row r="113" spans="1:10">
      <c r="A113" s="210" t="s">
        <v>209</v>
      </c>
      <c r="B113" s="231">
        <v>74</v>
      </c>
      <c r="C113" s="232">
        <v>105</v>
      </c>
      <c r="D113" s="232">
        <v>179</v>
      </c>
      <c r="E113" s="231">
        <v>118</v>
      </c>
      <c r="F113" s="232">
        <v>107</v>
      </c>
      <c r="G113" s="232">
        <v>225</v>
      </c>
      <c r="H113" s="231">
        <v>192</v>
      </c>
      <c r="I113" s="232">
        <v>212</v>
      </c>
      <c r="J113" s="232">
        <v>404</v>
      </c>
    </row>
    <row r="114" spans="1:10">
      <c r="A114" s="210" t="s">
        <v>210</v>
      </c>
      <c r="B114" s="231">
        <v>38</v>
      </c>
      <c r="C114" s="232">
        <v>31</v>
      </c>
      <c r="D114" s="232">
        <v>69</v>
      </c>
      <c r="E114" s="231">
        <v>47</v>
      </c>
      <c r="F114" s="232">
        <v>50</v>
      </c>
      <c r="G114" s="232">
        <v>97</v>
      </c>
      <c r="H114" s="231">
        <v>85</v>
      </c>
      <c r="I114" s="232">
        <v>81</v>
      </c>
      <c r="J114" s="232">
        <v>166</v>
      </c>
    </row>
    <row r="115" spans="1:10">
      <c r="A115" s="210" t="s">
        <v>211</v>
      </c>
      <c r="B115" s="231">
        <v>25</v>
      </c>
      <c r="C115" s="232">
        <v>17</v>
      </c>
      <c r="D115" s="232">
        <v>42</v>
      </c>
      <c r="E115" s="231">
        <v>38</v>
      </c>
      <c r="F115" s="232">
        <v>37</v>
      </c>
      <c r="G115" s="232">
        <v>75</v>
      </c>
      <c r="H115" s="231">
        <v>63</v>
      </c>
      <c r="I115" s="232">
        <v>54</v>
      </c>
      <c r="J115" s="232">
        <v>117</v>
      </c>
    </row>
    <row r="116" spans="1:10">
      <c r="A116" s="210" t="s">
        <v>212</v>
      </c>
      <c r="B116" s="231">
        <v>68</v>
      </c>
      <c r="C116" s="232">
        <v>74</v>
      </c>
      <c r="D116" s="232">
        <v>142</v>
      </c>
      <c r="E116" s="231">
        <v>105</v>
      </c>
      <c r="F116" s="232">
        <v>63</v>
      </c>
      <c r="G116" s="232">
        <v>168</v>
      </c>
      <c r="H116" s="231">
        <v>173</v>
      </c>
      <c r="I116" s="232">
        <v>137</v>
      </c>
      <c r="J116" s="232">
        <v>310</v>
      </c>
    </row>
    <row r="117" spans="1:10">
      <c r="A117" s="210" t="s">
        <v>213</v>
      </c>
      <c r="B117" s="231">
        <v>7</v>
      </c>
      <c r="C117" s="232">
        <v>3</v>
      </c>
      <c r="D117" s="232">
        <v>10</v>
      </c>
      <c r="E117" s="231">
        <v>10</v>
      </c>
      <c r="F117" s="232">
        <v>1</v>
      </c>
      <c r="G117" s="232">
        <v>11</v>
      </c>
      <c r="H117" s="231">
        <v>17</v>
      </c>
      <c r="I117" s="232">
        <v>4</v>
      </c>
      <c r="J117" s="232">
        <v>21</v>
      </c>
    </row>
    <row r="118" spans="1:10">
      <c r="A118" s="210" t="s">
        <v>214</v>
      </c>
      <c r="B118" s="231">
        <v>3</v>
      </c>
      <c r="C118" s="232">
        <v>9</v>
      </c>
      <c r="D118" s="232">
        <v>12</v>
      </c>
      <c r="E118" s="231">
        <v>62</v>
      </c>
      <c r="F118" s="232">
        <v>62</v>
      </c>
      <c r="G118" s="232">
        <v>124</v>
      </c>
      <c r="H118" s="231">
        <v>65</v>
      </c>
      <c r="I118" s="232">
        <v>71</v>
      </c>
      <c r="J118" s="232">
        <v>136</v>
      </c>
    </row>
    <row r="119" spans="1:10">
      <c r="A119" s="210" t="s">
        <v>215</v>
      </c>
      <c r="B119" s="231">
        <v>0</v>
      </c>
      <c r="C119" s="232">
        <v>1</v>
      </c>
      <c r="D119" s="232">
        <v>1</v>
      </c>
      <c r="E119" s="231">
        <v>0</v>
      </c>
      <c r="F119" s="232">
        <v>2</v>
      </c>
      <c r="G119" s="232">
        <v>2</v>
      </c>
      <c r="H119" s="231">
        <v>0</v>
      </c>
      <c r="I119" s="232">
        <v>3</v>
      </c>
      <c r="J119" s="232">
        <v>3</v>
      </c>
    </row>
    <row r="120" spans="1:10">
      <c r="A120" s="210" t="s">
        <v>216</v>
      </c>
      <c r="B120" s="231">
        <v>3</v>
      </c>
      <c r="C120" s="232">
        <v>9</v>
      </c>
      <c r="D120" s="232">
        <v>12</v>
      </c>
      <c r="E120" s="231">
        <v>3</v>
      </c>
      <c r="F120" s="232">
        <v>0</v>
      </c>
      <c r="G120" s="232">
        <v>3</v>
      </c>
      <c r="H120" s="231">
        <v>6</v>
      </c>
      <c r="I120" s="232">
        <v>9</v>
      </c>
      <c r="J120" s="232">
        <v>15</v>
      </c>
    </row>
    <row r="121" spans="1:10">
      <c r="A121" s="210" t="s">
        <v>217</v>
      </c>
      <c r="B121" s="231">
        <v>34</v>
      </c>
      <c r="C121" s="232">
        <v>46</v>
      </c>
      <c r="D121" s="232">
        <v>80</v>
      </c>
      <c r="E121" s="231">
        <v>64</v>
      </c>
      <c r="F121" s="232">
        <v>62</v>
      </c>
      <c r="G121" s="232">
        <v>126</v>
      </c>
      <c r="H121" s="231">
        <v>98</v>
      </c>
      <c r="I121" s="232">
        <v>108</v>
      </c>
      <c r="J121" s="232">
        <v>206</v>
      </c>
    </row>
    <row r="122" spans="1:10">
      <c r="A122" s="210" t="s">
        <v>218</v>
      </c>
      <c r="B122" s="231">
        <v>5</v>
      </c>
      <c r="C122" s="232">
        <v>8</v>
      </c>
      <c r="D122" s="232">
        <v>13</v>
      </c>
      <c r="E122" s="231">
        <v>1</v>
      </c>
      <c r="F122" s="232">
        <v>2</v>
      </c>
      <c r="G122" s="232">
        <v>3</v>
      </c>
      <c r="H122" s="231">
        <v>6</v>
      </c>
      <c r="I122" s="232">
        <v>10</v>
      </c>
      <c r="J122" s="232">
        <v>16</v>
      </c>
    </row>
    <row r="123" spans="1:10">
      <c r="A123" s="210" t="s">
        <v>220</v>
      </c>
      <c r="B123" s="231">
        <v>4</v>
      </c>
      <c r="C123" s="232">
        <v>8</v>
      </c>
      <c r="D123" s="232">
        <v>12</v>
      </c>
      <c r="E123" s="231">
        <v>1</v>
      </c>
      <c r="F123" s="232">
        <v>4</v>
      </c>
      <c r="G123" s="232">
        <v>5</v>
      </c>
      <c r="H123" s="231">
        <v>5</v>
      </c>
      <c r="I123" s="232">
        <v>12</v>
      </c>
      <c r="J123" s="232">
        <v>17</v>
      </c>
    </row>
    <row r="124" spans="1:10">
      <c r="A124" s="210" t="s">
        <v>221</v>
      </c>
      <c r="B124" s="231">
        <v>1</v>
      </c>
      <c r="C124" s="232">
        <v>3</v>
      </c>
      <c r="D124" s="232">
        <v>4</v>
      </c>
      <c r="E124" s="231">
        <v>0</v>
      </c>
      <c r="F124" s="232">
        <v>0</v>
      </c>
      <c r="G124" s="232">
        <v>0</v>
      </c>
      <c r="H124" s="231">
        <v>1</v>
      </c>
      <c r="I124" s="232">
        <v>3</v>
      </c>
      <c r="J124" s="232">
        <v>4</v>
      </c>
    </row>
    <row r="125" spans="1:10">
      <c r="A125" s="210" t="s">
        <v>222</v>
      </c>
      <c r="B125" s="231">
        <v>4</v>
      </c>
      <c r="C125" s="232">
        <v>1</v>
      </c>
      <c r="D125" s="232">
        <v>5</v>
      </c>
      <c r="E125" s="231">
        <v>1</v>
      </c>
      <c r="F125" s="232">
        <v>1</v>
      </c>
      <c r="G125" s="232">
        <v>2</v>
      </c>
      <c r="H125" s="231">
        <v>5</v>
      </c>
      <c r="I125" s="232">
        <v>2</v>
      </c>
      <c r="J125" s="232">
        <v>7</v>
      </c>
    </row>
    <row r="126" spans="1:10">
      <c r="A126" s="210" t="s">
        <v>223</v>
      </c>
      <c r="B126" s="231">
        <v>11</v>
      </c>
      <c r="C126" s="232">
        <v>5</v>
      </c>
      <c r="D126" s="232">
        <v>16</v>
      </c>
      <c r="E126" s="231">
        <v>2</v>
      </c>
      <c r="F126" s="232">
        <v>0</v>
      </c>
      <c r="G126" s="232">
        <v>2</v>
      </c>
      <c r="H126" s="231">
        <v>13</v>
      </c>
      <c r="I126" s="232">
        <v>5</v>
      </c>
      <c r="J126" s="232">
        <v>18</v>
      </c>
    </row>
    <row r="127" spans="1:10">
      <c r="A127" s="210" t="s">
        <v>224</v>
      </c>
      <c r="B127" s="231">
        <v>4</v>
      </c>
      <c r="C127" s="232">
        <v>2</v>
      </c>
      <c r="D127" s="232">
        <v>6</v>
      </c>
      <c r="E127" s="231">
        <v>0</v>
      </c>
      <c r="F127" s="232">
        <v>2</v>
      </c>
      <c r="G127" s="232">
        <v>2</v>
      </c>
      <c r="H127" s="231">
        <v>4</v>
      </c>
      <c r="I127" s="232">
        <v>4</v>
      </c>
      <c r="J127" s="232">
        <v>8</v>
      </c>
    </row>
    <row r="128" spans="1:10">
      <c r="A128" s="210" t="s">
        <v>225</v>
      </c>
      <c r="B128" s="231">
        <v>70</v>
      </c>
      <c r="C128" s="232">
        <v>66</v>
      </c>
      <c r="D128" s="232">
        <v>136</v>
      </c>
      <c r="E128" s="231">
        <v>72</v>
      </c>
      <c r="F128" s="232">
        <v>42</v>
      </c>
      <c r="G128" s="232">
        <v>114</v>
      </c>
      <c r="H128" s="231">
        <v>142</v>
      </c>
      <c r="I128" s="232">
        <v>108</v>
      </c>
      <c r="J128" s="232">
        <v>250</v>
      </c>
    </row>
    <row r="129" spans="1:10">
      <c r="A129" s="210" t="s">
        <v>227</v>
      </c>
      <c r="B129" s="231">
        <v>4</v>
      </c>
      <c r="C129" s="232">
        <v>4</v>
      </c>
      <c r="D129" s="232">
        <v>8</v>
      </c>
      <c r="E129" s="231">
        <v>2</v>
      </c>
      <c r="F129" s="232">
        <v>9</v>
      </c>
      <c r="G129" s="232">
        <v>11</v>
      </c>
      <c r="H129" s="231">
        <v>6</v>
      </c>
      <c r="I129" s="232">
        <v>13</v>
      </c>
      <c r="J129" s="232">
        <v>19</v>
      </c>
    </row>
    <row r="130" spans="1:10">
      <c r="A130" s="210" t="s">
        <v>228</v>
      </c>
      <c r="B130" s="231">
        <v>1</v>
      </c>
      <c r="C130" s="232">
        <v>3</v>
      </c>
      <c r="D130" s="232">
        <v>4</v>
      </c>
      <c r="E130" s="231">
        <v>0</v>
      </c>
      <c r="F130" s="232">
        <v>3</v>
      </c>
      <c r="G130" s="232">
        <v>3</v>
      </c>
      <c r="H130" s="231">
        <v>1</v>
      </c>
      <c r="I130" s="232">
        <v>0</v>
      </c>
      <c r="J130" s="232">
        <v>0</v>
      </c>
    </row>
    <row r="131" spans="1:10">
      <c r="A131" s="210" t="s">
        <v>229</v>
      </c>
      <c r="B131" s="231">
        <v>4</v>
      </c>
      <c r="C131" s="232">
        <v>3</v>
      </c>
      <c r="D131" s="232">
        <v>7</v>
      </c>
      <c r="E131" s="231">
        <v>1</v>
      </c>
      <c r="F131" s="232">
        <v>2</v>
      </c>
      <c r="G131" s="232">
        <v>3</v>
      </c>
      <c r="H131" s="231">
        <v>0</v>
      </c>
      <c r="I131" s="232">
        <v>0</v>
      </c>
      <c r="J131" s="232">
        <v>0</v>
      </c>
    </row>
    <row r="132" spans="1:10">
      <c r="A132" s="210" t="s">
        <v>230</v>
      </c>
      <c r="B132" s="231">
        <v>32</v>
      </c>
      <c r="C132" s="232">
        <v>42</v>
      </c>
      <c r="D132" s="232">
        <v>74</v>
      </c>
      <c r="E132" s="231">
        <v>31</v>
      </c>
      <c r="F132" s="232">
        <v>34</v>
      </c>
      <c r="G132" s="232">
        <v>65</v>
      </c>
      <c r="H132" s="231">
        <v>0</v>
      </c>
      <c r="I132" s="232">
        <v>0</v>
      </c>
      <c r="J132" s="232">
        <v>0</v>
      </c>
    </row>
    <row r="133" spans="1:10">
      <c r="A133" s="210" t="s">
        <v>352</v>
      </c>
      <c r="B133" s="231">
        <v>0</v>
      </c>
      <c r="C133" s="232">
        <v>0</v>
      </c>
      <c r="D133" s="232">
        <v>0</v>
      </c>
      <c r="E133" s="231">
        <v>1</v>
      </c>
      <c r="F133" s="232">
        <v>0</v>
      </c>
      <c r="G133" s="232">
        <v>1</v>
      </c>
      <c r="H133" s="231">
        <v>0</v>
      </c>
      <c r="I133" s="232">
        <v>0</v>
      </c>
      <c r="J133" s="232">
        <v>0</v>
      </c>
    </row>
    <row r="134" spans="1:10">
      <c r="A134" s="210" t="s">
        <v>232</v>
      </c>
      <c r="B134" s="231">
        <v>32</v>
      </c>
      <c r="C134" s="232">
        <v>78</v>
      </c>
      <c r="D134" s="232">
        <v>110</v>
      </c>
      <c r="E134" s="231">
        <v>8</v>
      </c>
      <c r="F134" s="232">
        <v>22</v>
      </c>
      <c r="G134" s="232">
        <v>30</v>
      </c>
      <c r="H134" s="231">
        <v>40</v>
      </c>
      <c r="I134" s="232">
        <v>100</v>
      </c>
      <c r="J134" s="232">
        <v>140</v>
      </c>
    </row>
    <row r="135" spans="1:10">
      <c r="A135" s="210" t="s">
        <v>233</v>
      </c>
      <c r="B135" s="231">
        <v>5</v>
      </c>
      <c r="C135" s="232">
        <v>2</v>
      </c>
      <c r="D135" s="232">
        <v>7</v>
      </c>
      <c r="E135" s="231">
        <v>1</v>
      </c>
      <c r="F135" s="232">
        <v>2</v>
      </c>
      <c r="G135" s="232">
        <v>3</v>
      </c>
      <c r="H135" s="231">
        <v>6</v>
      </c>
      <c r="I135" s="232">
        <v>4</v>
      </c>
      <c r="J135" s="232">
        <v>10</v>
      </c>
    </row>
    <row r="136" spans="1:10">
      <c r="A136" s="210" t="s">
        <v>234</v>
      </c>
      <c r="B136" s="231">
        <v>0</v>
      </c>
      <c r="C136" s="232">
        <v>1</v>
      </c>
      <c r="D136" s="232">
        <v>1</v>
      </c>
      <c r="E136" s="231">
        <v>1</v>
      </c>
      <c r="F136" s="232">
        <v>0</v>
      </c>
      <c r="G136" s="232">
        <v>1</v>
      </c>
      <c r="H136" s="231">
        <v>1</v>
      </c>
      <c r="I136" s="232">
        <v>1</v>
      </c>
      <c r="J136" s="232">
        <v>2</v>
      </c>
    </row>
    <row r="137" spans="1:10">
      <c r="A137" s="210" t="s">
        <v>235</v>
      </c>
      <c r="B137" s="231">
        <v>14</v>
      </c>
      <c r="C137" s="232">
        <v>15</v>
      </c>
      <c r="D137" s="232">
        <v>29</v>
      </c>
      <c r="E137" s="231">
        <v>17</v>
      </c>
      <c r="F137" s="232">
        <v>4</v>
      </c>
      <c r="G137" s="232">
        <v>21</v>
      </c>
      <c r="H137" s="231">
        <v>31</v>
      </c>
      <c r="I137" s="232">
        <v>19</v>
      </c>
      <c r="J137" s="232">
        <v>50</v>
      </c>
    </row>
    <row r="138" spans="1:10">
      <c r="A138" s="210" t="s">
        <v>353</v>
      </c>
      <c r="B138" s="231">
        <v>170</v>
      </c>
      <c r="C138" s="232">
        <v>194</v>
      </c>
      <c r="D138" s="232">
        <v>364</v>
      </c>
      <c r="E138" s="231">
        <v>113</v>
      </c>
      <c r="F138" s="232">
        <v>128</v>
      </c>
      <c r="G138" s="232">
        <v>241</v>
      </c>
      <c r="H138" s="231">
        <v>283</v>
      </c>
      <c r="I138" s="232">
        <v>322</v>
      </c>
      <c r="J138" s="232">
        <v>605</v>
      </c>
    </row>
    <row r="139" spans="1:10" s="1" customFormat="1">
      <c r="A139" s="14" t="s">
        <v>237</v>
      </c>
      <c r="B139" s="233">
        <v>637</v>
      </c>
      <c r="C139" s="234">
        <v>754</v>
      </c>
      <c r="D139" s="234">
        <v>1391</v>
      </c>
      <c r="E139" s="233">
        <v>740</v>
      </c>
      <c r="F139" s="234">
        <v>678</v>
      </c>
      <c r="G139" s="234">
        <v>1418</v>
      </c>
      <c r="H139" s="233">
        <v>1377</v>
      </c>
      <c r="I139" s="234">
        <v>1432</v>
      </c>
      <c r="J139" s="234">
        <v>2809</v>
      </c>
    </row>
    <row r="140" spans="1:10" s="1" customFormat="1">
      <c r="A140" s="14"/>
      <c r="B140" s="239"/>
      <c r="C140" s="240"/>
      <c r="D140" s="240"/>
      <c r="E140" s="239"/>
      <c r="F140" s="240"/>
      <c r="G140" s="240"/>
      <c r="H140" s="239"/>
      <c r="I140" s="240"/>
      <c r="J140" s="240"/>
    </row>
    <row r="141" spans="1:10">
      <c r="A141" s="1" t="s">
        <v>238</v>
      </c>
      <c r="B141" s="231"/>
      <c r="C141" s="232"/>
      <c r="D141" s="235"/>
      <c r="E141" s="231"/>
      <c r="F141" s="232"/>
      <c r="G141" s="232"/>
      <c r="H141" s="231"/>
      <c r="I141" s="232"/>
      <c r="J141" s="232"/>
    </row>
    <row r="142" spans="1:10">
      <c r="A142" s="210" t="s">
        <v>239</v>
      </c>
      <c r="B142" s="231">
        <v>25</v>
      </c>
      <c r="C142" s="232">
        <v>22</v>
      </c>
      <c r="D142" s="232">
        <v>47</v>
      </c>
      <c r="E142" s="231">
        <v>3</v>
      </c>
      <c r="F142" s="232">
        <v>0</v>
      </c>
      <c r="G142" s="232">
        <v>3</v>
      </c>
      <c r="H142" s="231">
        <v>28</v>
      </c>
      <c r="I142" s="232">
        <v>22</v>
      </c>
      <c r="J142" s="232">
        <v>50</v>
      </c>
    </row>
    <row r="143" spans="1:10">
      <c r="A143" s="210" t="s">
        <v>294</v>
      </c>
      <c r="B143" s="231">
        <v>64</v>
      </c>
      <c r="C143" s="232">
        <v>73</v>
      </c>
      <c r="D143" s="232">
        <v>137</v>
      </c>
      <c r="E143" s="231">
        <v>6</v>
      </c>
      <c r="F143" s="232">
        <v>19</v>
      </c>
      <c r="G143" s="232">
        <v>25</v>
      </c>
      <c r="H143" s="231">
        <v>70</v>
      </c>
      <c r="I143" s="232">
        <v>92</v>
      </c>
      <c r="J143" s="232">
        <v>162</v>
      </c>
    </row>
    <row r="144" spans="1:10">
      <c r="A144" s="210" t="s">
        <v>295</v>
      </c>
      <c r="B144" s="231">
        <v>71</v>
      </c>
      <c r="C144" s="232">
        <v>56</v>
      </c>
      <c r="D144" s="232">
        <v>127</v>
      </c>
      <c r="E144" s="231">
        <v>7</v>
      </c>
      <c r="F144" s="232">
        <v>11</v>
      </c>
      <c r="G144" s="232">
        <v>18</v>
      </c>
      <c r="H144" s="231">
        <v>78</v>
      </c>
      <c r="I144" s="232">
        <v>67</v>
      </c>
      <c r="J144" s="232">
        <v>145</v>
      </c>
    </row>
    <row r="145" spans="1:10">
      <c r="A145" s="210" t="s">
        <v>354</v>
      </c>
      <c r="B145" s="231">
        <v>1</v>
      </c>
      <c r="C145" s="232">
        <v>0</v>
      </c>
      <c r="D145" s="232">
        <v>1</v>
      </c>
      <c r="E145" s="231">
        <v>0</v>
      </c>
      <c r="F145" s="232">
        <v>0</v>
      </c>
      <c r="G145" s="232">
        <v>0</v>
      </c>
      <c r="H145" s="231">
        <v>1</v>
      </c>
      <c r="I145" s="232">
        <v>0</v>
      </c>
      <c r="J145" s="232">
        <v>1</v>
      </c>
    </row>
    <row r="146" spans="1:10">
      <c r="A146" s="210" t="s">
        <v>242</v>
      </c>
      <c r="B146" s="231">
        <v>80</v>
      </c>
      <c r="C146" s="232">
        <v>41</v>
      </c>
      <c r="D146" s="232">
        <v>121</v>
      </c>
      <c r="E146" s="231">
        <v>52</v>
      </c>
      <c r="F146" s="232">
        <v>38</v>
      </c>
      <c r="G146" s="232">
        <v>90</v>
      </c>
      <c r="H146" s="231">
        <v>132</v>
      </c>
      <c r="I146" s="232">
        <v>79</v>
      </c>
      <c r="J146" s="232">
        <v>211</v>
      </c>
    </row>
    <row r="147" spans="1:10">
      <c r="A147" s="210" t="s">
        <v>243</v>
      </c>
      <c r="B147" s="231">
        <v>2</v>
      </c>
      <c r="C147" s="232">
        <v>0</v>
      </c>
      <c r="D147" s="232">
        <v>2</v>
      </c>
      <c r="E147" s="231">
        <v>0</v>
      </c>
      <c r="F147" s="232">
        <v>1</v>
      </c>
      <c r="G147" s="232">
        <v>1</v>
      </c>
      <c r="H147" s="231">
        <v>2</v>
      </c>
      <c r="I147" s="232">
        <v>1</v>
      </c>
      <c r="J147" s="232">
        <v>3</v>
      </c>
    </row>
    <row r="148" spans="1:10">
      <c r="A148" s="210" t="s">
        <v>355</v>
      </c>
      <c r="B148" s="231">
        <v>0</v>
      </c>
      <c r="C148" s="232">
        <v>1</v>
      </c>
      <c r="D148" s="232">
        <v>1</v>
      </c>
      <c r="E148" s="231">
        <v>0</v>
      </c>
      <c r="F148" s="232">
        <v>1</v>
      </c>
      <c r="G148" s="232">
        <v>1</v>
      </c>
      <c r="H148" s="231">
        <v>0</v>
      </c>
      <c r="I148" s="232">
        <v>2</v>
      </c>
      <c r="J148" s="232">
        <v>2</v>
      </c>
    </row>
    <row r="149" spans="1:10">
      <c r="A149" s="210" t="s">
        <v>244</v>
      </c>
      <c r="B149" s="231">
        <v>6</v>
      </c>
      <c r="C149" s="232">
        <v>3</v>
      </c>
      <c r="D149" s="232">
        <v>9</v>
      </c>
      <c r="E149" s="231">
        <v>2</v>
      </c>
      <c r="F149" s="232">
        <v>3</v>
      </c>
      <c r="G149" s="232">
        <v>5</v>
      </c>
      <c r="H149" s="231">
        <v>8</v>
      </c>
      <c r="I149" s="232">
        <v>6</v>
      </c>
      <c r="J149" s="232">
        <v>14</v>
      </c>
    </row>
    <row r="150" spans="1:10">
      <c r="A150" s="210" t="s">
        <v>245</v>
      </c>
      <c r="B150" s="231">
        <v>394</v>
      </c>
      <c r="C150" s="232">
        <v>620</v>
      </c>
      <c r="D150" s="232">
        <v>1014</v>
      </c>
      <c r="E150" s="231">
        <v>1044</v>
      </c>
      <c r="F150" s="232">
        <v>1127</v>
      </c>
      <c r="G150" s="232">
        <v>2171</v>
      </c>
      <c r="H150" s="231">
        <v>1438</v>
      </c>
      <c r="I150" s="232">
        <v>1747</v>
      </c>
      <c r="J150" s="232">
        <v>3185</v>
      </c>
    </row>
    <row r="151" spans="1:10">
      <c r="A151" s="210" t="s">
        <v>356</v>
      </c>
      <c r="B151" s="231">
        <v>1</v>
      </c>
      <c r="C151" s="232">
        <v>1</v>
      </c>
      <c r="D151" s="232">
        <v>2</v>
      </c>
      <c r="E151" s="231">
        <v>2</v>
      </c>
      <c r="F151" s="232">
        <v>0</v>
      </c>
      <c r="G151" s="232">
        <v>2</v>
      </c>
      <c r="H151" s="231">
        <v>3</v>
      </c>
      <c r="I151" s="232">
        <v>1</v>
      </c>
      <c r="J151" s="232">
        <v>4</v>
      </c>
    </row>
    <row r="152" spans="1:10">
      <c r="A152" s="210" t="s">
        <v>357</v>
      </c>
      <c r="B152" s="231">
        <v>0</v>
      </c>
      <c r="C152" s="232">
        <v>1</v>
      </c>
      <c r="D152" s="232">
        <v>1</v>
      </c>
      <c r="E152" s="231">
        <v>0</v>
      </c>
      <c r="F152" s="232">
        <v>0</v>
      </c>
      <c r="G152" s="232">
        <v>0</v>
      </c>
      <c r="H152" s="231">
        <v>0</v>
      </c>
      <c r="I152" s="232">
        <v>1</v>
      </c>
      <c r="J152" s="232">
        <v>1</v>
      </c>
    </row>
    <row r="153" spans="1:10">
      <c r="A153" s="210" t="s">
        <v>247</v>
      </c>
      <c r="B153" s="231">
        <v>50</v>
      </c>
      <c r="C153" s="232">
        <v>82</v>
      </c>
      <c r="D153" s="232">
        <v>132</v>
      </c>
      <c r="E153" s="231">
        <v>44</v>
      </c>
      <c r="F153" s="232">
        <v>68</v>
      </c>
      <c r="G153" s="232">
        <v>112</v>
      </c>
      <c r="H153" s="231">
        <v>94</v>
      </c>
      <c r="I153" s="232">
        <v>150</v>
      </c>
      <c r="J153" s="232">
        <v>244</v>
      </c>
    </row>
    <row r="154" spans="1:10">
      <c r="A154" s="210" t="s">
        <v>248</v>
      </c>
      <c r="B154" s="231">
        <v>39</v>
      </c>
      <c r="C154" s="232">
        <v>31</v>
      </c>
      <c r="D154" s="232">
        <v>70</v>
      </c>
      <c r="E154" s="231">
        <v>6</v>
      </c>
      <c r="F154" s="232">
        <v>5</v>
      </c>
      <c r="G154" s="232">
        <v>11</v>
      </c>
      <c r="H154" s="231">
        <v>45</v>
      </c>
      <c r="I154" s="232">
        <v>36</v>
      </c>
      <c r="J154" s="232">
        <v>81</v>
      </c>
    </row>
    <row r="155" spans="1:10">
      <c r="A155" s="210" t="s">
        <v>358</v>
      </c>
      <c r="B155" s="231">
        <v>6</v>
      </c>
      <c r="C155" s="232">
        <v>1</v>
      </c>
      <c r="D155" s="232">
        <v>7</v>
      </c>
      <c r="E155" s="231">
        <v>1</v>
      </c>
      <c r="F155" s="232">
        <v>1</v>
      </c>
      <c r="G155" s="232">
        <v>2</v>
      </c>
      <c r="H155" s="231">
        <v>7</v>
      </c>
      <c r="I155" s="232">
        <v>2</v>
      </c>
      <c r="J155" s="232">
        <v>9</v>
      </c>
    </row>
    <row r="156" spans="1:10">
      <c r="A156" s="210" t="s">
        <v>249</v>
      </c>
      <c r="B156" s="231">
        <v>323</v>
      </c>
      <c r="C156" s="232">
        <v>232</v>
      </c>
      <c r="D156" s="232">
        <v>555</v>
      </c>
      <c r="E156" s="231">
        <v>530</v>
      </c>
      <c r="F156" s="232">
        <v>240</v>
      </c>
      <c r="G156" s="232">
        <v>770</v>
      </c>
      <c r="H156" s="231">
        <v>853</v>
      </c>
      <c r="I156" s="232">
        <v>472</v>
      </c>
      <c r="J156" s="232">
        <v>1325</v>
      </c>
    </row>
    <row r="157" spans="1:10">
      <c r="A157" s="210" t="s">
        <v>250</v>
      </c>
      <c r="B157" s="231">
        <v>64</v>
      </c>
      <c r="C157" s="232">
        <v>107</v>
      </c>
      <c r="D157" s="232">
        <v>171</v>
      </c>
      <c r="E157" s="231">
        <v>81</v>
      </c>
      <c r="F157" s="232">
        <v>101</v>
      </c>
      <c r="G157" s="232">
        <v>182</v>
      </c>
      <c r="H157" s="231">
        <v>145</v>
      </c>
      <c r="I157" s="232">
        <v>208</v>
      </c>
      <c r="J157" s="232">
        <v>353</v>
      </c>
    </row>
    <row r="158" spans="1:10">
      <c r="A158" s="210" t="s">
        <v>251</v>
      </c>
      <c r="B158" s="231">
        <v>28</v>
      </c>
      <c r="C158" s="232">
        <v>38</v>
      </c>
      <c r="D158" s="232">
        <v>66</v>
      </c>
      <c r="E158" s="231">
        <v>3</v>
      </c>
      <c r="F158" s="232">
        <v>5</v>
      </c>
      <c r="G158" s="232">
        <v>8</v>
      </c>
      <c r="H158" s="231">
        <v>31</v>
      </c>
      <c r="I158" s="232">
        <v>43</v>
      </c>
      <c r="J158" s="232">
        <v>74</v>
      </c>
    </row>
    <row r="159" spans="1:10">
      <c r="A159" s="210" t="s">
        <v>252</v>
      </c>
      <c r="B159" s="231">
        <v>143</v>
      </c>
      <c r="C159" s="232">
        <v>181</v>
      </c>
      <c r="D159" s="232">
        <v>324</v>
      </c>
      <c r="E159" s="231">
        <v>412</v>
      </c>
      <c r="F159" s="232">
        <v>308</v>
      </c>
      <c r="G159" s="232">
        <v>720</v>
      </c>
      <c r="H159" s="231">
        <v>555</v>
      </c>
      <c r="I159" s="232">
        <v>489</v>
      </c>
      <c r="J159" s="232">
        <v>1044</v>
      </c>
    </row>
    <row r="160" spans="1:10">
      <c r="A160" s="210" t="s">
        <v>253</v>
      </c>
      <c r="B160" s="231">
        <v>10</v>
      </c>
      <c r="C160" s="232">
        <v>14</v>
      </c>
      <c r="D160" s="232">
        <v>24</v>
      </c>
      <c r="E160" s="231">
        <v>8</v>
      </c>
      <c r="F160" s="232">
        <v>9</v>
      </c>
      <c r="G160" s="232">
        <v>17</v>
      </c>
      <c r="H160" s="231">
        <v>18</v>
      </c>
      <c r="I160" s="232">
        <v>23</v>
      </c>
      <c r="J160" s="232">
        <v>41</v>
      </c>
    </row>
    <row r="161" spans="1:10">
      <c r="A161" s="210" t="s">
        <v>254</v>
      </c>
      <c r="B161" s="231">
        <v>23</v>
      </c>
      <c r="C161" s="232">
        <v>55</v>
      </c>
      <c r="D161" s="232">
        <v>78</v>
      </c>
      <c r="E161" s="231">
        <v>17</v>
      </c>
      <c r="F161" s="232">
        <v>14</v>
      </c>
      <c r="G161" s="232">
        <v>31</v>
      </c>
      <c r="H161" s="231">
        <v>40</v>
      </c>
      <c r="I161" s="232">
        <v>69</v>
      </c>
      <c r="J161" s="232">
        <v>109</v>
      </c>
    </row>
    <row r="162" spans="1:10">
      <c r="A162" s="210" t="s">
        <v>255</v>
      </c>
      <c r="B162" s="231">
        <v>10</v>
      </c>
      <c r="C162" s="232">
        <v>1</v>
      </c>
      <c r="D162" s="232">
        <v>11</v>
      </c>
      <c r="E162" s="231">
        <v>6</v>
      </c>
      <c r="F162" s="232">
        <v>4</v>
      </c>
      <c r="G162" s="232">
        <v>10</v>
      </c>
      <c r="H162" s="231">
        <v>16</v>
      </c>
      <c r="I162" s="232">
        <v>5</v>
      </c>
      <c r="J162" s="232">
        <v>21</v>
      </c>
    </row>
    <row r="163" spans="1:10">
      <c r="A163" s="210" t="s">
        <v>256</v>
      </c>
      <c r="B163" s="231">
        <v>26</v>
      </c>
      <c r="C163" s="232">
        <v>12</v>
      </c>
      <c r="D163" s="232">
        <v>38</v>
      </c>
      <c r="E163" s="231">
        <v>18</v>
      </c>
      <c r="F163" s="232">
        <v>19</v>
      </c>
      <c r="G163" s="232">
        <v>37</v>
      </c>
      <c r="H163" s="231">
        <v>44</v>
      </c>
      <c r="I163" s="232">
        <v>31</v>
      </c>
      <c r="J163" s="232">
        <v>75</v>
      </c>
    </row>
    <row r="164" spans="1:10">
      <c r="A164" s="210" t="s">
        <v>359</v>
      </c>
      <c r="B164" s="231">
        <v>22</v>
      </c>
      <c r="C164" s="232">
        <v>58</v>
      </c>
      <c r="D164" s="232">
        <v>80</v>
      </c>
      <c r="E164" s="231">
        <v>9</v>
      </c>
      <c r="F164" s="232">
        <v>19</v>
      </c>
      <c r="G164" s="232">
        <v>28</v>
      </c>
      <c r="H164" s="231">
        <v>31</v>
      </c>
      <c r="I164" s="232">
        <v>77</v>
      </c>
      <c r="J164" s="232">
        <v>108</v>
      </c>
    </row>
    <row r="165" spans="1:10">
      <c r="A165" s="210" t="s">
        <v>258</v>
      </c>
      <c r="B165" s="231">
        <v>4</v>
      </c>
      <c r="C165" s="232">
        <v>18</v>
      </c>
      <c r="D165" s="232">
        <v>22</v>
      </c>
      <c r="E165" s="231">
        <v>3</v>
      </c>
      <c r="F165" s="232">
        <v>3</v>
      </c>
      <c r="G165" s="232">
        <v>6</v>
      </c>
      <c r="H165" s="231">
        <v>7</v>
      </c>
      <c r="I165" s="232">
        <v>21</v>
      </c>
      <c r="J165" s="232">
        <v>28</v>
      </c>
    </row>
    <row r="166" spans="1:10">
      <c r="A166" s="210" t="s">
        <v>259</v>
      </c>
      <c r="B166" s="231">
        <v>0</v>
      </c>
      <c r="C166" s="232">
        <v>1</v>
      </c>
      <c r="D166" s="232">
        <v>1</v>
      </c>
      <c r="E166" s="231">
        <v>1</v>
      </c>
      <c r="F166" s="232">
        <v>2</v>
      </c>
      <c r="G166" s="232">
        <v>3</v>
      </c>
      <c r="H166" s="231">
        <v>1</v>
      </c>
      <c r="I166" s="232">
        <v>3</v>
      </c>
      <c r="J166" s="232">
        <v>4</v>
      </c>
    </row>
    <row r="167" spans="1:10">
      <c r="A167" s="210" t="s">
        <v>261</v>
      </c>
      <c r="B167" s="231">
        <v>82</v>
      </c>
      <c r="C167" s="232">
        <v>58</v>
      </c>
      <c r="D167" s="232">
        <v>140</v>
      </c>
      <c r="E167" s="231">
        <v>65</v>
      </c>
      <c r="F167" s="232">
        <v>51</v>
      </c>
      <c r="G167" s="232">
        <v>116</v>
      </c>
      <c r="H167" s="231">
        <v>147</v>
      </c>
      <c r="I167" s="232">
        <v>109</v>
      </c>
      <c r="J167" s="232">
        <v>256</v>
      </c>
    </row>
    <row r="168" spans="1:10">
      <c r="A168" s="210" t="s">
        <v>360</v>
      </c>
      <c r="B168" s="231">
        <v>0</v>
      </c>
      <c r="C168" s="232">
        <v>1</v>
      </c>
      <c r="D168" s="232">
        <v>1</v>
      </c>
      <c r="E168" s="231">
        <v>0</v>
      </c>
      <c r="F168" s="232">
        <v>0</v>
      </c>
      <c r="G168" s="232">
        <v>0</v>
      </c>
      <c r="H168" s="231">
        <v>0</v>
      </c>
      <c r="I168" s="232">
        <v>1</v>
      </c>
      <c r="J168" s="232">
        <v>1</v>
      </c>
    </row>
    <row r="169" spans="1:10">
      <c r="A169" s="210" t="s">
        <v>263</v>
      </c>
      <c r="B169" s="231">
        <v>16</v>
      </c>
      <c r="C169" s="232">
        <v>15</v>
      </c>
      <c r="D169" s="232">
        <v>31</v>
      </c>
      <c r="E169" s="231">
        <v>3</v>
      </c>
      <c r="F169" s="232">
        <v>11</v>
      </c>
      <c r="G169" s="232">
        <v>14</v>
      </c>
      <c r="H169" s="231">
        <v>19</v>
      </c>
      <c r="I169" s="232">
        <v>26</v>
      </c>
      <c r="J169" s="232">
        <v>45</v>
      </c>
    </row>
    <row r="170" spans="1:10">
      <c r="A170" s="210" t="s">
        <v>264</v>
      </c>
      <c r="B170" s="231">
        <v>15</v>
      </c>
      <c r="C170" s="232">
        <v>18</v>
      </c>
      <c r="D170" s="232">
        <v>33</v>
      </c>
      <c r="E170" s="231">
        <v>2</v>
      </c>
      <c r="F170" s="232">
        <v>7</v>
      </c>
      <c r="G170" s="232">
        <v>9</v>
      </c>
      <c r="H170" s="231">
        <v>17</v>
      </c>
      <c r="I170" s="232">
        <v>25</v>
      </c>
      <c r="J170" s="232">
        <v>42</v>
      </c>
    </row>
    <row r="171" spans="1:10">
      <c r="A171" s="210" t="s">
        <v>265</v>
      </c>
      <c r="B171" s="231">
        <v>7</v>
      </c>
      <c r="C171" s="232">
        <v>1</v>
      </c>
      <c r="D171" s="232">
        <v>8</v>
      </c>
      <c r="E171" s="231">
        <v>3</v>
      </c>
      <c r="F171" s="232">
        <v>4</v>
      </c>
      <c r="G171" s="232">
        <v>7</v>
      </c>
      <c r="H171" s="231">
        <v>10</v>
      </c>
      <c r="I171" s="232">
        <v>5</v>
      </c>
      <c r="J171" s="232">
        <v>15</v>
      </c>
    </row>
    <row r="172" spans="1:10">
      <c r="A172" s="210" t="s">
        <v>266</v>
      </c>
      <c r="B172" s="231">
        <v>48</v>
      </c>
      <c r="C172" s="232">
        <v>31</v>
      </c>
      <c r="D172" s="232">
        <v>79</v>
      </c>
      <c r="E172" s="231">
        <v>23</v>
      </c>
      <c r="F172" s="232">
        <v>10</v>
      </c>
      <c r="G172" s="232">
        <v>33</v>
      </c>
      <c r="H172" s="231">
        <v>71</v>
      </c>
      <c r="I172" s="232">
        <v>41</v>
      </c>
      <c r="J172" s="232">
        <v>112</v>
      </c>
    </row>
    <row r="173" spans="1:10">
      <c r="A173" s="210" t="s">
        <v>267</v>
      </c>
      <c r="B173" s="231">
        <v>18</v>
      </c>
      <c r="C173" s="232">
        <v>4</v>
      </c>
      <c r="D173" s="232">
        <v>22</v>
      </c>
      <c r="E173" s="231">
        <v>5</v>
      </c>
      <c r="F173" s="232">
        <v>2</v>
      </c>
      <c r="G173" s="232">
        <v>7</v>
      </c>
      <c r="H173" s="231">
        <v>23</v>
      </c>
      <c r="I173" s="232">
        <v>6</v>
      </c>
      <c r="J173" s="232">
        <v>29</v>
      </c>
    </row>
    <row r="174" spans="1:10">
      <c r="A174" s="210" t="s">
        <v>361</v>
      </c>
      <c r="B174" s="231">
        <v>2</v>
      </c>
      <c r="C174" s="232">
        <v>0</v>
      </c>
      <c r="D174" s="232">
        <v>2</v>
      </c>
      <c r="E174" s="231">
        <v>2</v>
      </c>
      <c r="F174" s="232">
        <v>2</v>
      </c>
      <c r="G174" s="232">
        <v>4</v>
      </c>
      <c r="H174" s="231">
        <v>4</v>
      </c>
      <c r="I174" s="232">
        <v>2</v>
      </c>
      <c r="J174" s="232">
        <v>6</v>
      </c>
    </row>
    <row r="175" spans="1:10">
      <c r="A175" s="210" t="s">
        <v>268</v>
      </c>
      <c r="B175" s="231">
        <v>192</v>
      </c>
      <c r="C175" s="232">
        <v>73</v>
      </c>
      <c r="D175" s="232">
        <v>265</v>
      </c>
      <c r="E175" s="231">
        <v>267</v>
      </c>
      <c r="F175" s="232">
        <v>68</v>
      </c>
      <c r="G175" s="232">
        <v>335</v>
      </c>
      <c r="H175" s="231">
        <v>459</v>
      </c>
      <c r="I175" s="232">
        <v>141</v>
      </c>
      <c r="J175" s="232">
        <v>600</v>
      </c>
    </row>
    <row r="176" spans="1:10">
      <c r="A176" s="210" t="s">
        <v>269</v>
      </c>
      <c r="B176" s="231">
        <v>19</v>
      </c>
      <c r="C176" s="232">
        <v>22</v>
      </c>
      <c r="D176" s="232">
        <v>41</v>
      </c>
      <c r="E176" s="231">
        <v>19</v>
      </c>
      <c r="F176" s="232">
        <v>8</v>
      </c>
      <c r="G176" s="232">
        <v>27</v>
      </c>
      <c r="H176" s="231">
        <v>38</v>
      </c>
      <c r="I176" s="232">
        <v>30</v>
      </c>
      <c r="J176" s="232">
        <v>68</v>
      </c>
    </row>
    <row r="177" spans="1:10">
      <c r="A177" s="210" t="s">
        <v>270</v>
      </c>
      <c r="B177" s="231">
        <v>0</v>
      </c>
      <c r="C177" s="232">
        <v>0</v>
      </c>
      <c r="D177" s="232">
        <v>0</v>
      </c>
      <c r="E177" s="231">
        <v>2</v>
      </c>
      <c r="F177" s="232">
        <v>3</v>
      </c>
      <c r="G177" s="232">
        <v>5</v>
      </c>
      <c r="H177" s="231">
        <v>2</v>
      </c>
      <c r="I177" s="232">
        <v>3</v>
      </c>
      <c r="J177" s="232">
        <v>5</v>
      </c>
    </row>
    <row r="178" spans="1:10">
      <c r="A178" s="210" t="s">
        <v>271</v>
      </c>
      <c r="B178" s="231">
        <v>1</v>
      </c>
      <c r="C178" s="232">
        <v>4</v>
      </c>
      <c r="D178" s="232">
        <v>5</v>
      </c>
      <c r="E178" s="231">
        <v>12</v>
      </c>
      <c r="F178" s="232">
        <v>2</v>
      </c>
      <c r="G178" s="232">
        <v>14</v>
      </c>
      <c r="H178" s="231">
        <v>13</v>
      </c>
      <c r="I178" s="232">
        <v>6</v>
      </c>
      <c r="J178" s="232">
        <v>19</v>
      </c>
    </row>
    <row r="179" spans="1:10">
      <c r="A179" s="210" t="s">
        <v>272</v>
      </c>
      <c r="B179" s="231">
        <v>5</v>
      </c>
      <c r="C179" s="232">
        <v>6</v>
      </c>
      <c r="D179" s="232">
        <v>11</v>
      </c>
      <c r="E179" s="231">
        <v>2</v>
      </c>
      <c r="F179" s="232">
        <v>6</v>
      </c>
      <c r="G179" s="232">
        <v>8</v>
      </c>
      <c r="H179" s="231">
        <v>7</v>
      </c>
      <c r="I179" s="232">
        <v>12</v>
      </c>
      <c r="J179" s="232">
        <v>19</v>
      </c>
    </row>
    <row r="180" spans="1:10">
      <c r="A180" s="210" t="s">
        <v>362</v>
      </c>
      <c r="B180" s="231">
        <v>17</v>
      </c>
      <c r="C180" s="232">
        <v>18</v>
      </c>
      <c r="D180" s="232">
        <v>35</v>
      </c>
      <c r="E180" s="231">
        <v>5</v>
      </c>
      <c r="F180" s="232">
        <v>11</v>
      </c>
      <c r="G180" s="232">
        <v>16</v>
      </c>
      <c r="H180" s="231">
        <v>22</v>
      </c>
      <c r="I180" s="232">
        <v>29</v>
      </c>
      <c r="J180" s="232">
        <v>51</v>
      </c>
    </row>
    <row r="181" spans="1:10">
      <c r="A181" s="210" t="s">
        <v>274</v>
      </c>
      <c r="B181" s="231">
        <v>44</v>
      </c>
      <c r="C181" s="232">
        <v>69</v>
      </c>
      <c r="D181" s="232">
        <v>113</v>
      </c>
      <c r="E181" s="231">
        <v>13</v>
      </c>
      <c r="F181" s="232">
        <v>17</v>
      </c>
      <c r="G181" s="232">
        <v>30</v>
      </c>
      <c r="H181" s="231">
        <v>57</v>
      </c>
      <c r="I181" s="232">
        <v>86</v>
      </c>
      <c r="J181" s="232">
        <v>143</v>
      </c>
    </row>
    <row r="182" spans="1:10">
      <c r="A182" s="210" t="s">
        <v>275</v>
      </c>
      <c r="B182" s="231">
        <v>1</v>
      </c>
      <c r="C182" s="232">
        <v>0</v>
      </c>
      <c r="D182" s="232">
        <v>1</v>
      </c>
      <c r="E182" s="231">
        <v>0</v>
      </c>
      <c r="F182" s="232">
        <v>0</v>
      </c>
      <c r="G182" s="232">
        <v>0</v>
      </c>
      <c r="H182" s="231">
        <v>1</v>
      </c>
      <c r="I182" s="232">
        <v>0</v>
      </c>
      <c r="J182" s="232">
        <v>1</v>
      </c>
    </row>
    <row r="183" spans="1:10">
      <c r="A183" s="210" t="s">
        <v>276</v>
      </c>
      <c r="B183" s="231">
        <v>43</v>
      </c>
      <c r="C183" s="232">
        <v>51</v>
      </c>
      <c r="D183" s="232">
        <v>94</v>
      </c>
      <c r="E183" s="231">
        <v>58</v>
      </c>
      <c r="F183" s="232">
        <v>38</v>
      </c>
      <c r="G183" s="232">
        <v>96</v>
      </c>
      <c r="H183" s="231">
        <v>101</v>
      </c>
      <c r="I183" s="232">
        <v>89</v>
      </c>
      <c r="J183" s="232">
        <v>190</v>
      </c>
    </row>
    <row r="184" spans="1:10">
      <c r="A184" s="210" t="s">
        <v>277</v>
      </c>
      <c r="B184" s="231">
        <v>20</v>
      </c>
      <c r="C184" s="232">
        <v>32</v>
      </c>
      <c r="D184" s="232">
        <v>52</v>
      </c>
      <c r="E184" s="231">
        <v>13</v>
      </c>
      <c r="F184" s="232">
        <v>16</v>
      </c>
      <c r="G184" s="232">
        <v>29</v>
      </c>
      <c r="H184" s="231">
        <v>33</v>
      </c>
      <c r="I184" s="232">
        <v>48</v>
      </c>
      <c r="J184" s="232">
        <v>81</v>
      </c>
    </row>
    <row r="185" spans="1:10">
      <c r="A185" s="210" t="s">
        <v>278</v>
      </c>
      <c r="B185" s="231">
        <v>224</v>
      </c>
      <c r="C185" s="232">
        <v>292</v>
      </c>
      <c r="D185" s="232">
        <v>516</v>
      </c>
      <c r="E185" s="231">
        <v>158</v>
      </c>
      <c r="F185" s="232">
        <v>183</v>
      </c>
      <c r="G185" s="232">
        <v>341</v>
      </c>
      <c r="H185" s="231">
        <v>382</v>
      </c>
      <c r="I185" s="232">
        <v>475</v>
      </c>
      <c r="J185" s="232">
        <v>857</v>
      </c>
    </row>
    <row r="186" spans="1:10">
      <c r="A186" s="210" t="s">
        <v>280</v>
      </c>
      <c r="B186" s="231">
        <v>53</v>
      </c>
      <c r="C186" s="232">
        <v>109</v>
      </c>
      <c r="D186" s="232">
        <v>162</v>
      </c>
      <c r="E186" s="231">
        <v>107</v>
      </c>
      <c r="F186" s="232">
        <v>129</v>
      </c>
      <c r="G186" s="232">
        <v>236</v>
      </c>
      <c r="H186" s="231">
        <v>160</v>
      </c>
      <c r="I186" s="232">
        <v>238</v>
      </c>
      <c r="J186" s="232">
        <v>398</v>
      </c>
    </row>
    <row r="187" spans="1:10">
      <c r="A187" s="210" t="s">
        <v>363</v>
      </c>
      <c r="B187" s="231">
        <v>36</v>
      </c>
      <c r="C187" s="232">
        <v>77</v>
      </c>
      <c r="D187" s="232">
        <v>113</v>
      </c>
      <c r="E187" s="231">
        <v>22</v>
      </c>
      <c r="F187" s="232">
        <v>38</v>
      </c>
      <c r="G187" s="232">
        <v>60</v>
      </c>
      <c r="H187" s="231">
        <v>58</v>
      </c>
      <c r="I187" s="232">
        <v>115</v>
      </c>
      <c r="J187" s="232">
        <v>173</v>
      </c>
    </row>
    <row r="188" spans="1:10" s="1" customFormat="1">
      <c r="A188" s="230" t="s">
        <v>282</v>
      </c>
      <c r="B188" s="233">
        <v>2235</v>
      </c>
      <c r="C188" s="234">
        <v>2530</v>
      </c>
      <c r="D188" s="234">
        <v>4765</v>
      </c>
      <c r="E188" s="233">
        <v>3036</v>
      </c>
      <c r="F188" s="234">
        <v>2604</v>
      </c>
      <c r="G188" s="234">
        <v>5640</v>
      </c>
      <c r="H188" s="233">
        <v>5271</v>
      </c>
      <c r="I188" s="234">
        <v>5134</v>
      </c>
      <c r="J188" s="234">
        <v>10405</v>
      </c>
    </row>
    <row r="189" spans="1:10" s="1" customFormat="1">
      <c r="A189" s="230"/>
      <c r="B189" s="239"/>
      <c r="C189" s="240"/>
      <c r="D189" s="240"/>
      <c r="E189" s="239"/>
      <c r="F189" s="240"/>
      <c r="G189" s="240"/>
      <c r="H189" s="239"/>
      <c r="I189" s="240"/>
      <c r="J189" s="240"/>
    </row>
    <row r="190" spans="1:10" s="1" customFormat="1">
      <c r="A190" s="229" t="s">
        <v>283</v>
      </c>
      <c r="B190" s="239"/>
      <c r="C190" s="240"/>
      <c r="D190" s="232"/>
      <c r="E190" s="239"/>
      <c r="F190" s="240"/>
      <c r="G190" s="232"/>
      <c r="H190" s="239"/>
      <c r="I190" s="240"/>
      <c r="J190" s="232"/>
    </row>
    <row r="191" spans="1:10">
      <c r="A191" s="210" t="s">
        <v>284</v>
      </c>
      <c r="B191" s="231">
        <v>10</v>
      </c>
      <c r="C191" s="232">
        <v>13</v>
      </c>
      <c r="D191" s="232">
        <v>23</v>
      </c>
      <c r="E191" s="231">
        <v>23</v>
      </c>
      <c r="F191" s="232">
        <v>25</v>
      </c>
      <c r="G191" s="232">
        <v>48</v>
      </c>
      <c r="H191" s="231">
        <v>33</v>
      </c>
      <c r="I191" s="232">
        <v>38</v>
      </c>
      <c r="J191" s="232">
        <v>71</v>
      </c>
    </row>
    <row r="192" spans="1:10">
      <c r="A192" s="210" t="s">
        <v>364</v>
      </c>
      <c r="B192" s="231">
        <v>1</v>
      </c>
      <c r="C192" s="232">
        <v>0</v>
      </c>
      <c r="D192" s="232">
        <v>1</v>
      </c>
      <c r="E192" s="231">
        <v>0</v>
      </c>
      <c r="F192" s="232">
        <v>0</v>
      </c>
      <c r="G192" s="232">
        <v>0</v>
      </c>
      <c r="H192" s="231">
        <v>1</v>
      </c>
      <c r="I192" s="232">
        <v>0</v>
      </c>
      <c r="J192" s="232">
        <v>1</v>
      </c>
    </row>
    <row r="193" spans="1:10">
      <c r="A193" s="210" t="s">
        <v>286</v>
      </c>
      <c r="B193" s="231">
        <v>3</v>
      </c>
      <c r="C193" s="232">
        <v>4</v>
      </c>
      <c r="D193" s="232">
        <v>7</v>
      </c>
      <c r="E193" s="231">
        <v>3</v>
      </c>
      <c r="F193" s="232">
        <v>1</v>
      </c>
      <c r="G193" s="232">
        <v>4</v>
      </c>
      <c r="H193" s="231">
        <v>6</v>
      </c>
      <c r="I193" s="232">
        <v>5</v>
      </c>
      <c r="J193" s="232">
        <v>11</v>
      </c>
    </row>
    <row r="194" spans="1:10">
      <c r="A194" s="210" t="s">
        <v>365</v>
      </c>
      <c r="B194" s="231">
        <v>2</v>
      </c>
      <c r="C194" s="232">
        <v>0</v>
      </c>
      <c r="D194" s="232">
        <v>2</v>
      </c>
      <c r="E194" s="231">
        <v>0</v>
      </c>
      <c r="F194" s="232">
        <v>0</v>
      </c>
      <c r="G194" s="232">
        <v>0</v>
      </c>
      <c r="H194" s="231">
        <v>2</v>
      </c>
      <c r="I194" s="232">
        <v>0</v>
      </c>
      <c r="J194" s="232">
        <v>2</v>
      </c>
    </row>
    <row r="195" spans="1:10" s="1" customFormat="1">
      <c r="A195" s="230" t="s">
        <v>287</v>
      </c>
      <c r="B195" s="233">
        <v>16</v>
      </c>
      <c r="C195" s="234">
        <v>17</v>
      </c>
      <c r="D195" s="234">
        <v>33</v>
      </c>
      <c r="E195" s="233">
        <v>26</v>
      </c>
      <c r="F195" s="234">
        <v>26</v>
      </c>
      <c r="G195" s="234">
        <v>52</v>
      </c>
      <c r="H195" s="233">
        <v>42</v>
      </c>
      <c r="I195" s="234">
        <v>43</v>
      </c>
      <c r="J195" s="234">
        <v>85</v>
      </c>
    </row>
    <row r="196" spans="1:10" s="1" customFormat="1">
      <c r="A196" s="229"/>
      <c r="B196" s="239"/>
      <c r="C196" s="240"/>
      <c r="D196" s="240"/>
      <c r="E196" s="239"/>
      <c r="F196" s="240"/>
      <c r="G196" s="240"/>
      <c r="H196" s="239"/>
      <c r="I196" s="240"/>
      <c r="J196" s="240"/>
    </row>
    <row r="197" spans="1:10" s="1" customFormat="1">
      <c r="A197" s="229" t="s">
        <v>288</v>
      </c>
      <c r="B197" s="239"/>
      <c r="C197" s="240"/>
      <c r="D197" s="232"/>
      <c r="E197" s="239"/>
      <c r="F197" s="240"/>
      <c r="G197" s="232"/>
      <c r="H197" s="239"/>
      <c r="I197" s="240"/>
      <c r="J197" s="232"/>
    </row>
    <row r="198" spans="1:10">
      <c r="A198" s="210" t="s">
        <v>289</v>
      </c>
      <c r="B198" s="231">
        <v>0</v>
      </c>
      <c r="C198" s="232">
        <v>1</v>
      </c>
      <c r="D198" s="232">
        <v>1</v>
      </c>
      <c r="E198" s="231">
        <v>0</v>
      </c>
      <c r="F198" s="232">
        <v>1</v>
      </c>
      <c r="G198" s="232">
        <v>1</v>
      </c>
      <c r="H198" s="231">
        <f t="shared" ref="H198:I201" si="0">B198+E198</f>
        <v>0</v>
      </c>
      <c r="I198" s="232">
        <f t="shared" si="0"/>
        <v>2</v>
      </c>
      <c r="J198" s="232">
        <f t="shared" ref="J198:J201" si="1">SUM(H198:I198)</f>
        <v>2</v>
      </c>
    </row>
    <row r="199" spans="1:10">
      <c r="A199" s="210" t="s">
        <v>366</v>
      </c>
      <c r="B199" s="231">
        <v>0</v>
      </c>
      <c r="C199" s="232">
        <v>1</v>
      </c>
      <c r="D199" s="232">
        <v>1</v>
      </c>
      <c r="E199" s="231">
        <v>0</v>
      </c>
      <c r="F199" s="232">
        <v>0</v>
      </c>
      <c r="G199" s="232">
        <v>0</v>
      </c>
      <c r="H199" s="231">
        <f t="shared" si="0"/>
        <v>0</v>
      </c>
      <c r="I199" s="232">
        <f t="shared" si="0"/>
        <v>1</v>
      </c>
      <c r="J199" s="232">
        <f t="shared" si="1"/>
        <v>1</v>
      </c>
    </row>
    <row r="200" spans="1:10">
      <c r="A200" s="210" t="s">
        <v>367</v>
      </c>
      <c r="B200" s="231">
        <v>385</v>
      </c>
      <c r="C200" s="232">
        <v>238</v>
      </c>
      <c r="D200" s="232">
        <v>623</v>
      </c>
      <c r="E200" s="231">
        <v>31</v>
      </c>
      <c r="F200" s="232">
        <v>17</v>
      </c>
      <c r="G200" s="232">
        <v>48</v>
      </c>
      <c r="H200" s="231">
        <f t="shared" si="0"/>
        <v>416</v>
      </c>
      <c r="I200" s="232">
        <f t="shared" si="0"/>
        <v>255</v>
      </c>
      <c r="J200" s="232">
        <f t="shared" si="1"/>
        <v>671</v>
      </c>
    </row>
    <row r="201" spans="1:10" s="1" customFormat="1">
      <c r="A201" s="230" t="s">
        <v>293</v>
      </c>
      <c r="B201" s="233">
        <v>385</v>
      </c>
      <c r="C201" s="234">
        <v>240</v>
      </c>
      <c r="D201" s="234">
        <v>625</v>
      </c>
      <c r="E201" s="233">
        <v>31</v>
      </c>
      <c r="F201" s="234">
        <v>18</v>
      </c>
      <c r="G201" s="234">
        <v>49</v>
      </c>
      <c r="H201" s="233">
        <f t="shared" si="0"/>
        <v>416</v>
      </c>
      <c r="I201" s="234">
        <f t="shared" si="0"/>
        <v>258</v>
      </c>
      <c r="J201" s="234">
        <f t="shared" si="1"/>
        <v>674</v>
      </c>
    </row>
    <row r="202" spans="1:10" s="1" customFormat="1" ht="15.6" customHeight="1">
      <c r="A202" s="230" t="s">
        <v>66</v>
      </c>
      <c r="B202" s="239">
        <v>10411</v>
      </c>
      <c r="C202" s="240">
        <v>14111</v>
      </c>
      <c r="D202" s="240">
        <v>24522</v>
      </c>
      <c r="E202" s="239">
        <v>8196</v>
      </c>
      <c r="F202" s="240">
        <v>7636</v>
      </c>
      <c r="G202" s="240">
        <v>15832</v>
      </c>
      <c r="H202" s="239">
        <v>18607</v>
      </c>
      <c r="I202" s="240">
        <v>21747</v>
      </c>
      <c r="J202" s="240">
        <v>40354</v>
      </c>
    </row>
    <row r="203" spans="1:10">
      <c r="A203" s="174"/>
      <c r="B203" s="174"/>
      <c r="C203" s="174"/>
      <c r="E203" s="174"/>
      <c r="F203" s="174"/>
      <c r="H203" s="174"/>
      <c r="I203" s="174"/>
    </row>
    <row r="204" spans="1:10" ht="26.4" customHeight="1">
      <c r="A204" s="316" t="s">
        <v>368</v>
      </c>
      <c r="B204" s="316"/>
      <c r="C204" s="316"/>
      <c r="D204" s="316"/>
      <c r="E204" s="316"/>
      <c r="F204" s="316"/>
      <c r="G204" s="316"/>
      <c r="H204" s="316"/>
      <c r="I204" s="316"/>
      <c r="J204" s="316"/>
    </row>
    <row r="205" spans="1:10" ht="26.4" customHeight="1">
      <c r="A205" s="316" t="s">
        <v>369</v>
      </c>
      <c r="B205" s="316"/>
      <c r="C205" s="316"/>
      <c r="D205" s="316"/>
      <c r="E205" s="316"/>
      <c r="F205" s="316"/>
      <c r="G205" s="316"/>
      <c r="H205" s="316"/>
      <c r="I205" s="316"/>
      <c r="J205" s="316"/>
    </row>
    <row r="206" spans="1:10" ht="52.95" customHeight="1">
      <c r="A206" s="316" t="s">
        <v>370</v>
      </c>
      <c r="B206" s="316"/>
      <c r="C206" s="316"/>
      <c r="D206" s="316"/>
      <c r="E206" s="316"/>
      <c r="F206" s="316"/>
      <c r="G206" s="316"/>
      <c r="H206" s="316"/>
      <c r="I206" s="316"/>
      <c r="J206" s="316"/>
    </row>
  </sheetData>
  <mergeCells count="8">
    <mergeCell ref="A205:J205"/>
    <mergeCell ref="A206:J206"/>
    <mergeCell ref="A2:J2"/>
    <mergeCell ref="A3:J3"/>
    <mergeCell ref="B5:D5"/>
    <mergeCell ref="E5:G5"/>
    <mergeCell ref="H5:J5"/>
    <mergeCell ref="A204:J20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9821D-44E6-454F-A058-6F58D62C7CB8}">
  <dimension ref="A1:E210"/>
  <sheetViews>
    <sheetView workbookViewId="0"/>
  </sheetViews>
  <sheetFormatPr defaultRowHeight="13.2"/>
  <cols>
    <col min="1" max="1" width="32.44140625" customWidth="1"/>
    <col min="2" max="5" width="9.44140625" style="261" customWidth="1"/>
  </cols>
  <sheetData>
    <row r="1" spans="1:5">
      <c r="A1" s="76" t="s">
        <v>1</v>
      </c>
      <c r="B1" s="250"/>
      <c r="C1" s="250"/>
      <c r="D1" s="250"/>
      <c r="E1" s="250"/>
    </row>
    <row r="2" spans="1:5">
      <c r="A2" s="298" t="s">
        <v>68</v>
      </c>
      <c r="B2" s="298"/>
      <c r="C2" s="298"/>
      <c r="D2" s="298"/>
      <c r="E2" s="298"/>
    </row>
    <row r="3" spans="1:5">
      <c r="A3" s="320" t="s">
        <v>386</v>
      </c>
      <c r="B3" s="320"/>
      <c r="C3" s="320"/>
      <c r="D3" s="320"/>
      <c r="E3" s="320"/>
    </row>
    <row r="4" spans="1:5" ht="13.8" thickBot="1">
      <c r="A4" s="242"/>
      <c r="B4" s="250"/>
      <c r="C4" s="250"/>
      <c r="D4" s="250"/>
      <c r="E4" s="250"/>
    </row>
    <row r="5" spans="1:5">
      <c r="A5" s="243"/>
      <c r="B5" s="251" t="s">
        <v>35</v>
      </c>
      <c r="C5" s="262" t="s">
        <v>303</v>
      </c>
      <c r="D5" s="262" t="s">
        <v>387</v>
      </c>
      <c r="E5" s="262" t="s">
        <v>36</v>
      </c>
    </row>
    <row r="6" spans="1:5">
      <c r="A6" s="244" t="s">
        <v>109</v>
      </c>
      <c r="B6" s="252"/>
      <c r="C6" s="263"/>
      <c r="D6" s="263"/>
      <c r="E6" s="263"/>
    </row>
    <row r="7" spans="1:5">
      <c r="A7" s="245" t="s">
        <v>110</v>
      </c>
      <c r="B7" s="253"/>
      <c r="C7" s="264"/>
      <c r="D7" s="264"/>
      <c r="E7" s="264"/>
    </row>
    <row r="8" spans="1:5">
      <c r="A8" s="242" t="s">
        <v>111</v>
      </c>
      <c r="B8" s="254">
        <v>901</v>
      </c>
      <c r="C8" s="265">
        <v>1445</v>
      </c>
      <c r="D8" s="265">
        <v>0</v>
      </c>
      <c r="E8" s="265">
        <v>2346</v>
      </c>
    </row>
    <row r="9" spans="1:5">
      <c r="A9" s="242" t="s">
        <v>112</v>
      </c>
      <c r="B9" s="254">
        <v>6</v>
      </c>
      <c r="C9" s="265">
        <v>23</v>
      </c>
      <c r="D9" s="265">
        <v>0</v>
      </c>
      <c r="E9" s="265">
        <v>29</v>
      </c>
    </row>
    <row r="10" spans="1:5">
      <c r="A10" s="242" t="s">
        <v>113</v>
      </c>
      <c r="B10" s="254">
        <v>20</v>
      </c>
      <c r="C10" s="265">
        <v>45</v>
      </c>
      <c r="D10" s="265">
        <v>0</v>
      </c>
      <c r="E10" s="265">
        <v>65</v>
      </c>
    </row>
    <row r="11" spans="1:5">
      <c r="A11" s="242" t="s">
        <v>114</v>
      </c>
      <c r="B11" s="254">
        <v>261</v>
      </c>
      <c r="C11" s="265">
        <v>509</v>
      </c>
      <c r="D11" s="265">
        <v>5</v>
      </c>
      <c r="E11" s="265">
        <v>775</v>
      </c>
    </row>
    <row r="12" spans="1:5">
      <c r="A12" s="242" t="s">
        <v>115</v>
      </c>
      <c r="B12" s="254">
        <v>10</v>
      </c>
      <c r="C12" s="265">
        <v>35</v>
      </c>
      <c r="D12" s="265">
        <v>0</v>
      </c>
      <c r="E12" s="265">
        <v>45</v>
      </c>
    </row>
    <row r="13" spans="1:5">
      <c r="A13" s="242" t="s">
        <v>116</v>
      </c>
      <c r="B13" s="254">
        <v>16</v>
      </c>
      <c r="C13" s="265">
        <v>47</v>
      </c>
      <c r="D13" s="265">
        <v>0</v>
      </c>
      <c r="E13" s="265">
        <v>63</v>
      </c>
    </row>
    <row r="14" spans="1:5">
      <c r="A14" s="242" t="s">
        <v>117</v>
      </c>
      <c r="B14" s="254">
        <v>665</v>
      </c>
      <c r="C14" s="265">
        <v>1128</v>
      </c>
      <c r="D14" s="265">
        <v>1</v>
      </c>
      <c r="E14" s="265">
        <v>1794</v>
      </c>
    </row>
    <row r="15" spans="1:5">
      <c r="A15" s="242" t="s">
        <v>118</v>
      </c>
      <c r="B15" s="254">
        <v>254</v>
      </c>
      <c r="C15" s="265">
        <v>370</v>
      </c>
      <c r="D15" s="265">
        <v>0</v>
      </c>
      <c r="E15" s="265">
        <v>624</v>
      </c>
    </row>
    <row r="16" spans="1:5">
      <c r="A16" s="242" t="s">
        <v>119</v>
      </c>
      <c r="B16" s="254">
        <v>139</v>
      </c>
      <c r="C16" s="265">
        <v>262</v>
      </c>
      <c r="D16" s="265">
        <v>0</v>
      </c>
      <c r="E16" s="265">
        <v>401</v>
      </c>
    </row>
    <row r="17" spans="1:5">
      <c r="A17" s="242" t="s">
        <v>120</v>
      </c>
      <c r="B17" s="254">
        <v>83</v>
      </c>
      <c r="C17" s="265">
        <v>99</v>
      </c>
      <c r="D17" s="265">
        <v>0</v>
      </c>
      <c r="E17" s="265">
        <v>182</v>
      </c>
    </row>
    <row r="18" spans="1:5">
      <c r="A18" s="242" t="s">
        <v>121</v>
      </c>
      <c r="B18" s="254">
        <v>906</v>
      </c>
      <c r="C18" s="265">
        <v>1188</v>
      </c>
      <c r="D18" s="265">
        <v>0</v>
      </c>
      <c r="E18" s="265">
        <v>2094</v>
      </c>
    </row>
    <row r="19" spans="1:5">
      <c r="A19" s="242" t="s">
        <v>123</v>
      </c>
      <c r="B19" s="254">
        <v>46</v>
      </c>
      <c r="C19" s="265">
        <v>116</v>
      </c>
      <c r="D19" s="265">
        <v>0</v>
      </c>
      <c r="E19" s="265">
        <v>162</v>
      </c>
    </row>
    <row r="20" spans="1:5">
      <c r="A20" s="242" t="s">
        <v>124</v>
      </c>
      <c r="B20" s="254">
        <v>51</v>
      </c>
      <c r="C20" s="265">
        <v>141</v>
      </c>
      <c r="D20" s="265">
        <v>1</v>
      </c>
      <c r="E20" s="265">
        <v>193</v>
      </c>
    </row>
    <row r="21" spans="1:5">
      <c r="A21" s="242" t="s">
        <v>125</v>
      </c>
      <c r="B21" s="254">
        <v>9</v>
      </c>
      <c r="C21" s="265">
        <v>16</v>
      </c>
      <c r="D21" s="265">
        <v>0</v>
      </c>
      <c r="E21" s="265">
        <v>25</v>
      </c>
    </row>
    <row r="22" spans="1:5">
      <c r="A22" s="242" t="s">
        <v>126</v>
      </c>
      <c r="B22" s="254">
        <v>4</v>
      </c>
      <c r="C22" s="265">
        <v>14</v>
      </c>
      <c r="D22" s="265">
        <v>0</v>
      </c>
      <c r="E22" s="265">
        <v>18</v>
      </c>
    </row>
    <row r="23" spans="1:5">
      <c r="A23" s="242" t="s">
        <v>127</v>
      </c>
      <c r="B23" s="254">
        <v>1829</v>
      </c>
      <c r="C23" s="265">
        <v>2523</v>
      </c>
      <c r="D23" s="265">
        <v>12</v>
      </c>
      <c r="E23" s="265">
        <v>4364</v>
      </c>
    </row>
    <row r="24" spans="1:5">
      <c r="A24" s="242" t="s">
        <v>128</v>
      </c>
      <c r="B24" s="254">
        <v>28</v>
      </c>
      <c r="C24" s="265">
        <v>64</v>
      </c>
      <c r="D24" s="265">
        <v>0</v>
      </c>
      <c r="E24" s="265">
        <v>92</v>
      </c>
    </row>
    <row r="25" spans="1:5">
      <c r="A25" s="242" t="s">
        <v>129</v>
      </c>
      <c r="B25" s="254">
        <v>969</v>
      </c>
      <c r="C25" s="265">
        <v>2024</v>
      </c>
      <c r="D25" s="265">
        <v>1</v>
      </c>
      <c r="E25" s="265">
        <v>2994</v>
      </c>
    </row>
    <row r="26" spans="1:5">
      <c r="A26" s="242" t="s">
        <v>130</v>
      </c>
      <c r="B26" s="254">
        <v>582</v>
      </c>
      <c r="C26" s="265">
        <v>810</v>
      </c>
      <c r="D26" s="265">
        <v>0</v>
      </c>
      <c r="E26" s="265">
        <v>1392</v>
      </c>
    </row>
    <row r="27" spans="1:5">
      <c r="A27" s="242" t="s">
        <v>131</v>
      </c>
      <c r="B27" s="254">
        <v>1379</v>
      </c>
      <c r="C27" s="265">
        <v>2483</v>
      </c>
      <c r="D27" s="265">
        <v>0</v>
      </c>
      <c r="E27" s="265">
        <v>3862</v>
      </c>
    </row>
    <row r="28" spans="1:5">
      <c r="A28" s="242" t="s">
        <v>388</v>
      </c>
      <c r="B28" s="254">
        <v>80</v>
      </c>
      <c r="C28" s="265">
        <v>133</v>
      </c>
      <c r="D28" s="265">
        <v>0</v>
      </c>
      <c r="E28" s="265">
        <v>213</v>
      </c>
    </row>
    <row r="29" spans="1:5">
      <c r="A29" s="242" t="s">
        <v>132</v>
      </c>
      <c r="B29" s="254">
        <v>19</v>
      </c>
      <c r="C29" s="265">
        <v>53</v>
      </c>
      <c r="D29" s="265">
        <v>0</v>
      </c>
      <c r="E29" s="265">
        <v>72</v>
      </c>
    </row>
    <row r="30" spans="1:5">
      <c r="A30" s="242" t="s">
        <v>134</v>
      </c>
      <c r="B30" s="254">
        <v>1205</v>
      </c>
      <c r="C30" s="265">
        <v>1657</v>
      </c>
      <c r="D30" s="265">
        <v>0</v>
      </c>
      <c r="E30" s="265">
        <v>2862</v>
      </c>
    </row>
    <row r="31" spans="1:5">
      <c r="A31" s="242" t="s">
        <v>389</v>
      </c>
      <c r="B31" s="254">
        <v>48</v>
      </c>
      <c r="C31" s="265">
        <v>127</v>
      </c>
      <c r="D31" s="265">
        <v>0</v>
      </c>
      <c r="E31" s="265">
        <v>175</v>
      </c>
    </row>
    <row r="32" spans="1:5">
      <c r="A32" s="242" t="s">
        <v>136</v>
      </c>
      <c r="B32" s="254">
        <v>42</v>
      </c>
      <c r="C32" s="265">
        <v>50</v>
      </c>
      <c r="D32" s="265">
        <v>0</v>
      </c>
      <c r="E32" s="265">
        <v>92</v>
      </c>
    </row>
    <row r="33" spans="1:5">
      <c r="A33" s="247" t="s">
        <v>46</v>
      </c>
      <c r="B33" s="255">
        <f>SUM(B8:B32)</f>
        <v>9552</v>
      </c>
      <c r="C33" s="266">
        <f>SUM(C8:C32)</f>
        <v>15362</v>
      </c>
      <c r="D33" s="266">
        <f>SUM(D8:D32)</f>
        <v>20</v>
      </c>
      <c r="E33" s="266">
        <f>SUM(E8:E32)</f>
        <v>24934</v>
      </c>
    </row>
    <row r="34" spans="1:5">
      <c r="A34" s="245" t="s">
        <v>137</v>
      </c>
      <c r="B34" s="253"/>
      <c r="C34" s="264"/>
      <c r="D34" s="264"/>
      <c r="E34" s="264"/>
    </row>
    <row r="35" spans="1:5">
      <c r="A35" s="242" t="s">
        <v>138</v>
      </c>
      <c r="B35" s="256">
        <v>240</v>
      </c>
      <c r="C35" s="267">
        <v>342</v>
      </c>
      <c r="D35" s="267">
        <v>0</v>
      </c>
      <c r="E35" s="267">
        <v>582</v>
      </c>
    </row>
    <row r="36" spans="1:5">
      <c r="A36" s="242" t="s">
        <v>390</v>
      </c>
      <c r="B36" s="256">
        <v>1</v>
      </c>
      <c r="C36" s="267">
        <v>0</v>
      </c>
      <c r="D36" s="267">
        <v>0</v>
      </c>
      <c r="E36" s="267">
        <v>1</v>
      </c>
    </row>
    <row r="37" spans="1:5">
      <c r="A37" s="242" t="s">
        <v>139</v>
      </c>
      <c r="B37" s="256">
        <v>51</v>
      </c>
      <c r="C37" s="267">
        <v>57</v>
      </c>
      <c r="D37" s="267">
        <v>0</v>
      </c>
      <c r="E37" s="267">
        <v>108</v>
      </c>
    </row>
    <row r="38" spans="1:5">
      <c r="A38" s="242" t="s">
        <v>140</v>
      </c>
      <c r="B38" s="256">
        <v>4</v>
      </c>
      <c r="C38" s="267">
        <v>5</v>
      </c>
      <c r="D38" s="267">
        <v>0</v>
      </c>
      <c r="E38" s="267">
        <v>9</v>
      </c>
    </row>
    <row r="39" spans="1:5">
      <c r="A39" s="242" t="s">
        <v>141</v>
      </c>
      <c r="B39" s="256">
        <v>145</v>
      </c>
      <c r="C39" s="267">
        <v>186</v>
      </c>
      <c r="D39" s="267">
        <v>0</v>
      </c>
      <c r="E39" s="267">
        <v>331</v>
      </c>
    </row>
    <row r="40" spans="1:5">
      <c r="A40" s="242" t="s">
        <v>122</v>
      </c>
      <c r="B40" s="256">
        <v>82</v>
      </c>
      <c r="C40" s="267">
        <v>126</v>
      </c>
      <c r="D40" s="267">
        <v>0</v>
      </c>
      <c r="E40" s="267">
        <v>208</v>
      </c>
    </row>
    <row r="41" spans="1:5">
      <c r="A41" s="242" t="s">
        <v>391</v>
      </c>
      <c r="B41" s="256">
        <v>50</v>
      </c>
      <c r="C41" s="267">
        <v>99</v>
      </c>
      <c r="D41" s="267">
        <v>0</v>
      </c>
      <c r="E41" s="267">
        <v>149</v>
      </c>
    </row>
    <row r="42" spans="1:5">
      <c r="A42" s="242" t="s">
        <v>143</v>
      </c>
      <c r="B42" s="256">
        <v>26</v>
      </c>
      <c r="C42" s="267">
        <v>158</v>
      </c>
      <c r="D42" s="267">
        <v>0</v>
      </c>
      <c r="E42" s="267">
        <v>184</v>
      </c>
    </row>
    <row r="43" spans="1:5">
      <c r="A43" s="242" t="s">
        <v>392</v>
      </c>
      <c r="B43" s="256">
        <v>0</v>
      </c>
      <c r="C43" s="267">
        <v>1</v>
      </c>
      <c r="D43" s="267">
        <v>0</v>
      </c>
      <c r="E43" s="267">
        <v>1</v>
      </c>
    </row>
    <row r="44" spans="1:5">
      <c r="A44" s="242" t="s">
        <v>144</v>
      </c>
      <c r="B44" s="256">
        <v>6</v>
      </c>
      <c r="C44" s="267">
        <v>19</v>
      </c>
      <c r="D44" s="267">
        <v>0</v>
      </c>
      <c r="E44" s="267">
        <v>25</v>
      </c>
    </row>
    <row r="45" spans="1:5">
      <c r="A45" s="242" t="s">
        <v>146</v>
      </c>
      <c r="B45" s="256">
        <v>17</v>
      </c>
      <c r="C45" s="267">
        <v>32</v>
      </c>
      <c r="D45" s="267">
        <v>0</v>
      </c>
      <c r="E45" s="267">
        <v>49</v>
      </c>
    </row>
    <row r="46" spans="1:5">
      <c r="A46" s="242" t="s">
        <v>147</v>
      </c>
      <c r="B46" s="256">
        <v>890</v>
      </c>
      <c r="C46" s="267">
        <v>3911</v>
      </c>
      <c r="D46" s="267">
        <v>0</v>
      </c>
      <c r="E46" s="267">
        <v>4801</v>
      </c>
    </row>
    <row r="47" spans="1:5">
      <c r="A47" s="242" t="s">
        <v>148</v>
      </c>
      <c r="B47" s="256">
        <v>252</v>
      </c>
      <c r="C47" s="267">
        <v>792</v>
      </c>
      <c r="D47" s="267">
        <v>0</v>
      </c>
      <c r="E47" s="267">
        <v>1044</v>
      </c>
    </row>
    <row r="48" spans="1:5">
      <c r="A48" s="242" t="s">
        <v>149</v>
      </c>
      <c r="B48" s="256">
        <v>102</v>
      </c>
      <c r="C48" s="267">
        <v>148</v>
      </c>
      <c r="D48" s="267">
        <v>0</v>
      </c>
      <c r="E48" s="267">
        <v>250</v>
      </c>
    </row>
    <row r="49" spans="1:5">
      <c r="A49" s="242" t="s">
        <v>150</v>
      </c>
      <c r="B49" s="256">
        <v>285</v>
      </c>
      <c r="C49" s="267">
        <v>350</v>
      </c>
      <c r="D49" s="267">
        <v>1</v>
      </c>
      <c r="E49" s="267">
        <v>636</v>
      </c>
    </row>
    <row r="50" spans="1:5">
      <c r="A50" s="242" t="s">
        <v>151</v>
      </c>
      <c r="B50" s="256">
        <v>29</v>
      </c>
      <c r="C50" s="267">
        <v>97</v>
      </c>
      <c r="D50" s="267">
        <v>0</v>
      </c>
      <c r="E50" s="267">
        <v>126</v>
      </c>
    </row>
    <row r="51" spans="1:5">
      <c r="A51" s="242" t="s">
        <v>152</v>
      </c>
      <c r="B51" s="256">
        <v>17</v>
      </c>
      <c r="C51" s="267">
        <v>52</v>
      </c>
      <c r="D51" s="267">
        <v>0</v>
      </c>
      <c r="E51" s="267">
        <v>69</v>
      </c>
    </row>
    <row r="52" spans="1:5">
      <c r="A52" s="247" t="s">
        <v>46</v>
      </c>
      <c r="B52" s="257">
        <f>SUM(B35:B51)</f>
        <v>2197</v>
      </c>
      <c r="C52" s="268">
        <f>SUM(C35:C51)</f>
        <v>6375</v>
      </c>
      <c r="D52" s="268">
        <f>SUM(D35:D51)</f>
        <v>1</v>
      </c>
      <c r="E52" s="268">
        <f>SUM(E35:E51)</f>
        <v>8573</v>
      </c>
    </row>
    <row r="53" spans="1:5">
      <c r="A53" s="247" t="s">
        <v>153</v>
      </c>
      <c r="B53" s="257">
        <f>SUM(B52,B33)</f>
        <v>11749</v>
      </c>
      <c r="C53" s="268">
        <f>SUM(C52,C33)</f>
        <v>21737</v>
      </c>
      <c r="D53" s="268">
        <f>SUM(D52,D33)</f>
        <v>21</v>
      </c>
      <c r="E53" s="268">
        <f>SUM(E52,E33)</f>
        <v>33507</v>
      </c>
    </row>
    <row r="54" spans="1:5">
      <c r="A54" s="247"/>
      <c r="B54" s="253"/>
      <c r="C54" s="264"/>
      <c r="D54" s="264"/>
      <c r="E54" s="264"/>
    </row>
    <row r="55" spans="1:5">
      <c r="A55" s="248" t="s">
        <v>154</v>
      </c>
      <c r="B55" s="253"/>
      <c r="C55" s="264"/>
      <c r="D55" s="264"/>
      <c r="E55" s="264"/>
    </row>
    <row r="56" spans="1:5">
      <c r="A56" s="242" t="s">
        <v>155</v>
      </c>
      <c r="B56" s="256">
        <v>157</v>
      </c>
      <c r="C56" s="267">
        <v>225</v>
      </c>
      <c r="D56" s="267">
        <v>0</v>
      </c>
      <c r="E56" s="267">
        <v>382</v>
      </c>
    </row>
    <row r="57" spans="1:5">
      <c r="A57" s="242" t="s">
        <v>156</v>
      </c>
      <c r="B57" s="256">
        <v>81</v>
      </c>
      <c r="C57" s="267">
        <v>125</v>
      </c>
      <c r="D57" s="267">
        <v>0</v>
      </c>
      <c r="E57" s="267">
        <v>206</v>
      </c>
    </row>
    <row r="58" spans="1:5">
      <c r="A58" s="242" t="s">
        <v>157</v>
      </c>
      <c r="B58" s="256">
        <v>22</v>
      </c>
      <c r="C58" s="267">
        <v>19</v>
      </c>
      <c r="D58" s="267">
        <v>0</v>
      </c>
      <c r="E58" s="267">
        <v>41</v>
      </c>
    </row>
    <row r="59" spans="1:5">
      <c r="A59" s="242" t="s">
        <v>158</v>
      </c>
      <c r="B59" s="256">
        <v>18</v>
      </c>
      <c r="C59" s="267">
        <v>25</v>
      </c>
      <c r="D59" s="267">
        <v>0</v>
      </c>
      <c r="E59" s="267">
        <v>43</v>
      </c>
    </row>
    <row r="60" spans="1:5">
      <c r="A60" s="242" t="s">
        <v>159</v>
      </c>
      <c r="B60" s="256">
        <v>41</v>
      </c>
      <c r="C60" s="267">
        <v>74</v>
      </c>
      <c r="D60" s="267">
        <v>0</v>
      </c>
      <c r="E60" s="267">
        <v>115</v>
      </c>
    </row>
    <row r="61" spans="1:5">
      <c r="A61" s="242" t="s">
        <v>160</v>
      </c>
      <c r="B61" s="256">
        <v>3</v>
      </c>
      <c r="C61" s="267">
        <v>5</v>
      </c>
      <c r="D61" s="267">
        <v>0</v>
      </c>
      <c r="E61" s="267">
        <v>8</v>
      </c>
    </row>
    <row r="62" spans="1:5">
      <c r="A62" s="242" t="s">
        <v>393</v>
      </c>
      <c r="B62" s="256">
        <v>1</v>
      </c>
      <c r="C62" s="267">
        <v>0</v>
      </c>
      <c r="D62" s="267">
        <v>0</v>
      </c>
      <c r="E62" s="267">
        <v>1</v>
      </c>
    </row>
    <row r="63" spans="1:5">
      <c r="A63" s="242" t="s">
        <v>343</v>
      </c>
      <c r="B63" s="256">
        <v>12</v>
      </c>
      <c r="C63" s="267">
        <v>13</v>
      </c>
      <c r="D63" s="267">
        <v>0</v>
      </c>
      <c r="E63" s="267">
        <v>25</v>
      </c>
    </row>
    <row r="64" spans="1:5">
      <c r="A64" s="242" t="s">
        <v>344</v>
      </c>
      <c r="B64" s="256">
        <v>313</v>
      </c>
      <c r="C64" s="267">
        <v>529</v>
      </c>
      <c r="D64" s="267">
        <v>0</v>
      </c>
      <c r="E64" s="267">
        <v>842</v>
      </c>
    </row>
    <row r="65" spans="1:5">
      <c r="A65" s="242" t="s">
        <v>163</v>
      </c>
      <c r="B65" s="256">
        <v>12</v>
      </c>
      <c r="C65" s="267">
        <v>15</v>
      </c>
      <c r="D65" s="267">
        <v>0</v>
      </c>
      <c r="E65" s="267">
        <v>27</v>
      </c>
    </row>
    <row r="66" spans="1:5">
      <c r="A66" s="242" t="s">
        <v>164</v>
      </c>
      <c r="B66" s="256">
        <v>169</v>
      </c>
      <c r="C66" s="267">
        <v>143</v>
      </c>
      <c r="D66" s="267">
        <v>0</v>
      </c>
      <c r="E66" s="267">
        <v>312</v>
      </c>
    </row>
    <row r="67" spans="1:5">
      <c r="A67" s="174" t="s">
        <v>165</v>
      </c>
      <c r="B67" s="256">
        <v>3</v>
      </c>
      <c r="C67" s="267">
        <v>4</v>
      </c>
      <c r="D67" s="267">
        <v>0</v>
      </c>
      <c r="E67" s="267">
        <v>7</v>
      </c>
    </row>
    <row r="68" spans="1:5">
      <c r="A68" s="242" t="s">
        <v>166</v>
      </c>
      <c r="B68" s="256">
        <v>65</v>
      </c>
      <c r="C68" s="267">
        <v>53</v>
      </c>
      <c r="D68" s="267">
        <v>0</v>
      </c>
      <c r="E68" s="267">
        <v>118</v>
      </c>
    </row>
    <row r="69" spans="1:5">
      <c r="A69" s="242" t="s">
        <v>167</v>
      </c>
      <c r="B69" s="256">
        <v>71</v>
      </c>
      <c r="C69" s="267">
        <v>70</v>
      </c>
      <c r="D69" s="267">
        <v>0</v>
      </c>
      <c r="E69" s="267">
        <v>141</v>
      </c>
    </row>
    <row r="70" spans="1:5">
      <c r="A70" s="242" t="s">
        <v>168</v>
      </c>
      <c r="B70" s="256">
        <v>5</v>
      </c>
      <c r="C70" s="267">
        <v>10</v>
      </c>
      <c r="D70" s="267">
        <v>0</v>
      </c>
      <c r="E70" s="267">
        <v>15</v>
      </c>
    </row>
    <row r="71" spans="1:5">
      <c r="A71" s="242" t="s">
        <v>169</v>
      </c>
      <c r="B71" s="256">
        <v>62</v>
      </c>
      <c r="C71" s="267">
        <v>45</v>
      </c>
      <c r="D71" s="267">
        <v>0</v>
      </c>
      <c r="E71" s="267">
        <v>107</v>
      </c>
    </row>
    <row r="72" spans="1:5">
      <c r="A72" s="242" t="s">
        <v>170</v>
      </c>
      <c r="B72" s="256">
        <v>294</v>
      </c>
      <c r="C72" s="267">
        <v>325</v>
      </c>
      <c r="D72" s="267">
        <v>0</v>
      </c>
      <c r="E72" s="267">
        <v>619</v>
      </c>
    </row>
    <row r="73" spans="1:5">
      <c r="A73" s="242" t="s">
        <v>171</v>
      </c>
      <c r="B73" s="256">
        <v>149</v>
      </c>
      <c r="C73" s="267">
        <v>223</v>
      </c>
      <c r="D73" s="267">
        <v>0</v>
      </c>
      <c r="E73" s="267">
        <v>372</v>
      </c>
    </row>
    <row r="74" spans="1:5">
      <c r="A74" s="242" t="s">
        <v>172</v>
      </c>
      <c r="B74" s="256">
        <v>2</v>
      </c>
      <c r="C74" s="267">
        <v>4</v>
      </c>
      <c r="D74" s="267">
        <v>0</v>
      </c>
      <c r="E74" s="267">
        <v>6</v>
      </c>
    </row>
    <row r="75" spans="1:5">
      <c r="A75" s="242" t="s">
        <v>173</v>
      </c>
      <c r="B75" s="256">
        <v>38</v>
      </c>
      <c r="C75" s="267">
        <v>56</v>
      </c>
      <c r="D75" s="267">
        <v>0</v>
      </c>
      <c r="E75" s="267">
        <v>94</v>
      </c>
    </row>
    <row r="76" spans="1:5">
      <c r="A76" s="242" t="s">
        <v>174</v>
      </c>
      <c r="B76" s="256">
        <v>17</v>
      </c>
      <c r="C76" s="267">
        <v>14</v>
      </c>
      <c r="D76" s="267">
        <v>0</v>
      </c>
      <c r="E76" s="267">
        <v>31</v>
      </c>
    </row>
    <row r="77" spans="1:5">
      <c r="A77" s="242" t="s">
        <v>175</v>
      </c>
      <c r="B77" s="256">
        <v>362</v>
      </c>
      <c r="C77" s="267">
        <v>468</v>
      </c>
      <c r="D77" s="267">
        <v>0</v>
      </c>
      <c r="E77" s="267">
        <v>830</v>
      </c>
    </row>
    <row r="78" spans="1:5">
      <c r="A78" s="242" t="s">
        <v>176</v>
      </c>
      <c r="B78" s="256">
        <v>31</v>
      </c>
      <c r="C78" s="267">
        <v>114</v>
      </c>
      <c r="D78" s="267">
        <v>0</v>
      </c>
      <c r="E78" s="267">
        <v>145</v>
      </c>
    </row>
    <row r="79" spans="1:5">
      <c r="A79" s="242" t="s">
        <v>394</v>
      </c>
      <c r="B79" s="256">
        <v>0</v>
      </c>
      <c r="C79" s="267">
        <v>1</v>
      </c>
      <c r="D79" s="267">
        <v>0</v>
      </c>
      <c r="E79" s="267">
        <v>1</v>
      </c>
    </row>
    <row r="80" spans="1:5">
      <c r="A80" s="242" t="s">
        <v>177</v>
      </c>
      <c r="B80" s="256">
        <v>13</v>
      </c>
      <c r="C80" s="267">
        <v>16</v>
      </c>
      <c r="D80" s="267">
        <v>0</v>
      </c>
      <c r="E80" s="267">
        <v>29</v>
      </c>
    </row>
    <row r="81" spans="1:5">
      <c r="A81" s="242" t="s">
        <v>178</v>
      </c>
      <c r="B81" s="256">
        <v>63</v>
      </c>
      <c r="C81" s="267">
        <v>21</v>
      </c>
      <c r="D81" s="267">
        <v>0</v>
      </c>
      <c r="E81" s="267">
        <v>84</v>
      </c>
    </row>
    <row r="82" spans="1:5">
      <c r="A82" s="242" t="s">
        <v>345</v>
      </c>
      <c r="B82" s="256">
        <v>6</v>
      </c>
      <c r="C82" s="267">
        <v>51</v>
      </c>
      <c r="D82" s="267">
        <v>0</v>
      </c>
      <c r="E82" s="267">
        <v>57</v>
      </c>
    </row>
    <row r="83" spans="1:5">
      <c r="A83" s="242" t="s">
        <v>180</v>
      </c>
      <c r="B83" s="256">
        <v>3</v>
      </c>
      <c r="C83" s="267">
        <v>0</v>
      </c>
      <c r="D83" s="267">
        <v>0</v>
      </c>
      <c r="E83" s="267">
        <v>3</v>
      </c>
    </row>
    <row r="84" spans="1:5">
      <c r="A84" s="242" t="s">
        <v>181</v>
      </c>
      <c r="B84" s="256">
        <v>11</v>
      </c>
      <c r="C84" s="267">
        <v>16</v>
      </c>
      <c r="D84" s="267">
        <v>0</v>
      </c>
      <c r="E84" s="267">
        <v>27</v>
      </c>
    </row>
    <row r="85" spans="1:5">
      <c r="A85" s="242" t="s">
        <v>182</v>
      </c>
      <c r="B85" s="256">
        <v>1755</v>
      </c>
      <c r="C85" s="267">
        <v>2992</v>
      </c>
      <c r="D85" s="267">
        <v>0</v>
      </c>
      <c r="E85" s="267">
        <v>4747</v>
      </c>
    </row>
    <row r="86" spans="1:5">
      <c r="A86" s="242" t="s">
        <v>183</v>
      </c>
      <c r="B86" s="256">
        <v>16</v>
      </c>
      <c r="C86" s="267">
        <v>28</v>
      </c>
      <c r="D86" s="267">
        <v>0</v>
      </c>
      <c r="E86" s="267">
        <v>44</v>
      </c>
    </row>
    <row r="87" spans="1:5">
      <c r="A87" s="242" t="s">
        <v>184</v>
      </c>
      <c r="B87" s="256">
        <v>9</v>
      </c>
      <c r="C87" s="267">
        <v>9</v>
      </c>
      <c r="D87" s="267">
        <v>0</v>
      </c>
      <c r="E87" s="267">
        <v>18</v>
      </c>
    </row>
    <row r="88" spans="1:5">
      <c r="A88" s="242" t="s">
        <v>185</v>
      </c>
      <c r="B88" s="256">
        <v>2</v>
      </c>
      <c r="C88" s="267">
        <v>5</v>
      </c>
      <c r="D88" s="267">
        <v>0</v>
      </c>
      <c r="E88" s="267">
        <v>7</v>
      </c>
    </row>
    <row r="89" spans="1:5">
      <c r="A89" s="242" t="s">
        <v>186</v>
      </c>
      <c r="B89" s="256">
        <v>2</v>
      </c>
      <c r="C89" s="267">
        <v>7</v>
      </c>
      <c r="D89" s="267">
        <v>0</v>
      </c>
      <c r="E89" s="267">
        <v>9</v>
      </c>
    </row>
    <row r="90" spans="1:5">
      <c r="A90" s="242" t="s">
        <v>395</v>
      </c>
      <c r="B90" s="258">
        <v>1</v>
      </c>
      <c r="C90" s="264">
        <v>2</v>
      </c>
      <c r="D90" s="264">
        <v>0</v>
      </c>
      <c r="E90" s="264">
        <v>3</v>
      </c>
    </row>
    <row r="91" spans="1:5">
      <c r="A91" s="242" t="s">
        <v>187</v>
      </c>
      <c r="B91" s="256">
        <v>29</v>
      </c>
      <c r="C91" s="267">
        <v>28</v>
      </c>
      <c r="D91" s="267">
        <v>0</v>
      </c>
      <c r="E91" s="267">
        <v>57</v>
      </c>
    </row>
    <row r="92" spans="1:5">
      <c r="A92" s="242" t="s">
        <v>188</v>
      </c>
      <c r="B92" s="256">
        <v>285</v>
      </c>
      <c r="C92" s="267">
        <v>366</v>
      </c>
      <c r="D92" s="267">
        <v>0</v>
      </c>
      <c r="E92" s="267">
        <v>651</v>
      </c>
    </row>
    <row r="93" spans="1:5">
      <c r="A93" s="242" t="s">
        <v>189</v>
      </c>
      <c r="B93" s="256">
        <v>35</v>
      </c>
      <c r="C93" s="267">
        <v>46</v>
      </c>
      <c r="D93" s="267">
        <v>0</v>
      </c>
      <c r="E93" s="267">
        <v>81</v>
      </c>
    </row>
    <row r="94" spans="1:5">
      <c r="A94" s="242" t="s">
        <v>190</v>
      </c>
      <c r="B94" s="256">
        <v>66</v>
      </c>
      <c r="C94" s="267">
        <v>148</v>
      </c>
      <c r="D94" s="267">
        <v>0</v>
      </c>
      <c r="E94" s="267">
        <v>214</v>
      </c>
    </row>
    <row r="95" spans="1:5">
      <c r="A95" s="242" t="s">
        <v>191</v>
      </c>
      <c r="B95" s="256">
        <v>1</v>
      </c>
      <c r="C95" s="267">
        <v>0</v>
      </c>
      <c r="D95" s="267">
        <v>0</v>
      </c>
      <c r="E95" s="267">
        <v>1</v>
      </c>
    </row>
    <row r="96" spans="1:5">
      <c r="A96" s="242" t="s">
        <v>192</v>
      </c>
      <c r="B96" s="256">
        <v>67</v>
      </c>
      <c r="C96" s="267">
        <v>106</v>
      </c>
      <c r="D96" s="267">
        <v>0</v>
      </c>
      <c r="E96" s="267">
        <v>173</v>
      </c>
    </row>
    <row r="97" spans="1:5">
      <c r="A97" s="242" t="s">
        <v>346</v>
      </c>
      <c r="B97" s="256">
        <v>0</v>
      </c>
      <c r="C97" s="267">
        <v>2</v>
      </c>
      <c r="D97" s="267">
        <v>0</v>
      </c>
      <c r="E97" s="267">
        <v>2</v>
      </c>
    </row>
    <row r="98" spans="1:5">
      <c r="A98" s="242" t="s">
        <v>193</v>
      </c>
      <c r="B98" s="256">
        <v>60</v>
      </c>
      <c r="C98" s="267">
        <v>82</v>
      </c>
      <c r="D98" s="267">
        <v>0</v>
      </c>
      <c r="E98" s="267">
        <v>142</v>
      </c>
    </row>
    <row r="99" spans="1:5">
      <c r="A99" s="242" t="s">
        <v>194</v>
      </c>
      <c r="B99" s="256">
        <v>21</v>
      </c>
      <c r="C99" s="267">
        <v>42</v>
      </c>
      <c r="D99" s="267">
        <v>0</v>
      </c>
      <c r="E99" s="267">
        <v>63</v>
      </c>
    </row>
    <row r="100" spans="1:5">
      <c r="A100" s="242" t="s">
        <v>195</v>
      </c>
      <c r="B100" s="256">
        <v>258</v>
      </c>
      <c r="C100" s="267">
        <v>251</v>
      </c>
      <c r="D100" s="267">
        <v>0</v>
      </c>
      <c r="E100" s="267">
        <v>509</v>
      </c>
    </row>
    <row r="101" spans="1:5">
      <c r="A101" s="242" t="s">
        <v>347</v>
      </c>
      <c r="B101" s="256">
        <v>0</v>
      </c>
      <c r="C101" s="267">
        <v>1</v>
      </c>
      <c r="D101" s="267">
        <v>0</v>
      </c>
      <c r="E101" s="267">
        <v>1</v>
      </c>
    </row>
    <row r="102" spans="1:5">
      <c r="A102" s="242" t="s">
        <v>196</v>
      </c>
      <c r="B102" s="256">
        <v>11</v>
      </c>
      <c r="C102" s="267">
        <v>39</v>
      </c>
      <c r="D102" s="267">
        <v>0</v>
      </c>
      <c r="E102" s="267">
        <v>50</v>
      </c>
    </row>
    <row r="103" spans="1:5">
      <c r="A103" s="242" t="s">
        <v>197</v>
      </c>
      <c r="B103" s="256">
        <v>44</v>
      </c>
      <c r="C103" s="267">
        <v>63</v>
      </c>
      <c r="D103" s="267">
        <v>0</v>
      </c>
      <c r="E103" s="267">
        <v>107</v>
      </c>
    </row>
    <row r="104" spans="1:5">
      <c r="A104" s="242" t="s">
        <v>198</v>
      </c>
      <c r="B104" s="256">
        <v>10</v>
      </c>
      <c r="C104" s="267">
        <v>5</v>
      </c>
      <c r="D104" s="267">
        <v>0</v>
      </c>
      <c r="E104" s="267">
        <v>15</v>
      </c>
    </row>
    <row r="105" spans="1:5">
      <c r="A105" s="242" t="s">
        <v>199</v>
      </c>
      <c r="B105" s="256">
        <v>239</v>
      </c>
      <c r="C105" s="267">
        <v>288</v>
      </c>
      <c r="D105" s="267">
        <v>0</v>
      </c>
      <c r="E105" s="267">
        <v>527</v>
      </c>
    </row>
    <row r="106" spans="1:5">
      <c r="A106" s="242" t="s">
        <v>200</v>
      </c>
      <c r="B106" s="256">
        <v>5</v>
      </c>
      <c r="C106" s="267">
        <v>18</v>
      </c>
      <c r="D106" s="267">
        <v>0</v>
      </c>
      <c r="E106" s="267">
        <v>23</v>
      </c>
    </row>
    <row r="107" spans="1:5">
      <c r="A107" s="242" t="s">
        <v>201</v>
      </c>
      <c r="B107" s="256">
        <v>14</v>
      </c>
      <c r="C107" s="267">
        <v>14</v>
      </c>
      <c r="D107" s="267">
        <v>0</v>
      </c>
      <c r="E107" s="267">
        <v>28</v>
      </c>
    </row>
    <row r="108" spans="1:5">
      <c r="A108" s="242" t="s">
        <v>202</v>
      </c>
      <c r="B108" s="256">
        <v>62</v>
      </c>
      <c r="C108" s="267">
        <v>147</v>
      </c>
      <c r="D108" s="267">
        <v>0</v>
      </c>
      <c r="E108" s="267">
        <v>209</v>
      </c>
    </row>
    <row r="109" spans="1:5">
      <c r="A109" s="247" t="s">
        <v>204</v>
      </c>
      <c r="B109" s="257">
        <f>SUM(B56:B108)</f>
        <v>5016</v>
      </c>
      <c r="C109" s="268">
        <f>SUM(C56:C108)</f>
        <v>7353</v>
      </c>
      <c r="D109" s="268">
        <f>SUM(D56:D108)</f>
        <v>0</v>
      </c>
      <c r="E109" s="268">
        <f>SUM(E56:E108)</f>
        <v>12369</v>
      </c>
    </row>
    <row r="110" spans="1:5">
      <c r="A110" s="247"/>
      <c r="B110" s="259"/>
      <c r="C110" s="269"/>
      <c r="D110" s="269"/>
      <c r="E110" s="269"/>
    </row>
    <row r="111" spans="1:5">
      <c r="A111" s="248" t="s">
        <v>205</v>
      </c>
      <c r="B111" s="253"/>
      <c r="C111" s="264"/>
      <c r="D111" s="264"/>
      <c r="E111" s="264"/>
    </row>
    <row r="112" spans="1:5">
      <c r="A112" s="246" t="s">
        <v>207</v>
      </c>
      <c r="B112" s="258">
        <v>36</v>
      </c>
      <c r="C112" s="264">
        <v>80</v>
      </c>
      <c r="D112" s="264">
        <v>0</v>
      </c>
      <c r="E112" s="264">
        <v>116</v>
      </c>
    </row>
    <row r="113" spans="1:5">
      <c r="A113" s="246" t="s">
        <v>349</v>
      </c>
      <c r="B113" s="256">
        <v>0</v>
      </c>
      <c r="C113" s="267">
        <v>1</v>
      </c>
      <c r="D113" s="267">
        <v>0</v>
      </c>
      <c r="E113" s="267">
        <v>1</v>
      </c>
    </row>
    <row r="114" spans="1:5">
      <c r="A114" s="246" t="s">
        <v>351</v>
      </c>
      <c r="B114" s="256">
        <v>14</v>
      </c>
      <c r="C114" s="267">
        <v>26</v>
      </c>
      <c r="D114" s="267">
        <v>0</v>
      </c>
      <c r="E114" s="267">
        <v>40</v>
      </c>
    </row>
    <row r="115" spans="1:5">
      <c r="A115" s="246" t="s">
        <v>209</v>
      </c>
      <c r="B115" s="256">
        <v>297</v>
      </c>
      <c r="C115" s="267">
        <v>778</v>
      </c>
      <c r="D115" s="267">
        <v>0</v>
      </c>
      <c r="E115" s="267">
        <v>1075</v>
      </c>
    </row>
    <row r="116" spans="1:5">
      <c r="A116" s="246" t="s">
        <v>210</v>
      </c>
      <c r="B116" s="256">
        <v>37</v>
      </c>
      <c r="C116" s="267">
        <v>74</v>
      </c>
      <c r="D116" s="267">
        <v>0</v>
      </c>
      <c r="E116" s="267">
        <v>111</v>
      </c>
    </row>
    <row r="117" spans="1:5">
      <c r="A117" s="246" t="s">
        <v>211</v>
      </c>
      <c r="B117" s="256">
        <v>53</v>
      </c>
      <c r="C117" s="267">
        <v>64</v>
      </c>
      <c r="D117" s="267">
        <v>0</v>
      </c>
      <c r="E117" s="267">
        <v>117</v>
      </c>
    </row>
    <row r="118" spans="1:5">
      <c r="A118" s="246" t="s">
        <v>212</v>
      </c>
      <c r="B118" s="256">
        <v>152</v>
      </c>
      <c r="C118" s="267">
        <v>312</v>
      </c>
      <c r="D118" s="267">
        <v>0</v>
      </c>
      <c r="E118" s="267">
        <v>464</v>
      </c>
    </row>
    <row r="119" spans="1:5">
      <c r="A119" s="246" t="s">
        <v>213</v>
      </c>
      <c r="B119" s="256">
        <v>16</v>
      </c>
      <c r="C119" s="267">
        <v>14</v>
      </c>
      <c r="D119" s="267">
        <v>0</v>
      </c>
      <c r="E119" s="267">
        <v>30</v>
      </c>
    </row>
    <row r="120" spans="1:5">
      <c r="A120" s="246" t="s">
        <v>214</v>
      </c>
      <c r="B120" s="256">
        <v>42</v>
      </c>
      <c r="C120" s="267">
        <v>80</v>
      </c>
      <c r="D120" s="267">
        <v>0</v>
      </c>
      <c r="E120" s="267">
        <v>122</v>
      </c>
    </row>
    <row r="121" spans="1:5">
      <c r="A121" s="246" t="s">
        <v>215</v>
      </c>
      <c r="B121" s="256">
        <v>3</v>
      </c>
      <c r="C121" s="267">
        <v>4</v>
      </c>
      <c r="D121" s="267">
        <v>0</v>
      </c>
      <c r="E121" s="267">
        <v>7</v>
      </c>
    </row>
    <row r="122" spans="1:5">
      <c r="A122" s="246" t="s">
        <v>216</v>
      </c>
      <c r="B122" s="256">
        <v>57</v>
      </c>
      <c r="C122" s="267">
        <v>51</v>
      </c>
      <c r="D122" s="267">
        <v>0</v>
      </c>
      <c r="E122" s="267">
        <v>108</v>
      </c>
    </row>
    <row r="123" spans="1:5">
      <c r="A123" s="246" t="s">
        <v>217</v>
      </c>
      <c r="B123" s="256">
        <v>68</v>
      </c>
      <c r="C123" s="267">
        <v>116</v>
      </c>
      <c r="D123" s="267">
        <v>0</v>
      </c>
      <c r="E123" s="267">
        <v>184</v>
      </c>
    </row>
    <row r="124" spans="1:5">
      <c r="A124" s="246" t="s">
        <v>218</v>
      </c>
      <c r="B124" s="256">
        <v>76</v>
      </c>
      <c r="C124" s="267">
        <v>114</v>
      </c>
      <c r="D124" s="267">
        <v>0</v>
      </c>
      <c r="E124" s="267">
        <v>190</v>
      </c>
    </row>
    <row r="125" spans="1:5">
      <c r="A125" s="246" t="s">
        <v>396</v>
      </c>
      <c r="B125" s="256">
        <v>0</v>
      </c>
      <c r="C125" s="267">
        <v>1</v>
      </c>
      <c r="D125" s="267">
        <v>0</v>
      </c>
      <c r="E125" s="267">
        <v>1</v>
      </c>
    </row>
    <row r="126" spans="1:5">
      <c r="A126" s="246" t="s">
        <v>220</v>
      </c>
      <c r="B126" s="256">
        <v>8</v>
      </c>
      <c r="C126" s="267">
        <v>13</v>
      </c>
      <c r="D126" s="267">
        <v>0</v>
      </c>
      <c r="E126" s="267">
        <v>21</v>
      </c>
    </row>
    <row r="127" spans="1:5">
      <c r="A127" s="246" t="s">
        <v>221</v>
      </c>
      <c r="B127" s="256">
        <v>0</v>
      </c>
      <c r="C127" s="267">
        <v>2</v>
      </c>
      <c r="D127" s="267">
        <v>0</v>
      </c>
      <c r="E127" s="267">
        <v>2</v>
      </c>
    </row>
    <row r="128" spans="1:5">
      <c r="A128" s="246" t="s">
        <v>222</v>
      </c>
      <c r="B128" s="256">
        <v>4</v>
      </c>
      <c r="C128" s="267">
        <v>5</v>
      </c>
      <c r="D128" s="267">
        <v>0</v>
      </c>
      <c r="E128" s="267">
        <v>9</v>
      </c>
    </row>
    <row r="129" spans="1:5">
      <c r="A129" s="246" t="s">
        <v>223</v>
      </c>
      <c r="B129" s="256">
        <v>14</v>
      </c>
      <c r="C129" s="267">
        <v>17</v>
      </c>
      <c r="D129" s="267">
        <v>0</v>
      </c>
      <c r="E129" s="267">
        <v>31</v>
      </c>
    </row>
    <row r="130" spans="1:5">
      <c r="A130" s="246" t="s">
        <v>224</v>
      </c>
      <c r="B130" s="256">
        <v>12</v>
      </c>
      <c r="C130" s="267">
        <v>9</v>
      </c>
      <c r="D130" s="267">
        <v>0</v>
      </c>
      <c r="E130" s="267">
        <v>21</v>
      </c>
    </row>
    <row r="131" spans="1:5">
      <c r="A131" s="246" t="s">
        <v>225</v>
      </c>
      <c r="B131" s="256">
        <v>100</v>
      </c>
      <c r="C131" s="267">
        <v>194</v>
      </c>
      <c r="D131" s="267">
        <v>0</v>
      </c>
      <c r="E131" s="267">
        <v>294</v>
      </c>
    </row>
    <row r="132" spans="1:5">
      <c r="A132" s="246" t="s">
        <v>227</v>
      </c>
      <c r="B132" s="256">
        <v>16</v>
      </c>
      <c r="C132" s="267">
        <v>14</v>
      </c>
      <c r="D132" s="267">
        <v>0</v>
      </c>
      <c r="E132" s="267">
        <v>30</v>
      </c>
    </row>
    <row r="133" spans="1:5">
      <c r="A133" s="246" t="s">
        <v>228</v>
      </c>
      <c r="B133" s="256">
        <v>5</v>
      </c>
      <c r="C133" s="267">
        <v>8</v>
      </c>
      <c r="D133" s="267">
        <v>0</v>
      </c>
      <c r="E133" s="267">
        <v>13</v>
      </c>
    </row>
    <row r="134" spans="1:5">
      <c r="A134" s="246" t="s">
        <v>229</v>
      </c>
      <c r="B134" s="256">
        <v>5</v>
      </c>
      <c r="C134" s="267">
        <v>14</v>
      </c>
      <c r="D134" s="267">
        <v>0</v>
      </c>
      <c r="E134" s="267">
        <v>19</v>
      </c>
    </row>
    <row r="135" spans="1:5">
      <c r="A135" s="246" t="s">
        <v>230</v>
      </c>
      <c r="B135" s="256">
        <v>91</v>
      </c>
      <c r="C135" s="267">
        <v>170</v>
      </c>
      <c r="D135" s="267">
        <v>0</v>
      </c>
      <c r="E135" s="267">
        <v>261</v>
      </c>
    </row>
    <row r="136" spans="1:5">
      <c r="A136" s="246" t="s">
        <v>352</v>
      </c>
      <c r="B136" s="256">
        <v>0</v>
      </c>
      <c r="C136" s="267">
        <v>1</v>
      </c>
      <c r="D136" s="267">
        <v>0</v>
      </c>
      <c r="E136" s="267">
        <v>1</v>
      </c>
    </row>
    <row r="137" spans="1:5">
      <c r="A137" s="246" t="s">
        <v>231</v>
      </c>
      <c r="B137" s="256">
        <v>0</v>
      </c>
      <c r="C137" s="267">
        <v>1</v>
      </c>
      <c r="D137" s="267">
        <v>0</v>
      </c>
      <c r="E137" s="267">
        <v>1</v>
      </c>
    </row>
    <row r="138" spans="1:5">
      <c r="A138" s="246" t="s">
        <v>232</v>
      </c>
      <c r="B138" s="256">
        <v>35</v>
      </c>
      <c r="C138" s="267">
        <v>94</v>
      </c>
      <c r="D138" s="267">
        <v>0</v>
      </c>
      <c r="E138" s="267">
        <v>129</v>
      </c>
    </row>
    <row r="139" spans="1:5">
      <c r="A139" s="246" t="s">
        <v>233</v>
      </c>
      <c r="B139" s="256">
        <v>2</v>
      </c>
      <c r="C139" s="267">
        <v>4</v>
      </c>
      <c r="D139" s="267">
        <v>0</v>
      </c>
      <c r="E139" s="267">
        <v>6</v>
      </c>
    </row>
    <row r="140" spans="1:5">
      <c r="A140" s="246" t="s">
        <v>234</v>
      </c>
      <c r="B140" s="256">
        <v>7</v>
      </c>
      <c r="C140" s="267">
        <v>6</v>
      </c>
      <c r="D140" s="267">
        <v>0</v>
      </c>
      <c r="E140" s="267">
        <v>13</v>
      </c>
    </row>
    <row r="141" spans="1:5">
      <c r="A141" s="246" t="s">
        <v>235</v>
      </c>
      <c r="B141" s="256">
        <v>98</v>
      </c>
      <c r="C141" s="267">
        <v>166</v>
      </c>
      <c r="D141" s="267">
        <v>0</v>
      </c>
      <c r="E141" s="267">
        <v>264</v>
      </c>
    </row>
    <row r="142" spans="1:5">
      <c r="A142" s="246" t="s">
        <v>353</v>
      </c>
      <c r="B142" s="256">
        <v>167</v>
      </c>
      <c r="C142" s="267">
        <v>278</v>
      </c>
      <c r="D142" s="267">
        <v>0</v>
      </c>
      <c r="E142" s="267">
        <v>445</v>
      </c>
    </row>
    <row r="143" spans="1:5">
      <c r="A143" s="247" t="s">
        <v>237</v>
      </c>
      <c r="B143" s="257">
        <f>SUM(B112:B142)</f>
        <v>1415</v>
      </c>
      <c r="C143" s="268">
        <f>SUM(C112:C142)</f>
        <v>2711</v>
      </c>
      <c r="D143" s="268">
        <f>SUM(D112:D142)</f>
        <v>0</v>
      </c>
      <c r="E143" s="268">
        <f>SUM(E112:E142)</f>
        <v>4126</v>
      </c>
    </row>
    <row r="144" spans="1:5">
      <c r="A144" s="247"/>
      <c r="B144" s="259"/>
      <c r="C144" s="269"/>
      <c r="D144" s="269"/>
      <c r="E144" s="269"/>
    </row>
    <row r="145" spans="1:5">
      <c r="A145" s="248" t="s">
        <v>238</v>
      </c>
      <c r="B145" s="253"/>
      <c r="C145" s="264"/>
      <c r="D145" s="264"/>
      <c r="E145" s="264"/>
    </row>
    <row r="146" spans="1:5">
      <c r="A146" s="246" t="s">
        <v>397</v>
      </c>
      <c r="B146" s="256">
        <v>1</v>
      </c>
      <c r="C146" s="267">
        <v>0</v>
      </c>
      <c r="D146" s="267">
        <v>0</v>
      </c>
      <c r="E146" s="267">
        <v>1</v>
      </c>
    </row>
    <row r="147" spans="1:5">
      <c r="A147" s="246" t="s">
        <v>239</v>
      </c>
      <c r="B147" s="256">
        <v>1362</v>
      </c>
      <c r="C147" s="267">
        <v>693</v>
      </c>
      <c r="D147" s="267">
        <v>0</v>
      </c>
      <c r="E147" s="267">
        <v>2055</v>
      </c>
    </row>
    <row r="148" spans="1:5">
      <c r="A148" s="246" t="s">
        <v>294</v>
      </c>
      <c r="B148" s="256">
        <v>168</v>
      </c>
      <c r="C148" s="267">
        <v>295</v>
      </c>
      <c r="D148" s="267">
        <v>0</v>
      </c>
      <c r="E148" s="267">
        <v>463</v>
      </c>
    </row>
    <row r="149" spans="1:5">
      <c r="A149" s="246" t="s">
        <v>295</v>
      </c>
      <c r="B149" s="256">
        <v>26</v>
      </c>
      <c r="C149" s="267">
        <v>42</v>
      </c>
      <c r="D149" s="267">
        <v>0</v>
      </c>
      <c r="E149" s="267">
        <v>68</v>
      </c>
    </row>
    <row r="150" spans="1:5">
      <c r="A150" s="246" t="s">
        <v>354</v>
      </c>
      <c r="B150" s="256">
        <v>0</v>
      </c>
      <c r="C150" s="267">
        <v>1</v>
      </c>
      <c r="D150" s="267">
        <v>0</v>
      </c>
      <c r="E150" s="267">
        <v>1</v>
      </c>
    </row>
    <row r="151" spans="1:5">
      <c r="A151" s="246" t="s">
        <v>242</v>
      </c>
      <c r="B151" s="256">
        <v>51</v>
      </c>
      <c r="C151" s="267">
        <v>49</v>
      </c>
      <c r="D151" s="267">
        <v>0</v>
      </c>
      <c r="E151" s="267">
        <v>100</v>
      </c>
    </row>
    <row r="152" spans="1:5">
      <c r="A152" s="246" t="s">
        <v>243</v>
      </c>
      <c r="B152" s="256">
        <v>1</v>
      </c>
      <c r="C152" s="267">
        <v>0</v>
      </c>
      <c r="D152" s="267">
        <v>0</v>
      </c>
      <c r="E152" s="267">
        <v>1</v>
      </c>
    </row>
    <row r="153" spans="1:5">
      <c r="A153" s="246" t="s">
        <v>355</v>
      </c>
      <c r="B153" s="256">
        <v>0</v>
      </c>
      <c r="C153" s="267">
        <v>1</v>
      </c>
      <c r="D153" s="267">
        <v>0</v>
      </c>
      <c r="E153" s="267">
        <v>1</v>
      </c>
    </row>
    <row r="154" spans="1:5">
      <c r="A154" s="246" t="s">
        <v>244</v>
      </c>
      <c r="B154" s="256">
        <v>5</v>
      </c>
      <c r="C154" s="267">
        <v>16</v>
      </c>
      <c r="D154" s="267">
        <v>0</v>
      </c>
      <c r="E154" s="267">
        <v>21</v>
      </c>
    </row>
    <row r="155" spans="1:5">
      <c r="A155" s="246" t="s">
        <v>245</v>
      </c>
      <c r="B155" s="256">
        <v>325</v>
      </c>
      <c r="C155" s="267">
        <v>728</v>
      </c>
      <c r="D155" s="267">
        <v>0</v>
      </c>
      <c r="E155" s="267">
        <v>1053</v>
      </c>
    </row>
    <row r="156" spans="1:5">
      <c r="A156" s="246" t="s">
        <v>398</v>
      </c>
      <c r="B156" s="256">
        <v>1</v>
      </c>
      <c r="C156" s="267">
        <v>0</v>
      </c>
      <c r="D156" s="267">
        <v>0</v>
      </c>
      <c r="E156" s="267">
        <v>1</v>
      </c>
    </row>
    <row r="157" spans="1:5">
      <c r="A157" s="246" t="s">
        <v>247</v>
      </c>
      <c r="B157" s="256">
        <v>103</v>
      </c>
      <c r="C157" s="267">
        <v>531</v>
      </c>
      <c r="D157" s="267">
        <v>0</v>
      </c>
      <c r="E157" s="267">
        <v>634</v>
      </c>
    </row>
    <row r="158" spans="1:5">
      <c r="A158" s="246" t="s">
        <v>248</v>
      </c>
      <c r="B158" s="256">
        <v>60</v>
      </c>
      <c r="C158" s="267">
        <v>90</v>
      </c>
      <c r="D158" s="267">
        <v>0</v>
      </c>
      <c r="E158" s="267">
        <v>150</v>
      </c>
    </row>
    <row r="159" spans="1:5">
      <c r="A159" s="246" t="s">
        <v>358</v>
      </c>
      <c r="B159" s="256">
        <v>3</v>
      </c>
      <c r="C159" s="267">
        <v>4</v>
      </c>
      <c r="D159" s="267">
        <v>0</v>
      </c>
      <c r="E159" s="267">
        <v>7</v>
      </c>
    </row>
    <row r="160" spans="1:5">
      <c r="A160" s="246" t="s">
        <v>249</v>
      </c>
      <c r="B160" s="256">
        <v>898</v>
      </c>
      <c r="C160" s="267">
        <v>1145</v>
      </c>
      <c r="D160" s="267">
        <v>0</v>
      </c>
      <c r="E160" s="267">
        <v>2043</v>
      </c>
    </row>
    <row r="161" spans="1:5">
      <c r="A161" s="246" t="s">
        <v>250</v>
      </c>
      <c r="B161" s="256">
        <v>49</v>
      </c>
      <c r="C161" s="267">
        <v>200</v>
      </c>
      <c r="D161" s="267">
        <v>0</v>
      </c>
      <c r="E161" s="267">
        <v>249</v>
      </c>
    </row>
    <row r="162" spans="1:5">
      <c r="A162" s="246" t="s">
        <v>251</v>
      </c>
      <c r="B162" s="256">
        <v>413</v>
      </c>
      <c r="C162" s="267">
        <v>532</v>
      </c>
      <c r="D162" s="267">
        <v>1</v>
      </c>
      <c r="E162" s="267">
        <v>946</v>
      </c>
    </row>
    <row r="163" spans="1:5">
      <c r="A163" s="246" t="s">
        <v>252</v>
      </c>
      <c r="B163" s="256">
        <v>414</v>
      </c>
      <c r="C163" s="267">
        <v>583</v>
      </c>
      <c r="D163" s="267">
        <v>0</v>
      </c>
      <c r="E163" s="267">
        <v>997</v>
      </c>
    </row>
    <row r="164" spans="1:5">
      <c r="A164" s="246" t="s">
        <v>253</v>
      </c>
      <c r="B164" s="256">
        <v>25</v>
      </c>
      <c r="C164" s="267">
        <v>36</v>
      </c>
      <c r="D164" s="267">
        <v>0</v>
      </c>
      <c r="E164" s="267">
        <v>61</v>
      </c>
    </row>
    <row r="165" spans="1:5">
      <c r="A165" s="246" t="s">
        <v>254</v>
      </c>
      <c r="B165" s="256">
        <v>65</v>
      </c>
      <c r="C165" s="267">
        <v>249</v>
      </c>
      <c r="D165" s="267">
        <v>0</v>
      </c>
      <c r="E165" s="267">
        <v>314</v>
      </c>
    </row>
    <row r="166" spans="1:5">
      <c r="A166" s="246" t="s">
        <v>255</v>
      </c>
      <c r="B166" s="256">
        <v>248</v>
      </c>
      <c r="C166" s="267">
        <v>66</v>
      </c>
      <c r="D166" s="267">
        <v>0</v>
      </c>
      <c r="E166" s="267">
        <v>314</v>
      </c>
    </row>
    <row r="167" spans="1:5">
      <c r="A167" s="246" t="s">
        <v>256</v>
      </c>
      <c r="B167" s="256">
        <v>50</v>
      </c>
      <c r="C167" s="267">
        <v>49</v>
      </c>
      <c r="D167" s="267">
        <v>0</v>
      </c>
      <c r="E167" s="267">
        <v>99</v>
      </c>
    </row>
    <row r="168" spans="1:5">
      <c r="A168" s="246" t="s">
        <v>359</v>
      </c>
      <c r="B168" s="256">
        <v>20</v>
      </c>
      <c r="C168" s="267">
        <v>64</v>
      </c>
      <c r="D168" s="267">
        <v>0</v>
      </c>
      <c r="E168" s="267">
        <v>84</v>
      </c>
    </row>
    <row r="169" spans="1:5">
      <c r="A169" s="246" t="s">
        <v>258</v>
      </c>
      <c r="B169" s="256">
        <v>10</v>
      </c>
      <c r="C169" s="267">
        <v>32</v>
      </c>
      <c r="D169" s="267">
        <v>0</v>
      </c>
      <c r="E169" s="267">
        <v>42</v>
      </c>
    </row>
    <row r="170" spans="1:5">
      <c r="A170" s="246" t="s">
        <v>259</v>
      </c>
      <c r="B170" s="256">
        <v>3</v>
      </c>
      <c r="C170" s="267">
        <v>1</v>
      </c>
      <c r="D170" s="267">
        <v>0</v>
      </c>
      <c r="E170" s="267">
        <v>4</v>
      </c>
    </row>
    <row r="171" spans="1:5">
      <c r="A171" s="246" t="s">
        <v>260</v>
      </c>
      <c r="B171" s="256">
        <v>0</v>
      </c>
      <c r="C171" s="267">
        <v>2</v>
      </c>
      <c r="D171" s="267">
        <v>0</v>
      </c>
      <c r="E171" s="267">
        <v>2</v>
      </c>
    </row>
    <row r="172" spans="1:5">
      <c r="A172" s="246" t="s">
        <v>261</v>
      </c>
      <c r="B172" s="256">
        <v>161</v>
      </c>
      <c r="C172" s="267">
        <v>127</v>
      </c>
      <c r="D172" s="267">
        <v>0</v>
      </c>
      <c r="E172" s="267">
        <v>288</v>
      </c>
    </row>
    <row r="173" spans="1:5">
      <c r="A173" s="246" t="s">
        <v>263</v>
      </c>
      <c r="B173" s="256">
        <v>13</v>
      </c>
      <c r="C173" s="267">
        <v>32</v>
      </c>
      <c r="D173" s="267">
        <v>0</v>
      </c>
      <c r="E173" s="267">
        <v>45</v>
      </c>
    </row>
    <row r="174" spans="1:5">
      <c r="A174" s="246" t="s">
        <v>264</v>
      </c>
      <c r="B174" s="256">
        <v>15</v>
      </c>
      <c r="C174" s="267">
        <v>68</v>
      </c>
      <c r="D174" s="267">
        <v>0</v>
      </c>
      <c r="E174" s="267">
        <v>83</v>
      </c>
    </row>
    <row r="175" spans="1:5">
      <c r="A175" s="246" t="s">
        <v>265</v>
      </c>
      <c r="B175" s="256">
        <v>3</v>
      </c>
      <c r="C175" s="267">
        <v>6</v>
      </c>
      <c r="D175" s="267">
        <v>0</v>
      </c>
      <c r="E175" s="267">
        <v>9</v>
      </c>
    </row>
    <row r="176" spans="1:5">
      <c r="A176" s="246" t="s">
        <v>266</v>
      </c>
      <c r="B176" s="256">
        <v>128</v>
      </c>
      <c r="C176" s="267">
        <v>191</v>
      </c>
      <c r="D176" s="267">
        <v>0</v>
      </c>
      <c r="E176" s="267">
        <v>319</v>
      </c>
    </row>
    <row r="177" spans="1:5">
      <c r="A177" s="246" t="s">
        <v>267</v>
      </c>
      <c r="B177" s="256">
        <v>4</v>
      </c>
      <c r="C177" s="267">
        <v>26</v>
      </c>
      <c r="D177" s="267">
        <v>0</v>
      </c>
      <c r="E177" s="267">
        <v>30</v>
      </c>
    </row>
    <row r="178" spans="1:5">
      <c r="A178" s="249" t="s">
        <v>361</v>
      </c>
      <c r="B178" s="256">
        <v>1</v>
      </c>
      <c r="C178" s="267">
        <v>2</v>
      </c>
      <c r="D178" s="267">
        <v>0</v>
      </c>
      <c r="E178" s="267">
        <v>3</v>
      </c>
    </row>
    <row r="179" spans="1:5">
      <c r="A179" s="246" t="s">
        <v>268</v>
      </c>
      <c r="B179" s="256">
        <v>249</v>
      </c>
      <c r="C179" s="267">
        <v>307</v>
      </c>
      <c r="D179" s="267">
        <v>0</v>
      </c>
      <c r="E179" s="267">
        <v>556</v>
      </c>
    </row>
    <row r="180" spans="1:5">
      <c r="A180" s="249" t="s">
        <v>269</v>
      </c>
      <c r="B180" s="256">
        <v>300</v>
      </c>
      <c r="C180" s="267">
        <v>347</v>
      </c>
      <c r="D180" s="267">
        <v>0</v>
      </c>
      <c r="E180" s="267">
        <v>647</v>
      </c>
    </row>
    <row r="181" spans="1:5">
      <c r="A181" s="249" t="s">
        <v>270</v>
      </c>
      <c r="B181" s="256">
        <v>0</v>
      </c>
      <c r="C181" s="267">
        <v>1</v>
      </c>
      <c r="D181" s="267">
        <v>0</v>
      </c>
      <c r="E181" s="267">
        <v>1</v>
      </c>
    </row>
    <row r="182" spans="1:5">
      <c r="A182" s="246" t="s">
        <v>271</v>
      </c>
      <c r="B182" s="256">
        <v>3</v>
      </c>
      <c r="C182" s="267">
        <v>4</v>
      </c>
      <c r="D182" s="267">
        <v>0</v>
      </c>
      <c r="E182" s="267">
        <v>7</v>
      </c>
    </row>
    <row r="183" spans="1:5">
      <c r="A183" s="246" t="s">
        <v>272</v>
      </c>
      <c r="B183" s="256">
        <v>2</v>
      </c>
      <c r="C183" s="267">
        <v>18</v>
      </c>
      <c r="D183" s="267">
        <v>0</v>
      </c>
      <c r="E183" s="267">
        <v>20</v>
      </c>
    </row>
    <row r="184" spans="1:5">
      <c r="A184" s="246" t="s">
        <v>362</v>
      </c>
      <c r="B184" s="256">
        <v>51</v>
      </c>
      <c r="C184" s="267">
        <v>87</v>
      </c>
      <c r="D184" s="267">
        <v>0</v>
      </c>
      <c r="E184" s="267">
        <v>138</v>
      </c>
    </row>
    <row r="185" spans="1:5">
      <c r="A185" s="246" t="s">
        <v>274</v>
      </c>
      <c r="B185" s="256">
        <v>344</v>
      </c>
      <c r="C185" s="267">
        <v>672</v>
      </c>
      <c r="D185" s="267">
        <v>0</v>
      </c>
      <c r="E185" s="267">
        <v>1016</v>
      </c>
    </row>
    <row r="186" spans="1:5">
      <c r="A186" s="246" t="s">
        <v>275</v>
      </c>
      <c r="B186" s="256">
        <v>4</v>
      </c>
      <c r="C186" s="267">
        <v>0</v>
      </c>
      <c r="D186" s="267">
        <v>0</v>
      </c>
      <c r="E186" s="267">
        <v>4</v>
      </c>
    </row>
    <row r="187" spans="1:5">
      <c r="A187" s="246" t="s">
        <v>276</v>
      </c>
      <c r="B187" s="256">
        <v>26</v>
      </c>
      <c r="C187" s="267">
        <v>87</v>
      </c>
      <c r="D187" s="267">
        <v>0</v>
      </c>
      <c r="E187" s="267">
        <v>113</v>
      </c>
    </row>
    <row r="188" spans="1:5">
      <c r="A188" s="246" t="s">
        <v>277</v>
      </c>
      <c r="B188" s="256">
        <v>47</v>
      </c>
      <c r="C188" s="267">
        <v>400</v>
      </c>
      <c r="D188" s="267">
        <v>0</v>
      </c>
      <c r="E188" s="267">
        <v>447</v>
      </c>
    </row>
    <row r="189" spans="1:5">
      <c r="A189" s="246" t="s">
        <v>278</v>
      </c>
      <c r="B189" s="256">
        <v>1187</v>
      </c>
      <c r="C189" s="267">
        <v>1281</v>
      </c>
      <c r="D189" s="267">
        <v>0</v>
      </c>
      <c r="E189" s="267">
        <v>2468</v>
      </c>
    </row>
    <row r="190" spans="1:5">
      <c r="A190" s="246" t="s">
        <v>399</v>
      </c>
      <c r="B190" s="256">
        <v>0</v>
      </c>
      <c r="C190" s="267">
        <v>2</v>
      </c>
      <c r="D190" s="267">
        <v>0</v>
      </c>
      <c r="E190" s="267">
        <v>2</v>
      </c>
    </row>
    <row r="191" spans="1:5">
      <c r="A191" s="246" t="s">
        <v>280</v>
      </c>
      <c r="B191" s="256">
        <v>51</v>
      </c>
      <c r="C191" s="267">
        <v>134</v>
      </c>
      <c r="D191" s="267">
        <v>0</v>
      </c>
      <c r="E191" s="267">
        <v>185</v>
      </c>
    </row>
    <row r="192" spans="1:5">
      <c r="A192" s="246" t="s">
        <v>281</v>
      </c>
      <c r="B192" s="256">
        <v>24</v>
      </c>
      <c r="C192" s="267">
        <v>102</v>
      </c>
      <c r="D192" s="267">
        <v>0</v>
      </c>
      <c r="E192" s="267">
        <v>126</v>
      </c>
    </row>
    <row r="193" spans="1:5">
      <c r="A193" s="247" t="s">
        <v>282</v>
      </c>
      <c r="B193" s="257">
        <f>SUM(B146:B192)</f>
        <v>6914</v>
      </c>
      <c r="C193" s="268">
        <f>SUM(C146:C192)</f>
        <v>9303</v>
      </c>
      <c r="D193" s="268">
        <f>SUM(D146:D192)</f>
        <v>1</v>
      </c>
      <c r="E193" s="268">
        <f>SUM(E146:E192)</f>
        <v>16218</v>
      </c>
    </row>
    <row r="194" spans="1:5">
      <c r="A194" s="247"/>
      <c r="B194" s="259"/>
      <c r="C194" s="269"/>
      <c r="D194" s="269"/>
      <c r="E194" s="264"/>
    </row>
    <row r="195" spans="1:5">
      <c r="A195" s="248" t="s">
        <v>283</v>
      </c>
      <c r="B195" s="253"/>
      <c r="C195" s="264"/>
      <c r="D195" s="264"/>
      <c r="E195" s="264"/>
    </row>
    <row r="196" spans="1:5">
      <c r="A196" s="242" t="s">
        <v>284</v>
      </c>
      <c r="B196" s="256">
        <v>28</v>
      </c>
      <c r="C196" s="267">
        <v>35</v>
      </c>
      <c r="D196" s="267">
        <v>0</v>
      </c>
      <c r="E196" s="267">
        <v>63</v>
      </c>
    </row>
    <row r="197" spans="1:5">
      <c r="A197" s="242" t="s">
        <v>364</v>
      </c>
      <c r="B197" s="256">
        <v>1</v>
      </c>
      <c r="C197" s="267">
        <v>0</v>
      </c>
      <c r="D197" s="267">
        <v>0</v>
      </c>
      <c r="E197" s="267">
        <v>1</v>
      </c>
    </row>
    <row r="198" spans="1:5">
      <c r="A198" s="242" t="s">
        <v>400</v>
      </c>
      <c r="B198" s="260">
        <v>0</v>
      </c>
      <c r="C198" s="267">
        <v>1</v>
      </c>
      <c r="D198" s="267">
        <v>0</v>
      </c>
      <c r="E198" s="267">
        <v>1</v>
      </c>
    </row>
    <row r="199" spans="1:5">
      <c r="A199" s="242" t="s">
        <v>286</v>
      </c>
      <c r="B199" s="260">
        <v>10</v>
      </c>
      <c r="C199" s="267">
        <v>2</v>
      </c>
      <c r="D199" s="267">
        <v>0</v>
      </c>
      <c r="E199" s="267">
        <v>12</v>
      </c>
    </row>
    <row r="200" spans="1:5">
      <c r="A200" s="247" t="s">
        <v>287</v>
      </c>
      <c r="B200" s="257">
        <f>SUM(B196:B199)</f>
        <v>39</v>
      </c>
      <c r="C200" s="268">
        <f>SUM(C196:C199)</f>
        <v>38</v>
      </c>
      <c r="D200" s="268">
        <f>SUM(D196:D199)</f>
        <v>0</v>
      </c>
      <c r="E200" s="268">
        <f>SUM(E196:E199)</f>
        <v>77</v>
      </c>
    </row>
    <row r="201" spans="1:5">
      <c r="A201" s="247"/>
      <c r="B201" s="259"/>
      <c r="C201" s="269"/>
      <c r="D201" s="269"/>
      <c r="E201" s="264"/>
    </row>
    <row r="202" spans="1:5">
      <c r="A202" s="248" t="s">
        <v>288</v>
      </c>
      <c r="B202" s="253"/>
      <c r="C202" s="264"/>
      <c r="D202" s="264"/>
      <c r="E202" s="264"/>
    </row>
    <row r="203" spans="1:5">
      <c r="A203" s="242" t="s">
        <v>401</v>
      </c>
      <c r="B203" s="256">
        <v>914</v>
      </c>
      <c r="C203" s="267">
        <v>1071</v>
      </c>
      <c r="D203" s="267">
        <v>14</v>
      </c>
      <c r="E203" s="267">
        <v>1999</v>
      </c>
    </row>
    <row r="204" spans="1:5">
      <c r="A204" s="242" t="s">
        <v>290</v>
      </c>
      <c r="B204" s="256">
        <v>22</v>
      </c>
      <c r="C204" s="267">
        <v>21</v>
      </c>
      <c r="D204" s="267">
        <v>0</v>
      </c>
      <c r="E204" s="267">
        <v>43</v>
      </c>
    </row>
    <row r="205" spans="1:5">
      <c r="A205" s="242" t="s">
        <v>367</v>
      </c>
      <c r="B205" s="256">
        <v>6627</v>
      </c>
      <c r="C205" s="267">
        <v>3816</v>
      </c>
      <c r="D205" s="267">
        <v>0</v>
      </c>
      <c r="E205" s="267">
        <v>10443</v>
      </c>
    </row>
    <row r="206" spans="1:5">
      <c r="A206" s="247" t="s">
        <v>293</v>
      </c>
      <c r="B206" s="257">
        <f>SUM(B203:B205)</f>
        <v>7563</v>
      </c>
      <c r="C206" s="268">
        <f>SUM(C203:C205)</f>
        <v>4908</v>
      </c>
      <c r="D206" s="268">
        <f>SUM(D203:D205)</f>
        <v>14</v>
      </c>
      <c r="E206" s="268">
        <f>SUM(E203:E205)</f>
        <v>12485</v>
      </c>
    </row>
    <row r="207" spans="1:5" ht="13.8">
      <c r="A207" s="247" t="s">
        <v>66</v>
      </c>
      <c r="B207" s="259">
        <f>SUM(B206,B200,B193,B143,B109,B53)</f>
        <v>32696</v>
      </c>
      <c r="C207" s="270">
        <f>SUM(C206,C200,C193,C143,C109,C53)</f>
        <v>46050</v>
      </c>
      <c r="D207" s="270">
        <f>SUM(D206,D200,D193,D143,D109,D53)</f>
        <v>36</v>
      </c>
      <c r="E207" s="270">
        <f>SUM(E206,E200,E193,E143,E109,E53)</f>
        <v>78782</v>
      </c>
    </row>
    <row r="208" spans="1:5">
      <c r="A208" s="242"/>
      <c r="B208" s="250"/>
      <c r="C208" s="250"/>
      <c r="D208" s="250"/>
      <c r="E208" s="250"/>
    </row>
    <row r="209" spans="1:5">
      <c r="A209" s="242" t="s">
        <v>402</v>
      </c>
      <c r="B209" s="250"/>
      <c r="C209" s="250"/>
      <c r="D209" s="250"/>
      <c r="E209" s="250"/>
    </row>
    <row r="210" spans="1:5">
      <c r="A210" s="242" t="s">
        <v>403</v>
      </c>
      <c r="B210" s="250"/>
      <c r="C210" s="250"/>
      <c r="D210" s="250"/>
      <c r="E210" s="250"/>
    </row>
  </sheetData>
  <mergeCells count="2">
    <mergeCell ref="A2:E2"/>
    <mergeCell ref="A3:E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D18AF-BE92-4784-85A2-351D54A80CA3}">
  <dimension ref="A1:E167"/>
  <sheetViews>
    <sheetView workbookViewId="0"/>
  </sheetViews>
  <sheetFormatPr defaultRowHeight="13.2"/>
  <cols>
    <col min="1" max="1" width="33" customWidth="1"/>
    <col min="2" max="5" width="9.33203125" style="261" customWidth="1"/>
  </cols>
  <sheetData>
    <row r="1" spans="1:5">
      <c r="A1" s="76" t="s">
        <v>1</v>
      </c>
      <c r="B1" s="250"/>
      <c r="C1" s="250"/>
      <c r="D1" s="250"/>
      <c r="E1" s="250"/>
    </row>
    <row r="2" spans="1:5">
      <c r="A2" s="298" t="s">
        <v>68</v>
      </c>
      <c r="B2" s="298"/>
      <c r="C2" s="298"/>
      <c r="D2" s="298"/>
      <c r="E2" s="298"/>
    </row>
    <row r="3" spans="1:5">
      <c r="A3" s="320" t="s">
        <v>404</v>
      </c>
      <c r="B3" s="320"/>
      <c r="C3" s="320"/>
      <c r="D3" s="320"/>
      <c r="E3" s="320"/>
    </row>
    <row r="4" spans="1:5" ht="13.8" thickBot="1">
      <c r="A4" s="242"/>
      <c r="B4" s="250"/>
      <c r="C4" s="250"/>
      <c r="D4" s="250"/>
      <c r="E4" s="250"/>
    </row>
    <row r="5" spans="1:5">
      <c r="A5" s="243"/>
      <c r="B5" s="273" t="s">
        <v>35</v>
      </c>
      <c r="C5" s="284" t="s">
        <v>303</v>
      </c>
      <c r="D5" s="284" t="s">
        <v>387</v>
      </c>
      <c r="E5" s="284" t="s">
        <v>36</v>
      </c>
    </row>
    <row r="6" spans="1:5">
      <c r="A6" s="244" t="s">
        <v>109</v>
      </c>
      <c r="B6" s="252"/>
      <c r="C6" s="263"/>
      <c r="D6" s="263"/>
      <c r="E6" s="263"/>
    </row>
    <row r="7" spans="1:5">
      <c r="A7" s="245" t="s">
        <v>110</v>
      </c>
      <c r="B7" s="253"/>
      <c r="C7" s="264"/>
      <c r="D7" s="264"/>
      <c r="E7" s="264"/>
    </row>
    <row r="8" spans="1:5">
      <c r="A8" s="242" t="s">
        <v>111</v>
      </c>
      <c r="B8" s="274">
        <v>258</v>
      </c>
      <c r="C8" s="285">
        <v>378</v>
      </c>
      <c r="D8" s="291">
        <v>0</v>
      </c>
      <c r="E8" s="295">
        <v>636</v>
      </c>
    </row>
    <row r="9" spans="1:5">
      <c r="A9" s="242" t="s">
        <v>112</v>
      </c>
      <c r="B9" s="274">
        <v>0</v>
      </c>
      <c r="C9" s="285">
        <v>1</v>
      </c>
      <c r="D9" s="291">
        <v>0</v>
      </c>
      <c r="E9" s="295">
        <v>1</v>
      </c>
    </row>
    <row r="10" spans="1:5">
      <c r="A10" s="242" t="s">
        <v>113</v>
      </c>
      <c r="B10" s="274">
        <v>1</v>
      </c>
      <c r="C10" s="285">
        <v>2</v>
      </c>
      <c r="D10" s="291">
        <v>0</v>
      </c>
      <c r="E10" s="295">
        <v>3</v>
      </c>
    </row>
    <row r="11" spans="1:5">
      <c r="A11" s="242" t="s">
        <v>114</v>
      </c>
      <c r="B11" s="274">
        <v>6</v>
      </c>
      <c r="C11" s="285">
        <v>9</v>
      </c>
      <c r="D11" s="291">
        <v>0</v>
      </c>
      <c r="E11" s="295">
        <v>15</v>
      </c>
    </row>
    <row r="12" spans="1:5">
      <c r="A12" s="242" t="s">
        <v>116</v>
      </c>
      <c r="B12" s="274">
        <v>0</v>
      </c>
      <c r="C12" s="285">
        <v>1</v>
      </c>
      <c r="D12" s="291">
        <v>0</v>
      </c>
      <c r="E12" s="295">
        <v>1</v>
      </c>
    </row>
    <row r="13" spans="1:5">
      <c r="A13" s="242" t="s">
        <v>117</v>
      </c>
      <c r="B13" s="274">
        <v>21</v>
      </c>
      <c r="C13" s="285">
        <v>19</v>
      </c>
      <c r="D13" s="291">
        <v>0</v>
      </c>
      <c r="E13" s="295">
        <v>40</v>
      </c>
    </row>
    <row r="14" spans="1:5">
      <c r="A14" s="242" t="s">
        <v>118</v>
      </c>
      <c r="B14" s="274">
        <v>13</v>
      </c>
      <c r="C14" s="285">
        <v>15</v>
      </c>
      <c r="D14" s="291">
        <v>0</v>
      </c>
      <c r="E14" s="295">
        <v>28</v>
      </c>
    </row>
    <row r="15" spans="1:5">
      <c r="A15" s="242" t="s">
        <v>119</v>
      </c>
      <c r="B15" s="274">
        <v>4</v>
      </c>
      <c r="C15" s="285">
        <v>5</v>
      </c>
      <c r="D15" s="291">
        <v>0</v>
      </c>
      <c r="E15" s="295">
        <v>9</v>
      </c>
    </row>
    <row r="16" spans="1:5">
      <c r="A16" s="242" t="s">
        <v>120</v>
      </c>
      <c r="B16" s="274">
        <v>1</v>
      </c>
      <c r="C16" s="285">
        <v>2</v>
      </c>
      <c r="D16" s="291">
        <v>0</v>
      </c>
      <c r="E16" s="295">
        <v>3</v>
      </c>
    </row>
    <row r="17" spans="1:5">
      <c r="A17" s="242" t="s">
        <v>121</v>
      </c>
      <c r="B17" s="275">
        <v>86</v>
      </c>
      <c r="C17" s="285">
        <v>116</v>
      </c>
      <c r="D17" s="291">
        <v>0</v>
      </c>
      <c r="E17" s="295">
        <v>202</v>
      </c>
    </row>
    <row r="18" spans="1:5">
      <c r="A18" s="242" t="s">
        <v>123</v>
      </c>
      <c r="B18" s="274">
        <v>1</v>
      </c>
      <c r="C18" s="285">
        <v>1</v>
      </c>
      <c r="D18" s="291">
        <v>0</v>
      </c>
      <c r="E18" s="295">
        <v>2</v>
      </c>
    </row>
    <row r="19" spans="1:5">
      <c r="A19" s="242" t="s">
        <v>124</v>
      </c>
      <c r="B19" s="274">
        <v>3</v>
      </c>
      <c r="C19" s="285">
        <v>3</v>
      </c>
      <c r="D19" s="291">
        <v>0</v>
      </c>
      <c r="E19" s="295">
        <v>6</v>
      </c>
    </row>
    <row r="20" spans="1:5">
      <c r="A20" s="242" t="s">
        <v>126</v>
      </c>
      <c r="B20" s="274">
        <v>0</v>
      </c>
      <c r="C20" s="285">
        <v>1</v>
      </c>
      <c r="D20" s="291">
        <v>0</v>
      </c>
      <c r="E20" s="295">
        <v>1</v>
      </c>
    </row>
    <row r="21" spans="1:5">
      <c r="A21" s="242" t="s">
        <v>127</v>
      </c>
      <c r="B21" s="274">
        <v>131</v>
      </c>
      <c r="C21" s="285">
        <v>171</v>
      </c>
      <c r="D21" s="291">
        <v>0</v>
      </c>
      <c r="E21" s="295">
        <v>302</v>
      </c>
    </row>
    <row r="22" spans="1:5">
      <c r="A22" s="242" t="s">
        <v>129</v>
      </c>
      <c r="B22" s="274">
        <v>46</v>
      </c>
      <c r="C22" s="285">
        <v>52</v>
      </c>
      <c r="D22" s="291">
        <v>0</v>
      </c>
      <c r="E22" s="295">
        <v>98</v>
      </c>
    </row>
    <row r="23" spans="1:5">
      <c r="A23" s="242" t="s">
        <v>130</v>
      </c>
      <c r="B23" s="274">
        <v>66</v>
      </c>
      <c r="C23" s="285">
        <v>76</v>
      </c>
      <c r="D23" s="291">
        <v>0</v>
      </c>
      <c r="E23" s="295">
        <v>142</v>
      </c>
    </row>
    <row r="24" spans="1:5">
      <c r="A24" s="242" t="s">
        <v>131</v>
      </c>
      <c r="B24" s="274">
        <v>112</v>
      </c>
      <c r="C24" s="285">
        <v>175</v>
      </c>
      <c r="D24" s="291">
        <v>0</v>
      </c>
      <c r="E24" s="295">
        <v>287</v>
      </c>
    </row>
    <row r="25" spans="1:5">
      <c r="A25" s="242" t="s">
        <v>388</v>
      </c>
      <c r="B25" s="274">
        <v>53</v>
      </c>
      <c r="C25" s="285">
        <v>55</v>
      </c>
      <c r="D25" s="291">
        <v>0</v>
      </c>
      <c r="E25" s="295">
        <v>108</v>
      </c>
    </row>
    <row r="26" spans="1:5">
      <c r="A26" s="242" t="s">
        <v>134</v>
      </c>
      <c r="B26" s="274">
        <v>211</v>
      </c>
      <c r="C26" s="285">
        <v>174</v>
      </c>
      <c r="D26" s="291">
        <v>0</v>
      </c>
      <c r="E26" s="295">
        <v>385</v>
      </c>
    </row>
    <row r="27" spans="1:5">
      <c r="A27" s="242" t="s">
        <v>389</v>
      </c>
      <c r="B27" s="274">
        <v>4</v>
      </c>
      <c r="C27" s="285">
        <v>11</v>
      </c>
      <c r="D27" s="291">
        <v>0</v>
      </c>
      <c r="E27" s="295">
        <v>15</v>
      </c>
    </row>
    <row r="28" spans="1:5">
      <c r="A28" s="242" t="s">
        <v>136</v>
      </c>
      <c r="B28" s="276">
        <v>4</v>
      </c>
      <c r="C28" s="286">
        <v>2</v>
      </c>
      <c r="D28" s="292">
        <v>0</v>
      </c>
      <c r="E28" s="295">
        <v>6</v>
      </c>
    </row>
    <row r="29" spans="1:5">
      <c r="A29" s="247" t="s">
        <v>46</v>
      </c>
      <c r="B29" s="257">
        <f>SUM(B8:B28)</f>
        <v>1021</v>
      </c>
      <c r="C29" s="268">
        <f>SUM(C8:C28)</f>
        <v>1269</v>
      </c>
      <c r="D29" s="268">
        <f>SUM(D8:D28)</f>
        <v>0</v>
      </c>
      <c r="E29" s="268">
        <f>SUM(E8:E28)</f>
        <v>2290</v>
      </c>
    </row>
    <row r="30" spans="1:5">
      <c r="A30" s="245" t="s">
        <v>137</v>
      </c>
      <c r="B30" s="253"/>
      <c r="C30" s="264"/>
      <c r="D30" s="264"/>
      <c r="E30" s="264"/>
    </row>
    <row r="31" spans="1:5">
      <c r="A31" s="242" t="s">
        <v>138</v>
      </c>
      <c r="B31" s="274">
        <v>78</v>
      </c>
      <c r="C31" s="285">
        <v>75</v>
      </c>
      <c r="D31" s="291">
        <v>0</v>
      </c>
      <c r="E31" s="295">
        <v>153</v>
      </c>
    </row>
    <row r="32" spans="1:5">
      <c r="A32" s="242" t="s">
        <v>139</v>
      </c>
      <c r="B32" s="274">
        <v>5</v>
      </c>
      <c r="C32" s="285">
        <v>13</v>
      </c>
      <c r="D32" s="291">
        <v>0</v>
      </c>
      <c r="E32" s="295">
        <v>18</v>
      </c>
    </row>
    <row r="33" spans="1:5">
      <c r="A33" s="242" t="s">
        <v>141</v>
      </c>
      <c r="B33" s="274">
        <v>62</v>
      </c>
      <c r="C33" s="285">
        <v>99</v>
      </c>
      <c r="D33" s="291">
        <v>0</v>
      </c>
      <c r="E33" s="295">
        <v>161</v>
      </c>
    </row>
    <row r="34" spans="1:5">
      <c r="A34" s="242" t="s">
        <v>122</v>
      </c>
      <c r="B34" s="274">
        <v>4</v>
      </c>
      <c r="C34" s="285">
        <v>6</v>
      </c>
      <c r="D34" s="291">
        <v>0</v>
      </c>
      <c r="E34" s="295">
        <v>10</v>
      </c>
    </row>
    <row r="35" spans="1:5">
      <c r="A35" s="242" t="s">
        <v>391</v>
      </c>
      <c r="B35" s="274">
        <v>29</v>
      </c>
      <c r="C35" s="285">
        <v>60</v>
      </c>
      <c r="D35" s="291">
        <v>0</v>
      </c>
      <c r="E35" s="295">
        <v>89</v>
      </c>
    </row>
    <row r="36" spans="1:5">
      <c r="A36" s="242" t="s">
        <v>143</v>
      </c>
      <c r="B36" s="275">
        <v>3</v>
      </c>
      <c r="C36" s="285">
        <v>12</v>
      </c>
      <c r="D36" s="291">
        <v>0</v>
      </c>
      <c r="E36" s="295">
        <v>15</v>
      </c>
    </row>
    <row r="37" spans="1:5">
      <c r="A37" s="242" t="s">
        <v>144</v>
      </c>
      <c r="B37" s="275">
        <v>1</v>
      </c>
      <c r="C37" s="285">
        <v>5</v>
      </c>
      <c r="D37" s="291">
        <v>0</v>
      </c>
      <c r="E37" s="295">
        <v>6</v>
      </c>
    </row>
    <row r="38" spans="1:5">
      <c r="A38" s="242" t="s">
        <v>147</v>
      </c>
      <c r="B38" s="274">
        <v>11</v>
      </c>
      <c r="C38" s="285">
        <v>16</v>
      </c>
      <c r="D38" s="291">
        <v>0</v>
      </c>
      <c r="E38" s="295">
        <v>27</v>
      </c>
    </row>
    <row r="39" spans="1:5">
      <c r="A39" s="242" t="s">
        <v>148</v>
      </c>
      <c r="B39" s="274">
        <v>30</v>
      </c>
      <c r="C39" s="285">
        <v>37</v>
      </c>
      <c r="D39" s="291">
        <v>0</v>
      </c>
      <c r="E39" s="295">
        <v>67</v>
      </c>
    </row>
    <row r="40" spans="1:5">
      <c r="A40" s="242" t="s">
        <v>149</v>
      </c>
      <c r="B40" s="274">
        <v>40</v>
      </c>
      <c r="C40" s="285">
        <v>74</v>
      </c>
      <c r="D40" s="291">
        <v>0</v>
      </c>
      <c r="E40" s="295">
        <v>114</v>
      </c>
    </row>
    <row r="41" spans="1:5">
      <c r="A41" s="242" t="s">
        <v>150</v>
      </c>
      <c r="B41" s="274">
        <v>15</v>
      </c>
      <c r="C41" s="285">
        <v>5</v>
      </c>
      <c r="D41" s="291">
        <v>0</v>
      </c>
      <c r="E41" s="295">
        <v>20</v>
      </c>
    </row>
    <row r="42" spans="1:5">
      <c r="A42" s="247" t="s">
        <v>46</v>
      </c>
      <c r="B42" s="277">
        <f>SUM(B31:B41)</f>
        <v>278</v>
      </c>
      <c r="C42" s="287">
        <f>SUM(C31:C41)</f>
        <v>402</v>
      </c>
      <c r="D42" s="287">
        <f>SUM(D31:D41)</f>
        <v>0</v>
      </c>
      <c r="E42" s="287">
        <f>SUM(E31:E41)</f>
        <v>680</v>
      </c>
    </row>
    <row r="43" spans="1:5">
      <c r="A43" s="247" t="s">
        <v>153</v>
      </c>
      <c r="B43" s="257">
        <f>SUM(B42,B29)</f>
        <v>1299</v>
      </c>
      <c r="C43" s="268">
        <f>SUM(C42,C29)</f>
        <v>1671</v>
      </c>
      <c r="D43" s="268">
        <f>SUM(D42,D29)</f>
        <v>0</v>
      </c>
      <c r="E43" s="268">
        <f>SUM(E42,E29)</f>
        <v>2970</v>
      </c>
    </row>
    <row r="44" spans="1:5">
      <c r="A44" s="247"/>
      <c r="B44" s="253"/>
      <c r="C44" s="264"/>
      <c r="D44" s="264"/>
      <c r="E44" s="264"/>
    </row>
    <row r="45" spans="1:5">
      <c r="A45" s="248" t="s">
        <v>154</v>
      </c>
      <c r="B45" s="253"/>
      <c r="C45" s="264"/>
      <c r="D45" s="264"/>
      <c r="E45" s="264"/>
    </row>
    <row r="46" spans="1:5">
      <c r="A46" s="242" t="s">
        <v>155</v>
      </c>
      <c r="B46" s="274">
        <v>40</v>
      </c>
      <c r="C46" s="285">
        <v>34</v>
      </c>
      <c r="D46" s="291">
        <v>0</v>
      </c>
      <c r="E46" s="295">
        <v>74</v>
      </c>
    </row>
    <row r="47" spans="1:5">
      <c r="A47" s="242" t="s">
        <v>156</v>
      </c>
      <c r="B47" s="274">
        <v>27</v>
      </c>
      <c r="C47" s="285">
        <v>82</v>
      </c>
      <c r="D47" s="291">
        <v>0</v>
      </c>
      <c r="E47" s="295">
        <v>109</v>
      </c>
    </row>
    <row r="48" spans="1:5">
      <c r="A48" s="242" t="s">
        <v>157</v>
      </c>
      <c r="B48" s="274">
        <v>6</v>
      </c>
      <c r="C48" s="285">
        <v>7</v>
      </c>
      <c r="D48" s="291">
        <v>0</v>
      </c>
      <c r="E48" s="295">
        <v>13</v>
      </c>
    </row>
    <row r="49" spans="1:5">
      <c r="A49" s="242" t="s">
        <v>158</v>
      </c>
      <c r="B49" s="274">
        <v>6</v>
      </c>
      <c r="C49" s="285">
        <v>10</v>
      </c>
      <c r="D49" s="291">
        <v>0</v>
      </c>
      <c r="E49" s="295">
        <v>16</v>
      </c>
    </row>
    <row r="50" spans="1:5">
      <c r="A50" s="242" t="s">
        <v>159</v>
      </c>
      <c r="B50" s="274">
        <v>7</v>
      </c>
      <c r="C50" s="285">
        <v>9</v>
      </c>
      <c r="D50" s="291">
        <v>0</v>
      </c>
      <c r="E50" s="295">
        <v>16</v>
      </c>
    </row>
    <row r="51" spans="1:5">
      <c r="A51" s="242" t="s">
        <v>160</v>
      </c>
      <c r="B51" s="274">
        <v>0</v>
      </c>
      <c r="C51" s="285">
        <v>2</v>
      </c>
      <c r="D51" s="291">
        <v>0</v>
      </c>
      <c r="E51" s="295">
        <v>2</v>
      </c>
    </row>
    <row r="52" spans="1:5">
      <c r="A52" s="242" t="s">
        <v>343</v>
      </c>
      <c r="B52" s="274">
        <v>2</v>
      </c>
      <c r="C52" s="285">
        <v>3</v>
      </c>
      <c r="D52" s="291">
        <v>0</v>
      </c>
      <c r="E52" s="295">
        <v>5</v>
      </c>
    </row>
    <row r="53" spans="1:5">
      <c r="A53" s="242" t="s">
        <v>344</v>
      </c>
      <c r="B53" s="274">
        <v>77</v>
      </c>
      <c r="C53" s="285">
        <v>263</v>
      </c>
      <c r="D53" s="291">
        <v>0</v>
      </c>
      <c r="E53" s="295">
        <v>340</v>
      </c>
    </row>
    <row r="54" spans="1:5">
      <c r="A54" s="242" t="s">
        <v>163</v>
      </c>
      <c r="B54" s="274">
        <v>1</v>
      </c>
      <c r="C54" s="285">
        <v>8</v>
      </c>
      <c r="D54" s="291">
        <v>0</v>
      </c>
      <c r="E54" s="295">
        <v>9</v>
      </c>
    </row>
    <row r="55" spans="1:5">
      <c r="A55" s="242" t="s">
        <v>164</v>
      </c>
      <c r="B55" s="274">
        <v>25</v>
      </c>
      <c r="C55" s="285">
        <v>21</v>
      </c>
      <c r="D55" s="291">
        <v>0</v>
      </c>
      <c r="E55" s="295">
        <v>46</v>
      </c>
    </row>
    <row r="56" spans="1:5">
      <c r="A56" s="242" t="s">
        <v>165</v>
      </c>
      <c r="B56" s="274">
        <v>0</v>
      </c>
      <c r="C56" s="285">
        <v>1</v>
      </c>
      <c r="D56" s="291">
        <v>0</v>
      </c>
      <c r="E56" s="295">
        <v>1</v>
      </c>
    </row>
    <row r="57" spans="1:5">
      <c r="A57" s="242" t="s">
        <v>166</v>
      </c>
      <c r="B57" s="274">
        <v>71</v>
      </c>
      <c r="C57" s="285">
        <v>45</v>
      </c>
      <c r="D57" s="291">
        <v>0</v>
      </c>
      <c r="E57" s="295">
        <v>116</v>
      </c>
    </row>
    <row r="58" spans="1:5">
      <c r="A58" s="242" t="s">
        <v>167</v>
      </c>
      <c r="B58" s="275">
        <v>5</v>
      </c>
      <c r="C58" s="285">
        <v>21</v>
      </c>
      <c r="D58" s="291">
        <v>0</v>
      </c>
      <c r="E58" s="295">
        <v>26</v>
      </c>
    </row>
    <row r="59" spans="1:5">
      <c r="A59" s="242" t="s">
        <v>168</v>
      </c>
      <c r="B59" s="274">
        <v>0</v>
      </c>
      <c r="C59" s="285">
        <v>1</v>
      </c>
      <c r="D59" s="291">
        <v>0</v>
      </c>
      <c r="E59" s="295">
        <v>1</v>
      </c>
    </row>
    <row r="60" spans="1:5">
      <c r="A60" s="242" t="s">
        <v>169</v>
      </c>
      <c r="B60" s="274">
        <v>29</v>
      </c>
      <c r="C60" s="285">
        <v>31</v>
      </c>
      <c r="D60" s="291">
        <v>0</v>
      </c>
      <c r="E60" s="295">
        <v>60</v>
      </c>
    </row>
    <row r="61" spans="1:5">
      <c r="A61" s="242" t="s">
        <v>170</v>
      </c>
      <c r="B61" s="274">
        <v>122</v>
      </c>
      <c r="C61" s="285">
        <v>198</v>
      </c>
      <c r="D61" s="291">
        <v>0</v>
      </c>
      <c r="E61" s="295">
        <v>320</v>
      </c>
    </row>
    <row r="62" spans="1:5">
      <c r="A62" s="242" t="s">
        <v>171</v>
      </c>
      <c r="B62" s="274">
        <v>91</v>
      </c>
      <c r="C62" s="285">
        <v>225</v>
      </c>
      <c r="D62" s="291">
        <v>0</v>
      </c>
      <c r="E62" s="295">
        <v>316</v>
      </c>
    </row>
    <row r="63" spans="1:5">
      <c r="A63" s="242" t="s">
        <v>172</v>
      </c>
      <c r="B63" s="274">
        <v>2</v>
      </c>
      <c r="C63" s="285">
        <v>4</v>
      </c>
      <c r="D63" s="291">
        <v>0</v>
      </c>
      <c r="E63" s="295">
        <v>6</v>
      </c>
    </row>
    <row r="64" spans="1:5">
      <c r="A64" s="242" t="s">
        <v>173</v>
      </c>
      <c r="B64" s="274">
        <v>12</v>
      </c>
      <c r="C64" s="285">
        <v>42</v>
      </c>
      <c r="D64" s="291">
        <v>0</v>
      </c>
      <c r="E64" s="295">
        <v>54</v>
      </c>
    </row>
    <row r="65" spans="1:5">
      <c r="A65" s="242" t="s">
        <v>174</v>
      </c>
      <c r="B65" s="274">
        <v>3</v>
      </c>
      <c r="C65" s="285">
        <v>2</v>
      </c>
      <c r="D65" s="291">
        <v>0</v>
      </c>
      <c r="E65" s="295">
        <v>5</v>
      </c>
    </row>
    <row r="66" spans="1:5">
      <c r="A66" s="242" t="s">
        <v>175</v>
      </c>
      <c r="B66" s="274">
        <v>26</v>
      </c>
      <c r="C66" s="285">
        <v>71</v>
      </c>
      <c r="D66" s="291">
        <v>0</v>
      </c>
      <c r="E66" s="295">
        <v>97</v>
      </c>
    </row>
    <row r="67" spans="1:5">
      <c r="A67" s="242" t="s">
        <v>176</v>
      </c>
      <c r="B67" s="274">
        <v>2</v>
      </c>
      <c r="C67" s="285">
        <v>9</v>
      </c>
      <c r="D67" s="291">
        <v>0</v>
      </c>
      <c r="E67" s="295">
        <v>11</v>
      </c>
    </row>
    <row r="68" spans="1:5">
      <c r="A68" s="242" t="s">
        <v>177</v>
      </c>
      <c r="B68" s="274">
        <v>11</v>
      </c>
      <c r="C68" s="285">
        <v>23</v>
      </c>
      <c r="D68" s="291">
        <v>0</v>
      </c>
      <c r="E68" s="295">
        <v>34</v>
      </c>
    </row>
    <row r="69" spans="1:5">
      <c r="A69" s="242" t="s">
        <v>178</v>
      </c>
      <c r="B69" s="274">
        <v>24</v>
      </c>
      <c r="C69" s="285">
        <v>2</v>
      </c>
      <c r="D69" s="291">
        <v>0</v>
      </c>
      <c r="E69" s="295">
        <v>26</v>
      </c>
    </row>
    <row r="70" spans="1:5">
      <c r="A70" s="242" t="s">
        <v>345</v>
      </c>
      <c r="B70" s="274">
        <v>0</v>
      </c>
      <c r="C70" s="285">
        <v>2</v>
      </c>
      <c r="D70" s="291">
        <v>0</v>
      </c>
      <c r="E70" s="295">
        <v>2</v>
      </c>
    </row>
    <row r="71" spans="1:5">
      <c r="A71" s="242" t="s">
        <v>180</v>
      </c>
      <c r="B71" s="275">
        <v>1</v>
      </c>
      <c r="C71" s="285">
        <v>0</v>
      </c>
      <c r="D71" s="291">
        <v>0</v>
      </c>
      <c r="E71" s="295">
        <v>1</v>
      </c>
    </row>
    <row r="72" spans="1:5">
      <c r="A72" s="242" t="s">
        <v>181</v>
      </c>
      <c r="B72" s="274">
        <v>10</v>
      </c>
      <c r="C72" s="285">
        <v>13</v>
      </c>
      <c r="D72" s="291">
        <v>0</v>
      </c>
      <c r="E72" s="295">
        <v>23</v>
      </c>
    </row>
    <row r="73" spans="1:5">
      <c r="A73" s="242" t="s">
        <v>182</v>
      </c>
      <c r="B73" s="274">
        <v>713</v>
      </c>
      <c r="C73" s="285">
        <v>1704</v>
      </c>
      <c r="D73" s="291">
        <v>0</v>
      </c>
      <c r="E73" s="295">
        <v>2417</v>
      </c>
    </row>
    <row r="74" spans="1:5">
      <c r="A74" s="242" t="s">
        <v>183</v>
      </c>
      <c r="B74" s="274">
        <v>14</v>
      </c>
      <c r="C74" s="285">
        <v>21</v>
      </c>
      <c r="D74" s="291">
        <v>0</v>
      </c>
      <c r="E74" s="295">
        <v>35</v>
      </c>
    </row>
    <row r="75" spans="1:5">
      <c r="A75" s="242" t="s">
        <v>184</v>
      </c>
      <c r="B75" s="274">
        <v>0</v>
      </c>
      <c r="C75" s="285">
        <v>2</v>
      </c>
      <c r="D75" s="291">
        <v>0</v>
      </c>
      <c r="E75" s="295">
        <v>2</v>
      </c>
    </row>
    <row r="76" spans="1:5">
      <c r="A76" s="242" t="s">
        <v>395</v>
      </c>
      <c r="B76" s="275">
        <v>1</v>
      </c>
      <c r="C76" s="285">
        <v>0</v>
      </c>
      <c r="D76" s="291">
        <v>0</v>
      </c>
      <c r="E76" s="295">
        <v>1</v>
      </c>
    </row>
    <row r="77" spans="1:5">
      <c r="A77" s="242" t="s">
        <v>187</v>
      </c>
      <c r="B77" s="274">
        <v>8</v>
      </c>
      <c r="C77" s="285">
        <v>13</v>
      </c>
      <c r="D77" s="291">
        <v>0</v>
      </c>
      <c r="E77" s="295">
        <v>21</v>
      </c>
    </row>
    <row r="78" spans="1:5">
      <c r="A78" s="242" t="s">
        <v>188</v>
      </c>
      <c r="B78" s="274">
        <v>100</v>
      </c>
      <c r="C78" s="285">
        <v>168</v>
      </c>
      <c r="D78" s="291">
        <v>0</v>
      </c>
      <c r="E78" s="295">
        <v>268</v>
      </c>
    </row>
    <row r="79" spans="1:5">
      <c r="A79" s="242" t="s">
        <v>189</v>
      </c>
      <c r="B79" s="274">
        <v>1</v>
      </c>
      <c r="C79" s="285">
        <v>4</v>
      </c>
      <c r="D79" s="291">
        <v>0</v>
      </c>
      <c r="E79" s="295">
        <v>5</v>
      </c>
    </row>
    <row r="80" spans="1:5">
      <c r="A80" s="242" t="s">
        <v>190</v>
      </c>
      <c r="B80" s="274">
        <v>8</v>
      </c>
      <c r="C80" s="285">
        <v>19</v>
      </c>
      <c r="D80" s="291">
        <v>0</v>
      </c>
      <c r="E80" s="295">
        <v>27</v>
      </c>
    </row>
    <row r="81" spans="1:5">
      <c r="A81" s="242" t="s">
        <v>191</v>
      </c>
      <c r="B81" s="274">
        <v>0</v>
      </c>
      <c r="C81" s="285">
        <v>2</v>
      </c>
      <c r="D81" s="291">
        <v>0</v>
      </c>
      <c r="E81" s="295">
        <v>2</v>
      </c>
    </row>
    <row r="82" spans="1:5">
      <c r="A82" s="242" t="s">
        <v>192</v>
      </c>
      <c r="B82" s="274">
        <v>37</v>
      </c>
      <c r="C82" s="285">
        <v>68</v>
      </c>
      <c r="D82" s="291">
        <v>0</v>
      </c>
      <c r="E82" s="295">
        <v>105</v>
      </c>
    </row>
    <row r="83" spans="1:5">
      <c r="A83" s="242" t="s">
        <v>193</v>
      </c>
      <c r="B83" s="274">
        <v>39</v>
      </c>
      <c r="C83" s="285">
        <v>43</v>
      </c>
      <c r="D83" s="291">
        <v>0</v>
      </c>
      <c r="E83" s="295">
        <v>82</v>
      </c>
    </row>
    <row r="84" spans="1:5">
      <c r="A84" s="242" t="s">
        <v>194</v>
      </c>
      <c r="B84" s="274">
        <v>12</v>
      </c>
      <c r="C84" s="285">
        <v>13</v>
      </c>
      <c r="D84" s="291">
        <v>0</v>
      </c>
      <c r="E84" s="295">
        <v>25</v>
      </c>
    </row>
    <row r="85" spans="1:5">
      <c r="A85" s="242" t="s">
        <v>195</v>
      </c>
      <c r="B85" s="274">
        <v>218</v>
      </c>
      <c r="C85" s="285">
        <v>418</v>
      </c>
      <c r="D85" s="291">
        <v>0</v>
      </c>
      <c r="E85" s="295">
        <v>636</v>
      </c>
    </row>
    <row r="86" spans="1:5">
      <c r="A86" s="242" t="s">
        <v>196</v>
      </c>
      <c r="B86" s="274">
        <v>4</v>
      </c>
      <c r="C86" s="285">
        <v>10</v>
      </c>
      <c r="D86" s="291">
        <v>0</v>
      </c>
      <c r="E86" s="295">
        <v>14</v>
      </c>
    </row>
    <row r="87" spans="1:5">
      <c r="A87" s="242" t="s">
        <v>197</v>
      </c>
      <c r="B87" s="274">
        <v>16</v>
      </c>
      <c r="C87" s="285">
        <v>25</v>
      </c>
      <c r="D87" s="291">
        <v>0</v>
      </c>
      <c r="E87" s="295">
        <v>41</v>
      </c>
    </row>
    <row r="88" spans="1:5">
      <c r="A88" s="242" t="s">
        <v>198</v>
      </c>
      <c r="B88" s="274">
        <v>6</v>
      </c>
      <c r="C88" s="285">
        <v>1</v>
      </c>
      <c r="D88" s="291">
        <v>0</v>
      </c>
      <c r="E88" s="295">
        <v>7</v>
      </c>
    </row>
    <row r="89" spans="1:5">
      <c r="A89" s="242" t="s">
        <v>199</v>
      </c>
      <c r="B89" s="275">
        <v>20</v>
      </c>
      <c r="C89" s="285">
        <v>24</v>
      </c>
      <c r="D89" s="291">
        <v>0</v>
      </c>
      <c r="E89" s="295">
        <v>44</v>
      </c>
    </row>
    <row r="90" spans="1:5">
      <c r="A90" s="242" t="s">
        <v>201</v>
      </c>
      <c r="B90" s="275">
        <v>0</v>
      </c>
      <c r="C90" s="285">
        <v>1</v>
      </c>
      <c r="D90" s="291">
        <v>0</v>
      </c>
      <c r="E90" s="295">
        <v>1</v>
      </c>
    </row>
    <row r="91" spans="1:5">
      <c r="A91" s="242" t="s">
        <v>202</v>
      </c>
      <c r="B91" s="275">
        <v>1</v>
      </c>
      <c r="C91" s="285">
        <v>0</v>
      </c>
      <c r="D91" s="291">
        <v>0</v>
      </c>
      <c r="E91" s="295">
        <v>1</v>
      </c>
    </row>
    <row r="92" spans="1:5">
      <c r="A92" s="247" t="s">
        <v>204</v>
      </c>
      <c r="B92" s="257">
        <f>SUM(B46:B91)</f>
        <v>1798</v>
      </c>
      <c r="C92" s="268">
        <f>SUM(C46:C91)</f>
        <v>3665</v>
      </c>
      <c r="D92" s="268">
        <f>SUM(D46:D91)</f>
        <v>0</v>
      </c>
      <c r="E92" s="268">
        <f>SUM(E46:E91)</f>
        <v>5463</v>
      </c>
    </row>
    <row r="93" spans="1:5">
      <c r="A93" s="247"/>
      <c r="B93" s="259"/>
      <c r="C93" s="269"/>
      <c r="D93" s="269"/>
      <c r="E93" s="269"/>
    </row>
    <row r="94" spans="1:5">
      <c r="A94" s="248" t="s">
        <v>205</v>
      </c>
      <c r="B94" s="253"/>
      <c r="C94" s="264"/>
      <c r="D94" s="264"/>
      <c r="E94" s="264"/>
    </row>
    <row r="95" spans="1:5">
      <c r="A95" s="242" t="s">
        <v>207</v>
      </c>
      <c r="B95" s="278">
        <v>0</v>
      </c>
      <c r="C95" s="250">
        <v>1</v>
      </c>
      <c r="D95" s="264">
        <v>0</v>
      </c>
      <c r="E95" s="250">
        <v>1</v>
      </c>
    </row>
    <row r="96" spans="1:5">
      <c r="A96" s="242" t="s">
        <v>351</v>
      </c>
      <c r="B96" s="279">
        <v>1</v>
      </c>
      <c r="C96" s="288">
        <v>3</v>
      </c>
      <c r="D96" s="293">
        <v>0</v>
      </c>
      <c r="E96" s="296">
        <v>4</v>
      </c>
    </row>
    <row r="97" spans="1:5">
      <c r="A97" s="242" t="s">
        <v>209</v>
      </c>
      <c r="B97" s="280">
        <v>20</v>
      </c>
      <c r="C97" s="288">
        <v>76</v>
      </c>
      <c r="D97" s="293">
        <v>0</v>
      </c>
      <c r="E97" s="296">
        <v>96</v>
      </c>
    </row>
    <row r="98" spans="1:5">
      <c r="A98" s="242" t="s">
        <v>211</v>
      </c>
      <c r="B98" s="280">
        <v>3</v>
      </c>
      <c r="C98" s="288">
        <v>6</v>
      </c>
      <c r="D98" s="293">
        <v>0</v>
      </c>
      <c r="E98" s="296">
        <v>9</v>
      </c>
    </row>
    <row r="99" spans="1:5">
      <c r="A99" s="242" t="s">
        <v>212</v>
      </c>
      <c r="B99" s="280">
        <v>8</v>
      </c>
      <c r="C99" s="288">
        <v>16</v>
      </c>
      <c r="D99" s="293">
        <v>0</v>
      </c>
      <c r="E99" s="296">
        <v>24</v>
      </c>
    </row>
    <row r="100" spans="1:5">
      <c r="A100" s="242" t="s">
        <v>214</v>
      </c>
      <c r="B100" s="280">
        <v>11</v>
      </c>
      <c r="C100" s="288">
        <v>10</v>
      </c>
      <c r="D100" s="293">
        <v>0</v>
      </c>
      <c r="E100" s="296">
        <v>21</v>
      </c>
    </row>
    <row r="101" spans="1:5">
      <c r="A101" s="242" t="s">
        <v>215</v>
      </c>
      <c r="B101" s="279">
        <v>4</v>
      </c>
      <c r="C101" s="288">
        <v>1</v>
      </c>
      <c r="D101" s="293">
        <v>0</v>
      </c>
      <c r="E101" s="296">
        <v>5</v>
      </c>
    </row>
    <row r="102" spans="1:5">
      <c r="A102" s="242" t="s">
        <v>216</v>
      </c>
      <c r="B102" s="280">
        <v>27</v>
      </c>
      <c r="C102" s="288">
        <v>33</v>
      </c>
      <c r="D102" s="293">
        <v>0</v>
      </c>
      <c r="E102" s="296">
        <v>60</v>
      </c>
    </row>
    <row r="103" spans="1:5">
      <c r="A103" s="242" t="s">
        <v>217</v>
      </c>
      <c r="B103" s="280">
        <v>7</v>
      </c>
      <c r="C103" s="288">
        <v>12</v>
      </c>
      <c r="D103" s="293">
        <v>0</v>
      </c>
      <c r="E103" s="296">
        <v>19</v>
      </c>
    </row>
    <row r="104" spans="1:5">
      <c r="A104" s="242" t="s">
        <v>218</v>
      </c>
      <c r="B104" s="280">
        <v>12</v>
      </c>
      <c r="C104" s="288">
        <v>23</v>
      </c>
      <c r="D104" s="293">
        <v>0</v>
      </c>
      <c r="E104" s="296">
        <v>35</v>
      </c>
    </row>
    <row r="105" spans="1:5">
      <c r="A105" s="242" t="s">
        <v>396</v>
      </c>
      <c r="B105" s="280">
        <v>1</v>
      </c>
      <c r="C105" s="285">
        <v>0</v>
      </c>
      <c r="D105" s="293">
        <v>0</v>
      </c>
      <c r="E105" s="296">
        <v>1</v>
      </c>
    </row>
    <row r="106" spans="1:5">
      <c r="A106" s="242" t="s">
        <v>221</v>
      </c>
      <c r="B106" s="280">
        <v>1</v>
      </c>
      <c r="C106" s="285">
        <v>1</v>
      </c>
      <c r="D106" s="293">
        <v>0</v>
      </c>
      <c r="E106" s="296">
        <v>2</v>
      </c>
    </row>
    <row r="107" spans="1:5">
      <c r="A107" s="242" t="s">
        <v>222</v>
      </c>
      <c r="B107" s="280">
        <v>2</v>
      </c>
      <c r="C107" s="285">
        <v>2</v>
      </c>
      <c r="D107" s="293">
        <v>0</v>
      </c>
      <c r="E107" s="296">
        <v>4</v>
      </c>
    </row>
    <row r="108" spans="1:5">
      <c r="A108" s="242" t="s">
        <v>223</v>
      </c>
      <c r="B108" s="280">
        <v>1</v>
      </c>
      <c r="C108" s="288">
        <v>3</v>
      </c>
      <c r="D108" s="293">
        <v>0</v>
      </c>
      <c r="E108" s="296">
        <v>4</v>
      </c>
    </row>
    <row r="109" spans="1:5">
      <c r="A109" s="242" t="s">
        <v>224</v>
      </c>
      <c r="B109" s="280">
        <v>3</v>
      </c>
      <c r="C109" s="288">
        <v>2</v>
      </c>
      <c r="D109" s="293">
        <v>0</v>
      </c>
      <c r="E109" s="296">
        <v>5</v>
      </c>
    </row>
    <row r="110" spans="1:5">
      <c r="A110" s="242" t="s">
        <v>225</v>
      </c>
      <c r="B110" s="279">
        <v>0</v>
      </c>
      <c r="C110" s="288">
        <v>4</v>
      </c>
      <c r="D110" s="293">
        <v>0</v>
      </c>
      <c r="E110" s="296">
        <v>4</v>
      </c>
    </row>
    <row r="111" spans="1:5">
      <c r="A111" s="242" t="s">
        <v>227</v>
      </c>
      <c r="B111" s="279">
        <v>0</v>
      </c>
      <c r="C111" s="288">
        <v>1</v>
      </c>
      <c r="D111" s="293">
        <v>0</v>
      </c>
      <c r="E111" s="296">
        <v>1</v>
      </c>
    </row>
    <row r="112" spans="1:5">
      <c r="A112" s="242" t="s">
        <v>228</v>
      </c>
      <c r="B112" s="280">
        <v>0</v>
      </c>
      <c r="C112" s="288">
        <v>1</v>
      </c>
      <c r="D112" s="293">
        <v>0</v>
      </c>
      <c r="E112" s="296">
        <v>1</v>
      </c>
    </row>
    <row r="113" spans="1:5">
      <c r="A113" s="271" t="s">
        <v>229</v>
      </c>
      <c r="B113" s="274">
        <v>1</v>
      </c>
      <c r="C113" s="288">
        <v>1</v>
      </c>
      <c r="D113" s="293">
        <v>0</v>
      </c>
      <c r="E113" s="296">
        <v>2</v>
      </c>
    </row>
    <row r="114" spans="1:5">
      <c r="A114" s="242" t="s">
        <v>230</v>
      </c>
      <c r="B114" s="280">
        <v>3</v>
      </c>
      <c r="C114" s="288">
        <v>6</v>
      </c>
      <c r="D114" s="293">
        <v>0</v>
      </c>
      <c r="E114" s="296">
        <v>9</v>
      </c>
    </row>
    <row r="115" spans="1:5">
      <c r="A115" s="242" t="s">
        <v>232</v>
      </c>
      <c r="B115" s="280">
        <v>8</v>
      </c>
      <c r="C115" s="285">
        <v>9</v>
      </c>
      <c r="D115" s="293">
        <v>0</v>
      </c>
      <c r="E115" s="296">
        <v>17</v>
      </c>
    </row>
    <row r="116" spans="1:5">
      <c r="A116" s="242" t="s">
        <v>235</v>
      </c>
      <c r="B116" s="280">
        <v>8</v>
      </c>
      <c r="C116" s="288">
        <v>18</v>
      </c>
      <c r="D116" s="293">
        <v>0</v>
      </c>
      <c r="E116" s="296">
        <v>26</v>
      </c>
    </row>
    <row r="117" spans="1:5">
      <c r="A117" s="242" t="s">
        <v>353</v>
      </c>
      <c r="B117" s="281">
        <v>1</v>
      </c>
      <c r="C117" s="289">
        <v>1</v>
      </c>
      <c r="D117" s="294">
        <v>0</v>
      </c>
      <c r="E117" s="296">
        <v>2</v>
      </c>
    </row>
    <row r="118" spans="1:5">
      <c r="A118" s="247" t="s">
        <v>237</v>
      </c>
      <c r="B118" s="257">
        <f>SUM(B95:B117)</f>
        <v>122</v>
      </c>
      <c r="C118" s="268">
        <f>SUM(C95:C117)</f>
        <v>230</v>
      </c>
      <c r="D118" s="268">
        <f>SUM(D95:D117)</f>
        <v>0</v>
      </c>
      <c r="E118" s="268">
        <f>SUM(E95:E117)</f>
        <v>352</v>
      </c>
    </row>
    <row r="119" spans="1:5">
      <c r="A119" s="247"/>
      <c r="B119" s="259"/>
      <c r="C119" s="269"/>
      <c r="D119" s="269"/>
      <c r="E119" s="269"/>
    </row>
    <row r="120" spans="1:5">
      <c r="A120" s="248" t="s">
        <v>238</v>
      </c>
      <c r="B120" s="253"/>
      <c r="C120" s="264"/>
      <c r="D120" s="264"/>
      <c r="E120" s="264"/>
    </row>
    <row r="121" spans="1:5">
      <c r="A121" s="242" t="s">
        <v>239</v>
      </c>
      <c r="B121" s="274">
        <v>1624</v>
      </c>
      <c r="C121" s="285">
        <v>1205</v>
      </c>
      <c r="D121" s="291">
        <v>0</v>
      </c>
      <c r="E121" s="295">
        <v>2829</v>
      </c>
    </row>
    <row r="122" spans="1:5">
      <c r="A122" s="242" t="s">
        <v>294</v>
      </c>
      <c r="B122" s="274">
        <v>67</v>
      </c>
      <c r="C122" s="285">
        <v>40</v>
      </c>
      <c r="D122" s="291">
        <v>0</v>
      </c>
      <c r="E122" s="295">
        <v>107</v>
      </c>
    </row>
    <row r="123" spans="1:5">
      <c r="A123" s="242" t="s">
        <v>295</v>
      </c>
      <c r="B123" s="274">
        <v>2</v>
      </c>
      <c r="C123" s="285">
        <v>4</v>
      </c>
      <c r="D123" s="291">
        <v>0</v>
      </c>
      <c r="E123" s="295">
        <v>6</v>
      </c>
    </row>
    <row r="124" spans="1:5">
      <c r="A124" s="242" t="s">
        <v>242</v>
      </c>
      <c r="B124" s="274">
        <v>7</v>
      </c>
      <c r="C124" s="285">
        <v>17</v>
      </c>
      <c r="D124" s="291">
        <v>0</v>
      </c>
      <c r="E124" s="295">
        <v>24</v>
      </c>
    </row>
    <row r="125" spans="1:5">
      <c r="A125" s="242" t="s">
        <v>243</v>
      </c>
      <c r="B125" s="274">
        <v>1</v>
      </c>
      <c r="C125" s="285">
        <v>0</v>
      </c>
      <c r="D125" s="291">
        <v>0</v>
      </c>
      <c r="E125" s="295">
        <v>1</v>
      </c>
    </row>
    <row r="126" spans="1:5">
      <c r="A126" s="242" t="s">
        <v>244</v>
      </c>
      <c r="B126" s="274">
        <v>1</v>
      </c>
      <c r="C126" s="285">
        <v>18</v>
      </c>
      <c r="D126" s="291">
        <v>0</v>
      </c>
      <c r="E126" s="295">
        <v>19</v>
      </c>
    </row>
    <row r="127" spans="1:5">
      <c r="A127" s="242" t="s">
        <v>245</v>
      </c>
      <c r="B127" s="274">
        <v>25</v>
      </c>
      <c r="C127" s="285">
        <v>42</v>
      </c>
      <c r="D127" s="291">
        <v>0</v>
      </c>
      <c r="E127" s="295">
        <v>67</v>
      </c>
    </row>
    <row r="128" spans="1:5">
      <c r="A128" s="242" t="s">
        <v>247</v>
      </c>
      <c r="B128" s="274">
        <v>1</v>
      </c>
      <c r="C128" s="285">
        <v>36</v>
      </c>
      <c r="D128" s="291">
        <v>0</v>
      </c>
      <c r="E128" s="295">
        <v>37</v>
      </c>
    </row>
    <row r="129" spans="1:5">
      <c r="A129" s="242" t="s">
        <v>248</v>
      </c>
      <c r="B129" s="274">
        <v>10</v>
      </c>
      <c r="C129" s="285">
        <v>8</v>
      </c>
      <c r="D129" s="291">
        <v>0</v>
      </c>
      <c r="E129" s="295">
        <v>18</v>
      </c>
    </row>
    <row r="130" spans="1:5">
      <c r="A130" s="242" t="s">
        <v>358</v>
      </c>
      <c r="B130" s="274">
        <v>0</v>
      </c>
      <c r="C130" s="285">
        <v>1</v>
      </c>
      <c r="D130" s="291">
        <v>0</v>
      </c>
      <c r="E130" s="295">
        <v>1</v>
      </c>
    </row>
    <row r="131" spans="1:5">
      <c r="A131" s="242" t="s">
        <v>249</v>
      </c>
      <c r="B131" s="274">
        <v>44</v>
      </c>
      <c r="C131" s="285">
        <v>74</v>
      </c>
      <c r="D131" s="291">
        <v>0</v>
      </c>
      <c r="E131" s="295">
        <v>118</v>
      </c>
    </row>
    <row r="132" spans="1:5">
      <c r="A132" s="242" t="s">
        <v>250</v>
      </c>
      <c r="B132" s="274">
        <v>0</v>
      </c>
      <c r="C132" s="285">
        <v>4</v>
      </c>
      <c r="D132" s="291">
        <v>0</v>
      </c>
      <c r="E132" s="295">
        <v>4</v>
      </c>
    </row>
    <row r="133" spans="1:5">
      <c r="A133" s="242" t="s">
        <v>251</v>
      </c>
      <c r="B133" s="274">
        <v>243</v>
      </c>
      <c r="C133" s="285">
        <v>331</v>
      </c>
      <c r="D133" s="291">
        <v>1</v>
      </c>
      <c r="E133" s="295">
        <v>575</v>
      </c>
    </row>
    <row r="134" spans="1:5">
      <c r="A134" s="242" t="s">
        <v>252</v>
      </c>
      <c r="B134" s="274">
        <v>22</v>
      </c>
      <c r="C134" s="285">
        <v>37</v>
      </c>
      <c r="D134" s="291">
        <v>0</v>
      </c>
      <c r="E134" s="295">
        <v>59</v>
      </c>
    </row>
    <row r="135" spans="1:5">
      <c r="A135" s="242" t="s">
        <v>253</v>
      </c>
      <c r="B135" s="274">
        <v>2</v>
      </c>
      <c r="C135" s="285">
        <v>1</v>
      </c>
      <c r="D135" s="291">
        <v>0</v>
      </c>
      <c r="E135" s="295">
        <v>3</v>
      </c>
    </row>
    <row r="136" spans="1:5">
      <c r="A136" s="242" t="s">
        <v>255</v>
      </c>
      <c r="B136" s="274">
        <v>110</v>
      </c>
      <c r="C136" s="285">
        <v>52</v>
      </c>
      <c r="D136" s="291">
        <v>0</v>
      </c>
      <c r="E136" s="295">
        <v>162</v>
      </c>
    </row>
    <row r="137" spans="1:5">
      <c r="A137" s="242" t="s">
        <v>256</v>
      </c>
      <c r="B137" s="274">
        <v>3</v>
      </c>
      <c r="C137" s="285">
        <v>5</v>
      </c>
      <c r="D137" s="291">
        <v>0</v>
      </c>
      <c r="E137" s="295">
        <v>8</v>
      </c>
    </row>
    <row r="138" spans="1:5">
      <c r="A138" s="242" t="s">
        <v>359</v>
      </c>
      <c r="B138" s="274">
        <v>4</v>
      </c>
      <c r="C138" s="285">
        <v>3</v>
      </c>
      <c r="D138" s="291">
        <v>0</v>
      </c>
      <c r="E138" s="295">
        <v>7</v>
      </c>
    </row>
    <row r="139" spans="1:5">
      <c r="A139" s="242" t="s">
        <v>258</v>
      </c>
      <c r="B139" s="274">
        <v>1</v>
      </c>
      <c r="C139" s="285">
        <v>0</v>
      </c>
      <c r="D139" s="291">
        <v>0</v>
      </c>
      <c r="E139" s="295">
        <v>1</v>
      </c>
    </row>
    <row r="140" spans="1:5">
      <c r="A140" s="242" t="s">
        <v>260</v>
      </c>
      <c r="B140" s="274">
        <v>0</v>
      </c>
      <c r="C140" s="285">
        <v>4</v>
      </c>
      <c r="D140" s="291">
        <v>0</v>
      </c>
      <c r="E140" s="295">
        <v>4</v>
      </c>
    </row>
    <row r="141" spans="1:5">
      <c r="A141" s="242" t="s">
        <v>261</v>
      </c>
      <c r="B141" s="275">
        <v>6</v>
      </c>
      <c r="C141" s="285">
        <v>6</v>
      </c>
      <c r="D141" s="291">
        <v>0</v>
      </c>
      <c r="E141" s="295">
        <v>12</v>
      </c>
    </row>
    <row r="142" spans="1:5">
      <c r="A142" s="242" t="s">
        <v>264</v>
      </c>
      <c r="B142" s="274">
        <v>2</v>
      </c>
      <c r="C142" s="285">
        <v>4</v>
      </c>
      <c r="D142" s="291">
        <v>0</v>
      </c>
      <c r="E142" s="295">
        <v>6</v>
      </c>
    </row>
    <row r="143" spans="1:5">
      <c r="A143" s="242" t="s">
        <v>266</v>
      </c>
      <c r="B143" s="274">
        <v>18</v>
      </c>
      <c r="C143" s="285">
        <v>83</v>
      </c>
      <c r="D143" s="291">
        <v>0</v>
      </c>
      <c r="E143" s="295">
        <v>101</v>
      </c>
    </row>
    <row r="144" spans="1:5">
      <c r="A144" s="242" t="s">
        <v>267</v>
      </c>
      <c r="B144" s="274">
        <v>2</v>
      </c>
      <c r="C144" s="285">
        <v>4</v>
      </c>
      <c r="D144" s="291">
        <v>0</v>
      </c>
      <c r="E144" s="295">
        <v>6</v>
      </c>
    </row>
    <row r="145" spans="1:5">
      <c r="A145" s="242" t="s">
        <v>268</v>
      </c>
      <c r="B145" s="274">
        <v>43</v>
      </c>
      <c r="C145" s="285">
        <v>108</v>
      </c>
      <c r="D145" s="291">
        <v>0</v>
      </c>
      <c r="E145" s="295">
        <v>151</v>
      </c>
    </row>
    <row r="146" spans="1:5">
      <c r="A146" s="242" t="s">
        <v>269</v>
      </c>
      <c r="B146" s="274">
        <v>59</v>
      </c>
      <c r="C146" s="285">
        <v>63</v>
      </c>
      <c r="D146" s="291">
        <v>0</v>
      </c>
      <c r="E146" s="295">
        <v>122</v>
      </c>
    </row>
    <row r="147" spans="1:5">
      <c r="A147" s="242" t="s">
        <v>362</v>
      </c>
      <c r="B147" s="274">
        <v>8</v>
      </c>
      <c r="C147" s="285">
        <v>12</v>
      </c>
      <c r="D147" s="291">
        <v>0</v>
      </c>
      <c r="E147" s="295">
        <v>20</v>
      </c>
    </row>
    <row r="148" spans="1:5">
      <c r="A148" s="242" t="s">
        <v>274</v>
      </c>
      <c r="B148" s="274">
        <v>256</v>
      </c>
      <c r="C148" s="285">
        <v>395</v>
      </c>
      <c r="D148" s="291">
        <v>0</v>
      </c>
      <c r="E148" s="295">
        <v>651</v>
      </c>
    </row>
    <row r="149" spans="1:5">
      <c r="A149" s="242" t="s">
        <v>275</v>
      </c>
      <c r="B149" s="274">
        <v>1</v>
      </c>
      <c r="C149" s="285">
        <v>1</v>
      </c>
      <c r="D149" s="291">
        <v>0</v>
      </c>
      <c r="E149" s="295">
        <v>2</v>
      </c>
    </row>
    <row r="150" spans="1:5">
      <c r="A150" s="242" t="s">
        <v>277</v>
      </c>
      <c r="B150" s="274">
        <v>3</v>
      </c>
      <c r="C150" s="285">
        <v>89</v>
      </c>
      <c r="D150" s="291">
        <v>0</v>
      </c>
      <c r="E150" s="295">
        <v>92</v>
      </c>
    </row>
    <row r="151" spans="1:5">
      <c r="A151" s="242" t="s">
        <v>278</v>
      </c>
      <c r="B151" s="274">
        <v>177</v>
      </c>
      <c r="C151" s="285">
        <v>360</v>
      </c>
      <c r="D151" s="291">
        <v>0</v>
      </c>
      <c r="E151" s="295">
        <v>537</v>
      </c>
    </row>
    <row r="152" spans="1:5">
      <c r="A152" s="242" t="s">
        <v>399</v>
      </c>
      <c r="B152" s="274">
        <v>0</v>
      </c>
      <c r="C152" s="285">
        <v>2</v>
      </c>
      <c r="D152" s="291">
        <v>0</v>
      </c>
      <c r="E152" s="295">
        <v>2</v>
      </c>
    </row>
    <row r="153" spans="1:5">
      <c r="A153" s="242" t="s">
        <v>280</v>
      </c>
      <c r="B153" s="274">
        <v>2</v>
      </c>
      <c r="C153" s="285">
        <v>6</v>
      </c>
      <c r="D153" s="291">
        <v>0</v>
      </c>
      <c r="E153" s="295">
        <v>8</v>
      </c>
    </row>
    <row r="154" spans="1:5">
      <c r="A154" s="247" t="s">
        <v>282</v>
      </c>
      <c r="B154" s="257">
        <f>SUM(B121:B153)</f>
        <v>2744</v>
      </c>
      <c r="C154" s="268">
        <f>SUM(C121:C153)</f>
        <v>3015</v>
      </c>
      <c r="D154" s="268">
        <f>SUM(D121:D153)</f>
        <v>1</v>
      </c>
      <c r="E154" s="268">
        <f>SUM(E121:E153)</f>
        <v>5760</v>
      </c>
    </row>
    <row r="155" spans="1:5">
      <c r="A155" s="247"/>
      <c r="B155" s="259"/>
      <c r="C155" s="269"/>
      <c r="D155" s="269"/>
      <c r="E155" s="269"/>
    </row>
    <row r="156" spans="1:5">
      <c r="A156" s="248" t="s">
        <v>288</v>
      </c>
      <c r="B156" s="259"/>
      <c r="C156" s="269"/>
      <c r="D156" s="269"/>
      <c r="E156" s="269"/>
    </row>
    <row r="157" spans="1:5">
      <c r="A157" s="271" t="s">
        <v>284</v>
      </c>
      <c r="B157" s="253">
        <v>0</v>
      </c>
      <c r="C157" s="264">
        <v>1</v>
      </c>
      <c r="D157" s="264">
        <v>0</v>
      </c>
      <c r="E157" s="264">
        <v>1</v>
      </c>
    </row>
    <row r="158" spans="1:5">
      <c r="A158" s="247" t="s">
        <v>405</v>
      </c>
      <c r="B158" s="257">
        <f>SUM(B157)</f>
        <v>0</v>
      </c>
      <c r="C158" s="268">
        <f>SUM(C157)</f>
        <v>1</v>
      </c>
      <c r="D158" s="268">
        <f>SUM(D157)</f>
        <v>0</v>
      </c>
      <c r="E158" s="268">
        <f>SUM(E157)</f>
        <v>1</v>
      </c>
    </row>
    <row r="159" spans="1:5">
      <c r="A159" s="248" t="s">
        <v>288</v>
      </c>
      <c r="B159" s="253"/>
      <c r="C159" s="264"/>
      <c r="D159" s="264"/>
      <c r="E159" s="264"/>
    </row>
    <row r="160" spans="1:5">
      <c r="A160" s="242" t="s">
        <v>401</v>
      </c>
      <c r="B160" s="282">
        <v>158</v>
      </c>
      <c r="C160" s="290">
        <v>107</v>
      </c>
      <c r="D160" s="290">
        <v>2</v>
      </c>
      <c r="E160" s="290">
        <v>267</v>
      </c>
    </row>
    <row r="161" spans="1:5">
      <c r="A161" s="242" t="s">
        <v>290</v>
      </c>
      <c r="B161" s="274">
        <v>5</v>
      </c>
      <c r="C161" s="285">
        <v>6</v>
      </c>
      <c r="D161" s="291">
        <v>0</v>
      </c>
      <c r="E161" s="295">
        <v>11</v>
      </c>
    </row>
    <row r="162" spans="1:5">
      <c r="A162" s="242" t="s">
        <v>367</v>
      </c>
      <c r="B162" s="274">
        <v>3154</v>
      </c>
      <c r="C162" s="285">
        <v>2207</v>
      </c>
      <c r="D162" s="291">
        <v>0</v>
      </c>
      <c r="E162" s="295">
        <v>5361</v>
      </c>
    </row>
    <row r="163" spans="1:5">
      <c r="A163" s="247" t="s">
        <v>293</v>
      </c>
      <c r="B163" s="257">
        <f>SUM(B160:B162)</f>
        <v>3317</v>
      </c>
      <c r="C163" s="268">
        <f>SUM(C160:C162)</f>
        <v>2320</v>
      </c>
      <c r="D163" s="268">
        <f>SUM(D160:D162)</f>
        <v>2</v>
      </c>
      <c r="E163" s="268">
        <f>SUM(E160:E162)</f>
        <v>5639</v>
      </c>
    </row>
    <row r="164" spans="1:5">
      <c r="A164" s="247" t="s">
        <v>66</v>
      </c>
      <c r="B164" s="259">
        <f>SUM(B163,B154,B118,B92,B43,B158,)</f>
        <v>9280</v>
      </c>
      <c r="C164" s="269">
        <f>SUM(C163,C154,C118,C92,C43,C158,)</f>
        <v>10902</v>
      </c>
      <c r="D164" s="269">
        <f>SUM(D163,D154,D118,D92,D43,D158,)</f>
        <v>3</v>
      </c>
      <c r="E164" s="269">
        <f>SUM(E163,E154,E118,E92,E43,E158,)</f>
        <v>20185</v>
      </c>
    </row>
    <row r="165" spans="1:5">
      <c r="A165" s="242"/>
      <c r="B165" s="250"/>
      <c r="C165" s="250"/>
      <c r="D165" s="250"/>
      <c r="E165" s="250"/>
    </row>
    <row r="166" spans="1:5">
      <c r="A166" s="272" t="s">
        <v>402</v>
      </c>
      <c r="B166" s="283"/>
      <c r="C166" s="283"/>
      <c r="D166" s="283"/>
      <c r="E166" s="283"/>
    </row>
    <row r="167" spans="1:5">
      <c r="A167" s="272" t="s">
        <v>403</v>
      </c>
      <c r="B167" s="283"/>
      <c r="C167" s="283"/>
      <c r="D167" s="283"/>
      <c r="E167" s="283"/>
    </row>
  </sheetData>
  <mergeCells count="2">
    <mergeCell ref="A2:E2"/>
    <mergeCell ref="A3:E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67"/>
  <sheetViews>
    <sheetView zoomScaleNormal="100" workbookViewId="0"/>
  </sheetViews>
  <sheetFormatPr defaultColWidth="8.88671875" defaultRowHeight="14.4"/>
  <cols>
    <col min="1" max="1" width="29.44140625" style="141" customWidth="1"/>
    <col min="2" max="13" width="7.44140625" style="111" customWidth="1"/>
    <col min="14" max="16384" width="8.88671875" style="111"/>
  </cols>
  <sheetData>
    <row r="1" spans="1:13" s="110" customFormat="1">
      <c r="A1" s="76" t="s">
        <v>1</v>
      </c>
      <c r="B1" s="214"/>
      <c r="C1" s="214"/>
      <c r="D1" s="214"/>
      <c r="E1" s="214"/>
      <c r="F1" s="214"/>
      <c r="G1" s="214"/>
      <c r="H1" s="214"/>
      <c r="I1" s="214"/>
      <c r="J1" s="214"/>
      <c r="K1" s="214"/>
      <c r="L1" s="214"/>
      <c r="M1" s="214"/>
    </row>
    <row r="2" spans="1:13">
      <c r="A2" s="321" t="s">
        <v>371</v>
      </c>
      <c r="B2" s="321"/>
      <c r="C2" s="321"/>
      <c r="D2" s="321"/>
      <c r="E2" s="321"/>
      <c r="F2" s="321"/>
      <c r="G2" s="321"/>
      <c r="H2" s="321"/>
      <c r="I2" s="321"/>
      <c r="J2" s="321"/>
      <c r="K2" s="321"/>
      <c r="L2" s="321"/>
      <c r="M2" s="321"/>
    </row>
    <row r="3" spans="1:13">
      <c r="A3" s="322" t="s">
        <v>372</v>
      </c>
      <c r="B3" s="322"/>
      <c r="C3" s="322"/>
      <c r="D3" s="322"/>
      <c r="E3" s="322"/>
      <c r="F3" s="322"/>
      <c r="G3" s="322"/>
      <c r="H3" s="322"/>
      <c r="I3" s="322"/>
      <c r="J3" s="322"/>
      <c r="K3" s="322"/>
      <c r="L3" s="322"/>
      <c r="M3" s="322"/>
    </row>
    <row r="4" spans="1:13" s="110" customFormat="1">
      <c r="A4" s="323" t="s">
        <v>373</v>
      </c>
      <c r="B4" s="323"/>
      <c r="C4" s="323"/>
      <c r="D4" s="323"/>
      <c r="E4" s="323"/>
      <c r="F4" s="323"/>
      <c r="G4" s="323"/>
      <c r="H4" s="323"/>
      <c r="I4" s="323"/>
      <c r="J4" s="323"/>
      <c r="K4" s="323"/>
      <c r="L4" s="323"/>
      <c r="M4" s="323"/>
    </row>
    <row r="5" spans="1:13" ht="15" thickBot="1">
      <c r="A5" s="112"/>
      <c r="B5" s="113"/>
      <c r="C5" s="113"/>
      <c r="D5" s="113"/>
      <c r="E5" s="113"/>
      <c r="F5" s="113"/>
      <c r="G5" s="214"/>
      <c r="H5" s="214"/>
      <c r="I5" s="214"/>
      <c r="J5" s="214"/>
      <c r="K5" s="214"/>
      <c r="L5" s="214"/>
      <c r="M5" s="214"/>
    </row>
    <row r="6" spans="1:13">
      <c r="A6" s="139"/>
      <c r="B6" s="324" t="s">
        <v>374</v>
      </c>
      <c r="C6" s="325"/>
      <c r="D6" s="326"/>
      <c r="E6" s="324" t="s">
        <v>375</v>
      </c>
      <c r="F6" s="325"/>
      <c r="G6" s="326"/>
      <c r="H6" s="114" t="s">
        <v>376</v>
      </c>
      <c r="I6" s="115"/>
      <c r="J6" s="116"/>
      <c r="K6" s="115" t="s">
        <v>66</v>
      </c>
      <c r="L6" s="115"/>
      <c r="M6" s="115"/>
    </row>
    <row r="7" spans="1:13">
      <c r="A7" s="117"/>
      <c r="B7" s="327"/>
      <c r="C7" s="328"/>
      <c r="D7" s="329"/>
      <c r="E7" s="327"/>
      <c r="F7" s="328"/>
      <c r="G7" s="329"/>
      <c r="H7" s="118" t="s">
        <v>377</v>
      </c>
      <c r="I7" s="119"/>
      <c r="J7" s="120"/>
      <c r="K7" s="215"/>
      <c r="L7" s="215"/>
      <c r="M7" s="215"/>
    </row>
    <row r="8" spans="1:13">
      <c r="A8" s="140"/>
      <c r="B8" s="121" t="s">
        <v>35</v>
      </c>
      <c r="C8" s="122" t="s">
        <v>303</v>
      </c>
      <c r="D8" s="122" t="s">
        <v>36</v>
      </c>
      <c r="E8" s="121" t="s">
        <v>35</v>
      </c>
      <c r="F8" s="122" t="s">
        <v>303</v>
      </c>
      <c r="G8" s="123" t="s">
        <v>36</v>
      </c>
      <c r="H8" s="121" t="s">
        <v>35</v>
      </c>
      <c r="I8" s="122" t="s">
        <v>303</v>
      </c>
      <c r="J8" s="123" t="s">
        <v>36</v>
      </c>
      <c r="K8" s="122" t="s">
        <v>35</v>
      </c>
      <c r="L8" s="122" t="s">
        <v>303</v>
      </c>
      <c r="M8" s="122" t="s">
        <v>36</v>
      </c>
    </row>
    <row r="9" spans="1:13">
      <c r="A9" s="124" t="s">
        <v>109</v>
      </c>
      <c r="B9" s="161"/>
      <c r="C9" s="162"/>
      <c r="D9" s="163"/>
      <c r="E9" s="161"/>
      <c r="F9" s="162"/>
      <c r="G9" s="163"/>
      <c r="H9" s="164"/>
      <c r="I9" s="117"/>
      <c r="J9" s="165"/>
      <c r="K9" s="117"/>
      <c r="L9" s="117"/>
      <c r="M9" s="117"/>
    </row>
    <row r="10" spans="1:13">
      <c r="A10" s="125" t="s">
        <v>110</v>
      </c>
      <c r="B10" s="164"/>
      <c r="C10" s="117"/>
      <c r="D10" s="165"/>
      <c r="E10" s="164"/>
      <c r="F10" s="117"/>
      <c r="G10" s="165"/>
      <c r="H10" s="164"/>
      <c r="I10" s="117"/>
      <c r="J10" s="165"/>
      <c r="K10" s="117"/>
      <c r="L10" s="117"/>
      <c r="M10" s="117"/>
    </row>
    <row r="11" spans="1:13" ht="13.95" customHeight="1">
      <c r="A11" s="117" t="s">
        <v>111</v>
      </c>
      <c r="B11" s="166">
        <v>26</v>
      </c>
      <c r="C11" s="167">
        <v>57</v>
      </c>
      <c r="D11" s="168">
        <v>83</v>
      </c>
      <c r="E11" s="166">
        <v>23</v>
      </c>
      <c r="F11" s="167">
        <v>67</v>
      </c>
      <c r="G11" s="168">
        <v>90</v>
      </c>
      <c r="H11" s="166">
        <v>7</v>
      </c>
      <c r="I11" s="167">
        <v>14</v>
      </c>
      <c r="J11" s="168">
        <v>21</v>
      </c>
      <c r="K11" s="167">
        <f>SUM(B11,E11,H11)</f>
        <v>56</v>
      </c>
      <c r="L11" s="167">
        <f>SUM(C11,F11,I11)</f>
        <v>138</v>
      </c>
      <c r="M11" s="167">
        <f>SUM(D11,G11,J11)</f>
        <v>194</v>
      </c>
    </row>
    <row r="12" spans="1:13" ht="13.95" customHeight="1">
      <c r="A12" s="117" t="s">
        <v>112</v>
      </c>
      <c r="B12" s="166">
        <v>0</v>
      </c>
      <c r="C12" s="167">
        <v>1</v>
      </c>
      <c r="D12" s="168">
        <v>1</v>
      </c>
      <c r="E12" s="166">
        <v>0</v>
      </c>
      <c r="F12" s="167">
        <v>1</v>
      </c>
      <c r="G12" s="168">
        <v>1</v>
      </c>
      <c r="H12" s="166">
        <v>0</v>
      </c>
      <c r="I12" s="167">
        <v>0</v>
      </c>
      <c r="J12" s="168">
        <v>0</v>
      </c>
      <c r="K12" s="167">
        <f t="shared" ref="K12:M36" si="0">SUM(B12,E12,H12)</f>
        <v>0</v>
      </c>
      <c r="L12" s="167">
        <f t="shared" si="0"/>
        <v>2</v>
      </c>
      <c r="M12" s="167">
        <f t="shared" si="0"/>
        <v>2</v>
      </c>
    </row>
    <row r="13" spans="1:13" ht="13.95" customHeight="1">
      <c r="A13" s="117" t="s">
        <v>113</v>
      </c>
      <c r="B13" s="166">
        <v>1</v>
      </c>
      <c r="C13" s="167">
        <v>2</v>
      </c>
      <c r="D13" s="168">
        <v>3</v>
      </c>
      <c r="E13" s="166">
        <v>0</v>
      </c>
      <c r="F13" s="167">
        <v>1</v>
      </c>
      <c r="G13" s="168">
        <v>1</v>
      </c>
      <c r="H13" s="166">
        <v>0</v>
      </c>
      <c r="I13" s="167">
        <v>0</v>
      </c>
      <c r="J13" s="168">
        <v>0</v>
      </c>
      <c r="K13" s="167">
        <f t="shared" si="0"/>
        <v>1</v>
      </c>
      <c r="L13" s="167">
        <f t="shared" si="0"/>
        <v>3</v>
      </c>
      <c r="M13" s="167">
        <f t="shared" si="0"/>
        <v>4</v>
      </c>
    </row>
    <row r="14" spans="1:13" ht="13.95" customHeight="1">
      <c r="A14" s="117" t="s">
        <v>114</v>
      </c>
      <c r="B14" s="166">
        <v>24</v>
      </c>
      <c r="C14" s="167">
        <v>88</v>
      </c>
      <c r="D14" s="168">
        <v>112</v>
      </c>
      <c r="E14" s="166">
        <v>64</v>
      </c>
      <c r="F14" s="167">
        <v>145</v>
      </c>
      <c r="G14" s="168">
        <v>209</v>
      </c>
      <c r="H14" s="166">
        <v>0</v>
      </c>
      <c r="I14" s="167">
        <v>1</v>
      </c>
      <c r="J14" s="168">
        <v>1</v>
      </c>
      <c r="K14" s="167">
        <f t="shared" si="0"/>
        <v>88</v>
      </c>
      <c r="L14" s="167">
        <f t="shared" si="0"/>
        <v>234</v>
      </c>
      <c r="M14" s="167">
        <f t="shared" si="0"/>
        <v>322</v>
      </c>
    </row>
    <row r="15" spans="1:13" ht="13.95" customHeight="1">
      <c r="A15" s="117" t="s">
        <v>115</v>
      </c>
      <c r="B15" s="166">
        <v>0</v>
      </c>
      <c r="C15" s="167">
        <v>3</v>
      </c>
      <c r="D15" s="168">
        <v>3</v>
      </c>
      <c r="E15" s="166">
        <v>4</v>
      </c>
      <c r="F15" s="167">
        <v>8</v>
      </c>
      <c r="G15" s="168">
        <v>12</v>
      </c>
      <c r="H15" s="166">
        <v>0</v>
      </c>
      <c r="I15" s="167">
        <v>0</v>
      </c>
      <c r="J15" s="168">
        <v>0</v>
      </c>
      <c r="K15" s="167">
        <f t="shared" si="0"/>
        <v>4</v>
      </c>
      <c r="L15" s="167">
        <f t="shared" si="0"/>
        <v>11</v>
      </c>
      <c r="M15" s="167">
        <f t="shared" si="0"/>
        <v>15</v>
      </c>
    </row>
    <row r="16" spans="1:13" ht="13.95" customHeight="1">
      <c r="A16" s="117" t="s">
        <v>116</v>
      </c>
      <c r="B16" s="166">
        <v>0</v>
      </c>
      <c r="C16" s="167">
        <v>5</v>
      </c>
      <c r="D16" s="168">
        <v>5</v>
      </c>
      <c r="E16" s="166">
        <v>4</v>
      </c>
      <c r="F16" s="167">
        <v>9</v>
      </c>
      <c r="G16" s="168">
        <v>13</v>
      </c>
      <c r="H16" s="166">
        <v>0</v>
      </c>
      <c r="I16" s="167">
        <v>1</v>
      </c>
      <c r="J16" s="168">
        <v>1</v>
      </c>
      <c r="K16" s="167">
        <f t="shared" si="0"/>
        <v>4</v>
      </c>
      <c r="L16" s="167">
        <f t="shared" si="0"/>
        <v>15</v>
      </c>
      <c r="M16" s="167">
        <f t="shared" si="0"/>
        <v>19</v>
      </c>
    </row>
    <row r="17" spans="1:13" ht="13.95" customHeight="1">
      <c r="A17" s="117" t="s">
        <v>117</v>
      </c>
      <c r="B17" s="166">
        <v>55</v>
      </c>
      <c r="C17" s="167">
        <v>105</v>
      </c>
      <c r="D17" s="168">
        <v>160</v>
      </c>
      <c r="E17" s="166">
        <v>87</v>
      </c>
      <c r="F17" s="167">
        <v>174</v>
      </c>
      <c r="G17" s="168">
        <v>261</v>
      </c>
      <c r="H17" s="166">
        <v>3</v>
      </c>
      <c r="I17" s="167">
        <v>5</v>
      </c>
      <c r="J17" s="168">
        <v>8</v>
      </c>
      <c r="K17" s="167">
        <f t="shared" si="0"/>
        <v>145</v>
      </c>
      <c r="L17" s="167">
        <f t="shared" si="0"/>
        <v>284</v>
      </c>
      <c r="M17" s="167">
        <f t="shared" si="0"/>
        <v>429</v>
      </c>
    </row>
    <row r="18" spans="1:13" ht="13.95" customHeight="1">
      <c r="A18" s="117" t="s">
        <v>118</v>
      </c>
      <c r="B18" s="166">
        <v>9</v>
      </c>
      <c r="C18" s="167">
        <v>20</v>
      </c>
      <c r="D18" s="168">
        <v>29</v>
      </c>
      <c r="E18" s="166">
        <v>18</v>
      </c>
      <c r="F18" s="167">
        <v>45</v>
      </c>
      <c r="G18" s="168">
        <v>63</v>
      </c>
      <c r="H18" s="166">
        <v>0</v>
      </c>
      <c r="I18" s="167">
        <v>2</v>
      </c>
      <c r="J18" s="168">
        <v>2</v>
      </c>
      <c r="K18" s="167">
        <f t="shared" si="0"/>
        <v>27</v>
      </c>
      <c r="L18" s="167">
        <f t="shared" si="0"/>
        <v>67</v>
      </c>
      <c r="M18" s="167">
        <f t="shared" si="0"/>
        <v>94</v>
      </c>
    </row>
    <row r="19" spans="1:13" ht="13.95" customHeight="1">
      <c r="A19" s="117" t="s">
        <v>119</v>
      </c>
      <c r="B19" s="166">
        <v>4</v>
      </c>
      <c r="C19" s="167">
        <v>14</v>
      </c>
      <c r="D19" s="168">
        <v>18</v>
      </c>
      <c r="E19" s="166">
        <v>12</v>
      </c>
      <c r="F19" s="167">
        <v>25</v>
      </c>
      <c r="G19" s="168">
        <v>37</v>
      </c>
      <c r="H19" s="166">
        <v>0</v>
      </c>
      <c r="I19" s="167">
        <v>0</v>
      </c>
      <c r="J19" s="168">
        <v>0</v>
      </c>
      <c r="K19" s="167">
        <f t="shared" si="0"/>
        <v>16</v>
      </c>
      <c r="L19" s="167">
        <f t="shared" si="0"/>
        <v>39</v>
      </c>
      <c r="M19" s="167">
        <f t="shared" si="0"/>
        <v>55</v>
      </c>
    </row>
    <row r="20" spans="1:13" ht="13.95" customHeight="1">
      <c r="A20" s="117" t="s">
        <v>120</v>
      </c>
      <c r="B20" s="166">
        <v>6</v>
      </c>
      <c r="C20" s="167">
        <v>16</v>
      </c>
      <c r="D20" s="168">
        <v>22</v>
      </c>
      <c r="E20" s="166">
        <v>12</v>
      </c>
      <c r="F20" s="167">
        <v>21</v>
      </c>
      <c r="G20" s="168">
        <v>33</v>
      </c>
      <c r="H20" s="166">
        <v>0</v>
      </c>
      <c r="I20" s="167">
        <v>0</v>
      </c>
      <c r="J20" s="168">
        <v>0</v>
      </c>
      <c r="K20" s="167">
        <f t="shared" si="0"/>
        <v>18</v>
      </c>
      <c r="L20" s="167">
        <f t="shared" si="0"/>
        <v>37</v>
      </c>
      <c r="M20" s="167">
        <f t="shared" si="0"/>
        <v>55</v>
      </c>
    </row>
    <row r="21" spans="1:13" ht="13.95" customHeight="1">
      <c r="A21" s="117" t="s">
        <v>121</v>
      </c>
      <c r="B21" s="166">
        <v>30</v>
      </c>
      <c r="C21" s="167">
        <v>70</v>
      </c>
      <c r="D21" s="168">
        <v>100</v>
      </c>
      <c r="E21" s="166">
        <v>66</v>
      </c>
      <c r="F21" s="167">
        <v>105</v>
      </c>
      <c r="G21" s="168">
        <v>171</v>
      </c>
      <c r="H21" s="166">
        <v>1</v>
      </c>
      <c r="I21" s="167">
        <v>5</v>
      </c>
      <c r="J21" s="168">
        <v>6</v>
      </c>
      <c r="K21" s="167">
        <f t="shared" si="0"/>
        <v>97</v>
      </c>
      <c r="L21" s="167">
        <f t="shared" si="0"/>
        <v>180</v>
      </c>
      <c r="M21" s="167">
        <f t="shared" si="0"/>
        <v>277</v>
      </c>
    </row>
    <row r="22" spans="1:13" ht="13.95" customHeight="1">
      <c r="A22" s="117" t="s">
        <v>122</v>
      </c>
      <c r="B22" s="166">
        <v>0</v>
      </c>
      <c r="C22" s="167">
        <v>2</v>
      </c>
      <c r="D22" s="168">
        <v>2</v>
      </c>
      <c r="E22" s="166">
        <v>1</v>
      </c>
      <c r="F22" s="167">
        <v>5</v>
      </c>
      <c r="G22" s="168">
        <v>6</v>
      </c>
      <c r="H22" s="166">
        <v>0</v>
      </c>
      <c r="I22" s="167">
        <v>1</v>
      </c>
      <c r="J22" s="168">
        <v>1</v>
      </c>
      <c r="K22" s="167">
        <f t="shared" si="0"/>
        <v>1</v>
      </c>
      <c r="L22" s="167">
        <f t="shared" si="0"/>
        <v>8</v>
      </c>
      <c r="M22" s="167">
        <f t="shared" si="0"/>
        <v>9</v>
      </c>
    </row>
    <row r="23" spans="1:13" ht="13.95" customHeight="1">
      <c r="A23" s="117" t="s">
        <v>123</v>
      </c>
      <c r="B23" s="166">
        <v>6</v>
      </c>
      <c r="C23" s="167">
        <v>18</v>
      </c>
      <c r="D23" s="168">
        <v>24</v>
      </c>
      <c r="E23" s="166">
        <v>13</v>
      </c>
      <c r="F23" s="167">
        <v>22</v>
      </c>
      <c r="G23" s="168">
        <v>35</v>
      </c>
      <c r="H23" s="166">
        <v>0</v>
      </c>
      <c r="I23" s="167">
        <v>0</v>
      </c>
      <c r="J23" s="168">
        <v>0</v>
      </c>
      <c r="K23" s="167">
        <f t="shared" si="0"/>
        <v>19</v>
      </c>
      <c r="L23" s="167">
        <f t="shared" si="0"/>
        <v>40</v>
      </c>
      <c r="M23" s="167">
        <f t="shared" si="0"/>
        <v>59</v>
      </c>
    </row>
    <row r="24" spans="1:13" ht="13.95" customHeight="1">
      <c r="A24" s="117" t="s">
        <v>124</v>
      </c>
      <c r="B24" s="166">
        <v>6</v>
      </c>
      <c r="C24" s="167">
        <v>24</v>
      </c>
      <c r="D24" s="168">
        <v>30</v>
      </c>
      <c r="E24" s="166">
        <v>9</v>
      </c>
      <c r="F24" s="167">
        <v>23</v>
      </c>
      <c r="G24" s="168">
        <v>32</v>
      </c>
      <c r="H24" s="166">
        <v>1</v>
      </c>
      <c r="I24" s="167">
        <v>0</v>
      </c>
      <c r="J24" s="168">
        <v>1</v>
      </c>
      <c r="K24" s="167">
        <f t="shared" si="0"/>
        <v>16</v>
      </c>
      <c r="L24" s="167">
        <f t="shared" si="0"/>
        <v>47</v>
      </c>
      <c r="M24" s="167">
        <f t="shared" si="0"/>
        <v>63</v>
      </c>
    </row>
    <row r="25" spans="1:13" ht="13.95" customHeight="1">
      <c r="A25" s="117" t="s">
        <v>125</v>
      </c>
      <c r="B25" s="166">
        <v>1</v>
      </c>
      <c r="C25" s="167">
        <v>3</v>
      </c>
      <c r="D25" s="168">
        <v>4</v>
      </c>
      <c r="E25" s="166">
        <v>1</v>
      </c>
      <c r="F25" s="167">
        <v>4</v>
      </c>
      <c r="G25" s="168">
        <v>5</v>
      </c>
      <c r="H25" s="166">
        <v>1</v>
      </c>
      <c r="I25" s="167">
        <v>0</v>
      </c>
      <c r="J25" s="168">
        <v>1</v>
      </c>
      <c r="K25" s="167">
        <f t="shared" si="0"/>
        <v>3</v>
      </c>
      <c r="L25" s="167">
        <f t="shared" si="0"/>
        <v>7</v>
      </c>
      <c r="M25" s="167">
        <f t="shared" si="0"/>
        <v>10</v>
      </c>
    </row>
    <row r="26" spans="1:13" ht="13.95" customHeight="1">
      <c r="A26" s="117" t="s">
        <v>126</v>
      </c>
      <c r="B26" s="166">
        <v>1</v>
      </c>
      <c r="C26" s="167">
        <v>1</v>
      </c>
      <c r="D26" s="168">
        <v>2</v>
      </c>
      <c r="E26" s="166">
        <v>6</v>
      </c>
      <c r="F26" s="167">
        <v>0</v>
      </c>
      <c r="G26" s="168">
        <v>6</v>
      </c>
      <c r="H26" s="166">
        <v>0</v>
      </c>
      <c r="I26" s="167">
        <v>0</v>
      </c>
      <c r="J26" s="168">
        <v>0</v>
      </c>
      <c r="K26" s="167">
        <f t="shared" si="0"/>
        <v>7</v>
      </c>
      <c r="L26" s="167">
        <f t="shared" si="0"/>
        <v>1</v>
      </c>
      <c r="M26" s="167">
        <f t="shared" si="0"/>
        <v>8</v>
      </c>
    </row>
    <row r="27" spans="1:13" ht="13.95" customHeight="1">
      <c r="A27" s="117" t="s">
        <v>127</v>
      </c>
      <c r="B27" s="166">
        <v>735</v>
      </c>
      <c r="C27" s="167">
        <v>2454</v>
      </c>
      <c r="D27" s="168">
        <v>3189</v>
      </c>
      <c r="E27" s="166">
        <v>839</v>
      </c>
      <c r="F27" s="167">
        <v>1474</v>
      </c>
      <c r="G27" s="168">
        <v>2313</v>
      </c>
      <c r="H27" s="166">
        <v>29</v>
      </c>
      <c r="I27" s="167">
        <v>38</v>
      </c>
      <c r="J27" s="168">
        <v>67</v>
      </c>
      <c r="K27" s="167">
        <f t="shared" si="0"/>
        <v>1603</v>
      </c>
      <c r="L27" s="167">
        <f t="shared" si="0"/>
        <v>3966</v>
      </c>
      <c r="M27" s="167">
        <f t="shared" si="0"/>
        <v>5569</v>
      </c>
    </row>
    <row r="28" spans="1:13" ht="13.95" customHeight="1">
      <c r="A28" s="117" t="s">
        <v>128</v>
      </c>
      <c r="B28" s="166">
        <v>0</v>
      </c>
      <c r="C28" s="167">
        <v>15</v>
      </c>
      <c r="D28" s="168">
        <v>15</v>
      </c>
      <c r="E28" s="166">
        <v>3</v>
      </c>
      <c r="F28" s="167">
        <v>10</v>
      </c>
      <c r="G28" s="168">
        <v>13</v>
      </c>
      <c r="H28" s="166">
        <v>0</v>
      </c>
      <c r="I28" s="167">
        <v>0</v>
      </c>
      <c r="J28" s="168">
        <v>0</v>
      </c>
      <c r="K28" s="167">
        <f t="shared" si="0"/>
        <v>3</v>
      </c>
      <c r="L28" s="167">
        <f t="shared" si="0"/>
        <v>25</v>
      </c>
      <c r="M28" s="167">
        <f t="shared" si="0"/>
        <v>28</v>
      </c>
    </row>
    <row r="29" spans="1:13" ht="13.95" customHeight="1">
      <c r="A29" s="117" t="s">
        <v>129</v>
      </c>
      <c r="B29" s="166">
        <v>35</v>
      </c>
      <c r="C29" s="167">
        <v>123</v>
      </c>
      <c r="D29" s="168">
        <v>158</v>
      </c>
      <c r="E29" s="166">
        <v>96</v>
      </c>
      <c r="F29" s="167">
        <v>175</v>
      </c>
      <c r="G29" s="168">
        <v>271</v>
      </c>
      <c r="H29" s="166">
        <v>4</v>
      </c>
      <c r="I29" s="167">
        <v>4</v>
      </c>
      <c r="J29" s="168">
        <v>8</v>
      </c>
      <c r="K29" s="167">
        <f t="shared" si="0"/>
        <v>135</v>
      </c>
      <c r="L29" s="167">
        <f t="shared" si="0"/>
        <v>302</v>
      </c>
      <c r="M29" s="167">
        <f t="shared" si="0"/>
        <v>437</v>
      </c>
    </row>
    <row r="30" spans="1:13" ht="13.95" customHeight="1">
      <c r="A30" s="117" t="s">
        <v>130</v>
      </c>
      <c r="B30" s="166">
        <v>14</v>
      </c>
      <c r="C30" s="167">
        <v>45</v>
      </c>
      <c r="D30" s="168">
        <v>59</v>
      </c>
      <c r="E30" s="166">
        <v>61</v>
      </c>
      <c r="F30" s="167">
        <v>113</v>
      </c>
      <c r="G30" s="168">
        <v>174</v>
      </c>
      <c r="H30" s="166">
        <v>2</v>
      </c>
      <c r="I30" s="167">
        <v>4</v>
      </c>
      <c r="J30" s="168">
        <v>6</v>
      </c>
      <c r="K30" s="167">
        <f t="shared" si="0"/>
        <v>77</v>
      </c>
      <c r="L30" s="167">
        <f t="shared" si="0"/>
        <v>162</v>
      </c>
      <c r="M30" s="167">
        <f t="shared" si="0"/>
        <v>239</v>
      </c>
    </row>
    <row r="31" spans="1:13" ht="13.95" customHeight="1">
      <c r="A31" s="117" t="s">
        <v>131</v>
      </c>
      <c r="B31" s="166">
        <v>39</v>
      </c>
      <c r="C31" s="167">
        <v>111</v>
      </c>
      <c r="D31" s="168">
        <v>150</v>
      </c>
      <c r="E31" s="166">
        <v>144</v>
      </c>
      <c r="F31" s="167">
        <v>325</v>
      </c>
      <c r="G31" s="168">
        <v>469</v>
      </c>
      <c r="H31" s="166">
        <v>9</v>
      </c>
      <c r="I31" s="167">
        <v>15</v>
      </c>
      <c r="J31" s="168">
        <v>24</v>
      </c>
      <c r="K31" s="167">
        <f t="shared" si="0"/>
        <v>192</v>
      </c>
      <c r="L31" s="167">
        <f t="shared" si="0"/>
        <v>451</v>
      </c>
      <c r="M31" s="167">
        <f t="shared" si="0"/>
        <v>643</v>
      </c>
    </row>
    <row r="32" spans="1:13" ht="13.95" customHeight="1">
      <c r="A32" s="117" t="s">
        <v>132</v>
      </c>
      <c r="B32" s="166">
        <v>0</v>
      </c>
      <c r="C32" s="167">
        <v>4</v>
      </c>
      <c r="D32" s="168">
        <v>4</v>
      </c>
      <c r="E32" s="166">
        <v>0</v>
      </c>
      <c r="F32" s="167">
        <v>6</v>
      </c>
      <c r="G32" s="168">
        <v>6</v>
      </c>
      <c r="H32" s="166">
        <v>0</v>
      </c>
      <c r="I32" s="167">
        <v>1</v>
      </c>
      <c r="J32" s="168">
        <v>1</v>
      </c>
      <c r="K32" s="167">
        <f t="shared" si="0"/>
        <v>0</v>
      </c>
      <c r="L32" s="167">
        <f t="shared" si="0"/>
        <v>11</v>
      </c>
      <c r="M32" s="167">
        <f t="shared" si="0"/>
        <v>11</v>
      </c>
    </row>
    <row r="33" spans="1:13" ht="13.95" customHeight="1">
      <c r="A33" s="117" t="s">
        <v>133</v>
      </c>
      <c r="B33" s="166">
        <v>8</v>
      </c>
      <c r="C33" s="167">
        <v>7</v>
      </c>
      <c r="D33" s="168">
        <v>15</v>
      </c>
      <c r="E33" s="166">
        <v>11</v>
      </c>
      <c r="F33" s="167">
        <v>12</v>
      </c>
      <c r="G33" s="168">
        <v>23</v>
      </c>
      <c r="H33" s="166">
        <v>1</v>
      </c>
      <c r="I33" s="167">
        <v>0</v>
      </c>
      <c r="J33" s="168">
        <v>1</v>
      </c>
      <c r="K33" s="167">
        <f t="shared" si="0"/>
        <v>20</v>
      </c>
      <c r="L33" s="167">
        <f t="shared" si="0"/>
        <v>19</v>
      </c>
      <c r="M33" s="167">
        <f t="shared" si="0"/>
        <v>39</v>
      </c>
    </row>
    <row r="34" spans="1:13" ht="13.95" customHeight="1">
      <c r="A34" s="117" t="s">
        <v>134</v>
      </c>
      <c r="B34" s="166">
        <v>34</v>
      </c>
      <c r="C34" s="167">
        <v>95</v>
      </c>
      <c r="D34" s="168">
        <v>129</v>
      </c>
      <c r="E34" s="166">
        <v>78</v>
      </c>
      <c r="F34" s="167">
        <v>140</v>
      </c>
      <c r="G34" s="168">
        <v>218</v>
      </c>
      <c r="H34" s="166">
        <v>6</v>
      </c>
      <c r="I34" s="167">
        <v>6</v>
      </c>
      <c r="J34" s="168">
        <v>12</v>
      </c>
      <c r="K34" s="167">
        <f t="shared" si="0"/>
        <v>118</v>
      </c>
      <c r="L34" s="167">
        <f t="shared" si="0"/>
        <v>241</v>
      </c>
      <c r="M34" s="167">
        <f t="shared" si="0"/>
        <v>359</v>
      </c>
    </row>
    <row r="35" spans="1:13" ht="13.95" customHeight="1">
      <c r="A35" s="174" t="s">
        <v>135</v>
      </c>
      <c r="B35" s="166">
        <v>4</v>
      </c>
      <c r="C35" s="167">
        <v>5</v>
      </c>
      <c r="D35" s="168">
        <v>9</v>
      </c>
      <c r="E35" s="166">
        <v>13</v>
      </c>
      <c r="F35" s="167">
        <v>6</v>
      </c>
      <c r="G35" s="168">
        <v>19</v>
      </c>
      <c r="H35" s="166">
        <v>1</v>
      </c>
      <c r="I35" s="167">
        <v>1</v>
      </c>
      <c r="J35" s="168">
        <v>2</v>
      </c>
      <c r="K35" s="167">
        <f t="shared" si="0"/>
        <v>18</v>
      </c>
      <c r="L35" s="167">
        <f t="shared" si="0"/>
        <v>12</v>
      </c>
      <c r="M35" s="167">
        <f t="shared" si="0"/>
        <v>30</v>
      </c>
    </row>
    <row r="36" spans="1:13" ht="13.95" customHeight="1">
      <c r="A36" s="117" t="s">
        <v>136</v>
      </c>
      <c r="B36" s="166">
        <v>2</v>
      </c>
      <c r="C36" s="167">
        <v>6</v>
      </c>
      <c r="D36" s="168">
        <v>8</v>
      </c>
      <c r="E36" s="166">
        <v>5</v>
      </c>
      <c r="F36" s="167">
        <v>9</v>
      </c>
      <c r="G36" s="168">
        <v>14</v>
      </c>
      <c r="H36" s="166">
        <v>0</v>
      </c>
      <c r="I36" s="167">
        <v>1</v>
      </c>
      <c r="J36" s="168">
        <v>1</v>
      </c>
      <c r="K36" s="167">
        <f t="shared" si="0"/>
        <v>7</v>
      </c>
      <c r="L36" s="167">
        <f t="shared" si="0"/>
        <v>16</v>
      </c>
      <c r="M36" s="167">
        <f t="shared" si="0"/>
        <v>23</v>
      </c>
    </row>
    <row r="37" spans="1:13" ht="13.95" customHeight="1">
      <c r="A37" s="126" t="s">
        <v>46</v>
      </c>
      <c r="B37" s="127">
        <f t="shared" ref="B37:M37" si="1">SUM(B11:B36)</f>
        <v>1040</v>
      </c>
      <c r="C37" s="128">
        <f t="shared" si="1"/>
        <v>3294</v>
      </c>
      <c r="D37" s="129">
        <f t="shared" si="1"/>
        <v>4334</v>
      </c>
      <c r="E37" s="127">
        <f t="shared" si="1"/>
        <v>1570</v>
      </c>
      <c r="F37" s="128">
        <f t="shared" si="1"/>
        <v>2925</v>
      </c>
      <c r="G37" s="129">
        <f t="shared" si="1"/>
        <v>4495</v>
      </c>
      <c r="H37" s="127">
        <f t="shared" si="1"/>
        <v>65</v>
      </c>
      <c r="I37" s="128">
        <f t="shared" si="1"/>
        <v>99</v>
      </c>
      <c r="J37" s="129">
        <f t="shared" si="1"/>
        <v>164</v>
      </c>
      <c r="K37" s="128">
        <f t="shared" si="1"/>
        <v>2675</v>
      </c>
      <c r="L37" s="128">
        <f t="shared" si="1"/>
        <v>6318</v>
      </c>
      <c r="M37" s="128">
        <f t="shared" si="1"/>
        <v>8993</v>
      </c>
    </row>
    <row r="38" spans="1:13" ht="13.95" customHeight="1">
      <c r="A38" s="125" t="s">
        <v>137</v>
      </c>
      <c r="B38" s="166"/>
      <c r="C38" s="167"/>
      <c r="D38" s="168"/>
      <c r="E38" s="166"/>
      <c r="F38" s="167"/>
      <c r="G38" s="168"/>
      <c r="H38" s="166"/>
      <c r="I38" s="167"/>
      <c r="J38" s="168"/>
      <c r="K38" s="167"/>
      <c r="L38" s="167"/>
      <c r="M38" s="167"/>
    </row>
    <row r="39" spans="1:13">
      <c r="A39" s="117" t="s">
        <v>138</v>
      </c>
      <c r="B39" s="166">
        <v>5</v>
      </c>
      <c r="C39" s="167">
        <v>12</v>
      </c>
      <c r="D39" s="168">
        <v>17</v>
      </c>
      <c r="E39" s="166">
        <v>8</v>
      </c>
      <c r="F39" s="167">
        <v>24</v>
      </c>
      <c r="G39" s="168">
        <v>32</v>
      </c>
      <c r="H39" s="166">
        <v>0</v>
      </c>
      <c r="I39" s="167">
        <v>3</v>
      </c>
      <c r="J39" s="168">
        <v>3</v>
      </c>
      <c r="K39" s="167">
        <f t="shared" ref="K39:M51" si="2">SUM(B39,E39,H39)</f>
        <v>13</v>
      </c>
      <c r="L39" s="167">
        <f t="shared" si="2"/>
        <v>39</v>
      </c>
      <c r="M39" s="167">
        <f t="shared" si="2"/>
        <v>52</v>
      </c>
    </row>
    <row r="40" spans="1:13">
      <c r="A40" s="117" t="s">
        <v>139</v>
      </c>
      <c r="B40" s="166">
        <v>0</v>
      </c>
      <c r="C40" s="167">
        <v>1</v>
      </c>
      <c r="D40" s="168">
        <v>1</v>
      </c>
      <c r="E40" s="166">
        <v>1</v>
      </c>
      <c r="F40" s="167">
        <v>3</v>
      </c>
      <c r="G40" s="168">
        <v>4</v>
      </c>
      <c r="H40" s="166">
        <v>0</v>
      </c>
      <c r="I40" s="167">
        <v>0</v>
      </c>
      <c r="J40" s="168">
        <v>0</v>
      </c>
      <c r="K40" s="167">
        <f t="shared" si="2"/>
        <v>1</v>
      </c>
      <c r="L40" s="167">
        <f t="shared" si="2"/>
        <v>4</v>
      </c>
      <c r="M40" s="167">
        <f t="shared" si="2"/>
        <v>5</v>
      </c>
    </row>
    <row r="41" spans="1:13" ht="13.2" customHeight="1">
      <c r="A41" s="117" t="s">
        <v>141</v>
      </c>
      <c r="B41" s="166">
        <v>2</v>
      </c>
      <c r="C41" s="167">
        <v>3</v>
      </c>
      <c r="D41" s="168">
        <v>5</v>
      </c>
      <c r="E41" s="166">
        <v>2</v>
      </c>
      <c r="F41" s="167">
        <v>11</v>
      </c>
      <c r="G41" s="168">
        <v>13</v>
      </c>
      <c r="H41" s="166">
        <v>0</v>
      </c>
      <c r="I41" s="167">
        <v>0</v>
      </c>
      <c r="J41" s="168">
        <v>0</v>
      </c>
      <c r="K41" s="167">
        <f t="shared" si="2"/>
        <v>4</v>
      </c>
      <c r="L41" s="167">
        <f t="shared" si="2"/>
        <v>14</v>
      </c>
      <c r="M41" s="167">
        <f t="shared" si="2"/>
        <v>18</v>
      </c>
    </row>
    <row r="42" spans="1:13" ht="13.2" customHeight="1">
      <c r="A42" s="117" t="s">
        <v>143</v>
      </c>
      <c r="B42" s="166">
        <v>5</v>
      </c>
      <c r="C42" s="167">
        <v>11</v>
      </c>
      <c r="D42" s="168">
        <v>16</v>
      </c>
      <c r="E42" s="166">
        <v>5</v>
      </c>
      <c r="F42" s="167">
        <v>16</v>
      </c>
      <c r="G42" s="168">
        <v>21</v>
      </c>
      <c r="H42" s="166">
        <v>1</v>
      </c>
      <c r="I42" s="167">
        <v>2</v>
      </c>
      <c r="J42" s="168">
        <v>3</v>
      </c>
      <c r="K42" s="167">
        <f t="shared" si="2"/>
        <v>11</v>
      </c>
      <c r="L42" s="167">
        <f t="shared" si="2"/>
        <v>29</v>
      </c>
      <c r="M42" s="167">
        <f t="shared" si="2"/>
        <v>40</v>
      </c>
    </row>
    <row r="43" spans="1:13" ht="13.2" customHeight="1">
      <c r="A43" s="174" t="s">
        <v>144</v>
      </c>
      <c r="B43" s="166">
        <v>0</v>
      </c>
      <c r="C43" s="167">
        <v>0</v>
      </c>
      <c r="D43" s="168">
        <v>0</v>
      </c>
      <c r="E43" s="166">
        <v>0</v>
      </c>
      <c r="F43" s="167">
        <v>1</v>
      </c>
      <c r="G43" s="168">
        <v>1</v>
      </c>
      <c r="H43" s="166">
        <v>0</v>
      </c>
      <c r="I43" s="167">
        <v>0</v>
      </c>
      <c r="J43" s="168">
        <v>0</v>
      </c>
      <c r="K43" s="167">
        <f t="shared" si="2"/>
        <v>0</v>
      </c>
      <c r="L43" s="167">
        <f t="shared" si="2"/>
        <v>1</v>
      </c>
      <c r="M43" s="167">
        <f t="shared" si="2"/>
        <v>1</v>
      </c>
    </row>
    <row r="44" spans="1:13" ht="13.2" customHeight="1">
      <c r="A44" s="174" t="s">
        <v>145</v>
      </c>
      <c r="B44" s="166">
        <v>1</v>
      </c>
      <c r="C44" s="167">
        <v>0</v>
      </c>
      <c r="D44" s="168">
        <v>1</v>
      </c>
      <c r="E44" s="166">
        <v>2</v>
      </c>
      <c r="F44" s="167">
        <v>3</v>
      </c>
      <c r="G44" s="168">
        <v>5</v>
      </c>
      <c r="H44" s="166">
        <v>0</v>
      </c>
      <c r="I44" s="167">
        <v>0</v>
      </c>
      <c r="J44" s="168">
        <v>0</v>
      </c>
      <c r="K44" s="167">
        <f t="shared" si="2"/>
        <v>3</v>
      </c>
      <c r="L44" s="167">
        <f t="shared" si="2"/>
        <v>3</v>
      </c>
      <c r="M44" s="167">
        <f t="shared" si="2"/>
        <v>6</v>
      </c>
    </row>
    <row r="45" spans="1:13" ht="13.2" customHeight="1">
      <c r="A45" s="117" t="s">
        <v>146</v>
      </c>
      <c r="B45" s="166">
        <v>0</v>
      </c>
      <c r="C45" s="167">
        <v>1</v>
      </c>
      <c r="D45" s="168">
        <v>1</v>
      </c>
      <c r="E45" s="166">
        <v>3</v>
      </c>
      <c r="F45" s="167">
        <v>2</v>
      </c>
      <c r="G45" s="168">
        <v>5</v>
      </c>
      <c r="H45" s="166">
        <v>0</v>
      </c>
      <c r="I45" s="167">
        <v>0</v>
      </c>
      <c r="J45" s="168">
        <v>0</v>
      </c>
      <c r="K45" s="167">
        <f t="shared" si="2"/>
        <v>3</v>
      </c>
      <c r="L45" s="167">
        <f t="shared" si="2"/>
        <v>3</v>
      </c>
      <c r="M45" s="167">
        <f t="shared" si="2"/>
        <v>6</v>
      </c>
    </row>
    <row r="46" spans="1:13" ht="13.2" customHeight="1">
      <c r="A46" s="117" t="s">
        <v>147</v>
      </c>
      <c r="B46" s="166">
        <v>12</v>
      </c>
      <c r="C46" s="167">
        <v>32</v>
      </c>
      <c r="D46" s="168">
        <v>44</v>
      </c>
      <c r="E46" s="166">
        <v>22</v>
      </c>
      <c r="F46" s="167">
        <v>48</v>
      </c>
      <c r="G46" s="168">
        <v>70</v>
      </c>
      <c r="H46" s="166">
        <v>1</v>
      </c>
      <c r="I46" s="167">
        <v>3</v>
      </c>
      <c r="J46" s="168">
        <v>4</v>
      </c>
      <c r="K46" s="167">
        <f t="shared" si="2"/>
        <v>35</v>
      </c>
      <c r="L46" s="167">
        <f t="shared" si="2"/>
        <v>83</v>
      </c>
      <c r="M46" s="167">
        <f t="shared" si="2"/>
        <v>118</v>
      </c>
    </row>
    <row r="47" spans="1:13" ht="13.2" customHeight="1">
      <c r="A47" s="117" t="s">
        <v>148</v>
      </c>
      <c r="B47" s="166">
        <v>9</v>
      </c>
      <c r="C47" s="167">
        <v>50</v>
      </c>
      <c r="D47" s="168">
        <v>59</v>
      </c>
      <c r="E47" s="166">
        <v>20</v>
      </c>
      <c r="F47" s="167">
        <v>46</v>
      </c>
      <c r="G47" s="168">
        <v>66</v>
      </c>
      <c r="H47" s="166">
        <v>1</v>
      </c>
      <c r="I47" s="167">
        <v>1</v>
      </c>
      <c r="J47" s="168">
        <v>2</v>
      </c>
      <c r="K47" s="167">
        <f t="shared" si="2"/>
        <v>30</v>
      </c>
      <c r="L47" s="167">
        <f t="shared" si="2"/>
        <v>97</v>
      </c>
      <c r="M47" s="167">
        <f t="shared" si="2"/>
        <v>127</v>
      </c>
    </row>
    <row r="48" spans="1:13" ht="13.2" customHeight="1">
      <c r="A48" s="117" t="s">
        <v>149</v>
      </c>
      <c r="B48" s="166">
        <v>2</v>
      </c>
      <c r="C48" s="167">
        <v>1</v>
      </c>
      <c r="D48" s="168">
        <v>3</v>
      </c>
      <c r="E48" s="166">
        <v>4</v>
      </c>
      <c r="F48" s="167">
        <v>4</v>
      </c>
      <c r="G48" s="168">
        <v>8</v>
      </c>
      <c r="H48" s="166">
        <v>0</v>
      </c>
      <c r="I48" s="167">
        <v>0</v>
      </c>
      <c r="J48" s="168">
        <v>0</v>
      </c>
      <c r="K48" s="167">
        <f t="shared" si="2"/>
        <v>6</v>
      </c>
      <c r="L48" s="167">
        <f t="shared" si="2"/>
        <v>5</v>
      </c>
      <c r="M48" s="167">
        <f t="shared" si="2"/>
        <v>11</v>
      </c>
    </row>
    <row r="49" spans="1:13" ht="13.2" customHeight="1">
      <c r="A49" s="117" t="s">
        <v>150</v>
      </c>
      <c r="B49" s="166">
        <v>16</v>
      </c>
      <c r="C49" s="167">
        <v>21</v>
      </c>
      <c r="D49" s="168">
        <v>37</v>
      </c>
      <c r="E49" s="166">
        <v>13</v>
      </c>
      <c r="F49" s="167">
        <v>33</v>
      </c>
      <c r="G49" s="168">
        <v>46</v>
      </c>
      <c r="H49" s="166">
        <v>0</v>
      </c>
      <c r="I49" s="167">
        <v>1</v>
      </c>
      <c r="J49" s="168">
        <v>1</v>
      </c>
      <c r="K49" s="167">
        <f>SUM(B49,E49,H49)</f>
        <v>29</v>
      </c>
      <c r="L49" s="167">
        <f>SUM(C49,F49,I49)</f>
        <v>55</v>
      </c>
      <c r="M49" s="167">
        <f>SUM(D49,G49,J49)</f>
        <v>84</v>
      </c>
    </row>
    <row r="50" spans="1:13" ht="13.95" customHeight="1">
      <c r="A50" s="117" t="s">
        <v>151</v>
      </c>
      <c r="B50" s="166">
        <v>3</v>
      </c>
      <c r="C50" s="167">
        <v>2</v>
      </c>
      <c r="D50" s="168">
        <v>5</v>
      </c>
      <c r="E50" s="166">
        <v>1</v>
      </c>
      <c r="F50" s="167">
        <v>6</v>
      </c>
      <c r="G50" s="168">
        <v>7</v>
      </c>
      <c r="H50" s="166">
        <v>0</v>
      </c>
      <c r="I50" s="167">
        <v>0</v>
      </c>
      <c r="J50" s="168">
        <v>0</v>
      </c>
      <c r="K50" s="167">
        <f t="shared" si="2"/>
        <v>4</v>
      </c>
      <c r="L50" s="167">
        <f t="shared" si="2"/>
        <v>8</v>
      </c>
      <c r="M50" s="167">
        <f t="shared" si="2"/>
        <v>12</v>
      </c>
    </row>
    <row r="51" spans="1:13" ht="13.2" customHeight="1">
      <c r="A51" s="117" t="s">
        <v>152</v>
      </c>
      <c r="B51" s="166">
        <v>2</v>
      </c>
      <c r="C51" s="167">
        <v>4</v>
      </c>
      <c r="D51" s="168">
        <v>6</v>
      </c>
      <c r="E51" s="166">
        <v>6</v>
      </c>
      <c r="F51" s="167">
        <v>9</v>
      </c>
      <c r="G51" s="168">
        <v>15</v>
      </c>
      <c r="H51" s="166">
        <v>0</v>
      </c>
      <c r="I51" s="167">
        <v>0</v>
      </c>
      <c r="J51" s="168">
        <v>0</v>
      </c>
      <c r="K51" s="167">
        <f t="shared" si="2"/>
        <v>8</v>
      </c>
      <c r="L51" s="167">
        <f t="shared" si="2"/>
        <v>13</v>
      </c>
      <c r="M51" s="167">
        <f t="shared" si="2"/>
        <v>21</v>
      </c>
    </row>
    <row r="52" spans="1:13" ht="13.2" customHeight="1">
      <c r="A52" s="126" t="s">
        <v>46</v>
      </c>
      <c r="B52" s="159">
        <f t="shared" ref="B52:M52" si="3">SUM(B39:B51)</f>
        <v>57</v>
      </c>
      <c r="C52" s="130">
        <f t="shared" si="3"/>
        <v>138</v>
      </c>
      <c r="D52" s="160">
        <f t="shared" si="3"/>
        <v>195</v>
      </c>
      <c r="E52" s="159">
        <f t="shared" si="3"/>
        <v>87</v>
      </c>
      <c r="F52" s="130">
        <f t="shared" si="3"/>
        <v>206</v>
      </c>
      <c r="G52" s="160">
        <f t="shared" si="3"/>
        <v>293</v>
      </c>
      <c r="H52" s="159">
        <f t="shared" si="3"/>
        <v>3</v>
      </c>
      <c r="I52" s="130">
        <f t="shared" si="3"/>
        <v>10</v>
      </c>
      <c r="J52" s="160">
        <f t="shared" si="3"/>
        <v>13</v>
      </c>
      <c r="K52" s="130">
        <f t="shared" si="3"/>
        <v>147</v>
      </c>
      <c r="L52" s="130">
        <f t="shared" si="3"/>
        <v>354</v>
      </c>
      <c r="M52" s="130">
        <f t="shared" si="3"/>
        <v>501</v>
      </c>
    </row>
    <row r="53" spans="1:13">
      <c r="A53" s="126" t="s">
        <v>153</v>
      </c>
      <c r="B53" s="127">
        <f t="shared" ref="B53:M53" si="4">SUM(B52,B37)</f>
        <v>1097</v>
      </c>
      <c r="C53" s="128">
        <f t="shared" si="4"/>
        <v>3432</v>
      </c>
      <c r="D53" s="129">
        <f t="shared" si="4"/>
        <v>4529</v>
      </c>
      <c r="E53" s="127">
        <f t="shared" si="4"/>
        <v>1657</v>
      </c>
      <c r="F53" s="128">
        <f t="shared" si="4"/>
        <v>3131</v>
      </c>
      <c r="G53" s="129">
        <f t="shared" si="4"/>
        <v>4788</v>
      </c>
      <c r="H53" s="127">
        <f t="shared" si="4"/>
        <v>68</v>
      </c>
      <c r="I53" s="128">
        <f t="shared" si="4"/>
        <v>109</v>
      </c>
      <c r="J53" s="129">
        <f t="shared" si="4"/>
        <v>177</v>
      </c>
      <c r="K53" s="128">
        <f t="shared" si="4"/>
        <v>2822</v>
      </c>
      <c r="L53" s="128">
        <f t="shared" si="4"/>
        <v>6672</v>
      </c>
      <c r="M53" s="128">
        <f t="shared" si="4"/>
        <v>9494</v>
      </c>
    </row>
    <row r="54" spans="1:13">
      <c r="A54" s="126"/>
      <c r="B54" s="131"/>
      <c r="C54" s="132"/>
      <c r="D54" s="133"/>
      <c r="E54" s="131"/>
      <c r="F54" s="132"/>
      <c r="G54" s="133"/>
      <c r="H54" s="131"/>
      <c r="I54" s="132"/>
      <c r="J54" s="133"/>
      <c r="K54" s="132"/>
      <c r="L54" s="132"/>
      <c r="M54" s="132"/>
    </row>
    <row r="55" spans="1:13">
      <c r="A55" s="134" t="s">
        <v>154</v>
      </c>
      <c r="B55" s="166"/>
      <c r="C55" s="167"/>
      <c r="D55" s="168"/>
      <c r="E55" s="166"/>
      <c r="F55" s="167"/>
      <c r="G55" s="168"/>
      <c r="H55" s="166"/>
      <c r="I55" s="167"/>
      <c r="J55" s="168"/>
      <c r="K55" s="167"/>
      <c r="L55" s="167"/>
      <c r="M55" s="167"/>
    </row>
    <row r="56" spans="1:13">
      <c r="A56" s="117" t="s">
        <v>155</v>
      </c>
      <c r="B56" s="166">
        <v>2</v>
      </c>
      <c r="C56" s="167">
        <v>5</v>
      </c>
      <c r="D56" s="168">
        <v>7</v>
      </c>
      <c r="E56" s="166">
        <v>3</v>
      </c>
      <c r="F56" s="167">
        <v>4</v>
      </c>
      <c r="G56" s="168">
        <v>7</v>
      </c>
      <c r="H56" s="166">
        <v>0</v>
      </c>
      <c r="I56" s="167">
        <v>0</v>
      </c>
      <c r="J56" s="168">
        <v>0</v>
      </c>
      <c r="K56" s="167">
        <f t="shared" ref="K56:M90" si="5">SUM(B56,E56,H56)</f>
        <v>5</v>
      </c>
      <c r="L56" s="167">
        <f t="shared" si="5"/>
        <v>9</v>
      </c>
      <c r="M56" s="167">
        <f t="shared" si="5"/>
        <v>14</v>
      </c>
    </row>
    <row r="57" spans="1:13" ht="13.2" customHeight="1">
      <c r="A57" s="117" t="s">
        <v>156</v>
      </c>
      <c r="B57" s="166">
        <v>2</v>
      </c>
      <c r="C57" s="167">
        <v>1</v>
      </c>
      <c r="D57" s="168">
        <v>3</v>
      </c>
      <c r="E57" s="166">
        <v>7</v>
      </c>
      <c r="F57" s="167">
        <v>7</v>
      </c>
      <c r="G57" s="168">
        <v>14</v>
      </c>
      <c r="H57" s="166">
        <v>0</v>
      </c>
      <c r="I57" s="167">
        <v>0</v>
      </c>
      <c r="J57" s="168">
        <v>0</v>
      </c>
      <c r="K57" s="167">
        <f t="shared" si="5"/>
        <v>9</v>
      </c>
      <c r="L57" s="167">
        <f t="shared" si="5"/>
        <v>8</v>
      </c>
      <c r="M57" s="167">
        <f t="shared" si="5"/>
        <v>17</v>
      </c>
    </row>
    <row r="58" spans="1:13" ht="13.2" customHeight="1">
      <c r="A58" s="117" t="s">
        <v>157</v>
      </c>
      <c r="B58" s="166">
        <v>1</v>
      </c>
      <c r="C58" s="167">
        <v>0</v>
      </c>
      <c r="D58" s="168">
        <v>1</v>
      </c>
      <c r="E58" s="166">
        <v>3</v>
      </c>
      <c r="F58" s="167">
        <v>1</v>
      </c>
      <c r="G58" s="168">
        <v>4</v>
      </c>
      <c r="H58" s="166">
        <v>0</v>
      </c>
      <c r="I58" s="167">
        <v>0</v>
      </c>
      <c r="J58" s="168">
        <v>0</v>
      </c>
      <c r="K58" s="167">
        <f t="shared" si="5"/>
        <v>4</v>
      </c>
      <c r="L58" s="167">
        <f t="shared" si="5"/>
        <v>1</v>
      </c>
      <c r="M58" s="167">
        <f t="shared" si="5"/>
        <v>5</v>
      </c>
    </row>
    <row r="59" spans="1:13" ht="13.2" customHeight="1">
      <c r="A59" s="117" t="s">
        <v>158</v>
      </c>
      <c r="B59" s="166">
        <v>0</v>
      </c>
      <c r="C59" s="167">
        <v>0</v>
      </c>
      <c r="D59" s="168">
        <v>0</v>
      </c>
      <c r="E59" s="166">
        <v>2</v>
      </c>
      <c r="F59" s="167">
        <v>3</v>
      </c>
      <c r="G59" s="168">
        <v>5</v>
      </c>
      <c r="H59" s="166">
        <v>0</v>
      </c>
      <c r="I59" s="167">
        <v>0</v>
      </c>
      <c r="J59" s="168">
        <v>0</v>
      </c>
      <c r="K59" s="167">
        <f t="shared" si="5"/>
        <v>2</v>
      </c>
      <c r="L59" s="167">
        <f t="shared" si="5"/>
        <v>3</v>
      </c>
      <c r="M59" s="167">
        <f t="shared" si="5"/>
        <v>5</v>
      </c>
    </row>
    <row r="60" spans="1:13" ht="13.2" customHeight="1">
      <c r="A60" s="117" t="s">
        <v>159</v>
      </c>
      <c r="B60" s="166">
        <v>2</v>
      </c>
      <c r="C60" s="167">
        <v>0</v>
      </c>
      <c r="D60" s="168">
        <v>2</v>
      </c>
      <c r="E60" s="166">
        <v>1</v>
      </c>
      <c r="F60" s="167">
        <v>4</v>
      </c>
      <c r="G60" s="168">
        <v>5</v>
      </c>
      <c r="H60" s="166">
        <v>0</v>
      </c>
      <c r="I60" s="167">
        <v>0</v>
      </c>
      <c r="J60" s="168">
        <v>0</v>
      </c>
      <c r="K60" s="167">
        <f t="shared" si="5"/>
        <v>3</v>
      </c>
      <c r="L60" s="167">
        <f t="shared" si="5"/>
        <v>4</v>
      </c>
      <c r="M60" s="167">
        <f t="shared" si="5"/>
        <v>7</v>
      </c>
    </row>
    <row r="61" spans="1:13" ht="13.2" customHeight="1">
      <c r="A61" s="117" t="s">
        <v>162</v>
      </c>
      <c r="B61" s="166">
        <v>1</v>
      </c>
      <c r="C61" s="167">
        <v>9</v>
      </c>
      <c r="D61" s="168">
        <v>10</v>
      </c>
      <c r="E61" s="166">
        <v>15</v>
      </c>
      <c r="F61" s="167">
        <v>38</v>
      </c>
      <c r="G61" s="168">
        <v>53</v>
      </c>
      <c r="H61" s="166">
        <v>1</v>
      </c>
      <c r="I61" s="167">
        <v>3</v>
      </c>
      <c r="J61" s="168">
        <v>4</v>
      </c>
      <c r="K61" s="167">
        <f t="shared" si="5"/>
        <v>17</v>
      </c>
      <c r="L61" s="167">
        <f t="shared" si="5"/>
        <v>50</v>
      </c>
      <c r="M61" s="167">
        <f t="shared" si="5"/>
        <v>67</v>
      </c>
    </row>
    <row r="62" spans="1:13" ht="13.2" customHeight="1">
      <c r="A62" s="117" t="s">
        <v>164</v>
      </c>
      <c r="B62" s="166">
        <v>5</v>
      </c>
      <c r="C62" s="167">
        <v>7</v>
      </c>
      <c r="D62" s="168">
        <v>12</v>
      </c>
      <c r="E62" s="166">
        <v>6</v>
      </c>
      <c r="F62" s="167">
        <v>9</v>
      </c>
      <c r="G62" s="168">
        <v>15</v>
      </c>
      <c r="H62" s="166">
        <v>0</v>
      </c>
      <c r="I62" s="167">
        <v>0</v>
      </c>
      <c r="J62" s="168">
        <v>0</v>
      </c>
      <c r="K62" s="167">
        <f t="shared" si="5"/>
        <v>11</v>
      </c>
      <c r="L62" s="167">
        <f t="shared" si="5"/>
        <v>16</v>
      </c>
      <c r="M62" s="167">
        <f t="shared" si="5"/>
        <v>27</v>
      </c>
    </row>
    <row r="63" spans="1:13" ht="13.2" customHeight="1">
      <c r="A63" s="117" t="s">
        <v>165</v>
      </c>
      <c r="B63" s="166">
        <v>0</v>
      </c>
      <c r="C63" s="167">
        <v>1</v>
      </c>
      <c r="D63" s="168">
        <v>1</v>
      </c>
      <c r="E63" s="166">
        <v>0</v>
      </c>
      <c r="F63" s="167">
        <v>1</v>
      </c>
      <c r="G63" s="168">
        <v>1</v>
      </c>
      <c r="H63" s="166">
        <v>0</v>
      </c>
      <c r="I63" s="167">
        <v>0</v>
      </c>
      <c r="J63" s="168">
        <v>0</v>
      </c>
      <c r="K63" s="167">
        <f t="shared" si="5"/>
        <v>0</v>
      </c>
      <c r="L63" s="167">
        <f t="shared" si="5"/>
        <v>2</v>
      </c>
      <c r="M63" s="167">
        <f t="shared" si="5"/>
        <v>2</v>
      </c>
    </row>
    <row r="64" spans="1:13" ht="13.2" customHeight="1">
      <c r="A64" s="117" t="s">
        <v>166</v>
      </c>
      <c r="B64" s="166">
        <v>5</v>
      </c>
      <c r="C64" s="167">
        <v>2</v>
      </c>
      <c r="D64" s="168">
        <v>7</v>
      </c>
      <c r="E64" s="166">
        <v>3</v>
      </c>
      <c r="F64" s="167">
        <v>4</v>
      </c>
      <c r="G64" s="168">
        <v>7</v>
      </c>
      <c r="H64" s="166">
        <v>0</v>
      </c>
      <c r="I64" s="167">
        <v>0</v>
      </c>
      <c r="J64" s="168">
        <v>0</v>
      </c>
      <c r="K64" s="167">
        <f t="shared" si="5"/>
        <v>8</v>
      </c>
      <c r="L64" s="167">
        <f t="shared" si="5"/>
        <v>6</v>
      </c>
      <c r="M64" s="167">
        <f t="shared" si="5"/>
        <v>14</v>
      </c>
    </row>
    <row r="65" spans="1:13" ht="13.2" customHeight="1">
      <c r="A65" s="117" t="s">
        <v>167</v>
      </c>
      <c r="B65" s="166">
        <v>0</v>
      </c>
      <c r="C65" s="167">
        <v>0</v>
      </c>
      <c r="D65" s="168">
        <v>0</v>
      </c>
      <c r="E65" s="166">
        <v>6</v>
      </c>
      <c r="F65" s="167">
        <v>5</v>
      </c>
      <c r="G65" s="168">
        <v>11</v>
      </c>
      <c r="H65" s="166">
        <v>0</v>
      </c>
      <c r="I65" s="167">
        <v>0</v>
      </c>
      <c r="J65" s="168">
        <v>0</v>
      </c>
      <c r="K65" s="167">
        <f t="shared" si="5"/>
        <v>6</v>
      </c>
      <c r="L65" s="167">
        <f t="shared" si="5"/>
        <v>5</v>
      </c>
      <c r="M65" s="167">
        <f t="shared" si="5"/>
        <v>11</v>
      </c>
    </row>
    <row r="66" spans="1:13" ht="13.2" customHeight="1">
      <c r="A66" s="117" t="s">
        <v>169</v>
      </c>
      <c r="B66" s="166">
        <v>0</v>
      </c>
      <c r="C66" s="167">
        <v>1</v>
      </c>
      <c r="D66" s="168">
        <v>1</v>
      </c>
      <c r="E66" s="166">
        <v>0</v>
      </c>
      <c r="F66" s="167">
        <v>2</v>
      </c>
      <c r="G66" s="168">
        <v>2</v>
      </c>
      <c r="H66" s="166">
        <v>0</v>
      </c>
      <c r="I66" s="167">
        <v>0</v>
      </c>
      <c r="J66" s="168">
        <v>0</v>
      </c>
      <c r="K66" s="167">
        <f t="shared" si="5"/>
        <v>0</v>
      </c>
      <c r="L66" s="167">
        <f t="shared" si="5"/>
        <v>3</v>
      </c>
      <c r="M66" s="167">
        <f t="shared" si="5"/>
        <v>3</v>
      </c>
    </row>
    <row r="67" spans="1:13" ht="13.2" customHeight="1">
      <c r="A67" s="117" t="s">
        <v>170</v>
      </c>
      <c r="B67" s="166">
        <v>3</v>
      </c>
      <c r="C67" s="167">
        <v>5</v>
      </c>
      <c r="D67" s="168">
        <v>8</v>
      </c>
      <c r="E67" s="166">
        <v>6</v>
      </c>
      <c r="F67" s="167">
        <v>13</v>
      </c>
      <c r="G67" s="168">
        <v>19</v>
      </c>
      <c r="H67" s="166">
        <v>1</v>
      </c>
      <c r="I67" s="167">
        <v>0</v>
      </c>
      <c r="J67" s="168">
        <v>1</v>
      </c>
      <c r="K67" s="167">
        <f t="shared" si="5"/>
        <v>10</v>
      </c>
      <c r="L67" s="167">
        <f t="shared" si="5"/>
        <v>18</v>
      </c>
      <c r="M67" s="167">
        <f t="shared" si="5"/>
        <v>28</v>
      </c>
    </row>
    <row r="68" spans="1:13" ht="13.2" customHeight="1">
      <c r="A68" s="117" t="s">
        <v>171</v>
      </c>
      <c r="B68" s="166">
        <v>1</v>
      </c>
      <c r="C68" s="167">
        <v>2</v>
      </c>
      <c r="D68" s="168">
        <v>3</v>
      </c>
      <c r="E68" s="166">
        <v>0</v>
      </c>
      <c r="F68" s="167">
        <v>4</v>
      </c>
      <c r="G68" s="168">
        <v>4</v>
      </c>
      <c r="H68" s="166">
        <v>0</v>
      </c>
      <c r="I68" s="167">
        <v>1</v>
      </c>
      <c r="J68" s="168">
        <v>1</v>
      </c>
      <c r="K68" s="167">
        <f t="shared" si="5"/>
        <v>1</v>
      </c>
      <c r="L68" s="167">
        <f t="shared" si="5"/>
        <v>7</v>
      </c>
      <c r="M68" s="167">
        <f t="shared" si="5"/>
        <v>8</v>
      </c>
    </row>
    <row r="69" spans="1:13" ht="13.2" customHeight="1">
      <c r="A69" s="117" t="s">
        <v>173</v>
      </c>
      <c r="B69" s="166">
        <v>0</v>
      </c>
      <c r="C69" s="167">
        <v>0</v>
      </c>
      <c r="D69" s="168">
        <v>0</v>
      </c>
      <c r="E69" s="166">
        <v>0</v>
      </c>
      <c r="F69" s="167">
        <v>1</v>
      </c>
      <c r="G69" s="168">
        <v>1</v>
      </c>
      <c r="H69" s="166">
        <v>0</v>
      </c>
      <c r="I69" s="167">
        <v>0</v>
      </c>
      <c r="J69" s="168">
        <v>0</v>
      </c>
      <c r="K69" s="167">
        <f t="shared" si="5"/>
        <v>0</v>
      </c>
      <c r="L69" s="167">
        <f t="shared" si="5"/>
        <v>1</v>
      </c>
      <c r="M69" s="167">
        <f t="shared" si="5"/>
        <v>1</v>
      </c>
    </row>
    <row r="70" spans="1:13" ht="13.2" customHeight="1">
      <c r="A70" s="174" t="s">
        <v>174</v>
      </c>
      <c r="B70" s="166">
        <v>0</v>
      </c>
      <c r="C70" s="167">
        <v>0</v>
      </c>
      <c r="D70" s="168">
        <v>0</v>
      </c>
      <c r="E70" s="166">
        <v>0</v>
      </c>
      <c r="F70" s="167">
        <v>1</v>
      </c>
      <c r="G70" s="168">
        <v>1</v>
      </c>
      <c r="H70" s="166">
        <v>0</v>
      </c>
      <c r="I70" s="167">
        <v>0</v>
      </c>
      <c r="J70" s="168">
        <v>0</v>
      </c>
      <c r="K70" s="167">
        <f t="shared" si="5"/>
        <v>0</v>
      </c>
      <c r="L70" s="167">
        <f t="shared" si="5"/>
        <v>1</v>
      </c>
      <c r="M70" s="167">
        <f t="shared" si="5"/>
        <v>1</v>
      </c>
    </row>
    <row r="71" spans="1:13" ht="13.2" customHeight="1">
      <c r="A71" s="117" t="s">
        <v>175</v>
      </c>
      <c r="B71" s="166">
        <v>2</v>
      </c>
      <c r="C71" s="167">
        <v>1</v>
      </c>
      <c r="D71" s="168">
        <v>3</v>
      </c>
      <c r="E71" s="166">
        <v>7</v>
      </c>
      <c r="F71" s="167">
        <v>19</v>
      </c>
      <c r="G71" s="168">
        <v>26</v>
      </c>
      <c r="H71" s="166">
        <v>1</v>
      </c>
      <c r="I71" s="167">
        <v>0</v>
      </c>
      <c r="J71" s="168">
        <v>1</v>
      </c>
      <c r="K71" s="167">
        <f t="shared" si="5"/>
        <v>10</v>
      </c>
      <c r="L71" s="167">
        <f t="shared" si="5"/>
        <v>20</v>
      </c>
      <c r="M71" s="167">
        <f t="shared" si="5"/>
        <v>30</v>
      </c>
    </row>
    <row r="72" spans="1:13" ht="13.2" customHeight="1">
      <c r="A72" s="117" t="s">
        <v>176</v>
      </c>
      <c r="B72" s="166">
        <v>3</v>
      </c>
      <c r="C72" s="167">
        <v>2</v>
      </c>
      <c r="D72" s="168">
        <v>5</v>
      </c>
      <c r="E72" s="166">
        <v>2</v>
      </c>
      <c r="F72" s="167">
        <v>8</v>
      </c>
      <c r="G72" s="168">
        <v>10</v>
      </c>
      <c r="H72" s="166">
        <v>0</v>
      </c>
      <c r="I72" s="167">
        <v>0</v>
      </c>
      <c r="J72" s="168">
        <v>0</v>
      </c>
      <c r="K72" s="167">
        <f t="shared" si="5"/>
        <v>5</v>
      </c>
      <c r="L72" s="167">
        <f t="shared" si="5"/>
        <v>10</v>
      </c>
      <c r="M72" s="167">
        <f t="shared" si="5"/>
        <v>15</v>
      </c>
    </row>
    <row r="73" spans="1:13" ht="13.2" customHeight="1">
      <c r="A73" s="117" t="s">
        <v>177</v>
      </c>
      <c r="B73" s="166">
        <v>1</v>
      </c>
      <c r="C73" s="167">
        <v>0</v>
      </c>
      <c r="D73" s="168">
        <v>1</v>
      </c>
      <c r="E73" s="166">
        <v>1</v>
      </c>
      <c r="F73" s="167">
        <v>6</v>
      </c>
      <c r="G73" s="168">
        <v>7</v>
      </c>
      <c r="H73" s="166">
        <v>0</v>
      </c>
      <c r="I73" s="167">
        <v>1</v>
      </c>
      <c r="J73" s="168">
        <v>1</v>
      </c>
      <c r="K73" s="167">
        <f t="shared" si="5"/>
        <v>2</v>
      </c>
      <c r="L73" s="167">
        <f t="shared" si="5"/>
        <v>7</v>
      </c>
      <c r="M73" s="167">
        <f t="shared" si="5"/>
        <v>9</v>
      </c>
    </row>
    <row r="74" spans="1:13" ht="13.2" customHeight="1">
      <c r="A74" s="117" t="s">
        <v>181</v>
      </c>
      <c r="B74" s="166">
        <v>0</v>
      </c>
      <c r="C74" s="167">
        <v>1</v>
      </c>
      <c r="D74" s="168">
        <v>1</v>
      </c>
      <c r="E74" s="166">
        <v>0</v>
      </c>
      <c r="F74" s="167">
        <v>0</v>
      </c>
      <c r="G74" s="168">
        <v>0</v>
      </c>
      <c r="H74" s="166">
        <v>0</v>
      </c>
      <c r="I74" s="167">
        <v>0</v>
      </c>
      <c r="J74" s="168">
        <v>0</v>
      </c>
      <c r="K74" s="167">
        <f t="shared" si="5"/>
        <v>0</v>
      </c>
      <c r="L74" s="167">
        <f t="shared" si="5"/>
        <v>1</v>
      </c>
      <c r="M74" s="167">
        <f t="shared" si="5"/>
        <v>1</v>
      </c>
    </row>
    <row r="75" spans="1:13" ht="13.2" customHeight="1">
      <c r="A75" s="117" t="s">
        <v>182</v>
      </c>
      <c r="B75" s="166">
        <v>9</v>
      </c>
      <c r="C75" s="167">
        <v>14</v>
      </c>
      <c r="D75" s="168">
        <v>23</v>
      </c>
      <c r="E75" s="166">
        <v>19</v>
      </c>
      <c r="F75" s="167">
        <v>37</v>
      </c>
      <c r="G75" s="168">
        <v>56</v>
      </c>
      <c r="H75" s="166">
        <v>3</v>
      </c>
      <c r="I75" s="167">
        <v>3</v>
      </c>
      <c r="J75" s="168">
        <v>6</v>
      </c>
      <c r="K75" s="167">
        <f t="shared" si="5"/>
        <v>31</v>
      </c>
      <c r="L75" s="167">
        <f t="shared" si="5"/>
        <v>54</v>
      </c>
      <c r="M75" s="167">
        <f t="shared" si="5"/>
        <v>85</v>
      </c>
    </row>
    <row r="76" spans="1:13" ht="13.2" customHeight="1">
      <c r="A76" s="117" t="s">
        <v>183</v>
      </c>
      <c r="B76" s="166">
        <v>0</v>
      </c>
      <c r="C76" s="167">
        <v>1</v>
      </c>
      <c r="D76" s="168">
        <v>1</v>
      </c>
      <c r="E76" s="166">
        <v>0</v>
      </c>
      <c r="F76" s="167">
        <v>0</v>
      </c>
      <c r="G76" s="168">
        <v>0</v>
      </c>
      <c r="H76" s="166">
        <v>0</v>
      </c>
      <c r="I76" s="167">
        <v>0</v>
      </c>
      <c r="J76" s="168">
        <v>0</v>
      </c>
      <c r="K76" s="167">
        <f t="shared" si="5"/>
        <v>0</v>
      </c>
      <c r="L76" s="167">
        <f t="shared" si="5"/>
        <v>1</v>
      </c>
      <c r="M76" s="167">
        <f t="shared" si="5"/>
        <v>1</v>
      </c>
    </row>
    <row r="77" spans="1:13" ht="13.2" customHeight="1">
      <c r="A77" s="174" t="s">
        <v>185</v>
      </c>
      <c r="B77" s="166">
        <v>0</v>
      </c>
      <c r="C77" s="167">
        <v>1</v>
      </c>
      <c r="D77" s="168">
        <v>1</v>
      </c>
      <c r="E77" s="166">
        <v>0</v>
      </c>
      <c r="F77" s="167">
        <v>0</v>
      </c>
      <c r="G77" s="168">
        <v>0</v>
      </c>
      <c r="H77" s="166">
        <v>0</v>
      </c>
      <c r="I77" s="167">
        <v>0</v>
      </c>
      <c r="J77" s="168">
        <v>0</v>
      </c>
      <c r="K77" s="167">
        <v>0</v>
      </c>
      <c r="L77" s="167">
        <v>1</v>
      </c>
      <c r="M77" s="167">
        <v>1</v>
      </c>
    </row>
    <row r="78" spans="1:13" ht="13.2" customHeight="1">
      <c r="A78" s="117" t="s">
        <v>186</v>
      </c>
      <c r="B78" s="166">
        <v>0</v>
      </c>
      <c r="C78" s="167">
        <v>0</v>
      </c>
      <c r="D78" s="168">
        <v>0</v>
      </c>
      <c r="E78" s="166">
        <v>0</v>
      </c>
      <c r="F78" s="167">
        <v>1</v>
      </c>
      <c r="G78" s="168">
        <v>1</v>
      </c>
      <c r="H78" s="166">
        <v>0</v>
      </c>
      <c r="I78" s="167">
        <v>0</v>
      </c>
      <c r="J78" s="168">
        <v>0</v>
      </c>
      <c r="K78" s="167">
        <f t="shared" si="5"/>
        <v>0</v>
      </c>
      <c r="L78" s="167">
        <f t="shared" si="5"/>
        <v>1</v>
      </c>
      <c r="M78" s="167">
        <f t="shared" si="5"/>
        <v>1</v>
      </c>
    </row>
    <row r="79" spans="1:13" ht="13.2" customHeight="1">
      <c r="A79" s="117" t="s">
        <v>188</v>
      </c>
      <c r="B79" s="166">
        <v>1</v>
      </c>
      <c r="C79" s="167">
        <v>2</v>
      </c>
      <c r="D79" s="168">
        <v>3</v>
      </c>
      <c r="E79" s="166">
        <v>14</v>
      </c>
      <c r="F79" s="167">
        <v>22</v>
      </c>
      <c r="G79" s="168">
        <v>36</v>
      </c>
      <c r="H79" s="166">
        <v>0</v>
      </c>
      <c r="I79" s="167">
        <v>1</v>
      </c>
      <c r="J79" s="168">
        <v>1</v>
      </c>
      <c r="K79" s="167">
        <f t="shared" si="5"/>
        <v>15</v>
      </c>
      <c r="L79" s="167">
        <f t="shared" si="5"/>
        <v>25</v>
      </c>
      <c r="M79" s="167">
        <f t="shared" si="5"/>
        <v>40</v>
      </c>
    </row>
    <row r="80" spans="1:13" ht="13.2" customHeight="1">
      <c r="A80" s="117" t="s">
        <v>190</v>
      </c>
      <c r="B80" s="166">
        <v>0</v>
      </c>
      <c r="C80" s="167">
        <v>1</v>
      </c>
      <c r="D80" s="168">
        <v>1</v>
      </c>
      <c r="E80" s="166">
        <v>2</v>
      </c>
      <c r="F80" s="167">
        <v>6</v>
      </c>
      <c r="G80" s="168">
        <v>8</v>
      </c>
      <c r="H80" s="166">
        <v>0</v>
      </c>
      <c r="I80" s="167">
        <v>0</v>
      </c>
      <c r="J80" s="168">
        <v>0</v>
      </c>
      <c r="K80" s="167">
        <f t="shared" si="5"/>
        <v>2</v>
      </c>
      <c r="L80" s="167">
        <f t="shared" si="5"/>
        <v>7</v>
      </c>
      <c r="M80" s="167">
        <f t="shared" si="5"/>
        <v>9</v>
      </c>
    </row>
    <row r="81" spans="1:13" ht="13.2" customHeight="1">
      <c r="A81" s="117" t="s">
        <v>192</v>
      </c>
      <c r="B81" s="166">
        <v>2</v>
      </c>
      <c r="C81" s="167">
        <v>2</v>
      </c>
      <c r="D81" s="168">
        <v>4</v>
      </c>
      <c r="E81" s="166">
        <v>0</v>
      </c>
      <c r="F81" s="167">
        <v>0</v>
      </c>
      <c r="G81" s="168">
        <v>0</v>
      </c>
      <c r="H81" s="166">
        <v>0</v>
      </c>
      <c r="I81" s="167">
        <v>0</v>
      </c>
      <c r="J81" s="168">
        <v>0</v>
      </c>
      <c r="K81" s="167">
        <f t="shared" si="5"/>
        <v>2</v>
      </c>
      <c r="L81" s="167">
        <f t="shared" si="5"/>
        <v>2</v>
      </c>
      <c r="M81" s="167">
        <f t="shared" si="5"/>
        <v>4</v>
      </c>
    </row>
    <row r="82" spans="1:13" ht="13.2" customHeight="1">
      <c r="A82" s="117" t="s">
        <v>193</v>
      </c>
      <c r="B82" s="166">
        <v>3</v>
      </c>
      <c r="C82" s="167">
        <v>0</v>
      </c>
      <c r="D82" s="168">
        <v>3</v>
      </c>
      <c r="E82" s="166">
        <v>3</v>
      </c>
      <c r="F82" s="167">
        <v>1</v>
      </c>
      <c r="G82" s="168">
        <v>4</v>
      </c>
      <c r="H82" s="166">
        <v>0</v>
      </c>
      <c r="I82" s="167">
        <v>0</v>
      </c>
      <c r="J82" s="168">
        <v>0</v>
      </c>
      <c r="K82" s="167">
        <f t="shared" si="5"/>
        <v>6</v>
      </c>
      <c r="L82" s="167">
        <f t="shared" si="5"/>
        <v>1</v>
      </c>
      <c r="M82" s="167">
        <f t="shared" si="5"/>
        <v>7</v>
      </c>
    </row>
    <row r="83" spans="1:13" ht="13.2" customHeight="1">
      <c r="A83" s="174" t="s">
        <v>194</v>
      </c>
      <c r="B83" s="166">
        <v>0</v>
      </c>
      <c r="C83" s="167">
        <v>2</v>
      </c>
      <c r="D83" s="168">
        <v>2</v>
      </c>
      <c r="E83" s="166">
        <v>4</v>
      </c>
      <c r="F83" s="167">
        <v>1</v>
      </c>
      <c r="G83" s="168">
        <v>5</v>
      </c>
      <c r="H83" s="166">
        <v>0</v>
      </c>
      <c r="I83" s="167">
        <v>0</v>
      </c>
      <c r="J83" s="168">
        <v>0</v>
      </c>
      <c r="K83" s="167">
        <f>SUM(B83,E83,H83)</f>
        <v>4</v>
      </c>
      <c r="L83" s="167">
        <f>SUM(C83,F83,I83)</f>
        <v>3</v>
      </c>
      <c r="M83" s="167">
        <f>SUM(D83,G83,J83)</f>
        <v>7</v>
      </c>
    </row>
    <row r="84" spans="1:13" ht="13.2" customHeight="1">
      <c r="A84" s="117" t="s">
        <v>195</v>
      </c>
      <c r="B84" s="166">
        <v>1</v>
      </c>
      <c r="C84" s="167">
        <v>5</v>
      </c>
      <c r="D84" s="168">
        <v>6</v>
      </c>
      <c r="E84" s="166">
        <v>3</v>
      </c>
      <c r="F84" s="167">
        <v>3</v>
      </c>
      <c r="G84" s="168">
        <v>6</v>
      </c>
      <c r="H84" s="166">
        <v>0</v>
      </c>
      <c r="I84" s="167">
        <v>0</v>
      </c>
      <c r="J84" s="168">
        <v>0</v>
      </c>
      <c r="K84" s="167">
        <f t="shared" si="5"/>
        <v>4</v>
      </c>
      <c r="L84" s="167">
        <f t="shared" si="5"/>
        <v>8</v>
      </c>
      <c r="M84" s="167">
        <f t="shared" si="5"/>
        <v>12</v>
      </c>
    </row>
    <row r="85" spans="1:13" ht="13.2" customHeight="1">
      <c r="A85" s="117" t="s">
        <v>196</v>
      </c>
      <c r="B85" s="166">
        <v>0</v>
      </c>
      <c r="C85" s="167">
        <v>0</v>
      </c>
      <c r="D85" s="168">
        <v>0</v>
      </c>
      <c r="E85" s="166">
        <v>0</v>
      </c>
      <c r="F85" s="167">
        <v>1</v>
      </c>
      <c r="G85" s="168">
        <v>1</v>
      </c>
      <c r="H85" s="166">
        <v>0</v>
      </c>
      <c r="I85" s="167">
        <v>0</v>
      </c>
      <c r="J85" s="168">
        <v>0</v>
      </c>
      <c r="K85" s="167">
        <f t="shared" si="5"/>
        <v>0</v>
      </c>
      <c r="L85" s="167">
        <f t="shared" si="5"/>
        <v>1</v>
      </c>
      <c r="M85" s="167">
        <f t="shared" si="5"/>
        <v>1</v>
      </c>
    </row>
    <row r="86" spans="1:13" ht="13.2" customHeight="1">
      <c r="A86" s="117" t="s">
        <v>197</v>
      </c>
      <c r="B86" s="166">
        <v>4</v>
      </c>
      <c r="C86" s="167">
        <v>2</v>
      </c>
      <c r="D86" s="168">
        <v>6</v>
      </c>
      <c r="E86" s="166">
        <v>0</v>
      </c>
      <c r="F86" s="167">
        <v>2</v>
      </c>
      <c r="G86" s="168">
        <v>2</v>
      </c>
      <c r="H86" s="166">
        <v>0</v>
      </c>
      <c r="I86" s="167">
        <v>0</v>
      </c>
      <c r="J86" s="168">
        <v>0</v>
      </c>
      <c r="K86" s="167">
        <f t="shared" si="5"/>
        <v>4</v>
      </c>
      <c r="L86" s="167">
        <f t="shared" si="5"/>
        <v>4</v>
      </c>
      <c r="M86" s="167">
        <f t="shared" si="5"/>
        <v>8</v>
      </c>
    </row>
    <row r="87" spans="1:13" ht="13.2" customHeight="1">
      <c r="A87" s="117" t="s">
        <v>199</v>
      </c>
      <c r="B87" s="166">
        <v>1</v>
      </c>
      <c r="C87" s="167">
        <v>4</v>
      </c>
      <c r="D87" s="168">
        <v>5</v>
      </c>
      <c r="E87" s="166">
        <v>2</v>
      </c>
      <c r="F87" s="167">
        <v>4</v>
      </c>
      <c r="G87" s="168">
        <v>6</v>
      </c>
      <c r="H87" s="166">
        <v>0</v>
      </c>
      <c r="I87" s="167">
        <v>1</v>
      </c>
      <c r="J87" s="168">
        <v>1</v>
      </c>
      <c r="K87" s="167">
        <f t="shared" si="5"/>
        <v>3</v>
      </c>
      <c r="L87" s="167">
        <f t="shared" si="5"/>
        <v>9</v>
      </c>
      <c r="M87" s="167">
        <f t="shared" si="5"/>
        <v>12</v>
      </c>
    </row>
    <row r="88" spans="1:13" ht="13.2" customHeight="1">
      <c r="A88" s="117" t="s">
        <v>200</v>
      </c>
      <c r="B88" s="166">
        <v>0</v>
      </c>
      <c r="C88" s="167">
        <v>1</v>
      </c>
      <c r="D88" s="168">
        <v>1</v>
      </c>
      <c r="E88" s="166">
        <v>1</v>
      </c>
      <c r="F88" s="167">
        <v>0</v>
      </c>
      <c r="G88" s="168">
        <v>1</v>
      </c>
      <c r="H88" s="166">
        <v>0</v>
      </c>
      <c r="I88" s="167">
        <v>0</v>
      </c>
      <c r="J88" s="168">
        <v>0</v>
      </c>
      <c r="K88" s="167">
        <f t="shared" si="5"/>
        <v>1</v>
      </c>
      <c r="L88" s="167">
        <f t="shared" si="5"/>
        <v>1</v>
      </c>
      <c r="M88" s="167">
        <f t="shared" si="5"/>
        <v>2</v>
      </c>
    </row>
    <row r="89" spans="1:13" ht="13.2" customHeight="1">
      <c r="A89" s="117" t="s">
        <v>202</v>
      </c>
      <c r="B89" s="169">
        <v>1</v>
      </c>
      <c r="C89" s="110">
        <v>4</v>
      </c>
      <c r="D89" s="170">
        <v>5</v>
      </c>
      <c r="E89" s="169">
        <v>3</v>
      </c>
      <c r="F89" s="110">
        <v>8</v>
      </c>
      <c r="G89" s="170">
        <v>11</v>
      </c>
      <c r="H89" s="169">
        <v>0</v>
      </c>
      <c r="I89" s="110">
        <v>1</v>
      </c>
      <c r="J89" s="170">
        <v>1</v>
      </c>
      <c r="K89" s="110">
        <f t="shared" si="5"/>
        <v>4</v>
      </c>
      <c r="L89" s="110">
        <f t="shared" si="5"/>
        <v>13</v>
      </c>
      <c r="M89" s="110">
        <f t="shared" si="5"/>
        <v>17</v>
      </c>
    </row>
    <row r="90" spans="1:13" ht="13.2" customHeight="1">
      <c r="A90" s="126" t="s">
        <v>204</v>
      </c>
      <c r="B90" s="127">
        <f t="shared" ref="B90:J90" si="6">SUM(B56:B89)</f>
        <v>50</v>
      </c>
      <c r="C90" s="128">
        <f t="shared" si="6"/>
        <v>76</v>
      </c>
      <c r="D90" s="129">
        <f t="shared" si="6"/>
        <v>126</v>
      </c>
      <c r="E90" s="127">
        <f t="shared" si="6"/>
        <v>113</v>
      </c>
      <c r="F90" s="128">
        <f t="shared" si="6"/>
        <v>216</v>
      </c>
      <c r="G90" s="129">
        <f t="shared" si="6"/>
        <v>329</v>
      </c>
      <c r="H90" s="127">
        <f t="shared" si="6"/>
        <v>6</v>
      </c>
      <c r="I90" s="128">
        <f t="shared" si="6"/>
        <v>11</v>
      </c>
      <c r="J90" s="129">
        <f t="shared" si="6"/>
        <v>17</v>
      </c>
      <c r="K90" s="128">
        <f t="shared" si="5"/>
        <v>169</v>
      </c>
      <c r="L90" s="128">
        <f t="shared" si="5"/>
        <v>303</v>
      </c>
      <c r="M90" s="128">
        <f t="shared" si="5"/>
        <v>472</v>
      </c>
    </row>
    <row r="91" spans="1:13" ht="13.2" customHeight="1">
      <c r="A91" s="126"/>
      <c r="B91" s="131"/>
      <c r="C91" s="132"/>
      <c r="D91" s="133"/>
      <c r="E91" s="131"/>
      <c r="F91" s="132"/>
      <c r="G91" s="133"/>
      <c r="H91" s="131"/>
      <c r="I91" s="132"/>
      <c r="J91" s="133"/>
      <c r="K91" s="132"/>
      <c r="L91" s="132"/>
      <c r="M91" s="132"/>
    </row>
    <row r="92" spans="1:13" ht="13.2" customHeight="1">
      <c r="A92" s="134" t="s">
        <v>205</v>
      </c>
      <c r="B92" s="166"/>
      <c r="C92" s="167"/>
      <c r="D92" s="168"/>
      <c r="E92" s="166"/>
      <c r="F92" s="167"/>
      <c r="G92" s="168"/>
      <c r="H92" s="166"/>
      <c r="I92" s="167"/>
      <c r="J92" s="168"/>
      <c r="K92" s="167"/>
      <c r="L92" s="167"/>
      <c r="M92" s="167"/>
    </row>
    <row r="93" spans="1:13" ht="13.2" customHeight="1">
      <c r="A93" s="117" t="s">
        <v>207</v>
      </c>
      <c r="B93" s="166">
        <v>0</v>
      </c>
      <c r="C93" s="167">
        <v>2</v>
      </c>
      <c r="D93" s="168">
        <v>2</v>
      </c>
      <c r="E93" s="166">
        <v>1</v>
      </c>
      <c r="F93" s="167">
        <v>1</v>
      </c>
      <c r="G93" s="168">
        <v>2</v>
      </c>
      <c r="H93" s="166">
        <v>0</v>
      </c>
      <c r="I93" s="167">
        <v>0</v>
      </c>
      <c r="J93" s="168">
        <v>0</v>
      </c>
      <c r="K93" s="167">
        <f t="shared" ref="K93:M114" si="7">SUM(B93,E93,H93)</f>
        <v>1</v>
      </c>
      <c r="L93" s="167">
        <f t="shared" si="7"/>
        <v>3</v>
      </c>
      <c r="M93" s="167">
        <f t="shared" si="7"/>
        <v>4</v>
      </c>
    </row>
    <row r="94" spans="1:13" ht="13.2" customHeight="1">
      <c r="A94" s="117" t="s">
        <v>208</v>
      </c>
      <c r="B94" s="166">
        <v>0</v>
      </c>
      <c r="C94" s="167">
        <v>0</v>
      </c>
      <c r="D94" s="168">
        <v>0</v>
      </c>
      <c r="E94" s="166">
        <v>0</v>
      </c>
      <c r="F94" s="167">
        <v>2</v>
      </c>
      <c r="G94" s="168">
        <v>2</v>
      </c>
      <c r="H94" s="166">
        <v>0</v>
      </c>
      <c r="I94" s="167">
        <v>1</v>
      </c>
      <c r="J94" s="168">
        <v>1</v>
      </c>
      <c r="K94" s="167">
        <f t="shared" si="7"/>
        <v>0</v>
      </c>
      <c r="L94" s="167">
        <f t="shared" si="7"/>
        <v>3</v>
      </c>
      <c r="M94" s="167">
        <f t="shared" si="7"/>
        <v>3</v>
      </c>
    </row>
    <row r="95" spans="1:13" ht="13.2" customHeight="1">
      <c r="A95" s="117" t="s">
        <v>209</v>
      </c>
      <c r="B95" s="166">
        <v>3</v>
      </c>
      <c r="C95" s="167">
        <v>14</v>
      </c>
      <c r="D95" s="168">
        <v>17</v>
      </c>
      <c r="E95" s="166">
        <v>10</v>
      </c>
      <c r="F95" s="167">
        <v>40</v>
      </c>
      <c r="G95" s="168">
        <v>50</v>
      </c>
      <c r="H95" s="166">
        <v>0</v>
      </c>
      <c r="I95" s="167">
        <v>1</v>
      </c>
      <c r="J95" s="168">
        <v>1</v>
      </c>
      <c r="K95" s="167">
        <f t="shared" si="7"/>
        <v>13</v>
      </c>
      <c r="L95" s="167">
        <f t="shared" si="7"/>
        <v>55</v>
      </c>
      <c r="M95" s="167">
        <f t="shared" si="7"/>
        <v>68</v>
      </c>
    </row>
    <row r="96" spans="1:13">
      <c r="A96" s="117" t="s">
        <v>210</v>
      </c>
      <c r="B96" s="166">
        <v>4</v>
      </c>
      <c r="C96" s="167">
        <v>4</v>
      </c>
      <c r="D96" s="168">
        <v>8</v>
      </c>
      <c r="E96" s="166">
        <v>5</v>
      </c>
      <c r="F96" s="167">
        <v>5</v>
      </c>
      <c r="G96" s="168">
        <v>10</v>
      </c>
      <c r="H96" s="166">
        <v>0</v>
      </c>
      <c r="I96" s="167">
        <v>0</v>
      </c>
      <c r="J96" s="168">
        <v>0</v>
      </c>
      <c r="K96" s="167">
        <f t="shared" si="7"/>
        <v>9</v>
      </c>
      <c r="L96" s="167">
        <f t="shared" si="7"/>
        <v>9</v>
      </c>
      <c r="M96" s="167">
        <f t="shared" si="7"/>
        <v>18</v>
      </c>
    </row>
    <row r="97" spans="1:13">
      <c r="A97" s="117" t="s">
        <v>211</v>
      </c>
      <c r="B97" s="166">
        <v>0</v>
      </c>
      <c r="C97" s="167">
        <v>5</v>
      </c>
      <c r="D97" s="168">
        <v>5</v>
      </c>
      <c r="E97" s="166">
        <v>1</v>
      </c>
      <c r="F97" s="167">
        <v>2</v>
      </c>
      <c r="G97" s="168">
        <v>3</v>
      </c>
      <c r="H97" s="166">
        <v>0</v>
      </c>
      <c r="I97" s="167">
        <v>0</v>
      </c>
      <c r="J97" s="168">
        <v>0</v>
      </c>
      <c r="K97" s="167">
        <f t="shared" si="7"/>
        <v>1</v>
      </c>
      <c r="L97" s="167">
        <f t="shared" si="7"/>
        <v>7</v>
      </c>
      <c r="M97" s="167">
        <f t="shared" si="7"/>
        <v>8</v>
      </c>
    </row>
    <row r="98" spans="1:13">
      <c r="A98" s="117" t="s">
        <v>212</v>
      </c>
      <c r="B98" s="166">
        <v>3</v>
      </c>
      <c r="C98" s="167">
        <v>4</v>
      </c>
      <c r="D98" s="168">
        <v>7</v>
      </c>
      <c r="E98" s="166">
        <v>8</v>
      </c>
      <c r="F98" s="167">
        <v>12</v>
      </c>
      <c r="G98" s="168">
        <v>20</v>
      </c>
      <c r="H98" s="166">
        <v>0</v>
      </c>
      <c r="I98" s="167">
        <v>0</v>
      </c>
      <c r="J98" s="168">
        <v>0</v>
      </c>
      <c r="K98" s="167">
        <f t="shared" si="7"/>
        <v>11</v>
      </c>
      <c r="L98" s="167">
        <f t="shared" si="7"/>
        <v>16</v>
      </c>
      <c r="M98" s="167">
        <f t="shared" si="7"/>
        <v>27</v>
      </c>
    </row>
    <row r="99" spans="1:13" ht="13.95" customHeight="1">
      <c r="A99" s="216" t="s">
        <v>213</v>
      </c>
      <c r="B99" s="166">
        <v>0</v>
      </c>
      <c r="C99" s="167">
        <v>1</v>
      </c>
      <c r="D99" s="168">
        <v>1</v>
      </c>
      <c r="E99" s="166">
        <v>1</v>
      </c>
      <c r="F99" s="167">
        <v>1</v>
      </c>
      <c r="G99" s="168">
        <v>2</v>
      </c>
      <c r="H99" s="166">
        <v>0</v>
      </c>
      <c r="I99" s="167">
        <v>0</v>
      </c>
      <c r="J99" s="168">
        <v>0</v>
      </c>
      <c r="K99" s="167">
        <f t="shared" si="7"/>
        <v>1</v>
      </c>
      <c r="L99" s="167">
        <f t="shared" si="7"/>
        <v>2</v>
      </c>
      <c r="M99" s="167">
        <f t="shared" si="7"/>
        <v>3</v>
      </c>
    </row>
    <row r="100" spans="1:13" ht="13.95" customHeight="1">
      <c r="A100" s="117" t="s">
        <v>214</v>
      </c>
      <c r="B100" s="166">
        <v>0</v>
      </c>
      <c r="C100" s="167">
        <v>0</v>
      </c>
      <c r="D100" s="168">
        <v>0</v>
      </c>
      <c r="E100" s="166">
        <v>3</v>
      </c>
      <c r="F100" s="167">
        <v>0</v>
      </c>
      <c r="G100" s="168">
        <v>3</v>
      </c>
      <c r="H100" s="166">
        <v>0</v>
      </c>
      <c r="I100" s="167">
        <v>0</v>
      </c>
      <c r="J100" s="168">
        <v>0</v>
      </c>
      <c r="K100" s="167">
        <f t="shared" si="7"/>
        <v>3</v>
      </c>
      <c r="L100" s="167">
        <f t="shared" si="7"/>
        <v>0</v>
      </c>
      <c r="M100" s="167">
        <f t="shared" si="7"/>
        <v>3</v>
      </c>
    </row>
    <row r="101" spans="1:13" ht="13.95" customHeight="1">
      <c r="A101" s="216" t="s">
        <v>216</v>
      </c>
      <c r="B101" s="166">
        <v>0</v>
      </c>
      <c r="C101" s="167">
        <v>0</v>
      </c>
      <c r="D101" s="168">
        <v>0</v>
      </c>
      <c r="E101" s="166">
        <v>3</v>
      </c>
      <c r="F101" s="167">
        <v>2</v>
      </c>
      <c r="G101" s="168">
        <v>5</v>
      </c>
      <c r="H101" s="166">
        <v>0</v>
      </c>
      <c r="I101" s="167">
        <v>0</v>
      </c>
      <c r="J101" s="168">
        <v>0</v>
      </c>
      <c r="K101" s="167">
        <f t="shared" si="7"/>
        <v>3</v>
      </c>
      <c r="L101" s="167">
        <f t="shared" si="7"/>
        <v>2</v>
      </c>
      <c r="M101" s="167">
        <f t="shared" si="7"/>
        <v>5</v>
      </c>
    </row>
    <row r="102" spans="1:13" ht="13.95" customHeight="1">
      <c r="A102" s="117" t="s">
        <v>217</v>
      </c>
      <c r="B102" s="166">
        <v>2</v>
      </c>
      <c r="C102" s="167">
        <v>3</v>
      </c>
      <c r="D102" s="168">
        <v>5</v>
      </c>
      <c r="E102" s="166">
        <v>3</v>
      </c>
      <c r="F102" s="167">
        <v>6</v>
      </c>
      <c r="G102" s="168">
        <v>9</v>
      </c>
      <c r="H102" s="166">
        <v>0</v>
      </c>
      <c r="I102" s="167">
        <v>0</v>
      </c>
      <c r="J102" s="168">
        <v>0</v>
      </c>
      <c r="K102" s="167">
        <f t="shared" si="7"/>
        <v>5</v>
      </c>
      <c r="L102" s="167">
        <f t="shared" si="7"/>
        <v>9</v>
      </c>
      <c r="M102" s="167">
        <f t="shared" si="7"/>
        <v>14</v>
      </c>
    </row>
    <row r="103" spans="1:13" ht="13.95" customHeight="1">
      <c r="A103" s="216" t="s">
        <v>218</v>
      </c>
      <c r="B103" s="166">
        <v>0</v>
      </c>
      <c r="C103" s="167">
        <v>1</v>
      </c>
      <c r="D103" s="168">
        <v>1</v>
      </c>
      <c r="E103" s="166">
        <v>2</v>
      </c>
      <c r="F103" s="167">
        <v>0</v>
      </c>
      <c r="G103" s="168">
        <v>2</v>
      </c>
      <c r="H103" s="166">
        <v>0</v>
      </c>
      <c r="I103" s="167">
        <v>0</v>
      </c>
      <c r="J103" s="168">
        <v>0</v>
      </c>
      <c r="K103" s="167">
        <f t="shared" si="7"/>
        <v>2</v>
      </c>
      <c r="L103" s="167">
        <f t="shared" si="7"/>
        <v>1</v>
      </c>
      <c r="M103" s="167">
        <f t="shared" si="7"/>
        <v>3</v>
      </c>
    </row>
    <row r="104" spans="1:13" ht="13.95" customHeight="1">
      <c r="A104" s="216" t="s">
        <v>220</v>
      </c>
      <c r="B104" s="166">
        <v>0</v>
      </c>
      <c r="C104" s="167">
        <v>0</v>
      </c>
      <c r="D104" s="168">
        <v>0</v>
      </c>
      <c r="E104" s="166">
        <v>1</v>
      </c>
      <c r="F104" s="167">
        <v>0</v>
      </c>
      <c r="G104" s="168">
        <v>1</v>
      </c>
      <c r="H104" s="166">
        <v>0</v>
      </c>
      <c r="I104" s="167">
        <v>0</v>
      </c>
      <c r="J104" s="168">
        <v>0</v>
      </c>
      <c r="K104" s="167">
        <f t="shared" si="7"/>
        <v>1</v>
      </c>
      <c r="L104" s="167">
        <f t="shared" si="7"/>
        <v>0</v>
      </c>
      <c r="M104" s="167">
        <f t="shared" si="7"/>
        <v>1</v>
      </c>
    </row>
    <row r="105" spans="1:13" ht="13.95" customHeight="1">
      <c r="A105" s="216" t="s">
        <v>223</v>
      </c>
      <c r="B105" s="166">
        <v>0</v>
      </c>
      <c r="C105" s="167">
        <v>1</v>
      </c>
      <c r="D105" s="168">
        <v>1</v>
      </c>
      <c r="E105" s="166">
        <v>0</v>
      </c>
      <c r="F105" s="167">
        <v>1</v>
      </c>
      <c r="G105" s="168">
        <v>1</v>
      </c>
      <c r="H105" s="166">
        <v>0</v>
      </c>
      <c r="I105" s="167">
        <v>0</v>
      </c>
      <c r="J105" s="168">
        <v>0</v>
      </c>
      <c r="K105" s="167">
        <f t="shared" si="7"/>
        <v>0</v>
      </c>
      <c r="L105" s="167">
        <f t="shared" si="7"/>
        <v>2</v>
      </c>
      <c r="M105" s="167">
        <f t="shared" si="7"/>
        <v>2</v>
      </c>
    </row>
    <row r="106" spans="1:13" ht="13.95" customHeight="1">
      <c r="A106" s="117" t="s">
        <v>225</v>
      </c>
      <c r="B106" s="166">
        <v>1</v>
      </c>
      <c r="C106" s="167">
        <v>6</v>
      </c>
      <c r="D106" s="168">
        <v>7</v>
      </c>
      <c r="E106" s="166">
        <v>2</v>
      </c>
      <c r="F106" s="167">
        <v>13</v>
      </c>
      <c r="G106" s="168">
        <v>15</v>
      </c>
      <c r="H106" s="166">
        <v>0</v>
      </c>
      <c r="I106" s="167">
        <v>1</v>
      </c>
      <c r="J106" s="168">
        <v>1</v>
      </c>
      <c r="K106" s="167">
        <f t="shared" si="7"/>
        <v>3</v>
      </c>
      <c r="L106" s="167">
        <f t="shared" si="7"/>
        <v>20</v>
      </c>
      <c r="M106" s="167">
        <f t="shared" si="7"/>
        <v>23</v>
      </c>
    </row>
    <row r="107" spans="1:13" ht="13.95" customHeight="1">
      <c r="A107" s="117" t="s">
        <v>229</v>
      </c>
      <c r="B107" s="166">
        <v>0</v>
      </c>
      <c r="C107" s="167">
        <v>1</v>
      </c>
      <c r="D107" s="168">
        <v>1</v>
      </c>
      <c r="E107" s="166">
        <v>0</v>
      </c>
      <c r="F107" s="167">
        <v>1</v>
      </c>
      <c r="G107" s="168">
        <v>1</v>
      </c>
      <c r="H107" s="166">
        <v>0</v>
      </c>
      <c r="I107" s="167">
        <v>0</v>
      </c>
      <c r="J107" s="168">
        <v>0</v>
      </c>
      <c r="K107" s="167">
        <f t="shared" si="7"/>
        <v>0</v>
      </c>
      <c r="L107" s="167">
        <f t="shared" si="7"/>
        <v>2</v>
      </c>
      <c r="M107" s="167">
        <f t="shared" si="7"/>
        <v>2</v>
      </c>
    </row>
    <row r="108" spans="1:13" ht="13.95" customHeight="1">
      <c r="A108" s="117" t="s">
        <v>230</v>
      </c>
      <c r="B108" s="166">
        <v>1</v>
      </c>
      <c r="C108" s="167">
        <v>3</v>
      </c>
      <c r="D108" s="168">
        <v>4</v>
      </c>
      <c r="E108" s="166">
        <v>7</v>
      </c>
      <c r="F108" s="167">
        <v>1</v>
      </c>
      <c r="G108" s="168">
        <v>8</v>
      </c>
      <c r="H108" s="166">
        <v>0</v>
      </c>
      <c r="I108" s="167">
        <v>0</v>
      </c>
      <c r="J108" s="168">
        <v>0</v>
      </c>
      <c r="K108" s="167">
        <f t="shared" si="7"/>
        <v>8</v>
      </c>
      <c r="L108" s="167">
        <f t="shared" si="7"/>
        <v>4</v>
      </c>
      <c r="M108" s="167">
        <f t="shared" si="7"/>
        <v>12</v>
      </c>
    </row>
    <row r="109" spans="1:13" ht="13.95" customHeight="1">
      <c r="A109" s="117" t="s">
        <v>232</v>
      </c>
      <c r="B109" s="166">
        <v>2</v>
      </c>
      <c r="C109" s="167">
        <v>2</v>
      </c>
      <c r="D109" s="168">
        <v>4</v>
      </c>
      <c r="E109" s="166">
        <v>3</v>
      </c>
      <c r="F109" s="167">
        <v>8</v>
      </c>
      <c r="G109" s="168">
        <v>11</v>
      </c>
      <c r="H109" s="166">
        <v>0</v>
      </c>
      <c r="I109" s="167">
        <v>0</v>
      </c>
      <c r="J109" s="168">
        <v>0</v>
      </c>
      <c r="K109" s="167">
        <f t="shared" si="7"/>
        <v>5</v>
      </c>
      <c r="L109" s="167">
        <f t="shared" si="7"/>
        <v>10</v>
      </c>
      <c r="M109" s="167">
        <f t="shared" si="7"/>
        <v>15</v>
      </c>
    </row>
    <row r="110" spans="1:13" ht="13.95" customHeight="1">
      <c r="A110" s="117" t="s">
        <v>233</v>
      </c>
      <c r="B110" s="166">
        <v>0</v>
      </c>
      <c r="C110" s="167">
        <v>1</v>
      </c>
      <c r="D110" s="168">
        <v>1</v>
      </c>
      <c r="E110" s="166">
        <v>0</v>
      </c>
      <c r="F110" s="167">
        <v>0</v>
      </c>
      <c r="G110" s="168">
        <v>0</v>
      </c>
      <c r="H110" s="166">
        <v>0</v>
      </c>
      <c r="I110" s="167">
        <v>0</v>
      </c>
      <c r="J110" s="168">
        <v>0</v>
      </c>
      <c r="K110" s="167">
        <f t="shared" si="7"/>
        <v>0</v>
      </c>
      <c r="L110" s="167">
        <f t="shared" si="7"/>
        <v>1</v>
      </c>
      <c r="M110" s="167">
        <f t="shared" si="7"/>
        <v>1</v>
      </c>
    </row>
    <row r="111" spans="1:13" ht="13.95" customHeight="1">
      <c r="A111" s="216" t="s">
        <v>234</v>
      </c>
      <c r="B111" s="166">
        <v>0</v>
      </c>
      <c r="C111" s="167">
        <v>2</v>
      </c>
      <c r="D111" s="168">
        <v>2</v>
      </c>
      <c r="E111" s="166">
        <v>0</v>
      </c>
      <c r="F111" s="167">
        <v>0</v>
      </c>
      <c r="G111" s="168">
        <v>0</v>
      </c>
      <c r="H111" s="166">
        <v>0</v>
      </c>
      <c r="I111" s="167">
        <v>0</v>
      </c>
      <c r="J111" s="168">
        <v>0</v>
      </c>
      <c r="K111" s="167">
        <f t="shared" si="7"/>
        <v>0</v>
      </c>
      <c r="L111" s="167">
        <f t="shared" si="7"/>
        <v>2</v>
      </c>
      <c r="M111" s="167">
        <f t="shared" si="7"/>
        <v>2</v>
      </c>
    </row>
    <row r="112" spans="1:13" ht="13.95" customHeight="1">
      <c r="A112" s="216" t="s">
        <v>235</v>
      </c>
      <c r="B112" s="166">
        <v>2</v>
      </c>
      <c r="C112" s="167">
        <v>5</v>
      </c>
      <c r="D112" s="168">
        <v>7</v>
      </c>
      <c r="E112" s="166">
        <v>6</v>
      </c>
      <c r="F112" s="167">
        <v>9</v>
      </c>
      <c r="G112" s="168">
        <v>15</v>
      </c>
      <c r="H112" s="166">
        <v>0</v>
      </c>
      <c r="I112" s="167">
        <v>0</v>
      </c>
      <c r="J112" s="168">
        <v>0</v>
      </c>
      <c r="K112" s="167">
        <f t="shared" si="7"/>
        <v>8</v>
      </c>
      <c r="L112" s="167">
        <f t="shared" si="7"/>
        <v>14</v>
      </c>
      <c r="M112" s="167">
        <f t="shared" si="7"/>
        <v>22</v>
      </c>
    </row>
    <row r="113" spans="1:13" ht="13.95" customHeight="1">
      <c r="A113" s="216" t="s">
        <v>236</v>
      </c>
      <c r="B113" s="166">
        <v>9</v>
      </c>
      <c r="C113" s="167">
        <v>30</v>
      </c>
      <c r="D113" s="168">
        <v>39</v>
      </c>
      <c r="E113" s="166">
        <v>16</v>
      </c>
      <c r="F113" s="167">
        <v>18</v>
      </c>
      <c r="G113" s="168">
        <v>34</v>
      </c>
      <c r="H113" s="166">
        <v>0</v>
      </c>
      <c r="I113" s="167">
        <v>0</v>
      </c>
      <c r="J113" s="168">
        <v>0</v>
      </c>
      <c r="K113" s="167">
        <f t="shared" si="7"/>
        <v>25</v>
      </c>
      <c r="L113" s="167">
        <f t="shared" si="7"/>
        <v>48</v>
      </c>
      <c r="M113" s="167">
        <f t="shared" si="7"/>
        <v>73</v>
      </c>
    </row>
    <row r="114" spans="1:13" ht="13.95" customHeight="1">
      <c r="A114" s="126" t="s">
        <v>237</v>
      </c>
      <c r="B114" s="127">
        <f t="shared" ref="B114:J114" si="8">SUM(B93:B113)</f>
        <v>27</v>
      </c>
      <c r="C114" s="128">
        <f t="shared" si="8"/>
        <v>85</v>
      </c>
      <c r="D114" s="129">
        <f t="shared" si="8"/>
        <v>112</v>
      </c>
      <c r="E114" s="127">
        <f t="shared" si="8"/>
        <v>72</v>
      </c>
      <c r="F114" s="128">
        <f t="shared" si="8"/>
        <v>122</v>
      </c>
      <c r="G114" s="129">
        <f t="shared" si="8"/>
        <v>194</v>
      </c>
      <c r="H114" s="127">
        <f t="shared" si="8"/>
        <v>0</v>
      </c>
      <c r="I114" s="128">
        <f t="shared" si="8"/>
        <v>3</v>
      </c>
      <c r="J114" s="129">
        <f t="shared" si="8"/>
        <v>3</v>
      </c>
      <c r="K114" s="128">
        <f t="shared" si="7"/>
        <v>99</v>
      </c>
      <c r="L114" s="128">
        <f t="shared" si="7"/>
        <v>210</v>
      </c>
      <c r="M114" s="128">
        <f t="shared" si="7"/>
        <v>309</v>
      </c>
    </row>
    <row r="115" spans="1:13" ht="13.95" customHeight="1">
      <c r="A115" s="126"/>
      <c r="B115" s="131"/>
      <c r="C115" s="132"/>
      <c r="D115" s="133"/>
      <c r="E115" s="131"/>
      <c r="F115" s="132"/>
      <c r="G115" s="133"/>
      <c r="H115" s="131"/>
      <c r="I115" s="132"/>
      <c r="J115" s="133"/>
      <c r="K115" s="132"/>
      <c r="L115" s="132"/>
      <c r="M115" s="132"/>
    </row>
    <row r="116" spans="1:13" ht="13.95" customHeight="1">
      <c r="A116" s="134" t="s">
        <v>238</v>
      </c>
      <c r="B116" s="166"/>
      <c r="C116" s="167"/>
      <c r="D116" s="168"/>
      <c r="E116" s="166"/>
      <c r="F116" s="167"/>
      <c r="G116" s="168"/>
      <c r="H116" s="166"/>
      <c r="I116" s="167"/>
      <c r="J116" s="168"/>
      <c r="K116" s="167"/>
      <c r="L116" s="167"/>
      <c r="M116" s="167"/>
    </row>
    <row r="117" spans="1:13">
      <c r="A117" s="117" t="s">
        <v>239</v>
      </c>
      <c r="B117" s="166">
        <v>16</v>
      </c>
      <c r="C117" s="167">
        <v>27</v>
      </c>
      <c r="D117" s="168">
        <v>43</v>
      </c>
      <c r="E117" s="166">
        <v>17</v>
      </c>
      <c r="F117" s="167">
        <v>14</v>
      </c>
      <c r="G117" s="168">
        <v>31</v>
      </c>
      <c r="H117" s="166">
        <v>0</v>
      </c>
      <c r="I117" s="167">
        <v>0</v>
      </c>
      <c r="J117" s="168">
        <v>0</v>
      </c>
      <c r="K117" s="167">
        <f>SUM(B117,E117,H117)</f>
        <v>33</v>
      </c>
      <c r="L117" s="167">
        <f>SUM(C117,F117,I117)</f>
        <v>41</v>
      </c>
      <c r="M117" s="167">
        <f>SUM(D117,G117,J117)</f>
        <v>74</v>
      </c>
    </row>
    <row r="118" spans="1:13">
      <c r="A118" s="117" t="s">
        <v>240</v>
      </c>
      <c r="B118" s="166">
        <v>7</v>
      </c>
      <c r="C118" s="167">
        <v>25</v>
      </c>
      <c r="D118" s="168">
        <v>32</v>
      </c>
      <c r="E118" s="166">
        <v>29</v>
      </c>
      <c r="F118" s="167">
        <v>69</v>
      </c>
      <c r="G118" s="168">
        <v>98</v>
      </c>
      <c r="H118" s="166">
        <v>0</v>
      </c>
      <c r="I118" s="167">
        <v>2</v>
      </c>
      <c r="J118" s="168">
        <v>2</v>
      </c>
      <c r="K118" s="167">
        <f t="shared" ref="K118:M152" si="9">SUM(B118,E118,H118)</f>
        <v>36</v>
      </c>
      <c r="L118" s="167">
        <f t="shared" si="9"/>
        <v>96</v>
      </c>
      <c r="M118" s="167">
        <f t="shared" si="9"/>
        <v>132</v>
      </c>
    </row>
    <row r="119" spans="1:13">
      <c r="A119" s="117" t="s">
        <v>241</v>
      </c>
      <c r="B119" s="166">
        <v>0</v>
      </c>
      <c r="C119" s="167">
        <v>0</v>
      </c>
      <c r="D119" s="168">
        <v>0</v>
      </c>
      <c r="E119" s="166">
        <v>1</v>
      </c>
      <c r="F119" s="167">
        <v>1</v>
      </c>
      <c r="G119" s="168">
        <v>2</v>
      </c>
      <c r="H119" s="166">
        <v>0</v>
      </c>
      <c r="I119" s="167">
        <v>0</v>
      </c>
      <c r="J119" s="168">
        <v>0</v>
      </c>
      <c r="K119" s="167">
        <f t="shared" si="9"/>
        <v>1</v>
      </c>
      <c r="L119" s="167">
        <f t="shared" si="9"/>
        <v>1</v>
      </c>
      <c r="M119" s="167">
        <f t="shared" si="9"/>
        <v>2</v>
      </c>
    </row>
    <row r="120" spans="1:13">
      <c r="A120" s="117" t="s">
        <v>242</v>
      </c>
      <c r="B120" s="166">
        <v>0</v>
      </c>
      <c r="C120" s="167">
        <v>0</v>
      </c>
      <c r="D120" s="168">
        <v>0</v>
      </c>
      <c r="E120" s="166">
        <v>1</v>
      </c>
      <c r="F120" s="167">
        <v>2</v>
      </c>
      <c r="G120" s="168">
        <v>3</v>
      </c>
      <c r="H120" s="166">
        <v>0</v>
      </c>
      <c r="I120" s="167">
        <v>0</v>
      </c>
      <c r="J120" s="168">
        <v>0</v>
      </c>
      <c r="K120" s="167">
        <f t="shared" si="9"/>
        <v>1</v>
      </c>
      <c r="L120" s="167">
        <f t="shared" si="9"/>
        <v>2</v>
      </c>
      <c r="M120" s="167">
        <f t="shared" si="9"/>
        <v>3</v>
      </c>
    </row>
    <row r="121" spans="1:13">
      <c r="A121" s="216" t="s">
        <v>243</v>
      </c>
      <c r="B121" s="166">
        <v>0</v>
      </c>
      <c r="C121" s="167">
        <v>0</v>
      </c>
      <c r="D121" s="168">
        <v>0</v>
      </c>
      <c r="E121" s="166">
        <v>1</v>
      </c>
      <c r="F121" s="167">
        <v>0</v>
      </c>
      <c r="G121" s="168">
        <v>1</v>
      </c>
      <c r="H121" s="166">
        <v>0</v>
      </c>
      <c r="I121" s="167">
        <v>0</v>
      </c>
      <c r="J121" s="168">
        <v>0</v>
      </c>
      <c r="K121" s="167">
        <f t="shared" si="9"/>
        <v>1</v>
      </c>
      <c r="L121" s="167">
        <f t="shared" si="9"/>
        <v>0</v>
      </c>
      <c r="M121" s="167">
        <f t="shared" si="9"/>
        <v>1</v>
      </c>
    </row>
    <row r="122" spans="1:13">
      <c r="A122" s="117" t="s">
        <v>244</v>
      </c>
      <c r="B122" s="166">
        <v>0</v>
      </c>
      <c r="C122" s="167">
        <v>0</v>
      </c>
      <c r="D122" s="168">
        <v>0</v>
      </c>
      <c r="E122" s="166">
        <v>0</v>
      </c>
      <c r="F122" s="167">
        <v>1</v>
      </c>
      <c r="G122" s="168">
        <v>1</v>
      </c>
      <c r="H122" s="166">
        <v>0</v>
      </c>
      <c r="I122" s="167">
        <v>0</v>
      </c>
      <c r="J122" s="168">
        <v>0</v>
      </c>
      <c r="K122" s="167">
        <f t="shared" si="9"/>
        <v>0</v>
      </c>
      <c r="L122" s="167">
        <f t="shared" si="9"/>
        <v>1</v>
      </c>
      <c r="M122" s="167">
        <f t="shared" si="9"/>
        <v>1</v>
      </c>
    </row>
    <row r="123" spans="1:13">
      <c r="A123" s="117" t="s">
        <v>245</v>
      </c>
      <c r="B123" s="166">
        <v>43</v>
      </c>
      <c r="C123" s="167">
        <v>55</v>
      </c>
      <c r="D123" s="168">
        <v>98</v>
      </c>
      <c r="E123" s="166">
        <v>92</v>
      </c>
      <c r="F123" s="167">
        <v>132</v>
      </c>
      <c r="G123" s="168">
        <v>224</v>
      </c>
      <c r="H123" s="166">
        <v>5</v>
      </c>
      <c r="I123" s="167">
        <v>2</v>
      </c>
      <c r="J123" s="168">
        <v>7</v>
      </c>
      <c r="K123" s="167">
        <f t="shared" si="9"/>
        <v>140</v>
      </c>
      <c r="L123" s="167">
        <f t="shared" si="9"/>
        <v>189</v>
      </c>
      <c r="M123" s="167">
        <f t="shared" si="9"/>
        <v>329</v>
      </c>
    </row>
    <row r="124" spans="1:13">
      <c r="A124" s="117" t="s">
        <v>246</v>
      </c>
      <c r="B124" s="166">
        <v>1</v>
      </c>
      <c r="C124" s="167">
        <v>0</v>
      </c>
      <c r="D124" s="168">
        <v>1</v>
      </c>
      <c r="E124" s="166">
        <v>1</v>
      </c>
      <c r="F124" s="167">
        <v>0</v>
      </c>
      <c r="G124" s="168">
        <v>1</v>
      </c>
      <c r="H124" s="166">
        <v>0</v>
      </c>
      <c r="I124" s="167">
        <v>0</v>
      </c>
      <c r="J124" s="168">
        <v>0</v>
      </c>
      <c r="K124" s="167">
        <f>SUM(B124,E124,H124)</f>
        <v>2</v>
      </c>
      <c r="L124" s="167">
        <f>SUM(C124,F124,I124)</f>
        <v>0</v>
      </c>
      <c r="M124" s="167">
        <f>SUM(D124,G124,J124)</f>
        <v>2</v>
      </c>
    </row>
    <row r="125" spans="1:13">
      <c r="A125" s="117" t="s">
        <v>247</v>
      </c>
      <c r="B125" s="166">
        <v>1</v>
      </c>
      <c r="C125" s="167">
        <v>3</v>
      </c>
      <c r="D125" s="168">
        <v>4</v>
      </c>
      <c r="E125" s="166">
        <v>4</v>
      </c>
      <c r="F125" s="167">
        <v>12</v>
      </c>
      <c r="G125" s="168">
        <v>16</v>
      </c>
      <c r="H125" s="166">
        <v>0</v>
      </c>
      <c r="I125" s="167">
        <v>1</v>
      </c>
      <c r="J125" s="168">
        <v>1</v>
      </c>
      <c r="K125" s="167">
        <f t="shared" si="9"/>
        <v>5</v>
      </c>
      <c r="L125" s="167">
        <f t="shared" si="9"/>
        <v>16</v>
      </c>
      <c r="M125" s="167">
        <f t="shared" si="9"/>
        <v>21</v>
      </c>
    </row>
    <row r="126" spans="1:13">
      <c r="A126" s="117" t="s">
        <v>248</v>
      </c>
      <c r="B126" s="166">
        <v>3</v>
      </c>
      <c r="C126" s="167">
        <v>7</v>
      </c>
      <c r="D126" s="168">
        <v>10</v>
      </c>
      <c r="E126" s="166">
        <v>6</v>
      </c>
      <c r="F126" s="167">
        <v>23</v>
      </c>
      <c r="G126" s="168">
        <v>29</v>
      </c>
      <c r="H126" s="166">
        <v>0</v>
      </c>
      <c r="I126" s="167">
        <v>1</v>
      </c>
      <c r="J126" s="168">
        <v>1</v>
      </c>
      <c r="K126" s="167">
        <f t="shared" si="9"/>
        <v>9</v>
      </c>
      <c r="L126" s="167">
        <f t="shared" si="9"/>
        <v>31</v>
      </c>
      <c r="M126" s="167">
        <f t="shared" si="9"/>
        <v>40</v>
      </c>
    </row>
    <row r="127" spans="1:13">
      <c r="A127" s="117" t="s">
        <v>249</v>
      </c>
      <c r="B127" s="166">
        <v>20</v>
      </c>
      <c r="C127" s="167">
        <v>44</v>
      </c>
      <c r="D127" s="168">
        <v>64</v>
      </c>
      <c r="E127" s="166">
        <v>63</v>
      </c>
      <c r="F127" s="167">
        <v>91</v>
      </c>
      <c r="G127" s="168">
        <v>154</v>
      </c>
      <c r="H127" s="166">
        <v>3</v>
      </c>
      <c r="I127" s="167">
        <v>3</v>
      </c>
      <c r="J127" s="168">
        <v>6</v>
      </c>
      <c r="K127" s="167">
        <f t="shared" si="9"/>
        <v>86</v>
      </c>
      <c r="L127" s="167">
        <f t="shared" si="9"/>
        <v>138</v>
      </c>
      <c r="M127" s="167">
        <f t="shared" si="9"/>
        <v>224</v>
      </c>
    </row>
    <row r="128" spans="1:13">
      <c r="A128" s="117" t="s">
        <v>250</v>
      </c>
      <c r="B128" s="166">
        <v>1</v>
      </c>
      <c r="C128" s="167">
        <v>6</v>
      </c>
      <c r="D128" s="168">
        <v>7</v>
      </c>
      <c r="E128" s="166">
        <v>7</v>
      </c>
      <c r="F128" s="167">
        <v>10</v>
      </c>
      <c r="G128" s="168">
        <v>17</v>
      </c>
      <c r="H128" s="166">
        <v>0</v>
      </c>
      <c r="I128" s="167">
        <v>1</v>
      </c>
      <c r="J128" s="168">
        <v>1</v>
      </c>
      <c r="K128" s="167">
        <f t="shared" si="9"/>
        <v>8</v>
      </c>
      <c r="L128" s="167">
        <f t="shared" si="9"/>
        <v>17</v>
      </c>
      <c r="M128" s="167">
        <f t="shared" si="9"/>
        <v>25</v>
      </c>
    </row>
    <row r="129" spans="1:13">
      <c r="A129" s="117" t="s">
        <v>251</v>
      </c>
      <c r="B129" s="166">
        <v>4</v>
      </c>
      <c r="C129" s="167">
        <v>14</v>
      </c>
      <c r="D129" s="168">
        <v>18</v>
      </c>
      <c r="E129" s="166">
        <v>5</v>
      </c>
      <c r="F129" s="167">
        <v>20</v>
      </c>
      <c r="G129" s="168">
        <v>25</v>
      </c>
      <c r="H129" s="166">
        <v>0</v>
      </c>
      <c r="I129" s="167">
        <v>0</v>
      </c>
      <c r="J129" s="168">
        <v>0</v>
      </c>
      <c r="K129" s="167">
        <f t="shared" si="9"/>
        <v>9</v>
      </c>
      <c r="L129" s="167">
        <f t="shared" si="9"/>
        <v>34</v>
      </c>
      <c r="M129" s="167">
        <f t="shared" si="9"/>
        <v>43</v>
      </c>
    </row>
    <row r="130" spans="1:13">
      <c r="A130" s="216" t="s">
        <v>252</v>
      </c>
      <c r="B130" s="166">
        <v>1</v>
      </c>
      <c r="C130" s="167">
        <v>5</v>
      </c>
      <c r="D130" s="168">
        <v>6</v>
      </c>
      <c r="E130" s="166">
        <v>6</v>
      </c>
      <c r="F130" s="167">
        <v>16</v>
      </c>
      <c r="G130" s="168">
        <v>22</v>
      </c>
      <c r="H130" s="166">
        <v>2</v>
      </c>
      <c r="I130" s="167">
        <v>3</v>
      </c>
      <c r="J130" s="168">
        <v>5</v>
      </c>
      <c r="K130" s="167">
        <f t="shared" si="9"/>
        <v>9</v>
      </c>
      <c r="L130" s="167">
        <f t="shared" si="9"/>
        <v>24</v>
      </c>
      <c r="M130" s="167">
        <f t="shared" si="9"/>
        <v>33</v>
      </c>
    </row>
    <row r="131" spans="1:13">
      <c r="A131" s="117" t="s">
        <v>253</v>
      </c>
      <c r="B131" s="166">
        <v>1</v>
      </c>
      <c r="C131" s="167">
        <v>2</v>
      </c>
      <c r="D131" s="168">
        <v>3</v>
      </c>
      <c r="E131" s="166">
        <v>0</v>
      </c>
      <c r="F131" s="167">
        <v>5</v>
      </c>
      <c r="G131" s="168">
        <v>5</v>
      </c>
      <c r="H131" s="166">
        <v>0</v>
      </c>
      <c r="I131" s="167">
        <v>0</v>
      </c>
      <c r="J131" s="168">
        <v>0</v>
      </c>
      <c r="K131" s="167">
        <f t="shared" si="9"/>
        <v>1</v>
      </c>
      <c r="L131" s="167">
        <f t="shared" si="9"/>
        <v>7</v>
      </c>
      <c r="M131" s="167">
        <f t="shared" si="9"/>
        <v>8</v>
      </c>
    </row>
    <row r="132" spans="1:13">
      <c r="A132" s="117" t="s">
        <v>254</v>
      </c>
      <c r="B132" s="166">
        <v>2</v>
      </c>
      <c r="C132" s="167">
        <v>14</v>
      </c>
      <c r="D132" s="168">
        <v>16</v>
      </c>
      <c r="E132" s="166">
        <v>4</v>
      </c>
      <c r="F132" s="167">
        <v>23</v>
      </c>
      <c r="G132" s="168">
        <v>27</v>
      </c>
      <c r="H132" s="166">
        <v>0</v>
      </c>
      <c r="I132" s="167">
        <v>0</v>
      </c>
      <c r="J132" s="168">
        <v>0</v>
      </c>
      <c r="K132" s="167">
        <f t="shared" si="9"/>
        <v>6</v>
      </c>
      <c r="L132" s="167">
        <f t="shared" si="9"/>
        <v>37</v>
      </c>
      <c r="M132" s="167">
        <f t="shared" si="9"/>
        <v>43</v>
      </c>
    </row>
    <row r="133" spans="1:13">
      <c r="A133" s="117" t="s">
        <v>255</v>
      </c>
      <c r="B133" s="166">
        <v>0</v>
      </c>
      <c r="C133" s="167">
        <v>3</v>
      </c>
      <c r="D133" s="168">
        <v>3</v>
      </c>
      <c r="E133" s="166">
        <v>0</v>
      </c>
      <c r="F133" s="167">
        <v>1</v>
      </c>
      <c r="G133" s="168">
        <v>1</v>
      </c>
      <c r="H133" s="166">
        <v>0</v>
      </c>
      <c r="I133" s="167">
        <v>1</v>
      </c>
      <c r="J133" s="168">
        <v>1</v>
      </c>
      <c r="K133" s="167">
        <f t="shared" si="9"/>
        <v>0</v>
      </c>
      <c r="L133" s="167">
        <f t="shared" si="9"/>
        <v>5</v>
      </c>
      <c r="M133" s="167">
        <f t="shared" si="9"/>
        <v>5</v>
      </c>
    </row>
    <row r="134" spans="1:13">
      <c r="A134" s="216" t="s">
        <v>256</v>
      </c>
      <c r="B134" s="166">
        <v>1</v>
      </c>
      <c r="C134" s="167">
        <v>2</v>
      </c>
      <c r="D134" s="168">
        <v>3</v>
      </c>
      <c r="E134" s="166">
        <v>1</v>
      </c>
      <c r="F134" s="167">
        <v>0</v>
      </c>
      <c r="G134" s="168">
        <v>1</v>
      </c>
      <c r="H134" s="166">
        <v>0</v>
      </c>
      <c r="I134" s="167">
        <v>0</v>
      </c>
      <c r="J134" s="168">
        <v>0</v>
      </c>
      <c r="K134" s="167">
        <f t="shared" si="9"/>
        <v>2</v>
      </c>
      <c r="L134" s="167">
        <f t="shared" si="9"/>
        <v>2</v>
      </c>
      <c r="M134" s="167">
        <f t="shared" si="9"/>
        <v>4</v>
      </c>
    </row>
    <row r="135" spans="1:13">
      <c r="A135" s="117" t="s">
        <v>257</v>
      </c>
      <c r="B135" s="166">
        <v>2</v>
      </c>
      <c r="C135" s="167">
        <v>2</v>
      </c>
      <c r="D135" s="168">
        <v>4</v>
      </c>
      <c r="E135" s="166">
        <v>0</v>
      </c>
      <c r="F135" s="167">
        <v>5</v>
      </c>
      <c r="G135" s="168">
        <v>5</v>
      </c>
      <c r="H135" s="166">
        <v>0</v>
      </c>
      <c r="I135" s="167">
        <v>1</v>
      </c>
      <c r="J135" s="168">
        <v>1</v>
      </c>
      <c r="K135" s="167">
        <f t="shared" si="9"/>
        <v>2</v>
      </c>
      <c r="L135" s="167">
        <f t="shared" si="9"/>
        <v>8</v>
      </c>
      <c r="M135" s="167">
        <f t="shared" si="9"/>
        <v>10</v>
      </c>
    </row>
    <row r="136" spans="1:13">
      <c r="A136" s="117" t="s">
        <v>258</v>
      </c>
      <c r="B136" s="166">
        <v>1</v>
      </c>
      <c r="C136" s="167">
        <v>3</v>
      </c>
      <c r="D136" s="168">
        <v>4</v>
      </c>
      <c r="E136" s="166">
        <v>1</v>
      </c>
      <c r="F136" s="167">
        <v>12</v>
      </c>
      <c r="G136" s="168">
        <v>13</v>
      </c>
      <c r="H136" s="166">
        <v>0</v>
      </c>
      <c r="I136" s="167">
        <v>0</v>
      </c>
      <c r="J136" s="168">
        <v>0</v>
      </c>
      <c r="K136" s="167">
        <f t="shared" si="9"/>
        <v>2</v>
      </c>
      <c r="L136" s="167">
        <f t="shared" si="9"/>
        <v>15</v>
      </c>
      <c r="M136" s="167">
        <f t="shared" si="9"/>
        <v>17</v>
      </c>
    </row>
    <row r="137" spans="1:13">
      <c r="A137" s="117" t="s">
        <v>261</v>
      </c>
      <c r="B137" s="166">
        <v>0</v>
      </c>
      <c r="C137" s="167">
        <v>1</v>
      </c>
      <c r="D137" s="168">
        <v>1</v>
      </c>
      <c r="E137" s="166">
        <v>1</v>
      </c>
      <c r="F137" s="167">
        <v>1</v>
      </c>
      <c r="G137" s="168">
        <v>2</v>
      </c>
      <c r="H137" s="166">
        <v>0</v>
      </c>
      <c r="I137" s="167">
        <v>1</v>
      </c>
      <c r="J137" s="168">
        <v>1</v>
      </c>
      <c r="K137" s="167">
        <f t="shared" si="9"/>
        <v>1</v>
      </c>
      <c r="L137" s="167">
        <f t="shared" si="9"/>
        <v>3</v>
      </c>
      <c r="M137" s="167">
        <f t="shared" si="9"/>
        <v>4</v>
      </c>
    </row>
    <row r="138" spans="1:13">
      <c r="A138" s="117" t="s">
        <v>263</v>
      </c>
      <c r="B138" s="166">
        <v>3</v>
      </c>
      <c r="C138" s="167">
        <v>6</v>
      </c>
      <c r="D138" s="168">
        <v>9</v>
      </c>
      <c r="E138" s="166">
        <v>3</v>
      </c>
      <c r="F138" s="167">
        <v>11</v>
      </c>
      <c r="G138" s="168">
        <v>14</v>
      </c>
      <c r="H138" s="166">
        <v>0</v>
      </c>
      <c r="I138" s="167">
        <v>0</v>
      </c>
      <c r="J138" s="168">
        <v>0</v>
      </c>
      <c r="K138" s="167">
        <f t="shared" si="9"/>
        <v>6</v>
      </c>
      <c r="L138" s="167">
        <f t="shared" si="9"/>
        <v>17</v>
      </c>
      <c r="M138" s="167">
        <f t="shared" si="9"/>
        <v>23</v>
      </c>
    </row>
    <row r="139" spans="1:13">
      <c r="A139" s="117" t="s">
        <v>264</v>
      </c>
      <c r="B139" s="166">
        <v>4</v>
      </c>
      <c r="C139" s="167">
        <v>4</v>
      </c>
      <c r="D139" s="168">
        <v>8</v>
      </c>
      <c r="E139" s="166">
        <v>10</v>
      </c>
      <c r="F139" s="167">
        <v>13</v>
      </c>
      <c r="G139" s="168">
        <v>23</v>
      </c>
      <c r="H139" s="166">
        <v>0</v>
      </c>
      <c r="I139" s="167">
        <v>1</v>
      </c>
      <c r="J139" s="168">
        <v>1</v>
      </c>
      <c r="K139" s="167">
        <f t="shared" si="9"/>
        <v>14</v>
      </c>
      <c r="L139" s="167">
        <f t="shared" si="9"/>
        <v>18</v>
      </c>
      <c r="M139" s="167">
        <f t="shared" si="9"/>
        <v>32</v>
      </c>
    </row>
    <row r="140" spans="1:13">
      <c r="A140" s="117" t="s">
        <v>266</v>
      </c>
      <c r="B140" s="166">
        <v>1</v>
      </c>
      <c r="C140" s="167">
        <v>3</v>
      </c>
      <c r="D140" s="168">
        <v>4</v>
      </c>
      <c r="E140" s="166">
        <v>4</v>
      </c>
      <c r="F140" s="167">
        <v>3</v>
      </c>
      <c r="G140" s="168">
        <v>7</v>
      </c>
      <c r="H140" s="166">
        <v>0</v>
      </c>
      <c r="I140" s="167">
        <v>0</v>
      </c>
      <c r="J140" s="168">
        <v>0</v>
      </c>
      <c r="K140" s="167">
        <f t="shared" si="9"/>
        <v>5</v>
      </c>
      <c r="L140" s="167">
        <f t="shared" si="9"/>
        <v>6</v>
      </c>
      <c r="M140" s="167">
        <f t="shared" si="9"/>
        <v>11</v>
      </c>
    </row>
    <row r="141" spans="1:13">
      <c r="A141" s="117" t="s">
        <v>267</v>
      </c>
      <c r="B141" s="166">
        <v>0</v>
      </c>
      <c r="C141" s="167">
        <v>0</v>
      </c>
      <c r="D141" s="168">
        <v>0</v>
      </c>
      <c r="E141" s="166">
        <v>1</v>
      </c>
      <c r="F141" s="167">
        <v>4</v>
      </c>
      <c r="G141" s="168">
        <v>5</v>
      </c>
      <c r="H141" s="166">
        <v>0</v>
      </c>
      <c r="I141" s="167">
        <v>0</v>
      </c>
      <c r="J141" s="168">
        <v>0</v>
      </c>
      <c r="K141" s="167">
        <f t="shared" si="9"/>
        <v>1</v>
      </c>
      <c r="L141" s="167">
        <f t="shared" si="9"/>
        <v>4</v>
      </c>
      <c r="M141" s="167">
        <f t="shared" si="9"/>
        <v>5</v>
      </c>
    </row>
    <row r="142" spans="1:13">
      <c r="A142" s="117" t="s">
        <v>268</v>
      </c>
      <c r="B142" s="166">
        <v>1</v>
      </c>
      <c r="C142" s="167">
        <v>4</v>
      </c>
      <c r="D142" s="168">
        <v>5</v>
      </c>
      <c r="E142" s="166">
        <v>0</v>
      </c>
      <c r="F142" s="167">
        <v>0</v>
      </c>
      <c r="G142" s="168">
        <v>0</v>
      </c>
      <c r="H142" s="166">
        <v>0</v>
      </c>
      <c r="I142" s="167">
        <v>0</v>
      </c>
      <c r="J142" s="168">
        <v>0</v>
      </c>
      <c r="K142" s="167">
        <f t="shared" si="9"/>
        <v>1</v>
      </c>
      <c r="L142" s="167">
        <f t="shared" si="9"/>
        <v>4</v>
      </c>
      <c r="M142" s="167">
        <f t="shared" si="9"/>
        <v>5</v>
      </c>
    </row>
    <row r="143" spans="1:13">
      <c r="A143" s="117" t="s">
        <v>269</v>
      </c>
      <c r="B143" s="166">
        <v>5</v>
      </c>
      <c r="C143" s="167">
        <v>12</v>
      </c>
      <c r="D143" s="168">
        <v>17</v>
      </c>
      <c r="E143" s="166">
        <v>8</v>
      </c>
      <c r="F143" s="167">
        <v>9</v>
      </c>
      <c r="G143" s="168">
        <v>17</v>
      </c>
      <c r="H143" s="166">
        <v>0</v>
      </c>
      <c r="I143" s="167">
        <v>1</v>
      </c>
      <c r="J143" s="168">
        <v>1</v>
      </c>
      <c r="K143" s="167">
        <f t="shared" si="9"/>
        <v>13</v>
      </c>
      <c r="L143" s="167">
        <f t="shared" si="9"/>
        <v>22</v>
      </c>
      <c r="M143" s="167">
        <f t="shared" si="9"/>
        <v>35</v>
      </c>
    </row>
    <row r="144" spans="1:13">
      <c r="A144" s="117" t="s">
        <v>272</v>
      </c>
      <c r="B144" s="166">
        <v>0</v>
      </c>
      <c r="C144" s="167">
        <v>5</v>
      </c>
      <c r="D144" s="168">
        <v>5</v>
      </c>
      <c r="E144" s="166">
        <v>1</v>
      </c>
      <c r="F144" s="167">
        <v>8</v>
      </c>
      <c r="G144" s="168">
        <v>9</v>
      </c>
      <c r="H144" s="166">
        <v>0</v>
      </c>
      <c r="I144" s="167">
        <v>0</v>
      </c>
      <c r="J144" s="168">
        <v>0</v>
      </c>
      <c r="K144" s="167">
        <f t="shared" si="9"/>
        <v>1</v>
      </c>
      <c r="L144" s="167">
        <f t="shared" si="9"/>
        <v>13</v>
      </c>
      <c r="M144" s="167">
        <f t="shared" si="9"/>
        <v>14</v>
      </c>
    </row>
    <row r="145" spans="1:13">
      <c r="A145" s="117" t="s">
        <v>273</v>
      </c>
      <c r="B145" s="166">
        <v>1</v>
      </c>
      <c r="C145" s="167">
        <v>1</v>
      </c>
      <c r="D145" s="168">
        <v>2</v>
      </c>
      <c r="E145" s="166">
        <v>0</v>
      </c>
      <c r="F145" s="167">
        <v>3</v>
      </c>
      <c r="G145" s="168">
        <v>3</v>
      </c>
      <c r="H145" s="166">
        <v>0</v>
      </c>
      <c r="I145" s="167">
        <v>0</v>
      </c>
      <c r="J145" s="168">
        <v>0</v>
      </c>
      <c r="K145" s="167">
        <f t="shared" si="9"/>
        <v>1</v>
      </c>
      <c r="L145" s="167">
        <f t="shared" si="9"/>
        <v>4</v>
      </c>
      <c r="M145" s="167">
        <f t="shared" si="9"/>
        <v>5</v>
      </c>
    </row>
    <row r="146" spans="1:13">
      <c r="A146" s="117" t="s">
        <v>274</v>
      </c>
      <c r="B146" s="166">
        <v>14</v>
      </c>
      <c r="C146" s="167">
        <v>24</v>
      </c>
      <c r="D146" s="168">
        <v>38</v>
      </c>
      <c r="E146" s="166">
        <v>13</v>
      </c>
      <c r="F146" s="167">
        <v>47</v>
      </c>
      <c r="G146" s="168">
        <v>60</v>
      </c>
      <c r="H146" s="166">
        <v>0</v>
      </c>
      <c r="I146" s="167">
        <v>0</v>
      </c>
      <c r="J146" s="168">
        <v>0</v>
      </c>
      <c r="K146" s="167">
        <f t="shared" si="9"/>
        <v>27</v>
      </c>
      <c r="L146" s="167">
        <f t="shared" si="9"/>
        <v>71</v>
      </c>
      <c r="M146" s="167">
        <f t="shared" si="9"/>
        <v>98</v>
      </c>
    </row>
    <row r="147" spans="1:13">
      <c r="A147" s="117" t="s">
        <v>276</v>
      </c>
      <c r="B147" s="166">
        <v>5</v>
      </c>
      <c r="C147" s="167">
        <v>4</v>
      </c>
      <c r="D147" s="168">
        <v>9</v>
      </c>
      <c r="E147" s="166">
        <v>3</v>
      </c>
      <c r="F147" s="167">
        <v>8</v>
      </c>
      <c r="G147" s="168">
        <v>11</v>
      </c>
      <c r="H147" s="166">
        <v>0</v>
      </c>
      <c r="I147" s="167">
        <v>0</v>
      </c>
      <c r="J147" s="168">
        <v>0</v>
      </c>
      <c r="K147" s="167">
        <f t="shared" si="9"/>
        <v>8</v>
      </c>
      <c r="L147" s="167">
        <f t="shared" si="9"/>
        <v>12</v>
      </c>
      <c r="M147" s="167">
        <f t="shared" si="9"/>
        <v>20</v>
      </c>
    </row>
    <row r="148" spans="1:13">
      <c r="A148" s="117" t="s">
        <v>277</v>
      </c>
      <c r="B148" s="166">
        <v>0</v>
      </c>
      <c r="C148" s="167">
        <v>7</v>
      </c>
      <c r="D148" s="168">
        <v>7</v>
      </c>
      <c r="E148" s="166">
        <v>2</v>
      </c>
      <c r="F148" s="167">
        <v>8</v>
      </c>
      <c r="G148" s="168">
        <v>10</v>
      </c>
      <c r="H148" s="166">
        <v>0</v>
      </c>
      <c r="I148" s="167">
        <v>0</v>
      </c>
      <c r="J148" s="168">
        <v>0</v>
      </c>
      <c r="K148" s="167">
        <f t="shared" si="9"/>
        <v>2</v>
      </c>
      <c r="L148" s="167">
        <f t="shared" si="9"/>
        <v>15</v>
      </c>
      <c r="M148" s="167">
        <f t="shared" si="9"/>
        <v>17</v>
      </c>
    </row>
    <row r="149" spans="1:13">
      <c r="A149" s="117" t="s">
        <v>278</v>
      </c>
      <c r="B149" s="166">
        <v>13</v>
      </c>
      <c r="C149" s="167">
        <v>38</v>
      </c>
      <c r="D149" s="168">
        <v>51</v>
      </c>
      <c r="E149" s="166">
        <v>32</v>
      </c>
      <c r="F149" s="167">
        <v>54</v>
      </c>
      <c r="G149" s="168">
        <v>86</v>
      </c>
      <c r="H149" s="166">
        <v>0</v>
      </c>
      <c r="I149" s="167">
        <v>5</v>
      </c>
      <c r="J149" s="168">
        <v>5</v>
      </c>
      <c r="K149" s="167">
        <f t="shared" si="9"/>
        <v>45</v>
      </c>
      <c r="L149" s="167">
        <f t="shared" si="9"/>
        <v>97</v>
      </c>
      <c r="M149" s="167">
        <f t="shared" si="9"/>
        <v>142</v>
      </c>
    </row>
    <row r="150" spans="1:13">
      <c r="A150" s="117" t="s">
        <v>280</v>
      </c>
      <c r="B150" s="166">
        <v>4</v>
      </c>
      <c r="C150" s="167">
        <v>5</v>
      </c>
      <c r="D150" s="168">
        <v>9</v>
      </c>
      <c r="E150" s="166">
        <v>7</v>
      </c>
      <c r="F150" s="167">
        <v>13</v>
      </c>
      <c r="G150" s="168">
        <v>20</v>
      </c>
      <c r="H150" s="166">
        <v>1</v>
      </c>
      <c r="I150" s="167">
        <v>0</v>
      </c>
      <c r="J150" s="168">
        <v>1</v>
      </c>
      <c r="K150" s="167">
        <f t="shared" si="9"/>
        <v>12</v>
      </c>
      <c r="L150" s="167">
        <f t="shared" si="9"/>
        <v>18</v>
      </c>
      <c r="M150" s="167">
        <f t="shared" si="9"/>
        <v>30</v>
      </c>
    </row>
    <row r="151" spans="1:13">
      <c r="A151" s="117" t="s">
        <v>281</v>
      </c>
      <c r="B151" s="166">
        <v>7</v>
      </c>
      <c r="C151" s="167">
        <v>11</v>
      </c>
      <c r="D151" s="168">
        <v>18</v>
      </c>
      <c r="E151" s="166">
        <v>9</v>
      </c>
      <c r="F151" s="167">
        <v>7</v>
      </c>
      <c r="G151" s="168">
        <v>16</v>
      </c>
      <c r="H151" s="166">
        <v>0</v>
      </c>
      <c r="I151" s="167">
        <v>0</v>
      </c>
      <c r="J151" s="168">
        <v>0</v>
      </c>
      <c r="K151" s="167">
        <f t="shared" si="9"/>
        <v>16</v>
      </c>
      <c r="L151" s="167">
        <f t="shared" si="9"/>
        <v>18</v>
      </c>
      <c r="M151" s="167">
        <f t="shared" si="9"/>
        <v>34</v>
      </c>
    </row>
    <row r="152" spans="1:13">
      <c r="A152" s="126" t="s">
        <v>282</v>
      </c>
      <c r="B152" s="127">
        <f t="shared" ref="B152:J152" si="10">SUM(B117:B151)</f>
        <v>162</v>
      </c>
      <c r="C152" s="128">
        <f t="shared" si="10"/>
        <v>337</v>
      </c>
      <c r="D152" s="129">
        <f t="shared" si="10"/>
        <v>499</v>
      </c>
      <c r="E152" s="127">
        <f t="shared" si="10"/>
        <v>333</v>
      </c>
      <c r="F152" s="128">
        <f t="shared" si="10"/>
        <v>626</v>
      </c>
      <c r="G152" s="129">
        <f t="shared" si="10"/>
        <v>959</v>
      </c>
      <c r="H152" s="127">
        <f t="shared" si="10"/>
        <v>11</v>
      </c>
      <c r="I152" s="128">
        <f t="shared" si="10"/>
        <v>23</v>
      </c>
      <c r="J152" s="129">
        <f t="shared" si="10"/>
        <v>34</v>
      </c>
      <c r="K152" s="128">
        <f t="shared" si="9"/>
        <v>506</v>
      </c>
      <c r="L152" s="128">
        <f t="shared" si="9"/>
        <v>986</v>
      </c>
      <c r="M152" s="128">
        <f t="shared" si="9"/>
        <v>1492</v>
      </c>
    </row>
    <row r="153" spans="1:13">
      <c r="A153" s="126"/>
      <c r="B153" s="131"/>
      <c r="C153" s="132"/>
      <c r="D153" s="133"/>
      <c r="E153" s="131"/>
      <c r="F153" s="132"/>
      <c r="G153" s="133"/>
      <c r="H153" s="131"/>
      <c r="I153" s="132"/>
      <c r="J153" s="133"/>
      <c r="K153" s="132"/>
      <c r="L153" s="132"/>
      <c r="M153" s="132"/>
    </row>
    <row r="154" spans="1:13">
      <c r="A154" s="134" t="s">
        <v>283</v>
      </c>
      <c r="B154" s="166"/>
      <c r="C154" s="167"/>
      <c r="D154" s="168"/>
      <c r="E154" s="166"/>
      <c r="F154" s="167"/>
      <c r="G154" s="168"/>
      <c r="H154" s="166"/>
      <c r="I154" s="167"/>
      <c r="J154" s="168"/>
      <c r="K154" s="167"/>
      <c r="L154" s="167"/>
      <c r="M154" s="167"/>
    </row>
    <row r="155" spans="1:13">
      <c r="A155" s="117" t="s">
        <v>284</v>
      </c>
      <c r="B155" s="166">
        <v>0</v>
      </c>
      <c r="C155" s="167">
        <v>3</v>
      </c>
      <c r="D155" s="168">
        <v>3</v>
      </c>
      <c r="E155" s="166">
        <v>4</v>
      </c>
      <c r="F155" s="167">
        <v>2</v>
      </c>
      <c r="G155" s="168">
        <v>6</v>
      </c>
      <c r="H155" s="166">
        <v>0</v>
      </c>
      <c r="I155" s="167">
        <v>0</v>
      </c>
      <c r="J155" s="168">
        <v>0</v>
      </c>
      <c r="K155" s="167">
        <v>4</v>
      </c>
      <c r="L155" s="167">
        <v>5</v>
      </c>
      <c r="M155" s="167">
        <v>9</v>
      </c>
    </row>
    <row r="156" spans="1:13">
      <c r="A156" s="126" t="s">
        <v>287</v>
      </c>
      <c r="B156" s="127">
        <f t="shared" ref="B156:M156" si="11">SUM(B155:B155)</f>
        <v>0</v>
      </c>
      <c r="C156" s="128">
        <f t="shared" si="11"/>
        <v>3</v>
      </c>
      <c r="D156" s="129">
        <f t="shared" si="11"/>
        <v>3</v>
      </c>
      <c r="E156" s="127">
        <f t="shared" si="11"/>
        <v>4</v>
      </c>
      <c r="F156" s="128">
        <f t="shared" si="11"/>
        <v>2</v>
      </c>
      <c r="G156" s="129">
        <f t="shared" si="11"/>
        <v>6</v>
      </c>
      <c r="H156" s="127">
        <f t="shared" si="11"/>
        <v>0</v>
      </c>
      <c r="I156" s="128">
        <f t="shared" si="11"/>
        <v>0</v>
      </c>
      <c r="J156" s="129">
        <f t="shared" si="11"/>
        <v>0</v>
      </c>
      <c r="K156" s="128">
        <f t="shared" si="11"/>
        <v>4</v>
      </c>
      <c r="L156" s="128">
        <f t="shared" si="11"/>
        <v>5</v>
      </c>
      <c r="M156" s="128">
        <f t="shared" si="11"/>
        <v>9</v>
      </c>
    </row>
    <row r="157" spans="1:13">
      <c r="A157" s="126"/>
      <c r="B157" s="131"/>
      <c r="C157" s="132"/>
      <c r="D157" s="133"/>
      <c r="E157" s="131"/>
      <c r="F157" s="132"/>
      <c r="G157" s="133"/>
      <c r="H157" s="131"/>
      <c r="I157" s="132"/>
      <c r="J157" s="133"/>
      <c r="K157" s="132"/>
      <c r="L157" s="132"/>
      <c r="M157" s="132"/>
    </row>
    <row r="158" spans="1:13">
      <c r="A158" s="134" t="s">
        <v>288</v>
      </c>
      <c r="B158" s="166"/>
      <c r="C158" s="167"/>
      <c r="D158" s="168"/>
      <c r="E158" s="166"/>
      <c r="F158" s="167"/>
      <c r="G158" s="168"/>
      <c r="H158" s="166"/>
      <c r="I158" s="167"/>
      <c r="J158" s="168"/>
      <c r="K158" s="167"/>
      <c r="L158" s="167"/>
      <c r="M158" s="167"/>
    </row>
    <row r="159" spans="1:13">
      <c r="A159" s="174" t="s">
        <v>289</v>
      </c>
      <c r="B159" s="166">
        <v>3</v>
      </c>
      <c r="C159" s="167">
        <v>5</v>
      </c>
      <c r="D159" s="168">
        <v>8</v>
      </c>
      <c r="E159" s="166">
        <v>1</v>
      </c>
      <c r="F159" s="167">
        <v>6</v>
      </c>
      <c r="G159" s="168">
        <v>7</v>
      </c>
      <c r="H159" s="166">
        <v>1</v>
      </c>
      <c r="I159" s="167">
        <v>1</v>
      </c>
      <c r="J159" s="168">
        <v>2</v>
      </c>
      <c r="K159" s="167">
        <f t="shared" ref="K159:M163" si="12">SUM(B159,E159,H159)</f>
        <v>5</v>
      </c>
      <c r="L159" s="167">
        <f t="shared" si="12"/>
        <v>12</v>
      </c>
      <c r="M159" s="167">
        <f t="shared" si="12"/>
        <v>17</v>
      </c>
    </row>
    <row r="160" spans="1:13">
      <c r="A160" s="174" t="s">
        <v>290</v>
      </c>
      <c r="B160" s="166">
        <v>0</v>
      </c>
      <c r="C160" s="167">
        <v>0</v>
      </c>
      <c r="D160" s="168">
        <v>0</v>
      </c>
      <c r="E160" s="166">
        <v>0</v>
      </c>
      <c r="F160" s="167">
        <v>1</v>
      </c>
      <c r="G160" s="168">
        <v>1</v>
      </c>
      <c r="H160" s="166">
        <v>0</v>
      </c>
      <c r="I160" s="167">
        <v>0</v>
      </c>
      <c r="J160" s="168">
        <v>0</v>
      </c>
      <c r="K160" s="167">
        <f t="shared" si="12"/>
        <v>0</v>
      </c>
      <c r="L160" s="167">
        <f t="shared" si="12"/>
        <v>1</v>
      </c>
      <c r="M160" s="167">
        <f t="shared" si="12"/>
        <v>1</v>
      </c>
    </row>
    <row r="161" spans="1:13">
      <c r="A161" s="174" t="s">
        <v>291</v>
      </c>
      <c r="B161" s="166">
        <v>2</v>
      </c>
      <c r="C161" s="167">
        <v>2</v>
      </c>
      <c r="D161" s="168">
        <v>4</v>
      </c>
      <c r="E161" s="166">
        <v>0</v>
      </c>
      <c r="F161" s="167">
        <v>2</v>
      </c>
      <c r="G161" s="168">
        <v>2</v>
      </c>
      <c r="H161" s="166">
        <v>0</v>
      </c>
      <c r="I161" s="167">
        <v>0</v>
      </c>
      <c r="J161" s="168">
        <v>0</v>
      </c>
      <c r="K161" s="167">
        <f t="shared" si="12"/>
        <v>2</v>
      </c>
      <c r="L161" s="167">
        <f t="shared" si="12"/>
        <v>4</v>
      </c>
      <c r="M161" s="167">
        <f t="shared" si="12"/>
        <v>6</v>
      </c>
    </row>
    <row r="162" spans="1:13">
      <c r="A162" s="174" t="s">
        <v>292</v>
      </c>
      <c r="B162" s="166">
        <v>43</v>
      </c>
      <c r="C162" s="167">
        <v>125</v>
      </c>
      <c r="D162" s="168">
        <v>168</v>
      </c>
      <c r="E162" s="166">
        <v>147</v>
      </c>
      <c r="F162" s="167">
        <v>233</v>
      </c>
      <c r="G162" s="168">
        <v>380</v>
      </c>
      <c r="H162" s="166">
        <v>4</v>
      </c>
      <c r="I162" s="167">
        <v>6</v>
      </c>
      <c r="J162" s="168">
        <v>10</v>
      </c>
      <c r="K162" s="167">
        <f t="shared" si="12"/>
        <v>194</v>
      </c>
      <c r="L162" s="167">
        <f t="shared" si="12"/>
        <v>364</v>
      </c>
      <c r="M162" s="167">
        <f t="shared" si="12"/>
        <v>558</v>
      </c>
    </row>
    <row r="163" spans="1:13">
      <c r="A163" s="126" t="s">
        <v>293</v>
      </c>
      <c r="B163" s="127">
        <f>SUM(B159:B162)</f>
        <v>48</v>
      </c>
      <c r="C163" s="128">
        <f t="shared" ref="C163:J163" si="13">SUM(C159:C162)</f>
        <v>132</v>
      </c>
      <c r="D163" s="129">
        <f t="shared" si="13"/>
        <v>180</v>
      </c>
      <c r="E163" s="127">
        <f t="shared" si="13"/>
        <v>148</v>
      </c>
      <c r="F163" s="128">
        <f t="shared" si="13"/>
        <v>242</v>
      </c>
      <c r="G163" s="129">
        <f t="shared" si="13"/>
        <v>390</v>
      </c>
      <c r="H163" s="127">
        <f t="shared" si="13"/>
        <v>5</v>
      </c>
      <c r="I163" s="128">
        <f t="shared" si="13"/>
        <v>7</v>
      </c>
      <c r="J163" s="129">
        <f t="shared" si="13"/>
        <v>12</v>
      </c>
      <c r="K163" s="128">
        <f t="shared" si="12"/>
        <v>201</v>
      </c>
      <c r="L163" s="128">
        <f t="shared" si="12"/>
        <v>381</v>
      </c>
      <c r="M163" s="128">
        <f t="shared" si="12"/>
        <v>582</v>
      </c>
    </row>
    <row r="164" spans="1:13">
      <c r="A164" s="126" t="s">
        <v>66</v>
      </c>
      <c r="B164" s="131">
        <f t="shared" ref="B164:M164" si="14">SUM(B163,B156,B152,B114,B90,B53)</f>
        <v>1384</v>
      </c>
      <c r="C164" s="132">
        <f t="shared" si="14"/>
        <v>4065</v>
      </c>
      <c r="D164" s="133">
        <f t="shared" si="14"/>
        <v>5449</v>
      </c>
      <c r="E164" s="131">
        <f t="shared" si="14"/>
        <v>2327</v>
      </c>
      <c r="F164" s="132">
        <f t="shared" si="14"/>
        <v>4339</v>
      </c>
      <c r="G164" s="133">
        <f t="shared" si="14"/>
        <v>6666</v>
      </c>
      <c r="H164" s="131">
        <f t="shared" si="14"/>
        <v>90</v>
      </c>
      <c r="I164" s="132">
        <f t="shared" si="14"/>
        <v>153</v>
      </c>
      <c r="J164" s="133">
        <f t="shared" si="14"/>
        <v>243</v>
      </c>
      <c r="K164" s="132">
        <f t="shared" si="14"/>
        <v>3801</v>
      </c>
      <c r="L164" s="132">
        <f t="shared" si="14"/>
        <v>8557</v>
      </c>
      <c r="M164" s="132">
        <f t="shared" si="14"/>
        <v>12358</v>
      </c>
    </row>
    <row r="165" spans="1:13">
      <c r="K165" s="132"/>
      <c r="L165" s="132"/>
      <c r="M165" s="132"/>
    </row>
    <row r="166" spans="1:13">
      <c r="H166" s="135"/>
      <c r="I166" s="135"/>
      <c r="J166" s="135"/>
    </row>
    <row r="167" spans="1:13">
      <c r="H167" s="135"/>
    </row>
  </sheetData>
  <mergeCells count="5">
    <mergeCell ref="A2:M2"/>
    <mergeCell ref="A3:M3"/>
    <mergeCell ref="A4:M4"/>
    <mergeCell ref="B6:D7"/>
    <mergeCell ref="E6:G7"/>
  </mergeCells>
  <pageMargins left="0.19685039370078741" right="0.19685039370078741" top="0.59055118110236227" bottom="0.78740157480314965" header="0.31496062992125984" footer="0.51181102362204722"/>
  <pageSetup paperSize="9" scale="85" orientation="portrait"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A1:K70"/>
  <sheetViews>
    <sheetView zoomScaleNormal="100" workbookViewId="0"/>
  </sheetViews>
  <sheetFormatPr defaultRowHeight="13.2"/>
  <cols>
    <col min="1" max="1" width="4.44140625" customWidth="1"/>
    <col min="2" max="2" width="27.33203125" customWidth="1"/>
    <col min="3" max="4" width="7.6640625" customWidth="1"/>
    <col min="5" max="5" width="7.88671875" bestFit="1" customWidth="1"/>
    <col min="6" max="8" width="7.6640625" customWidth="1"/>
    <col min="9" max="9" width="9" customWidth="1"/>
    <col min="10" max="10" width="8.6640625" bestFit="1" customWidth="1"/>
    <col min="11" max="11" width="9.33203125" customWidth="1"/>
  </cols>
  <sheetData>
    <row r="1" spans="1:11">
      <c r="A1" s="76" t="s">
        <v>1</v>
      </c>
    </row>
    <row r="2" spans="1:11">
      <c r="A2" s="298" t="s">
        <v>28</v>
      </c>
      <c r="B2" s="298"/>
      <c r="C2" s="298"/>
      <c r="D2" s="298"/>
      <c r="E2" s="298"/>
      <c r="F2" s="298"/>
      <c r="G2" s="298"/>
      <c r="H2" s="298"/>
      <c r="I2" s="298"/>
      <c r="J2" s="298"/>
      <c r="K2" s="298"/>
    </row>
    <row r="3" spans="1:11">
      <c r="A3" s="299" t="s">
        <v>29</v>
      </c>
      <c r="B3" s="299"/>
      <c r="C3" s="299"/>
      <c r="D3" s="299"/>
      <c r="E3" s="299"/>
      <c r="F3" s="299"/>
      <c r="G3" s="299"/>
      <c r="H3" s="299"/>
      <c r="I3" s="299"/>
      <c r="J3" s="299"/>
      <c r="K3" s="299"/>
    </row>
    <row r="4" spans="1:11" ht="13.8" thickBot="1"/>
    <row r="5" spans="1:11">
      <c r="A5" s="2"/>
      <c r="B5" s="2"/>
      <c r="C5" s="25" t="s">
        <v>30</v>
      </c>
      <c r="D5" s="26"/>
      <c r="E5" s="27"/>
      <c r="F5" s="25" t="s">
        <v>31</v>
      </c>
      <c r="G5" s="26"/>
      <c r="H5" s="28"/>
      <c r="I5" s="29" t="s">
        <v>32</v>
      </c>
      <c r="J5" s="26"/>
      <c r="K5" s="26"/>
    </row>
    <row r="6" spans="1:11">
      <c r="C6" s="3"/>
      <c r="F6" s="30" t="s">
        <v>33</v>
      </c>
      <c r="G6" s="31"/>
      <c r="H6" s="32"/>
      <c r="I6" s="33" t="s">
        <v>33</v>
      </c>
      <c r="J6" s="31"/>
      <c r="K6" s="31"/>
    </row>
    <row r="7" spans="1:11">
      <c r="A7" s="96"/>
      <c r="B7" s="34"/>
      <c r="C7" s="6" t="s">
        <v>34</v>
      </c>
      <c r="D7" s="7" t="s">
        <v>35</v>
      </c>
      <c r="E7" s="7" t="s">
        <v>36</v>
      </c>
      <c r="F7" s="6" t="s">
        <v>34</v>
      </c>
      <c r="G7" s="7" t="s">
        <v>35</v>
      </c>
      <c r="H7" s="7" t="s">
        <v>36</v>
      </c>
      <c r="I7" s="35" t="s">
        <v>34</v>
      </c>
      <c r="J7" s="7" t="s">
        <v>35</v>
      </c>
      <c r="K7" s="7" t="s">
        <v>36</v>
      </c>
    </row>
    <row r="8" spans="1:11">
      <c r="A8" s="8" t="s">
        <v>37</v>
      </c>
      <c r="B8" s="97"/>
      <c r="C8" s="3"/>
      <c r="F8" s="36"/>
      <c r="G8" s="4"/>
      <c r="I8" s="37"/>
    </row>
    <row r="9" spans="1:11">
      <c r="A9" t="s">
        <v>38</v>
      </c>
      <c r="C9" s="3"/>
      <c r="F9" s="36"/>
      <c r="G9" s="4"/>
      <c r="I9" s="37"/>
    </row>
    <row r="10" spans="1:11">
      <c r="B10" t="s">
        <v>39</v>
      </c>
      <c r="C10" s="11">
        <v>36974</v>
      </c>
      <c r="D10" s="12">
        <v>35880</v>
      </c>
      <c r="E10" s="12">
        <v>72854</v>
      </c>
      <c r="F10" s="11">
        <f>'21vrem02'!B12</f>
        <v>5932</v>
      </c>
      <c r="G10" s="12">
        <f>'21vrem02'!C12</f>
        <v>5612</v>
      </c>
      <c r="H10" s="12">
        <f>'21vrem02'!D12</f>
        <v>11544</v>
      </c>
      <c r="I10" s="38">
        <f>F10/C10*100</f>
        <v>16.043706388272842</v>
      </c>
      <c r="J10" s="39">
        <f>G10/D10*100</f>
        <v>15.641025641025641</v>
      </c>
      <c r="K10" s="39">
        <f>H10/E10*100</f>
        <v>15.845389408954896</v>
      </c>
    </row>
    <row r="11" spans="1:11">
      <c r="A11" s="40"/>
      <c r="B11" t="s">
        <v>40</v>
      </c>
      <c r="C11" s="11">
        <v>20974</v>
      </c>
      <c r="D11" s="12">
        <v>20219</v>
      </c>
      <c r="E11" s="12">
        <v>41193</v>
      </c>
      <c r="F11" s="11">
        <f>'21vrem02'!E12</f>
        <v>2002</v>
      </c>
      <c r="G11" s="12">
        <f>'21vrem02'!F12</f>
        <v>1920</v>
      </c>
      <c r="H11" s="12">
        <f>'21vrem02'!G12</f>
        <v>3922</v>
      </c>
      <c r="I11" s="38">
        <f t="shared" ref="I11:I17" si="0">F11/C11*100</f>
        <v>9.5451511395060553</v>
      </c>
      <c r="J11" s="39">
        <f t="shared" ref="J11:J17" si="1">G11/D11*100</f>
        <v>9.4960185963697512</v>
      </c>
      <c r="K11" s="39">
        <f t="shared" ref="K11:K17" si="2">H11/E11*100</f>
        <v>9.5210351273274583</v>
      </c>
    </row>
    <row r="12" spans="1:11">
      <c r="A12" s="40"/>
      <c r="B12" t="s">
        <v>41</v>
      </c>
      <c r="C12" s="11">
        <v>7432</v>
      </c>
      <c r="D12" s="12">
        <v>6957</v>
      </c>
      <c r="E12" s="12">
        <v>14389</v>
      </c>
      <c r="F12" s="11">
        <f>'21vrem02'!H12</f>
        <v>953</v>
      </c>
      <c r="G12" s="12">
        <f>'21vrem02'!I12</f>
        <v>908</v>
      </c>
      <c r="H12" s="12">
        <f>'21vrem02'!J12</f>
        <v>1861</v>
      </c>
      <c r="I12" s="38">
        <f t="shared" si="0"/>
        <v>12.822927879440257</v>
      </c>
      <c r="J12" s="39">
        <f t="shared" si="1"/>
        <v>13.051602702314216</v>
      </c>
      <c r="K12" s="39">
        <f t="shared" si="2"/>
        <v>12.933490861074432</v>
      </c>
    </row>
    <row r="13" spans="1:11">
      <c r="A13" s="40"/>
      <c r="B13" t="s">
        <v>42</v>
      </c>
      <c r="C13" s="11">
        <v>21083</v>
      </c>
      <c r="D13" s="12">
        <v>20299</v>
      </c>
      <c r="E13" s="12">
        <v>41382</v>
      </c>
      <c r="F13" s="11">
        <f>'21vrem02'!K12</f>
        <v>2034</v>
      </c>
      <c r="G13" s="12">
        <f>'21vrem02'!L12</f>
        <v>1956</v>
      </c>
      <c r="H13" s="12">
        <f>'21vrem02'!M12</f>
        <v>3990</v>
      </c>
      <c r="I13" s="38">
        <f t="shared" si="0"/>
        <v>9.6475833610017538</v>
      </c>
      <c r="J13" s="39">
        <f t="shared" si="1"/>
        <v>9.6359426572737572</v>
      </c>
      <c r="K13" s="39">
        <f t="shared" si="2"/>
        <v>9.6418732782369148</v>
      </c>
    </row>
    <row r="14" spans="1:11">
      <c r="A14" s="40"/>
      <c r="B14" t="s">
        <v>43</v>
      </c>
      <c r="C14" s="11">
        <v>28952</v>
      </c>
      <c r="D14" s="12">
        <v>27459</v>
      </c>
      <c r="E14" s="12">
        <v>56411</v>
      </c>
      <c r="F14" s="11">
        <f>'21vrem02'!N12</f>
        <v>3298</v>
      </c>
      <c r="G14" s="12">
        <f>'21vrem02'!O12</f>
        <v>3091</v>
      </c>
      <c r="H14" s="12">
        <f>'21vrem02'!P12</f>
        <v>6389</v>
      </c>
      <c r="I14" s="38">
        <f t="shared" si="0"/>
        <v>11.391268306161924</v>
      </c>
      <c r="J14" s="39">
        <f t="shared" si="1"/>
        <v>11.256782839870352</v>
      </c>
      <c r="K14" s="39">
        <f t="shared" si="2"/>
        <v>11.325805250748967</v>
      </c>
    </row>
    <row r="15" spans="1:11">
      <c r="A15" s="40"/>
      <c r="B15" t="s">
        <v>44</v>
      </c>
      <c r="C15" s="11">
        <v>34</v>
      </c>
      <c r="D15" s="12">
        <v>32</v>
      </c>
      <c r="E15" s="12">
        <v>66</v>
      </c>
      <c r="F15" s="11">
        <f>'21vrem02'!Q12</f>
        <v>5</v>
      </c>
      <c r="G15" s="12">
        <f>'21vrem02'!R12</f>
        <v>5</v>
      </c>
      <c r="H15" s="12">
        <f>'21vrem02'!S12</f>
        <v>10</v>
      </c>
      <c r="I15" s="38">
        <f t="shared" si="0"/>
        <v>14.705882352941178</v>
      </c>
      <c r="J15" s="39">
        <f t="shared" si="1"/>
        <v>15.625</v>
      </c>
      <c r="K15" s="39">
        <f t="shared" si="2"/>
        <v>15.151515151515152</v>
      </c>
    </row>
    <row r="16" spans="1:11">
      <c r="A16" s="40"/>
      <c r="B16" t="s">
        <v>45</v>
      </c>
      <c r="C16" s="11">
        <v>15256</v>
      </c>
      <c r="D16" s="12">
        <v>14867</v>
      </c>
      <c r="E16" s="12">
        <v>30123</v>
      </c>
      <c r="F16" s="11">
        <f>'21vrem02'!T12</f>
        <v>1938</v>
      </c>
      <c r="G16" s="12">
        <f>'21vrem02'!U12</f>
        <v>1890</v>
      </c>
      <c r="H16" s="12">
        <f>'21vrem02'!V12</f>
        <v>3828</v>
      </c>
      <c r="I16" s="38">
        <f t="shared" si="0"/>
        <v>12.703198741478763</v>
      </c>
      <c r="J16" s="39">
        <f t="shared" si="1"/>
        <v>12.712719445752338</v>
      </c>
      <c r="K16" s="39">
        <f t="shared" si="2"/>
        <v>12.707897619758986</v>
      </c>
    </row>
    <row r="17" spans="1:11">
      <c r="A17" s="14"/>
      <c r="B17" s="41" t="s">
        <v>46</v>
      </c>
      <c r="C17" s="15">
        <f>SUM(C10:C16)</f>
        <v>130705</v>
      </c>
      <c r="D17" s="16">
        <f t="shared" ref="D17:E17" si="3">SUM(D10:D16)</f>
        <v>125713</v>
      </c>
      <c r="E17" s="79">
        <f t="shared" si="3"/>
        <v>256418</v>
      </c>
      <c r="F17" s="15">
        <f>SUM(F10:F16)</f>
        <v>16162</v>
      </c>
      <c r="G17" s="16">
        <f>SUM(G10:G16)</f>
        <v>15382</v>
      </c>
      <c r="H17" s="16">
        <f>SUM(H10:H16)</f>
        <v>31544</v>
      </c>
      <c r="I17" s="42">
        <f t="shared" si="0"/>
        <v>12.36524999043648</v>
      </c>
      <c r="J17" s="43">
        <f t="shared" si="1"/>
        <v>12.235806957116607</v>
      </c>
      <c r="K17" s="43">
        <f t="shared" si="2"/>
        <v>12.301788485987723</v>
      </c>
    </row>
    <row r="18" spans="1:11">
      <c r="C18" s="11"/>
      <c r="D18" s="12"/>
      <c r="E18" s="12"/>
      <c r="F18" s="11"/>
      <c r="G18" s="12"/>
      <c r="H18" s="12"/>
      <c r="I18" s="38"/>
      <c r="J18" s="39"/>
      <c r="K18" s="39"/>
    </row>
    <row r="19" spans="1:11">
      <c r="A19" t="s">
        <v>47</v>
      </c>
      <c r="C19" s="11"/>
      <c r="D19" s="12"/>
      <c r="E19" s="12"/>
      <c r="F19" s="11"/>
      <c r="G19" s="12"/>
      <c r="H19" s="12"/>
      <c r="I19" s="38"/>
      <c r="J19" s="39"/>
      <c r="K19" s="39"/>
    </row>
    <row r="20" spans="1:11">
      <c r="B20" t="s">
        <v>39</v>
      </c>
      <c r="C20" s="11">
        <v>523</v>
      </c>
      <c r="D20" s="12">
        <v>189</v>
      </c>
      <c r="E20" s="12">
        <v>712</v>
      </c>
      <c r="F20" s="11">
        <f>'21vrem02'!B20</f>
        <v>120</v>
      </c>
      <c r="G20" s="12">
        <f>'21vrem02'!C20</f>
        <v>47</v>
      </c>
      <c r="H20" s="12">
        <f>'21vrem02'!D20</f>
        <v>167</v>
      </c>
      <c r="I20" s="38">
        <f>F20/C20*100</f>
        <v>22.94455066921606</v>
      </c>
      <c r="J20" s="39">
        <f t="shared" ref="J20:J26" si="4">G20/D20*100</f>
        <v>24.867724867724867</v>
      </c>
      <c r="K20" s="39">
        <f t="shared" ref="K20:K26" si="5">H20/E20*100</f>
        <v>23.45505617977528</v>
      </c>
    </row>
    <row r="21" spans="1:11">
      <c r="A21" s="40"/>
      <c r="B21" t="s">
        <v>40</v>
      </c>
      <c r="C21" s="11">
        <v>149</v>
      </c>
      <c r="D21" s="12">
        <v>78</v>
      </c>
      <c r="E21" s="12">
        <v>227</v>
      </c>
      <c r="F21" s="11">
        <f>'21vrem02'!E20</f>
        <v>31</v>
      </c>
      <c r="G21" s="12">
        <f>'21vrem02'!F20</f>
        <v>17</v>
      </c>
      <c r="H21" s="12">
        <f>'21vrem02'!G20</f>
        <v>48</v>
      </c>
      <c r="I21" s="38">
        <f t="shared" ref="I21:I26" si="6">F21/C21*100</f>
        <v>20.80536912751678</v>
      </c>
      <c r="J21" s="39">
        <f t="shared" si="4"/>
        <v>21.794871794871796</v>
      </c>
      <c r="K21" s="39">
        <f t="shared" si="5"/>
        <v>21.145374449339208</v>
      </c>
    </row>
    <row r="22" spans="1:11">
      <c r="A22" s="40"/>
      <c r="B22" t="s">
        <v>41</v>
      </c>
      <c r="C22" s="11">
        <v>90</v>
      </c>
      <c r="D22" s="12">
        <v>41</v>
      </c>
      <c r="E22" s="12">
        <v>131</v>
      </c>
      <c r="F22" s="11">
        <f>'21vrem02'!H20</f>
        <v>13</v>
      </c>
      <c r="G22" s="12">
        <f>'21vrem02'!I20</f>
        <v>13</v>
      </c>
      <c r="H22" s="12">
        <f>'21vrem02'!J20</f>
        <v>26</v>
      </c>
      <c r="I22" s="38">
        <f t="shared" si="6"/>
        <v>14.444444444444443</v>
      </c>
      <c r="J22" s="39">
        <f t="shared" si="4"/>
        <v>31.707317073170731</v>
      </c>
      <c r="K22" s="39">
        <f t="shared" si="5"/>
        <v>19.847328244274809</v>
      </c>
    </row>
    <row r="23" spans="1:11">
      <c r="A23" s="40"/>
      <c r="B23" t="s">
        <v>42</v>
      </c>
      <c r="C23" s="11">
        <v>381</v>
      </c>
      <c r="D23" s="12">
        <v>139</v>
      </c>
      <c r="E23" s="12">
        <v>520</v>
      </c>
      <c r="F23" s="11">
        <f>'21vrem02'!K20</f>
        <v>61</v>
      </c>
      <c r="G23" s="12">
        <f>'21vrem02'!L20</f>
        <v>22</v>
      </c>
      <c r="H23" s="12">
        <f>'21vrem02'!M20</f>
        <v>83</v>
      </c>
      <c r="I23" s="38">
        <f t="shared" si="6"/>
        <v>16.010498687664043</v>
      </c>
      <c r="J23" s="39">
        <f t="shared" si="4"/>
        <v>15.827338129496402</v>
      </c>
      <c r="K23" s="39">
        <f t="shared" si="5"/>
        <v>15.96153846153846</v>
      </c>
    </row>
    <row r="24" spans="1:11">
      <c r="A24" s="40"/>
      <c r="B24" t="s">
        <v>43</v>
      </c>
      <c r="C24" s="11">
        <v>414</v>
      </c>
      <c r="D24" s="12">
        <v>158</v>
      </c>
      <c r="E24" s="12">
        <v>572</v>
      </c>
      <c r="F24" s="11">
        <f>'21vrem02'!N20</f>
        <v>74</v>
      </c>
      <c r="G24" s="12">
        <f>'21vrem02'!O20</f>
        <v>30</v>
      </c>
      <c r="H24" s="12">
        <f>'21vrem02'!P20</f>
        <v>104</v>
      </c>
      <c r="I24" s="38">
        <f t="shared" si="6"/>
        <v>17.874396135265698</v>
      </c>
      <c r="J24" s="39">
        <f t="shared" si="4"/>
        <v>18.9873417721519</v>
      </c>
      <c r="K24" s="39">
        <f t="shared" si="5"/>
        <v>18.181818181818183</v>
      </c>
    </row>
    <row r="25" spans="1:11">
      <c r="A25" s="40"/>
      <c r="B25" t="s">
        <v>45</v>
      </c>
      <c r="C25" s="11">
        <v>365</v>
      </c>
      <c r="D25" s="12">
        <v>123</v>
      </c>
      <c r="E25" s="12">
        <v>488</v>
      </c>
      <c r="F25" s="11">
        <f>'21vrem02'!T20</f>
        <v>54</v>
      </c>
      <c r="G25" s="12">
        <f>'21vrem02'!U20</f>
        <v>12</v>
      </c>
      <c r="H25" s="12">
        <f>'21vrem02'!V20</f>
        <v>66</v>
      </c>
      <c r="I25" s="38">
        <f t="shared" si="6"/>
        <v>14.794520547945206</v>
      </c>
      <c r="J25" s="39">
        <f t="shared" si="4"/>
        <v>9.7560975609756095</v>
      </c>
      <c r="K25" s="39">
        <f t="shared" si="5"/>
        <v>13.524590163934427</v>
      </c>
    </row>
    <row r="26" spans="1:11">
      <c r="A26" s="14"/>
      <c r="B26" s="41" t="s">
        <v>46</v>
      </c>
      <c r="C26" s="44">
        <f t="shared" ref="C26:H26" si="7">SUM(C20:C25)</f>
        <v>1922</v>
      </c>
      <c r="D26" s="16">
        <f t="shared" si="7"/>
        <v>728</v>
      </c>
      <c r="E26" s="138">
        <f t="shared" si="7"/>
        <v>2650</v>
      </c>
      <c r="F26" s="44">
        <f t="shared" si="7"/>
        <v>353</v>
      </c>
      <c r="G26" s="16">
        <f t="shared" si="7"/>
        <v>141</v>
      </c>
      <c r="H26" s="138">
        <f t="shared" si="7"/>
        <v>494</v>
      </c>
      <c r="I26" s="42">
        <f t="shared" si="6"/>
        <v>18.366285119667015</v>
      </c>
      <c r="J26" s="43">
        <f t="shared" si="4"/>
        <v>19.368131868131869</v>
      </c>
      <c r="K26" s="43">
        <f t="shared" si="5"/>
        <v>18.641509433962263</v>
      </c>
    </row>
    <row r="27" spans="1:11" ht="7.5" customHeight="1">
      <c r="C27" s="11"/>
      <c r="D27" s="12"/>
      <c r="E27" s="12"/>
      <c r="F27" s="11"/>
      <c r="G27" s="12"/>
      <c r="H27" s="12"/>
      <c r="I27" s="38"/>
      <c r="J27" s="39"/>
      <c r="K27" s="39"/>
    </row>
    <row r="28" spans="1:11">
      <c r="A28" s="1" t="s">
        <v>48</v>
      </c>
      <c r="C28" s="11"/>
      <c r="D28" s="12"/>
      <c r="E28" s="12"/>
      <c r="F28" s="11"/>
      <c r="G28" s="12"/>
      <c r="H28" s="12"/>
      <c r="I28" s="38"/>
      <c r="J28" s="39"/>
      <c r="K28" s="39"/>
    </row>
    <row r="29" spans="1:11">
      <c r="A29" t="s">
        <v>49</v>
      </c>
      <c r="C29" s="11"/>
      <c r="D29" s="12"/>
      <c r="E29" s="12"/>
      <c r="F29" s="11"/>
      <c r="G29" s="12"/>
      <c r="H29" s="12"/>
      <c r="I29" s="38"/>
      <c r="J29" s="39"/>
      <c r="K29" s="39"/>
    </row>
    <row r="30" spans="1:11">
      <c r="B30" t="s">
        <v>39</v>
      </c>
      <c r="C30" s="11">
        <v>62684</v>
      </c>
      <c r="D30" s="12">
        <v>62126</v>
      </c>
      <c r="E30" s="12">
        <v>124810</v>
      </c>
      <c r="F30" s="11">
        <f>'21vrem02'!B28</f>
        <v>8883</v>
      </c>
      <c r="G30" s="12">
        <f>'21vrem02'!C28</f>
        <v>8629</v>
      </c>
      <c r="H30" s="12">
        <f>'21vrem02'!D28</f>
        <v>17512</v>
      </c>
      <c r="I30" s="38">
        <f>F30/C30*100</f>
        <v>14.171080339480568</v>
      </c>
      <c r="J30" s="39">
        <f t="shared" ref="J30:J37" si="8">G30/D30*100</f>
        <v>13.889514856903713</v>
      </c>
      <c r="K30" s="39">
        <f t="shared" ref="K30:K37" si="9">H30/E30*100</f>
        <v>14.030927009053762</v>
      </c>
    </row>
    <row r="31" spans="1:11">
      <c r="A31" s="40"/>
      <c r="B31" t="s">
        <v>40</v>
      </c>
      <c r="C31" s="11">
        <v>35633</v>
      </c>
      <c r="D31" s="12">
        <v>34879</v>
      </c>
      <c r="E31" s="12">
        <v>70512</v>
      </c>
      <c r="F31" s="11">
        <f>'21vrem02'!E28</f>
        <v>2756</v>
      </c>
      <c r="G31" s="12">
        <f>'21vrem02'!F28</f>
        <v>2649</v>
      </c>
      <c r="H31" s="12">
        <f>'21vrem02'!G28</f>
        <v>5405</v>
      </c>
      <c r="I31" s="38">
        <f>F31/C31*100</f>
        <v>7.7344035023713964</v>
      </c>
      <c r="J31" s="39">
        <f t="shared" si="8"/>
        <v>7.5948278333667822</v>
      </c>
      <c r="K31" s="39">
        <f t="shared" si="9"/>
        <v>7.6653619242114823</v>
      </c>
    </row>
    <row r="32" spans="1:11">
      <c r="A32" s="40"/>
      <c r="B32" t="s">
        <v>41</v>
      </c>
      <c r="C32" s="11">
        <v>10106</v>
      </c>
      <c r="D32" s="12">
        <v>9990</v>
      </c>
      <c r="E32" s="12">
        <v>20096</v>
      </c>
      <c r="F32" s="11">
        <f>'21vrem02'!H28</f>
        <v>1212</v>
      </c>
      <c r="G32" s="12">
        <f>'21vrem02'!I28</f>
        <v>1215</v>
      </c>
      <c r="H32" s="12">
        <f>'21vrem02'!J28</f>
        <v>2427</v>
      </c>
      <c r="I32" s="38">
        <f t="shared" ref="I32:I37" si="10">F32/C32*100</f>
        <v>11.992875519493371</v>
      </c>
      <c r="J32" s="39">
        <f t="shared" si="8"/>
        <v>12.162162162162163</v>
      </c>
      <c r="K32" s="39">
        <f t="shared" si="9"/>
        <v>12.077030254777069</v>
      </c>
    </row>
    <row r="33" spans="1:11">
      <c r="A33" s="40"/>
      <c r="B33" t="s">
        <v>42</v>
      </c>
      <c r="C33" s="11">
        <v>35156</v>
      </c>
      <c r="D33" s="12">
        <v>34978</v>
      </c>
      <c r="E33" s="12">
        <v>70134</v>
      </c>
      <c r="F33" s="11">
        <f>'21vrem02'!K28</f>
        <v>2669</v>
      </c>
      <c r="G33" s="12">
        <f>'21vrem02'!L28</f>
        <v>2753</v>
      </c>
      <c r="H33" s="12">
        <f>'21vrem02'!M28</f>
        <v>5422</v>
      </c>
      <c r="I33" s="38">
        <f t="shared" si="10"/>
        <v>7.5918762088974852</v>
      </c>
      <c r="J33" s="39">
        <f t="shared" si="8"/>
        <v>7.8706615586940369</v>
      </c>
      <c r="K33" s="39">
        <f t="shared" si="9"/>
        <v>7.7309151053697205</v>
      </c>
    </row>
    <row r="34" spans="1:11">
      <c r="A34" s="40"/>
      <c r="B34" t="s">
        <v>43</v>
      </c>
      <c r="C34" s="11">
        <v>49562</v>
      </c>
      <c r="D34" s="12">
        <v>49045</v>
      </c>
      <c r="E34" s="12">
        <v>98607</v>
      </c>
      <c r="F34" s="11">
        <f>'21vrem02'!N28</f>
        <v>4467</v>
      </c>
      <c r="G34" s="12">
        <f>'21vrem02'!O28</f>
        <v>4513</v>
      </c>
      <c r="H34" s="12">
        <f>'21vrem02'!P28</f>
        <v>8980</v>
      </c>
      <c r="I34" s="38">
        <f t="shared" si="10"/>
        <v>9.0129534724183848</v>
      </c>
      <c r="J34" s="39">
        <f t="shared" si="8"/>
        <v>9.2017534916913046</v>
      </c>
      <c r="K34" s="39">
        <f t="shared" si="9"/>
        <v>9.1068585394546027</v>
      </c>
    </row>
    <row r="35" spans="1:11">
      <c r="A35" s="40"/>
      <c r="B35" t="s">
        <v>44</v>
      </c>
      <c r="C35" s="11">
        <v>31</v>
      </c>
      <c r="D35" s="12">
        <v>39</v>
      </c>
      <c r="E35" s="12">
        <v>70</v>
      </c>
      <c r="F35" s="11">
        <f>'21vrem02'!Q28</f>
        <v>1</v>
      </c>
      <c r="G35" s="12">
        <f>'21vrem02'!R28</f>
        <v>4</v>
      </c>
      <c r="H35" s="12">
        <f>'21vrem02'!S28</f>
        <v>5</v>
      </c>
      <c r="I35" s="38">
        <f>F35/C35*100</f>
        <v>3.225806451612903</v>
      </c>
      <c r="J35" s="39">
        <f>G35/D35*100</f>
        <v>10.256410256410255</v>
      </c>
      <c r="K35" s="39">
        <f>H35/E35*100</f>
        <v>7.1428571428571423</v>
      </c>
    </row>
    <row r="36" spans="1:11">
      <c r="A36" s="40"/>
      <c r="B36" t="s">
        <v>45</v>
      </c>
      <c r="C36" s="11">
        <v>26742</v>
      </c>
      <c r="D36" s="12">
        <v>26598</v>
      </c>
      <c r="E36" s="12">
        <v>53340</v>
      </c>
      <c r="F36" s="11">
        <f>'21vrem02'!T28</f>
        <v>3097</v>
      </c>
      <c r="G36" s="12">
        <f>'21vrem02'!U28</f>
        <v>3113</v>
      </c>
      <c r="H36" s="12">
        <f>'21vrem02'!V28</f>
        <v>6210</v>
      </c>
      <c r="I36" s="38">
        <f t="shared" si="10"/>
        <v>11.581033580136117</v>
      </c>
      <c r="J36" s="39">
        <f t="shared" si="8"/>
        <v>11.703887510339122</v>
      </c>
      <c r="K36" s="39">
        <f t="shared" si="9"/>
        <v>11.642294713160855</v>
      </c>
    </row>
    <row r="37" spans="1:11">
      <c r="A37" s="14"/>
      <c r="B37" s="41" t="s">
        <v>46</v>
      </c>
      <c r="C37" s="15">
        <f t="shared" ref="C37:H37" si="11">SUM(C30:C36)</f>
        <v>219914</v>
      </c>
      <c r="D37" s="16">
        <f t="shared" si="11"/>
        <v>217655</v>
      </c>
      <c r="E37" s="16">
        <f t="shared" si="11"/>
        <v>437569</v>
      </c>
      <c r="F37" s="15">
        <f t="shared" si="11"/>
        <v>23085</v>
      </c>
      <c r="G37" s="16">
        <f t="shared" si="11"/>
        <v>22876</v>
      </c>
      <c r="H37" s="16">
        <f t="shared" si="11"/>
        <v>45961</v>
      </c>
      <c r="I37" s="42">
        <f t="shared" si="10"/>
        <v>10.497285302436406</v>
      </c>
      <c r="J37" s="43">
        <f t="shared" si="8"/>
        <v>10.510211113918816</v>
      </c>
      <c r="K37" s="43">
        <f t="shared" si="9"/>
        <v>10.503714842687668</v>
      </c>
    </row>
    <row r="38" spans="1:11">
      <c r="C38" s="11"/>
      <c r="D38" s="12"/>
      <c r="E38" s="12"/>
      <c r="F38" s="11"/>
      <c r="G38" s="12"/>
      <c r="H38" s="12"/>
      <c r="I38" s="38"/>
      <c r="J38" s="39"/>
      <c r="K38" s="39"/>
    </row>
    <row r="39" spans="1:11">
      <c r="A39" t="s">
        <v>47</v>
      </c>
      <c r="C39" s="11"/>
      <c r="D39" s="12"/>
      <c r="E39" s="12"/>
      <c r="F39" s="11"/>
      <c r="G39" s="12"/>
      <c r="H39" s="12"/>
      <c r="I39" s="38"/>
      <c r="J39" s="39"/>
      <c r="K39" s="39"/>
    </row>
    <row r="40" spans="1:11">
      <c r="B40" t="s">
        <v>39</v>
      </c>
      <c r="C40" s="11">
        <v>4817</v>
      </c>
      <c r="D40" s="12">
        <v>2592</v>
      </c>
      <c r="E40" s="12">
        <v>7409</v>
      </c>
      <c r="F40" s="11">
        <f>'21vrem02'!B36</f>
        <v>857</v>
      </c>
      <c r="G40" s="12">
        <f>'21vrem02'!C36</f>
        <v>458</v>
      </c>
      <c r="H40" s="12">
        <f>'21vrem02'!D36</f>
        <v>1315</v>
      </c>
      <c r="I40" s="38">
        <f t="shared" ref="I40:I46" si="12">F40/C40*100</f>
        <v>17.791156321361843</v>
      </c>
      <c r="J40" s="39">
        <f t="shared" ref="J40:J46" si="13">G40/D40*100</f>
        <v>17.669753086419753</v>
      </c>
      <c r="K40" s="39">
        <f t="shared" ref="K40:K46" si="14">H40/E40*100</f>
        <v>17.748684032932918</v>
      </c>
    </row>
    <row r="41" spans="1:11">
      <c r="A41" s="40"/>
      <c r="B41" t="s">
        <v>40</v>
      </c>
      <c r="C41" s="11">
        <v>1958</v>
      </c>
      <c r="D41" s="12">
        <v>1008</v>
      </c>
      <c r="E41" s="12">
        <v>2966</v>
      </c>
      <c r="F41" s="11">
        <f>'21vrem02'!E36</f>
        <v>199</v>
      </c>
      <c r="G41" s="12">
        <f>'21vrem02'!F36</f>
        <v>100</v>
      </c>
      <c r="H41" s="12">
        <f>'21vrem02'!G36</f>
        <v>299</v>
      </c>
      <c r="I41" s="38">
        <f t="shared" si="12"/>
        <v>10.163432073544433</v>
      </c>
      <c r="J41" s="39">
        <f t="shared" si="13"/>
        <v>9.9206349206349209</v>
      </c>
      <c r="K41" s="39">
        <f t="shared" si="14"/>
        <v>10.080917060013487</v>
      </c>
    </row>
    <row r="42" spans="1:11">
      <c r="A42" s="40"/>
      <c r="B42" t="s">
        <v>41</v>
      </c>
      <c r="C42" s="11">
        <v>425</v>
      </c>
      <c r="D42" s="12">
        <v>205</v>
      </c>
      <c r="E42" s="12">
        <v>630</v>
      </c>
      <c r="F42" s="11">
        <f>'21vrem02'!H36</f>
        <v>64</v>
      </c>
      <c r="G42" s="12">
        <f>'21vrem02'!I36</f>
        <v>36</v>
      </c>
      <c r="H42" s="12">
        <f>'21vrem02'!J36</f>
        <v>100</v>
      </c>
      <c r="I42" s="38">
        <f t="shared" si="12"/>
        <v>15.058823529411763</v>
      </c>
      <c r="J42" s="39">
        <f t="shared" si="13"/>
        <v>17.560975609756095</v>
      </c>
      <c r="K42" s="39">
        <f t="shared" si="14"/>
        <v>15.873015873015872</v>
      </c>
    </row>
    <row r="43" spans="1:11">
      <c r="A43" s="40"/>
      <c r="B43" t="s">
        <v>42</v>
      </c>
      <c r="C43" s="11">
        <v>3480</v>
      </c>
      <c r="D43" s="12">
        <v>1803</v>
      </c>
      <c r="E43" s="12">
        <v>5283</v>
      </c>
      <c r="F43" s="11">
        <f>'21vrem02'!K36</f>
        <v>384</v>
      </c>
      <c r="G43" s="12">
        <f>'21vrem02'!L36</f>
        <v>208</v>
      </c>
      <c r="H43" s="12">
        <f>'21vrem02'!M36</f>
        <v>592</v>
      </c>
      <c r="I43" s="38">
        <f t="shared" si="12"/>
        <v>11.03448275862069</v>
      </c>
      <c r="J43" s="39">
        <f t="shared" si="13"/>
        <v>11.5363283416528</v>
      </c>
      <c r="K43" s="39">
        <f t="shared" si="14"/>
        <v>11.20575430626538</v>
      </c>
    </row>
    <row r="44" spans="1:11">
      <c r="A44" s="40"/>
      <c r="B44" t="s">
        <v>43</v>
      </c>
      <c r="C44" s="11">
        <v>3704</v>
      </c>
      <c r="D44" s="12">
        <v>1945</v>
      </c>
      <c r="E44" s="12">
        <v>5649</v>
      </c>
      <c r="F44" s="11">
        <f>'21vrem02'!N36</f>
        <v>547</v>
      </c>
      <c r="G44" s="12">
        <f>'21vrem02'!O36</f>
        <v>296</v>
      </c>
      <c r="H44" s="12">
        <f>'21vrem02'!P36</f>
        <v>843</v>
      </c>
      <c r="I44" s="38">
        <f t="shared" si="12"/>
        <v>14.767818574514038</v>
      </c>
      <c r="J44" s="39">
        <f t="shared" si="13"/>
        <v>15.218508997429305</v>
      </c>
      <c r="K44" s="39">
        <f t="shared" si="14"/>
        <v>14.922995220392989</v>
      </c>
    </row>
    <row r="45" spans="1:11">
      <c r="A45" s="40"/>
      <c r="B45" t="s">
        <v>45</v>
      </c>
      <c r="C45" s="11">
        <v>3150</v>
      </c>
      <c r="D45" s="12">
        <v>1584</v>
      </c>
      <c r="E45" s="12">
        <v>4734</v>
      </c>
      <c r="F45" s="11">
        <f>'21vrem02'!T36</f>
        <v>490</v>
      </c>
      <c r="G45" s="12">
        <f>'21vrem02'!U36</f>
        <v>254</v>
      </c>
      <c r="H45" s="12">
        <f>'21vrem02'!V36</f>
        <v>744</v>
      </c>
      <c r="I45" s="38">
        <f t="shared" si="12"/>
        <v>15.555555555555555</v>
      </c>
      <c r="J45" s="39">
        <f t="shared" si="13"/>
        <v>16.035353535353536</v>
      </c>
      <c r="K45" s="39">
        <f t="shared" si="14"/>
        <v>15.716096324461343</v>
      </c>
    </row>
    <row r="46" spans="1:11">
      <c r="A46" s="14"/>
      <c r="B46" s="41" t="s">
        <v>46</v>
      </c>
      <c r="C46" s="15">
        <f t="shared" ref="C46:H46" si="15">SUM(C40:C45)</f>
        <v>17534</v>
      </c>
      <c r="D46" s="16">
        <f t="shared" si="15"/>
        <v>9137</v>
      </c>
      <c r="E46" s="16">
        <f t="shared" si="15"/>
        <v>26671</v>
      </c>
      <c r="F46" s="15">
        <f t="shared" si="15"/>
        <v>2541</v>
      </c>
      <c r="G46" s="16">
        <f t="shared" si="15"/>
        <v>1352</v>
      </c>
      <c r="H46" s="16">
        <f t="shared" si="15"/>
        <v>3893</v>
      </c>
      <c r="I46" s="42">
        <f t="shared" si="12"/>
        <v>14.491844416562108</v>
      </c>
      <c r="J46" s="43">
        <f t="shared" si="13"/>
        <v>14.796979314873591</v>
      </c>
      <c r="K46" s="43">
        <f t="shared" si="14"/>
        <v>14.596378088560607</v>
      </c>
    </row>
    <row r="47" spans="1:11">
      <c r="C47" s="11"/>
      <c r="D47" s="12"/>
      <c r="E47" s="12"/>
      <c r="F47" s="11"/>
      <c r="G47" s="12"/>
      <c r="H47" s="12"/>
      <c r="I47" s="38"/>
      <c r="J47" s="39"/>
      <c r="K47" s="39"/>
    </row>
    <row r="48" spans="1:11">
      <c r="A48" s="1" t="s">
        <v>50</v>
      </c>
      <c r="C48" s="11"/>
      <c r="D48" s="12"/>
      <c r="E48" s="12"/>
      <c r="F48" s="11"/>
      <c r="G48" s="12"/>
      <c r="H48" s="12"/>
      <c r="I48" s="38"/>
      <c r="J48" s="39"/>
      <c r="K48" s="39"/>
    </row>
    <row r="49" spans="1:11">
      <c r="A49" s="174" t="s">
        <v>380</v>
      </c>
      <c r="B49" s="174"/>
      <c r="C49" s="11"/>
      <c r="D49" s="12"/>
      <c r="E49" s="12"/>
      <c r="F49" s="11"/>
      <c r="G49" s="12"/>
      <c r="H49" s="12"/>
      <c r="I49" s="38"/>
      <c r="J49" s="39"/>
      <c r="K49" s="39"/>
    </row>
    <row r="50" spans="1:11">
      <c r="B50" t="s">
        <v>39</v>
      </c>
      <c r="C50" s="11">
        <v>63942</v>
      </c>
      <c r="D50" s="12">
        <v>62313</v>
      </c>
      <c r="E50" s="12">
        <v>126255</v>
      </c>
      <c r="F50" s="11">
        <f>'21vrem02'!B44</f>
        <v>7982</v>
      </c>
      <c r="G50" s="12">
        <f>'21vrem02'!C44</f>
        <v>7557</v>
      </c>
      <c r="H50" s="12">
        <f>'21vrem02'!D44</f>
        <v>15539</v>
      </c>
      <c r="I50" s="38">
        <f t="shared" ref="I50:I56" si="16">F50/C50*100</f>
        <v>12.483187889024428</v>
      </c>
      <c r="J50" s="39">
        <f t="shared" ref="J50:J56" si="17">G50/D50*100</f>
        <v>12.127485436425786</v>
      </c>
      <c r="K50" s="39">
        <f t="shared" ref="K50:K56" si="18">H50/E50*100</f>
        <v>12.307631380935408</v>
      </c>
    </row>
    <row r="51" spans="1:11">
      <c r="A51" s="40"/>
      <c r="B51" t="s">
        <v>40</v>
      </c>
      <c r="C51" s="11">
        <v>34390</v>
      </c>
      <c r="D51" s="12">
        <v>32288</v>
      </c>
      <c r="E51" s="12">
        <v>66678</v>
      </c>
      <c r="F51" s="11">
        <f>'21vrem02'!E44</f>
        <v>2248</v>
      </c>
      <c r="G51" s="12">
        <f>'21vrem02'!F44</f>
        <v>1985</v>
      </c>
      <c r="H51" s="12">
        <f>'21vrem02'!G44</f>
        <v>4233</v>
      </c>
      <c r="I51" s="38">
        <f t="shared" si="16"/>
        <v>6.5367839488223316</v>
      </c>
      <c r="J51" s="39">
        <f t="shared" si="17"/>
        <v>6.1477948463825571</v>
      </c>
      <c r="K51" s="39">
        <f t="shared" si="18"/>
        <v>6.348420768469361</v>
      </c>
    </row>
    <row r="52" spans="1:11">
      <c r="A52" s="40"/>
      <c r="B52" t="s">
        <v>41</v>
      </c>
      <c r="C52" s="11">
        <v>8744</v>
      </c>
      <c r="D52" s="12">
        <v>9961</v>
      </c>
      <c r="E52" s="12">
        <v>18705</v>
      </c>
      <c r="F52" s="11">
        <f>'21vrem02'!H44</f>
        <v>1006</v>
      </c>
      <c r="G52" s="12">
        <f>'21vrem02'!I44</f>
        <v>1034</v>
      </c>
      <c r="H52" s="12">
        <f>'21vrem02'!J44</f>
        <v>2040</v>
      </c>
      <c r="I52" s="38">
        <f t="shared" si="16"/>
        <v>11.505032021957915</v>
      </c>
      <c r="J52" s="39">
        <f t="shared" si="17"/>
        <v>10.380483887159924</v>
      </c>
      <c r="K52" s="39">
        <f t="shared" si="18"/>
        <v>10.90617481956696</v>
      </c>
    </row>
    <row r="53" spans="1:11">
      <c r="A53" s="40"/>
      <c r="B53" t="s">
        <v>42</v>
      </c>
      <c r="C53" s="11">
        <v>39238</v>
      </c>
      <c r="D53" s="12">
        <v>37657</v>
      </c>
      <c r="E53" s="12">
        <v>76895</v>
      </c>
      <c r="F53" s="11">
        <f>'21vrem02'!K44</f>
        <v>2747</v>
      </c>
      <c r="G53" s="12">
        <f>'21vrem02'!L44</f>
        <v>2303</v>
      </c>
      <c r="H53" s="12">
        <f>'21vrem02'!M44</f>
        <v>5050</v>
      </c>
      <c r="I53" s="38">
        <f t="shared" si="16"/>
        <v>7.0008665069575411</v>
      </c>
      <c r="J53" s="39">
        <f t="shared" si="17"/>
        <v>6.1157288153596934</v>
      </c>
      <c r="K53" s="39">
        <f t="shared" si="18"/>
        <v>6.5673970999414788</v>
      </c>
    </row>
    <row r="54" spans="1:11">
      <c r="A54" s="40"/>
      <c r="B54" t="s">
        <v>43</v>
      </c>
      <c r="C54" s="11">
        <v>52898</v>
      </c>
      <c r="D54" s="12">
        <v>51728</v>
      </c>
      <c r="E54" s="12">
        <v>104626</v>
      </c>
      <c r="F54" s="11">
        <f>'21vrem02'!N44</f>
        <v>4137</v>
      </c>
      <c r="G54" s="12">
        <f>'21vrem02'!O44</f>
        <v>3896</v>
      </c>
      <c r="H54" s="12">
        <f>'21vrem02'!P44</f>
        <v>8033</v>
      </c>
      <c r="I54" s="38">
        <f t="shared" si="16"/>
        <v>7.8207115580929338</v>
      </c>
      <c r="J54" s="39">
        <f t="shared" si="17"/>
        <v>7.5317042994123105</v>
      </c>
      <c r="K54" s="39">
        <f t="shared" si="18"/>
        <v>7.6778238678722301</v>
      </c>
    </row>
    <row r="55" spans="1:11">
      <c r="A55" s="40"/>
      <c r="B55" t="s">
        <v>45</v>
      </c>
      <c r="C55" s="11">
        <v>30085</v>
      </c>
      <c r="D55" s="12">
        <v>28645</v>
      </c>
      <c r="E55" s="12">
        <v>58730</v>
      </c>
      <c r="F55" s="11">
        <f>'21vrem02'!T44</f>
        <v>4458</v>
      </c>
      <c r="G55" s="12">
        <f>'21vrem02'!U44</f>
        <v>3496</v>
      </c>
      <c r="H55" s="12">
        <f>'21vrem02'!V44</f>
        <v>7954</v>
      </c>
      <c r="I55" s="38">
        <f t="shared" si="16"/>
        <v>14.818015622403191</v>
      </c>
      <c r="J55" s="39">
        <f t="shared" si="17"/>
        <v>12.204573223948332</v>
      </c>
      <c r="K55" s="39">
        <f t="shared" si="18"/>
        <v>13.543333900902436</v>
      </c>
    </row>
    <row r="56" spans="1:11">
      <c r="A56" s="14"/>
      <c r="B56" s="41" t="s">
        <v>46</v>
      </c>
      <c r="C56" s="15">
        <f t="shared" ref="C56:H56" si="19">SUM(C50:C55)</f>
        <v>229297</v>
      </c>
      <c r="D56" s="16">
        <f t="shared" si="19"/>
        <v>222592</v>
      </c>
      <c r="E56" s="16">
        <f t="shared" si="19"/>
        <v>451889</v>
      </c>
      <c r="F56" s="15">
        <f t="shared" si="19"/>
        <v>22578</v>
      </c>
      <c r="G56" s="16">
        <f t="shared" si="19"/>
        <v>20271</v>
      </c>
      <c r="H56" s="16">
        <f t="shared" si="19"/>
        <v>42849</v>
      </c>
      <c r="I56" s="42">
        <f t="shared" si="16"/>
        <v>9.8466181415369594</v>
      </c>
      <c r="J56" s="43">
        <f t="shared" si="17"/>
        <v>9.1067962909718236</v>
      </c>
      <c r="K56" s="43">
        <f t="shared" si="18"/>
        <v>9.4821958489806129</v>
      </c>
    </row>
    <row r="57" spans="1:11">
      <c r="C57" s="11"/>
      <c r="D57" s="12"/>
      <c r="E57" s="12"/>
      <c r="F57" s="11"/>
      <c r="G57" s="12"/>
      <c r="H57" s="12"/>
      <c r="I57" s="38"/>
      <c r="J57" s="39"/>
      <c r="K57" s="39"/>
    </row>
    <row r="58" spans="1:11">
      <c r="A58" t="s">
        <v>47</v>
      </c>
      <c r="C58" s="11"/>
      <c r="D58" s="12"/>
      <c r="E58" s="12"/>
      <c r="F58" s="11"/>
      <c r="G58" s="12"/>
      <c r="H58" s="12"/>
      <c r="I58" s="38"/>
      <c r="J58" s="39"/>
      <c r="K58" s="39"/>
    </row>
    <row r="59" spans="1:11">
      <c r="B59" t="s">
        <v>39</v>
      </c>
      <c r="C59" s="11">
        <v>4202</v>
      </c>
      <c r="D59" s="12">
        <v>2088</v>
      </c>
      <c r="E59" s="12">
        <v>6290</v>
      </c>
      <c r="F59" s="11">
        <f>'21vrem02'!B52</f>
        <v>695</v>
      </c>
      <c r="G59" s="12">
        <f>'21vrem02'!C52</f>
        <v>370</v>
      </c>
      <c r="H59" s="12">
        <f>'21vrem02'!D52</f>
        <v>1065</v>
      </c>
      <c r="I59" s="38">
        <f t="shared" ref="I59:I65" si="20">F59/C59*100</f>
        <v>16.539742979533557</v>
      </c>
      <c r="J59" s="39">
        <f t="shared" ref="J59:J65" si="21">G59/D59*100</f>
        <v>17.720306513409962</v>
      </c>
      <c r="K59" s="39">
        <f t="shared" ref="K59:K65" si="22">H59/E59*100</f>
        <v>16.931637519872815</v>
      </c>
    </row>
    <row r="60" spans="1:11">
      <c r="A60" s="40"/>
      <c r="B60" t="s">
        <v>40</v>
      </c>
      <c r="C60" s="11">
        <v>1254</v>
      </c>
      <c r="D60" s="12">
        <v>659</v>
      </c>
      <c r="E60" s="12">
        <v>1913</v>
      </c>
      <c r="F60" s="11">
        <f>'21vrem02'!E52</f>
        <v>117</v>
      </c>
      <c r="G60" s="12">
        <f>'21vrem02'!F52</f>
        <v>66</v>
      </c>
      <c r="H60" s="12">
        <f>'21vrem02'!G52</f>
        <v>183</v>
      </c>
      <c r="I60" s="38">
        <f t="shared" si="20"/>
        <v>9.330143540669857</v>
      </c>
      <c r="J60" s="39">
        <f t="shared" si="21"/>
        <v>10.015174506828528</v>
      </c>
      <c r="K60" s="39">
        <f t="shared" si="22"/>
        <v>9.5661265028750648</v>
      </c>
    </row>
    <row r="61" spans="1:11">
      <c r="A61" s="40"/>
      <c r="B61" t="s">
        <v>41</v>
      </c>
      <c r="C61" s="11">
        <v>465</v>
      </c>
      <c r="D61" s="12">
        <v>238</v>
      </c>
      <c r="E61" s="12">
        <v>703</v>
      </c>
      <c r="F61" s="11">
        <f>'21vrem02'!H52</f>
        <v>76</v>
      </c>
      <c r="G61" s="12">
        <f>'21vrem02'!I52</f>
        <v>46</v>
      </c>
      <c r="H61" s="12">
        <f>'21vrem02'!J52</f>
        <v>122</v>
      </c>
      <c r="I61" s="38">
        <f t="shared" si="20"/>
        <v>16.344086021505376</v>
      </c>
      <c r="J61" s="39">
        <f t="shared" si="21"/>
        <v>19.327731092436977</v>
      </c>
      <c r="K61" s="39">
        <f t="shared" si="22"/>
        <v>17.354196301564723</v>
      </c>
    </row>
    <row r="62" spans="1:11">
      <c r="A62" s="40"/>
      <c r="B62" t="s">
        <v>42</v>
      </c>
      <c r="C62" s="11">
        <v>3196</v>
      </c>
      <c r="D62" s="12">
        <v>1584</v>
      </c>
      <c r="E62" s="12">
        <v>4780</v>
      </c>
      <c r="F62" s="11">
        <f>'21vrem02'!K52</f>
        <v>240</v>
      </c>
      <c r="G62" s="12">
        <f>'21vrem02'!L52</f>
        <v>167</v>
      </c>
      <c r="H62" s="12">
        <f>'21vrem02'!M52</f>
        <v>407</v>
      </c>
      <c r="I62" s="38">
        <f t="shared" si="20"/>
        <v>7.5093867334167719</v>
      </c>
      <c r="J62" s="39">
        <f t="shared" si="21"/>
        <v>10.542929292929292</v>
      </c>
      <c r="K62" s="39">
        <f t="shared" si="22"/>
        <v>8.514644351464435</v>
      </c>
    </row>
    <row r="63" spans="1:11">
      <c r="A63" s="40"/>
      <c r="B63" t="s">
        <v>43</v>
      </c>
      <c r="C63" s="11">
        <v>3476</v>
      </c>
      <c r="D63" s="12">
        <v>1626</v>
      </c>
      <c r="E63" s="12">
        <v>5102</v>
      </c>
      <c r="F63" s="11">
        <f>'21vrem02'!N52</f>
        <v>378</v>
      </c>
      <c r="G63" s="12">
        <f>'21vrem02'!O52</f>
        <v>257</v>
      </c>
      <c r="H63" s="12">
        <f>'21vrem02'!P52</f>
        <v>635</v>
      </c>
      <c r="I63" s="38">
        <f t="shared" si="20"/>
        <v>10.87456846950518</v>
      </c>
      <c r="J63" s="39">
        <f t="shared" si="21"/>
        <v>15.805658056580565</v>
      </c>
      <c r="K63" s="39">
        <f t="shared" si="22"/>
        <v>12.446099568796551</v>
      </c>
    </row>
    <row r="64" spans="1:11">
      <c r="A64" s="40"/>
      <c r="B64" t="s">
        <v>45</v>
      </c>
      <c r="C64" s="11">
        <v>2815</v>
      </c>
      <c r="D64" s="12">
        <v>1216</v>
      </c>
      <c r="E64" s="12">
        <v>4031</v>
      </c>
      <c r="F64" s="11">
        <f>'21vrem02'!T52</f>
        <v>421</v>
      </c>
      <c r="G64" s="12">
        <f>'21vrem02'!U52</f>
        <v>156</v>
      </c>
      <c r="H64" s="12">
        <f>'21vrem02'!V52</f>
        <v>577</v>
      </c>
      <c r="I64" s="38">
        <f t="shared" si="20"/>
        <v>14.955595026642984</v>
      </c>
      <c r="J64" s="39">
        <f t="shared" si="21"/>
        <v>12.828947368421053</v>
      </c>
      <c r="K64" s="39">
        <f t="shared" si="22"/>
        <v>14.314065988588439</v>
      </c>
    </row>
    <row r="65" spans="1:11">
      <c r="A65" s="14"/>
      <c r="B65" s="41" t="s">
        <v>46</v>
      </c>
      <c r="C65" s="15">
        <f t="shared" ref="C65:H65" si="23">SUM(C59:C64)</f>
        <v>15408</v>
      </c>
      <c r="D65" s="16">
        <f t="shared" si="23"/>
        <v>7411</v>
      </c>
      <c r="E65" s="79">
        <f t="shared" si="23"/>
        <v>22819</v>
      </c>
      <c r="F65" s="15">
        <f t="shared" si="23"/>
        <v>1927</v>
      </c>
      <c r="G65" s="16">
        <f t="shared" si="23"/>
        <v>1062</v>
      </c>
      <c r="H65" s="79">
        <f t="shared" si="23"/>
        <v>2989</v>
      </c>
      <c r="I65" s="42">
        <f t="shared" si="20"/>
        <v>12.506490134994808</v>
      </c>
      <c r="J65" s="43">
        <f t="shared" si="21"/>
        <v>14.330049925785993</v>
      </c>
      <c r="K65" s="43">
        <f t="shared" si="22"/>
        <v>13.098733511547394</v>
      </c>
    </row>
    <row r="66" spans="1:11">
      <c r="E66" s="12"/>
    </row>
    <row r="67" spans="1:11">
      <c r="A67" s="241" t="s">
        <v>378</v>
      </c>
      <c r="D67" s="1"/>
    </row>
    <row r="70" spans="1:11">
      <c r="H70" s="12"/>
    </row>
  </sheetData>
  <mergeCells count="2">
    <mergeCell ref="A2:K2"/>
    <mergeCell ref="A3:K3"/>
  </mergeCells>
  <phoneticPr fontId="6" type="noConversion"/>
  <printOptions horizontalCentered="1"/>
  <pageMargins left="0.39370078740157483" right="0.39370078740157483" top="0.39370078740157483" bottom="0.59055118110236227" header="0.51181102362204722" footer="0.31496062992125984"/>
  <pageSetup paperSize="9" scale="90" orientation="portrait" r:id="rId1"/>
  <headerFooter alignWithMargins="0">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Y54"/>
  <sheetViews>
    <sheetView zoomScaleNormal="100" workbookViewId="0"/>
  </sheetViews>
  <sheetFormatPr defaultRowHeight="13.2"/>
  <cols>
    <col min="1" max="1" width="24.6640625" bestFit="1" customWidth="1"/>
    <col min="2" max="2" width="6.5546875" customWidth="1"/>
    <col min="3" max="3" width="7" customWidth="1"/>
    <col min="4" max="4" width="7.33203125" customWidth="1"/>
    <col min="5" max="5" width="7.6640625" customWidth="1"/>
    <col min="6" max="6" width="7.5546875" customWidth="1"/>
    <col min="7" max="7" width="7.44140625" customWidth="1"/>
    <col min="8" max="8" width="8.5546875" customWidth="1"/>
    <col min="9" max="9" width="6.6640625" customWidth="1"/>
    <col min="10" max="10" width="8" customWidth="1"/>
    <col min="11" max="11" width="7.33203125" customWidth="1"/>
    <col min="12" max="12" width="7" customWidth="1"/>
    <col min="13" max="13" width="6.5546875" customWidth="1"/>
    <col min="14" max="16" width="7.6640625" customWidth="1"/>
    <col min="17" max="17" width="6.44140625" customWidth="1"/>
    <col min="18" max="18" width="6.5546875" customWidth="1"/>
    <col min="19" max="19" width="6.44140625" customWidth="1"/>
    <col min="20" max="21" width="7" customWidth="1"/>
    <col min="22" max="22" width="6.5546875" customWidth="1"/>
    <col min="23" max="25" width="7.6640625" customWidth="1"/>
    <col min="26" max="26" width="9.44140625" customWidth="1"/>
  </cols>
  <sheetData>
    <row r="1" spans="1:25">
      <c r="A1" s="76" t="s">
        <v>1</v>
      </c>
    </row>
    <row r="2" spans="1:25">
      <c r="A2" s="298" t="s">
        <v>51</v>
      </c>
      <c r="B2" s="298"/>
      <c r="C2" s="298"/>
      <c r="D2" s="298"/>
      <c r="E2" s="298"/>
      <c r="F2" s="298"/>
      <c r="G2" s="298"/>
      <c r="H2" s="298"/>
      <c r="I2" s="298"/>
      <c r="J2" s="298"/>
      <c r="K2" s="298"/>
      <c r="L2" s="298"/>
      <c r="M2" s="298"/>
      <c r="N2" s="298"/>
      <c r="O2" s="298"/>
      <c r="P2" s="298"/>
      <c r="Q2" s="298"/>
      <c r="R2" s="298"/>
      <c r="S2" s="298"/>
      <c r="T2" s="298"/>
      <c r="U2" s="298"/>
      <c r="V2" s="298"/>
      <c r="W2" s="298"/>
      <c r="X2" s="298"/>
      <c r="Y2" s="298"/>
    </row>
    <row r="3" spans="1:25" ht="13.8" thickBot="1"/>
    <row r="4" spans="1:25" s="78" customFormat="1" ht="27" customHeight="1">
      <c r="A4" s="77"/>
      <c r="B4" s="300" t="s">
        <v>39</v>
      </c>
      <c r="C4" s="301"/>
      <c r="D4" s="302"/>
      <c r="E4" s="300" t="s">
        <v>40</v>
      </c>
      <c r="F4" s="301"/>
      <c r="G4" s="302"/>
      <c r="H4" s="300" t="s">
        <v>41</v>
      </c>
      <c r="I4" s="301"/>
      <c r="J4" s="302"/>
      <c r="K4" s="300" t="s">
        <v>42</v>
      </c>
      <c r="L4" s="301"/>
      <c r="M4" s="303"/>
      <c r="N4" s="301" t="s">
        <v>43</v>
      </c>
      <c r="O4" s="301"/>
      <c r="P4" s="302"/>
      <c r="Q4" s="300" t="s">
        <v>44</v>
      </c>
      <c r="R4" s="301"/>
      <c r="S4" s="302"/>
      <c r="T4" s="300" t="s">
        <v>45</v>
      </c>
      <c r="U4" s="301"/>
      <c r="V4" s="302"/>
      <c r="W4" s="300" t="s">
        <v>46</v>
      </c>
      <c r="X4" s="301"/>
      <c r="Y4" s="301"/>
    </row>
    <row r="5" spans="1:25">
      <c r="A5" s="34"/>
      <c r="B5" s="46" t="s">
        <v>34</v>
      </c>
      <c r="C5" s="47" t="s">
        <v>35</v>
      </c>
      <c r="D5" s="47" t="s">
        <v>36</v>
      </c>
      <c r="E5" s="46" t="s">
        <v>34</v>
      </c>
      <c r="F5" s="47" t="s">
        <v>35</v>
      </c>
      <c r="G5" s="47" t="s">
        <v>36</v>
      </c>
      <c r="H5" s="46" t="s">
        <v>34</v>
      </c>
      <c r="I5" s="47" t="s">
        <v>35</v>
      </c>
      <c r="J5" s="47" t="s">
        <v>36</v>
      </c>
      <c r="K5" s="46" t="s">
        <v>34</v>
      </c>
      <c r="L5" s="47" t="s">
        <v>35</v>
      </c>
      <c r="M5" s="171" t="s">
        <v>36</v>
      </c>
      <c r="N5" s="47" t="s">
        <v>34</v>
      </c>
      <c r="O5" s="47" t="s">
        <v>35</v>
      </c>
      <c r="P5" s="47" t="s">
        <v>36</v>
      </c>
      <c r="Q5" s="46" t="s">
        <v>34</v>
      </c>
      <c r="R5" s="47" t="s">
        <v>35</v>
      </c>
      <c r="S5" s="47" t="s">
        <v>36</v>
      </c>
      <c r="T5" s="46" t="s">
        <v>34</v>
      </c>
      <c r="U5" s="47" t="s">
        <v>35</v>
      </c>
      <c r="V5" s="47" t="s">
        <v>36</v>
      </c>
      <c r="W5" s="46" t="s">
        <v>34</v>
      </c>
      <c r="X5" s="47" t="s">
        <v>35</v>
      </c>
      <c r="Y5" s="47" t="s">
        <v>36</v>
      </c>
    </row>
    <row r="6" spans="1:25">
      <c r="A6" s="8" t="s">
        <v>37</v>
      </c>
      <c r="B6" s="9"/>
      <c r="C6" s="10"/>
      <c r="D6" s="10"/>
      <c r="E6" s="9"/>
      <c r="F6" s="10"/>
      <c r="G6" s="10"/>
      <c r="H6" s="9"/>
      <c r="I6" s="10"/>
      <c r="J6" s="10"/>
      <c r="K6" s="9"/>
      <c r="L6" s="10"/>
      <c r="M6" s="142"/>
      <c r="N6" s="10"/>
      <c r="O6" s="10"/>
      <c r="P6" s="10"/>
      <c r="Q6" s="9"/>
      <c r="R6" s="10"/>
      <c r="S6" s="10"/>
      <c r="T6" s="9"/>
      <c r="U6" s="10"/>
      <c r="V6" s="10"/>
      <c r="W6" s="9"/>
      <c r="X6" s="10"/>
      <c r="Y6" s="10"/>
    </row>
    <row r="7" spans="1:25">
      <c r="A7" t="s">
        <v>52</v>
      </c>
      <c r="B7" s="11"/>
      <c r="C7" s="12"/>
      <c r="D7" s="12"/>
      <c r="E7" s="11"/>
      <c r="F7" s="12"/>
      <c r="G7" s="12"/>
      <c r="H7" s="11"/>
      <c r="I7" s="12"/>
      <c r="J7" s="12"/>
      <c r="K7" s="11"/>
      <c r="L7" s="12"/>
      <c r="M7" s="172"/>
      <c r="N7" s="12"/>
      <c r="O7" s="12"/>
      <c r="P7" s="12"/>
      <c r="Q7" s="11"/>
      <c r="R7" s="12"/>
      <c r="S7" s="12"/>
      <c r="T7" s="11"/>
      <c r="U7" s="12"/>
      <c r="V7" s="12"/>
      <c r="W7" s="11"/>
      <c r="X7" s="12"/>
      <c r="Y7" s="12"/>
    </row>
    <row r="8" spans="1:25">
      <c r="A8" t="s">
        <v>53</v>
      </c>
      <c r="B8" s="11">
        <v>981</v>
      </c>
      <c r="C8" s="12">
        <v>934</v>
      </c>
      <c r="D8" s="12">
        <v>1915</v>
      </c>
      <c r="E8" s="11">
        <v>443</v>
      </c>
      <c r="F8" s="12">
        <v>384</v>
      </c>
      <c r="G8" s="12">
        <v>827</v>
      </c>
      <c r="H8" s="11">
        <v>279</v>
      </c>
      <c r="I8" s="12">
        <v>302</v>
      </c>
      <c r="J8" s="12">
        <v>581</v>
      </c>
      <c r="K8" s="11">
        <v>464</v>
      </c>
      <c r="L8" s="12">
        <v>461</v>
      </c>
      <c r="M8" s="172">
        <v>925</v>
      </c>
      <c r="N8" s="12">
        <v>614</v>
      </c>
      <c r="O8" s="12">
        <v>586</v>
      </c>
      <c r="P8" s="12">
        <v>1200</v>
      </c>
      <c r="Q8" s="11">
        <v>5</v>
      </c>
      <c r="R8" s="12">
        <v>5</v>
      </c>
      <c r="S8" s="12">
        <v>10</v>
      </c>
      <c r="T8" s="11">
        <v>491</v>
      </c>
      <c r="U8" s="12">
        <v>458</v>
      </c>
      <c r="V8" s="12">
        <v>949</v>
      </c>
      <c r="W8" s="11">
        <f t="shared" ref="W8:Y12" si="0">SUM(T8,Q8,N8,K8,H8,E8,B8)</f>
        <v>3277</v>
      </c>
      <c r="X8" s="12">
        <f t="shared" si="0"/>
        <v>3130</v>
      </c>
      <c r="Y8" s="12">
        <f t="shared" si="0"/>
        <v>6407</v>
      </c>
    </row>
    <row r="9" spans="1:25">
      <c r="A9" t="s">
        <v>54</v>
      </c>
      <c r="B9" s="11">
        <v>2849</v>
      </c>
      <c r="C9" s="12">
        <v>2835</v>
      </c>
      <c r="D9" s="12">
        <v>5684</v>
      </c>
      <c r="E9" s="11">
        <v>1021</v>
      </c>
      <c r="F9" s="12">
        <v>1030</v>
      </c>
      <c r="G9" s="12">
        <v>2051</v>
      </c>
      <c r="H9" s="11">
        <v>385</v>
      </c>
      <c r="I9" s="12">
        <v>355</v>
      </c>
      <c r="J9" s="12">
        <v>740</v>
      </c>
      <c r="K9" s="11">
        <v>1356</v>
      </c>
      <c r="L9" s="12">
        <v>1277</v>
      </c>
      <c r="M9" s="172">
        <v>2633</v>
      </c>
      <c r="N9" s="12">
        <v>1972</v>
      </c>
      <c r="O9" s="12">
        <v>1844</v>
      </c>
      <c r="P9" s="12">
        <v>3816</v>
      </c>
      <c r="Q9" s="11">
        <v>0</v>
      </c>
      <c r="R9" s="12">
        <v>0</v>
      </c>
      <c r="S9" s="12">
        <v>0</v>
      </c>
      <c r="T9" s="11">
        <v>1264</v>
      </c>
      <c r="U9" s="12">
        <v>1238</v>
      </c>
      <c r="V9" s="12">
        <v>2502</v>
      </c>
      <c r="W9" s="11">
        <f t="shared" si="0"/>
        <v>8847</v>
      </c>
      <c r="X9" s="12">
        <f t="shared" si="0"/>
        <v>8579</v>
      </c>
      <c r="Y9" s="12">
        <f t="shared" si="0"/>
        <v>17426</v>
      </c>
    </row>
    <row r="10" spans="1:25">
      <c r="A10" t="s">
        <v>55</v>
      </c>
      <c r="B10" s="11">
        <v>0</v>
      </c>
      <c r="C10" s="12">
        <v>0</v>
      </c>
      <c r="D10" s="12">
        <v>0</v>
      </c>
      <c r="E10" s="11">
        <v>0</v>
      </c>
      <c r="F10" s="12">
        <v>0</v>
      </c>
      <c r="G10" s="12">
        <v>0</v>
      </c>
      <c r="H10" s="11">
        <v>0</v>
      </c>
      <c r="I10" s="12">
        <v>0</v>
      </c>
      <c r="J10" s="12">
        <v>0</v>
      </c>
      <c r="K10" s="11">
        <v>0</v>
      </c>
      <c r="L10" s="12">
        <v>0</v>
      </c>
      <c r="M10" s="172">
        <v>0</v>
      </c>
      <c r="N10" s="12">
        <v>0</v>
      </c>
      <c r="O10" s="12">
        <v>0</v>
      </c>
      <c r="P10" s="12">
        <v>0</v>
      </c>
      <c r="Q10" s="11">
        <v>0</v>
      </c>
      <c r="R10" s="12">
        <v>0</v>
      </c>
      <c r="S10" s="12">
        <v>0</v>
      </c>
      <c r="T10" s="11">
        <v>14</v>
      </c>
      <c r="U10" s="12">
        <v>20</v>
      </c>
      <c r="V10" s="12">
        <v>34</v>
      </c>
      <c r="W10" s="11">
        <f t="shared" si="0"/>
        <v>14</v>
      </c>
      <c r="X10" s="12">
        <f t="shared" si="0"/>
        <v>20</v>
      </c>
      <c r="Y10" s="12">
        <f t="shared" si="0"/>
        <v>34</v>
      </c>
    </row>
    <row r="11" spans="1:25">
      <c r="A11" t="s">
        <v>56</v>
      </c>
      <c r="B11" s="11">
        <v>2102</v>
      </c>
      <c r="C11" s="12">
        <v>1843</v>
      </c>
      <c r="D11" s="12">
        <v>3945</v>
      </c>
      <c r="E11" s="11">
        <v>538</v>
      </c>
      <c r="F11" s="12">
        <v>506</v>
      </c>
      <c r="G11" s="12">
        <v>1044</v>
      </c>
      <c r="H11" s="11">
        <v>289</v>
      </c>
      <c r="I11" s="12">
        <v>251</v>
      </c>
      <c r="J11" s="12">
        <v>540</v>
      </c>
      <c r="K11" s="11">
        <v>214</v>
      </c>
      <c r="L11" s="12">
        <v>218</v>
      </c>
      <c r="M11" s="172">
        <v>432</v>
      </c>
      <c r="N11" s="12">
        <v>712</v>
      </c>
      <c r="O11" s="12">
        <v>661</v>
      </c>
      <c r="P11" s="12">
        <v>1373</v>
      </c>
      <c r="Q11" s="11">
        <v>0</v>
      </c>
      <c r="R11" s="12">
        <v>0</v>
      </c>
      <c r="S11" s="12">
        <v>0</v>
      </c>
      <c r="T11" s="11">
        <v>169</v>
      </c>
      <c r="U11" s="12">
        <v>174</v>
      </c>
      <c r="V11" s="12">
        <v>343</v>
      </c>
      <c r="W11" s="11">
        <f t="shared" si="0"/>
        <v>4024</v>
      </c>
      <c r="X11" s="12">
        <f t="shared" si="0"/>
        <v>3653</v>
      </c>
      <c r="Y11" s="12">
        <f t="shared" si="0"/>
        <v>7677</v>
      </c>
    </row>
    <row r="12" spans="1:25" s="14" customFormat="1">
      <c r="A12" s="41" t="s">
        <v>46</v>
      </c>
      <c r="B12" s="15">
        <v>5932</v>
      </c>
      <c r="C12" s="16">
        <v>5612</v>
      </c>
      <c r="D12" s="16">
        <v>11544</v>
      </c>
      <c r="E12" s="15">
        <v>2002</v>
      </c>
      <c r="F12" s="16">
        <v>1920</v>
      </c>
      <c r="G12" s="16">
        <v>3922</v>
      </c>
      <c r="H12" s="15">
        <v>953</v>
      </c>
      <c r="I12" s="16">
        <v>908</v>
      </c>
      <c r="J12" s="16">
        <v>1861</v>
      </c>
      <c r="K12" s="15">
        <v>2034</v>
      </c>
      <c r="L12" s="16">
        <v>1956</v>
      </c>
      <c r="M12" s="147">
        <v>3990</v>
      </c>
      <c r="N12" s="16">
        <v>3298</v>
      </c>
      <c r="O12" s="16">
        <v>3091</v>
      </c>
      <c r="P12" s="16">
        <v>6389</v>
      </c>
      <c r="Q12" s="15">
        <v>5</v>
      </c>
      <c r="R12" s="16">
        <v>5</v>
      </c>
      <c r="S12" s="16">
        <v>10</v>
      </c>
      <c r="T12" s="15">
        <v>1938</v>
      </c>
      <c r="U12" s="16">
        <v>1890</v>
      </c>
      <c r="V12" s="16">
        <v>3828</v>
      </c>
      <c r="W12" s="15">
        <f t="shared" si="0"/>
        <v>16162</v>
      </c>
      <c r="X12" s="16">
        <f t="shared" si="0"/>
        <v>15382</v>
      </c>
      <c r="Y12" s="16">
        <f t="shared" si="0"/>
        <v>31544</v>
      </c>
    </row>
    <row r="13" spans="1:25">
      <c r="B13" s="11"/>
      <c r="C13" s="12"/>
      <c r="D13" s="12"/>
      <c r="E13" s="11"/>
      <c r="F13" s="12"/>
      <c r="G13" s="12"/>
      <c r="H13" s="11"/>
      <c r="I13" s="12"/>
      <c r="J13" s="12"/>
      <c r="K13" s="11"/>
      <c r="L13" s="12"/>
      <c r="M13" s="172"/>
      <c r="N13" s="12"/>
      <c r="O13" s="12"/>
      <c r="P13" s="12"/>
      <c r="Q13" s="11"/>
      <c r="R13" s="12"/>
      <c r="S13" s="12"/>
      <c r="T13" s="11"/>
      <c r="U13" s="12"/>
      <c r="V13" s="12"/>
      <c r="W13" s="11"/>
      <c r="X13" s="12"/>
      <c r="Y13" s="12"/>
    </row>
    <row r="14" spans="1:25">
      <c r="A14" t="s">
        <v>57</v>
      </c>
      <c r="B14" s="11"/>
      <c r="C14" s="12"/>
      <c r="D14" s="12"/>
      <c r="E14" s="11"/>
      <c r="F14" s="12"/>
      <c r="G14" s="12"/>
      <c r="H14" s="11"/>
      <c r="I14" s="12"/>
      <c r="J14" s="12"/>
      <c r="K14" s="11"/>
      <c r="L14" s="12"/>
      <c r="M14" s="172"/>
      <c r="N14" s="12"/>
      <c r="O14" s="12"/>
      <c r="P14" s="12"/>
      <c r="Q14" s="11"/>
      <c r="R14" s="12"/>
      <c r="S14" s="12"/>
      <c r="T14" s="11"/>
      <c r="U14" s="12"/>
      <c r="V14" s="12"/>
      <c r="W14" s="11"/>
      <c r="X14" s="12"/>
      <c r="Y14" s="12"/>
    </row>
    <row r="15" spans="1:25">
      <c r="A15" t="s">
        <v>53</v>
      </c>
      <c r="B15" s="11">
        <v>26</v>
      </c>
      <c r="C15" s="12">
        <v>12</v>
      </c>
      <c r="D15" s="12">
        <v>38</v>
      </c>
      <c r="E15" s="11">
        <v>11</v>
      </c>
      <c r="F15" s="12">
        <v>6</v>
      </c>
      <c r="G15" s="12">
        <v>17</v>
      </c>
      <c r="H15" s="11">
        <v>2</v>
      </c>
      <c r="I15" s="12">
        <v>2</v>
      </c>
      <c r="J15" s="12">
        <v>4</v>
      </c>
      <c r="K15" s="11">
        <v>26</v>
      </c>
      <c r="L15" s="12">
        <v>9</v>
      </c>
      <c r="M15" s="172">
        <v>35</v>
      </c>
      <c r="N15" s="12">
        <v>27</v>
      </c>
      <c r="O15" s="12">
        <v>9</v>
      </c>
      <c r="P15" s="12">
        <v>36</v>
      </c>
      <c r="Q15" s="11">
        <v>0</v>
      </c>
      <c r="R15" s="12">
        <v>0</v>
      </c>
      <c r="S15" s="12">
        <v>0</v>
      </c>
      <c r="T15" s="11">
        <v>16</v>
      </c>
      <c r="U15" s="12">
        <v>7</v>
      </c>
      <c r="V15" s="12">
        <v>23</v>
      </c>
      <c r="W15" s="11">
        <f t="shared" ref="W15:Y20" si="1">SUM(T15,Q15,N15,K15,H15,E15,B15)</f>
        <v>108</v>
      </c>
      <c r="X15" s="12">
        <f t="shared" si="1"/>
        <v>45</v>
      </c>
      <c r="Y15" s="12">
        <f t="shared" si="1"/>
        <v>153</v>
      </c>
    </row>
    <row r="16" spans="1:25">
      <c r="A16" t="s">
        <v>54</v>
      </c>
      <c r="B16" s="11">
        <v>64</v>
      </c>
      <c r="C16" s="12">
        <v>25</v>
      </c>
      <c r="D16" s="12">
        <v>89</v>
      </c>
      <c r="E16" s="11">
        <v>14</v>
      </c>
      <c r="F16" s="12">
        <v>11</v>
      </c>
      <c r="G16" s="12">
        <v>25</v>
      </c>
      <c r="H16" s="11">
        <v>9</v>
      </c>
      <c r="I16" s="12">
        <v>7</v>
      </c>
      <c r="J16" s="12">
        <v>16</v>
      </c>
      <c r="K16" s="11">
        <v>32</v>
      </c>
      <c r="L16" s="12">
        <v>12</v>
      </c>
      <c r="M16" s="172">
        <v>44</v>
      </c>
      <c r="N16" s="12">
        <v>30</v>
      </c>
      <c r="O16" s="12">
        <v>16</v>
      </c>
      <c r="P16" s="12">
        <v>46</v>
      </c>
      <c r="Q16" s="11">
        <v>0</v>
      </c>
      <c r="R16" s="12">
        <v>0</v>
      </c>
      <c r="S16" s="12">
        <v>0</v>
      </c>
      <c r="T16" s="11">
        <v>38</v>
      </c>
      <c r="U16" s="12">
        <v>5</v>
      </c>
      <c r="V16" s="12">
        <v>43</v>
      </c>
      <c r="W16" s="11">
        <f t="shared" si="1"/>
        <v>187</v>
      </c>
      <c r="X16" s="12">
        <f t="shared" si="1"/>
        <v>76</v>
      </c>
      <c r="Y16" s="12">
        <f t="shared" si="1"/>
        <v>263</v>
      </c>
    </row>
    <row r="17" spans="1:25">
      <c r="A17" s="105" t="s">
        <v>58</v>
      </c>
      <c r="B17" s="11">
        <v>0</v>
      </c>
      <c r="C17" s="12">
        <v>0</v>
      </c>
      <c r="D17" s="12">
        <v>0</v>
      </c>
      <c r="E17" s="11">
        <v>2</v>
      </c>
      <c r="F17" s="12">
        <v>0</v>
      </c>
      <c r="G17" s="12">
        <v>2</v>
      </c>
      <c r="H17" s="11">
        <v>0</v>
      </c>
      <c r="I17" s="12">
        <v>0</v>
      </c>
      <c r="J17" s="12">
        <v>0</v>
      </c>
      <c r="K17" s="11">
        <v>0</v>
      </c>
      <c r="L17" s="12">
        <v>0</v>
      </c>
      <c r="M17" s="172">
        <v>0</v>
      </c>
      <c r="N17" s="12">
        <v>3</v>
      </c>
      <c r="O17" s="12">
        <v>1</v>
      </c>
      <c r="P17" s="12">
        <v>4</v>
      </c>
      <c r="Q17" s="11">
        <v>0</v>
      </c>
      <c r="R17" s="12">
        <v>0</v>
      </c>
      <c r="S17" s="12">
        <v>0</v>
      </c>
      <c r="T17" s="11">
        <v>0</v>
      </c>
      <c r="U17" s="12">
        <v>0</v>
      </c>
      <c r="V17" s="12">
        <v>0</v>
      </c>
      <c r="W17" s="11">
        <f>SUM(T17,Q17,N17,K17,H17,E17,B17)</f>
        <v>5</v>
      </c>
      <c r="X17" s="12">
        <f>SUM(U17,R17,O17,L17,I17,F17,C17)</f>
        <v>1</v>
      </c>
      <c r="Y17" s="12">
        <f>SUM(V17,S17,P17,M17,J17,G17,D17)</f>
        <v>6</v>
      </c>
    </row>
    <row r="18" spans="1:25">
      <c r="A18" t="s">
        <v>56</v>
      </c>
      <c r="B18" s="11">
        <v>30</v>
      </c>
      <c r="C18" s="12">
        <v>10</v>
      </c>
      <c r="D18" s="12">
        <v>40</v>
      </c>
      <c r="E18" s="11">
        <v>4</v>
      </c>
      <c r="F18" s="12">
        <v>0</v>
      </c>
      <c r="G18" s="12">
        <v>4</v>
      </c>
      <c r="H18" s="11">
        <v>0</v>
      </c>
      <c r="I18" s="12">
        <v>0</v>
      </c>
      <c r="J18" s="12">
        <v>0</v>
      </c>
      <c r="K18" s="11">
        <v>3</v>
      </c>
      <c r="L18" s="12">
        <v>1</v>
      </c>
      <c r="M18" s="172">
        <v>4</v>
      </c>
      <c r="N18" s="12">
        <v>14</v>
      </c>
      <c r="O18" s="12">
        <v>4</v>
      </c>
      <c r="P18" s="12">
        <v>18</v>
      </c>
      <c r="Q18" s="11">
        <v>0</v>
      </c>
      <c r="R18" s="12">
        <v>0</v>
      </c>
      <c r="S18" s="12">
        <v>0</v>
      </c>
      <c r="T18" s="11">
        <v>0</v>
      </c>
      <c r="U18" s="12">
        <v>0</v>
      </c>
      <c r="V18" s="12">
        <v>0</v>
      </c>
      <c r="W18" s="11">
        <f t="shared" si="1"/>
        <v>51</v>
      </c>
      <c r="X18" s="12">
        <f t="shared" si="1"/>
        <v>15</v>
      </c>
      <c r="Y18" s="12">
        <f t="shared" si="1"/>
        <v>66</v>
      </c>
    </row>
    <row r="19" spans="1:25">
      <c r="A19" t="s">
        <v>59</v>
      </c>
      <c r="B19" s="11">
        <v>0</v>
      </c>
      <c r="C19" s="12">
        <v>0</v>
      </c>
      <c r="D19" s="12">
        <v>0</v>
      </c>
      <c r="E19" s="11">
        <v>0</v>
      </c>
      <c r="F19" s="12">
        <v>0</v>
      </c>
      <c r="G19" s="12">
        <v>0</v>
      </c>
      <c r="H19" s="11">
        <v>2</v>
      </c>
      <c r="I19" s="12">
        <v>4</v>
      </c>
      <c r="J19" s="12">
        <v>6</v>
      </c>
      <c r="K19" s="11">
        <v>0</v>
      </c>
      <c r="L19" s="12">
        <v>0</v>
      </c>
      <c r="M19" s="172">
        <v>0</v>
      </c>
      <c r="N19" s="12">
        <v>0</v>
      </c>
      <c r="O19" s="12">
        <v>0</v>
      </c>
      <c r="P19" s="12">
        <v>0</v>
      </c>
      <c r="Q19" s="11">
        <v>0</v>
      </c>
      <c r="R19" s="12">
        <v>0</v>
      </c>
      <c r="S19" s="12">
        <v>0</v>
      </c>
      <c r="T19" s="11">
        <v>0</v>
      </c>
      <c r="U19" s="12">
        <v>0</v>
      </c>
      <c r="V19" s="12">
        <v>0</v>
      </c>
      <c r="W19" s="11">
        <f t="shared" si="1"/>
        <v>2</v>
      </c>
      <c r="X19" s="12">
        <f t="shared" si="1"/>
        <v>4</v>
      </c>
      <c r="Y19" s="12">
        <f t="shared" si="1"/>
        <v>6</v>
      </c>
    </row>
    <row r="20" spans="1:25" s="14" customFormat="1">
      <c r="A20" s="41" t="s">
        <v>46</v>
      </c>
      <c r="B20" s="15">
        <v>120</v>
      </c>
      <c r="C20" s="16">
        <v>47</v>
      </c>
      <c r="D20" s="16">
        <v>167</v>
      </c>
      <c r="E20" s="15">
        <v>31</v>
      </c>
      <c r="F20" s="16">
        <v>17</v>
      </c>
      <c r="G20" s="16">
        <v>48</v>
      </c>
      <c r="H20" s="15">
        <v>13</v>
      </c>
      <c r="I20" s="16">
        <v>13</v>
      </c>
      <c r="J20" s="16">
        <v>26</v>
      </c>
      <c r="K20" s="15">
        <v>61</v>
      </c>
      <c r="L20" s="16">
        <v>22</v>
      </c>
      <c r="M20" s="147">
        <v>83</v>
      </c>
      <c r="N20" s="16">
        <v>74</v>
      </c>
      <c r="O20" s="16">
        <v>30</v>
      </c>
      <c r="P20" s="16">
        <v>104</v>
      </c>
      <c r="Q20" s="15">
        <v>0</v>
      </c>
      <c r="R20" s="16">
        <v>0</v>
      </c>
      <c r="S20" s="16">
        <v>0</v>
      </c>
      <c r="T20" s="15">
        <v>54</v>
      </c>
      <c r="U20" s="16">
        <v>12</v>
      </c>
      <c r="V20" s="16">
        <v>66</v>
      </c>
      <c r="W20" s="15">
        <f t="shared" si="1"/>
        <v>353</v>
      </c>
      <c r="X20" s="16">
        <f t="shared" si="1"/>
        <v>141</v>
      </c>
      <c r="Y20" s="16">
        <f t="shared" si="1"/>
        <v>494</v>
      </c>
    </row>
    <row r="21" spans="1:25">
      <c r="B21" s="11"/>
      <c r="C21" s="12"/>
      <c r="D21" s="12"/>
      <c r="E21" s="11"/>
      <c r="F21" s="12"/>
      <c r="G21" s="12"/>
      <c r="H21" s="11"/>
      <c r="I21" s="12"/>
      <c r="J21" s="12"/>
      <c r="K21" s="11"/>
      <c r="L21" s="12"/>
      <c r="M21" s="172"/>
      <c r="N21" s="12"/>
      <c r="O21" s="12"/>
      <c r="P21" s="12"/>
      <c r="Q21" s="11"/>
      <c r="R21" s="12"/>
      <c r="S21" s="12"/>
      <c r="T21" s="11"/>
      <c r="U21" s="12"/>
      <c r="V21" s="12"/>
      <c r="W21" s="11"/>
      <c r="X21" s="12"/>
      <c r="Y21" s="12"/>
    </row>
    <row r="22" spans="1:25">
      <c r="A22" s="1" t="s">
        <v>48</v>
      </c>
      <c r="B22" s="11"/>
      <c r="C22" s="12"/>
      <c r="D22" s="12"/>
      <c r="E22" s="11"/>
      <c r="F22" s="12"/>
      <c r="G22" s="12"/>
      <c r="H22" s="11"/>
      <c r="I22" s="12"/>
      <c r="J22" s="12"/>
      <c r="K22" s="11"/>
      <c r="L22" s="12"/>
      <c r="M22" s="172"/>
      <c r="N22" s="12"/>
      <c r="O22" s="12"/>
      <c r="P22" s="12"/>
      <c r="Q22" s="11"/>
      <c r="R22" s="12"/>
      <c r="S22" s="12"/>
      <c r="T22" s="11"/>
      <c r="U22" s="12"/>
      <c r="V22" s="12"/>
      <c r="W22" s="11"/>
      <c r="X22" s="12"/>
      <c r="Y22" s="12"/>
    </row>
    <row r="23" spans="1:25">
      <c r="A23" t="s">
        <v>52</v>
      </c>
      <c r="B23" s="11"/>
      <c r="C23" s="12"/>
      <c r="D23" s="12"/>
      <c r="E23" s="11"/>
      <c r="F23" s="12"/>
      <c r="G23" s="12"/>
      <c r="H23" s="11"/>
      <c r="I23" s="12"/>
      <c r="J23" s="12"/>
      <c r="K23" s="11"/>
      <c r="L23" s="12"/>
      <c r="M23" s="172"/>
      <c r="N23" s="12"/>
      <c r="O23" s="12"/>
      <c r="P23" s="12"/>
      <c r="Q23" s="11"/>
      <c r="R23" s="12"/>
      <c r="S23" s="12"/>
      <c r="T23" s="11"/>
      <c r="U23" s="12"/>
      <c r="V23" s="12"/>
      <c r="W23" s="11"/>
      <c r="X23" s="12"/>
      <c r="Y23" s="12"/>
    </row>
    <row r="24" spans="1:25">
      <c r="A24" t="s">
        <v>53</v>
      </c>
      <c r="B24" s="11">
        <v>1585</v>
      </c>
      <c r="C24" s="12">
        <v>1515</v>
      </c>
      <c r="D24" s="12">
        <v>3100</v>
      </c>
      <c r="E24" s="11">
        <v>584</v>
      </c>
      <c r="F24" s="12">
        <v>550</v>
      </c>
      <c r="G24" s="12">
        <v>1134</v>
      </c>
      <c r="H24" s="11">
        <v>344</v>
      </c>
      <c r="I24" s="12">
        <v>341</v>
      </c>
      <c r="J24" s="12">
        <v>685</v>
      </c>
      <c r="K24" s="11">
        <v>670</v>
      </c>
      <c r="L24" s="12">
        <v>706</v>
      </c>
      <c r="M24" s="172">
        <v>1376</v>
      </c>
      <c r="N24" s="12">
        <v>869</v>
      </c>
      <c r="O24" s="12">
        <v>907</v>
      </c>
      <c r="P24" s="12">
        <v>1776</v>
      </c>
      <c r="Q24" s="11">
        <v>1</v>
      </c>
      <c r="R24" s="12">
        <v>4</v>
      </c>
      <c r="S24" s="12">
        <v>5</v>
      </c>
      <c r="T24" s="11">
        <v>891</v>
      </c>
      <c r="U24" s="12">
        <v>847</v>
      </c>
      <c r="V24" s="12">
        <v>1738</v>
      </c>
      <c r="W24" s="11">
        <f t="shared" ref="W24:W28" si="2">SUM(T24,Q24,N24,K24,H24,E24,B24)</f>
        <v>4944</v>
      </c>
      <c r="X24" s="12">
        <f t="shared" ref="X24:Y28" si="3">SUM(U24,R24,O24,L24,I24,F24,C24)</f>
        <v>4870</v>
      </c>
      <c r="Y24" s="12">
        <f t="shared" si="3"/>
        <v>9814</v>
      </c>
    </row>
    <row r="25" spans="1:25">
      <c r="A25" t="s">
        <v>54</v>
      </c>
      <c r="B25" s="11">
        <v>4515</v>
      </c>
      <c r="C25" s="12">
        <v>4290</v>
      </c>
      <c r="D25" s="12">
        <v>8805</v>
      </c>
      <c r="E25" s="11">
        <v>1296</v>
      </c>
      <c r="F25" s="12">
        <v>1311</v>
      </c>
      <c r="G25" s="12">
        <v>2607</v>
      </c>
      <c r="H25" s="11">
        <v>504</v>
      </c>
      <c r="I25" s="12">
        <v>501</v>
      </c>
      <c r="J25" s="12">
        <v>1005</v>
      </c>
      <c r="K25" s="11">
        <v>1688</v>
      </c>
      <c r="L25" s="12">
        <v>1743</v>
      </c>
      <c r="M25" s="172">
        <v>3431</v>
      </c>
      <c r="N25" s="12">
        <v>2668</v>
      </c>
      <c r="O25" s="12">
        <v>2686</v>
      </c>
      <c r="P25" s="12">
        <v>5354</v>
      </c>
      <c r="Q25" s="11">
        <v>0</v>
      </c>
      <c r="R25" s="12">
        <v>0</v>
      </c>
      <c r="S25" s="12">
        <v>0</v>
      </c>
      <c r="T25" s="11">
        <v>1867</v>
      </c>
      <c r="U25" s="12">
        <v>1947</v>
      </c>
      <c r="V25" s="12">
        <v>3814</v>
      </c>
      <c r="W25" s="11">
        <f>SUM(T25,Q25,N25,K25,H25,E25,B25)</f>
        <v>12538</v>
      </c>
      <c r="X25" s="12">
        <f t="shared" si="3"/>
        <v>12478</v>
      </c>
      <c r="Y25" s="12">
        <f t="shared" si="3"/>
        <v>25016</v>
      </c>
    </row>
    <row r="26" spans="1:25">
      <c r="A26" t="s">
        <v>55</v>
      </c>
      <c r="B26" s="11">
        <v>0</v>
      </c>
      <c r="C26" s="12">
        <v>0</v>
      </c>
      <c r="D26" s="12">
        <v>0</v>
      </c>
      <c r="E26" s="11">
        <v>0</v>
      </c>
      <c r="F26" s="12">
        <v>0</v>
      </c>
      <c r="G26" s="12">
        <v>0</v>
      </c>
      <c r="H26" s="11">
        <v>0</v>
      </c>
      <c r="I26" s="12">
        <v>0</v>
      </c>
      <c r="J26" s="12">
        <v>0</v>
      </c>
      <c r="K26" s="11">
        <v>0</v>
      </c>
      <c r="L26" s="12">
        <v>0</v>
      </c>
      <c r="M26" s="172">
        <v>0</v>
      </c>
      <c r="N26" s="12">
        <v>0</v>
      </c>
      <c r="O26" s="12">
        <v>0</v>
      </c>
      <c r="P26" s="12">
        <v>0</v>
      </c>
      <c r="Q26" s="11">
        <v>0</v>
      </c>
      <c r="R26" s="12">
        <v>0</v>
      </c>
      <c r="S26" s="12">
        <v>0</v>
      </c>
      <c r="T26" s="11">
        <v>39</v>
      </c>
      <c r="U26" s="12">
        <v>38</v>
      </c>
      <c r="V26" s="12">
        <v>77</v>
      </c>
      <c r="W26" s="11">
        <f t="shared" si="2"/>
        <v>39</v>
      </c>
      <c r="X26" s="12">
        <f t="shared" si="3"/>
        <v>38</v>
      </c>
      <c r="Y26" s="12">
        <f t="shared" si="3"/>
        <v>77</v>
      </c>
    </row>
    <row r="27" spans="1:25">
      <c r="A27" t="s">
        <v>56</v>
      </c>
      <c r="B27" s="11">
        <v>2783</v>
      </c>
      <c r="C27" s="12">
        <v>2824</v>
      </c>
      <c r="D27" s="12">
        <v>5607</v>
      </c>
      <c r="E27" s="11">
        <v>876</v>
      </c>
      <c r="F27" s="12">
        <v>788</v>
      </c>
      <c r="G27" s="12">
        <v>1664</v>
      </c>
      <c r="H27" s="11">
        <v>364</v>
      </c>
      <c r="I27" s="12">
        <v>373</v>
      </c>
      <c r="J27" s="12">
        <v>737</v>
      </c>
      <c r="K27" s="11">
        <v>311</v>
      </c>
      <c r="L27" s="12">
        <v>304</v>
      </c>
      <c r="M27" s="172">
        <v>615</v>
      </c>
      <c r="N27" s="12">
        <v>930</v>
      </c>
      <c r="O27" s="12">
        <v>920</v>
      </c>
      <c r="P27" s="12">
        <v>1850</v>
      </c>
      <c r="Q27" s="11">
        <v>0</v>
      </c>
      <c r="R27" s="12">
        <v>0</v>
      </c>
      <c r="S27" s="12">
        <v>0</v>
      </c>
      <c r="T27" s="11">
        <v>300</v>
      </c>
      <c r="U27" s="12">
        <v>281</v>
      </c>
      <c r="V27" s="12">
        <v>581</v>
      </c>
      <c r="W27" s="11">
        <f t="shared" si="2"/>
        <v>5564</v>
      </c>
      <c r="X27" s="12">
        <f t="shared" si="3"/>
        <v>5490</v>
      </c>
      <c r="Y27" s="12">
        <f t="shared" si="3"/>
        <v>11054</v>
      </c>
    </row>
    <row r="28" spans="1:25" s="14" customFormat="1">
      <c r="A28" s="41" t="s">
        <v>46</v>
      </c>
      <c r="B28" s="15">
        <v>8883</v>
      </c>
      <c r="C28" s="16">
        <v>8629</v>
      </c>
      <c r="D28" s="16">
        <v>17512</v>
      </c>
      <c r="E28" s="15">
        <v>2756</v>
      </c>
      <c r="F28" s="16">
        <v>2649</v>
      </c>
      <c r="G28" s="16">
        <v>5405</v>
      </c>
      <c r="H28" s="15">
        <v>1212</v>
      </c>
      <c r="I28" s="16">
        <v>1215</v>
      </c>
      <c r="J28" s="16">
        <v>2427</v>
      </c>
      <c r="K28" s="15">
        <v>2669</v>
      </c>
      <c r="L28" s="16">
        <v>2753</v>
      </c>
      <c r="M28" s="147">
        <v>5422</v>
      </c>
      <c r="N28" s="16">
        <v>4467</v>
      </c>
      <c r="O28" s="16">
        <v>4513</v>
      </c>
      <c r="P28" s="16">
        <v>8980</v>
      </c>
      <c r="Q28" s="15">
        <v>1</v>
      </c>
      <c r="R28" s="16">
        <v>4</v>
      </c>
      <c r="S28" s="16">
        <v>5</v>
      </c>
      <c r="T28" s="15">
        <v>3097</v>
      </c>
      <c r="U28" s="16">
        <v>3113</v>
      </c>
      <c r="V28" s="16">
        <v>6210</v>
      </c>
      <c r="W28" s="15">
        <f t="shared" si="2"/>
        <v>23085</v>
      </c>
      <c r="X28" s="16">
        <f t="shared" si="3"/>
        <v>22876</v>
      </c>
      <c r="Y28" s="16">
        <f t="shared" si="3"/>
        <v>45961</v>
      </c>
    </row>
    <row r="29" spans="1:25">
      <c r="B29" s="11"/>
      <c r="C29" s="12"/>
      <c r="D29" s="12"/>
      <c r="E29" s="11"/>
      <c r="F29" s="12"/>
      <c r="G29" s="12"/>
      <c r="H29" s="11"/>
      <c r="I29" s="12"/>
      <c r="J29" s="12"/>
      <c r="K29" s="11"/>
      <c r="L29" s="12"/>
      <c r="M29" s="172"/>
      <c r="N29" s="12"/>
      <c r="O29" s="12"/>
      <c r="P29" s="12"/>
      <c r="Q29" s="11"/>
      <c r="R29" s="12"/>
      <c r="S29" s="12"/>
      <c r="T29" s="11"/>
      <c r="U29" s="12"/>
      <c r="V29" s="12"/>
      <c r="W29" s="11"/>
      <c r="X29" s="12"/>
      <c r="Y29" s="12"/>
    </row>
    <row r="30" spans="1:25">
      <c r="A30" t="s">
        <v>57</v>
      </c>
      <c r="B30" s="11"/>
      <c r="C30" s="12"/>
      <c r="D30" s="12"/>
      <c r="E30" s="11"/>
      <c r="F30" s="12"/>
      <c r="G30" s="12"/>
      <c r="H30" s="11"/>
      <c r="I30" s="12"/>
      <c r="J30" s="12"/>
      <c r="K30" s="11"/>
      <c r="L30" s="12"/>
      <c r="M30" s="172"/>
      <c r="N30" s="12"/>
      <c r="O30" s="12"/>
      <c r="P30" s="12"/>
      <c r="Q30" s="11"/>
      <c r="R30" s="12"/>
      <c r="S30" s="12"/>
      <c r="T30" s="11"/>
      <c r="U30" s="12"/>
      <c r="V30" s="12"/>
      <c r="W30" s="11"/>
      <c r="X30" s="12"/>
      <c r="Y30" s="12"/>
    </row>
    <row r="31" spans="1:25">
      <c r="A31" t="s">
        <v>53</v>
      </c>
      <c r="B31" s="11">
        <v>183</v>
      </c>
      <c r="C31" s="12">
        <v>102</v>
      </c>
      <c r="D31" s="12">
        <v>285</v>
      </c>
      <c r="E31" s="11">
        <v>62</v>
      </c>
      <c r="F31" s="12">
        <v>27</v>
      </c>
      <c r="G31" s="12">
        <v>89</v>
      </c>
      <c r="H31" s="11">
        <v>15</v>
      </c>
      <c r="I31" s="12">
        <v>8</v>
      </c>
      <c r="J31" s="12">
        <v>23</v>
      </c>
      <c r="K31" s="11">
        <v>103</v>
      </c>
      <c r="L31" s="12">
        <v>58</v>
      </c>
      <c r="M31" s="172">
        <v>161</v>
      </c>
      <c r="N31" s="12">
        <v>138</v>
      </c>
      <c r="O31" s="12">
        <v>53</v>
      </c>
      <c r="P31" s="12">
        <v>191</v>
      </c>
      <c r="Q31" s="11">
        <v>0</v>
      </c>
      <c r="R31" s="12">
        <v>0</v>
      </c>
      <c r="S31" s="12">
        <v>0</v>
      </c>
      <c r="T31" s="11">
        <v>112</v>
      </c>
      <c r="U31" s="12">
        <v>66</v>
      </c>
      <c r="V31" s="12">
        <v>178</v>
      </c>
      <c r="W31" s="11">
        <f t="shared" ref="W31:Y36" si="4">SUM(T31,Q31,N31,K31,H31,E31,B31)</f>
        <v>613</v>
      </c>
      <c r="X31" s="12">
        <f t="shared" si="4"/>
        <v>314</v>
      </c>
      <c r="Y31" s="12">
        <f t="shared" si="4"/>
        <v>927</v>
      </c>
    </row>
    <row r="32" spans="1:25">
      <c r="A32" t="s">
        <v>54</v>
      </c>
      <c r="B32" s="11">
        <v>424</v>
      </c>
      <c r="C32" s="12">
        <v>196</v>
      </c>
      <c r="D32" s="12">
        <v>620</v>
      </c>
      <c r="E32" s="11">
        <v>102</v>
      </c>
      <c r="F32" s="12">
        <v>56</v>
      </c>
      <c r="G32" s="12">
        <v>158</v>
      </c>
      <c r="H32" s="11">
        <v>27</v>
      </c>
      <c r="I32" s="12">
        <v>13</v>
      </c>
      <c r="J32" s="12">
        <v>40</v>
      </c>
      <c r="K32" s="11">
        <v>244</v>
      </c>
      <c r="L32" s="12">
        <v>127</v>
      </c>
      <c r="M32" s="172">
        <v>371</v>
      </c>
      <c r="N32" s="12">
        <v>285</v>
      </c>
      <c r="O32" s="12">
        <v>173</v>
      </c>
      <c r="P32" s="12">
        <v>458</v>
      </c>
      <c r="Q32" s="11">
        <v>0</v>
      </c>
      <c r="R32" s="12">
        <v>0</v>
      </c>
      <c r="S32" s="12">
        <v>0</v>
      </c>
      <c r="T32" s="11">
        <v>366</v>
      </c>
      <c r="U32" s="12">
        <v>183</v>
      </c>
      <c r="V32" s="12">
        <v>549</v>
      </c>
      <c r="W32" s="11">
        <f t="shared" si="4"/>
        <v>1448</v>
      </c>
      <c r="X32" s="12">
        <f t="shared" si="4"/>
        <v>748</v>
      </c>
      <c r="Y32" s="12">
        <f t="shared" si="4"/>
        <v>2196</v>
      </c>
    </row>
    <row r="33" spans="1:25">
      <c r="A33" t="s">
        <v>55</v>
      </c>
      <c r="B33" s="11">
        <v>0</v>
      </c>
      <c r="C33" s="12">
        <v>0</v>
      </c>
      <c r="D33" s="12">
        <v>0</v>
      </c>
      <c r="E33" s="11">
        <v>9</v>
      </c>
      <c r="F33" s="12">
        <v>6</v>
      </c>
      <c r="G33" s="12">
        <v>15</v>
      </c>
      <c r="H33" s="11">
        <v>0</v>
      </c>
      <c r="I33" s="12">
        <v>0</v>
      </c>
      <c r="J33" s="12">
        <v>0</v>
      </c>
      <c r="K33" s="11">
        <v>0</v>
      </c>
      <c r="L33" s="12">
        <v>0</v>
      </c>
      <c r="M33" s="172">
        <v>0</v>
      </c>
      <c r="N33" s="12">
        <v>38</v>
      </c>
      <c r="O33" s="12">
        <v>26</v>
      </c>
      <c r="P33" s="12">
        <v>64</v>
      </c>
      <c r="Q33" s="11">
        <v>0</v>
      </c>
      <c r="R33" s="12">
        <v>0</v>
      </c>
      <c r="S33" s="12">
        <v>0</v>
      </c>
      <c r="T33" s="11">
        <v>0</v>
      </c>
      <c r="U33" s="12">
        <v>0</v>
      </c>
      <c r="V33" s="12">
        <v>0</v>
      </c>
      <c r="W33" s="11">
        <f t="shared" si="4"/>
        <v>47</v>
      </c>
      <c r="X33" s="12">
        <f t="shared" si="4"/>
        <v>32</v>
      </c>
      <c r="Y33" s="12">
        <f t="shared" si="4"/>
        <v>79</v>
      </c>
    </row>
    <row r="34" spans="1:25">
      <c r="A34" t="s">
        <v>56</v>
      </c>
      <c r="B34" s="11">
        <v>250</v>
      </c>
      <c r="C34" s="12">
        <v>160</v>
      </c>
      <c r="D34" s="12">
        <v>410</v>
      </c>
      <c r="E34" s="11">
        <v>26</v>
      </c>
      <c r="F34" s="12">
        <v>11</v>
      </c>
      <c r="G34" s="12">
        <v>37</v>
      </c>
      <c r="H34" s="11">
        <v>6</v>
      </c>
      <c r="I34" s="12">
        <v>8</v>
      </c>
      <c r="J34" s="12">
        <v>14</v>
      </c>
      <c r="K34" s="11">
        <v>37</v>
      </c>
      <c r="L34" s="12">
        <v>23</v>
      </c>
      <c r="M34" s="172">
        <v>60</v>
      </c>
      <c r="N34" s="12">
        <v>86</v>
      </c>
      <c r="O34" s="12">
        <v>44</v>
      </c>
      <c r="P34" s="12">
        <v>130</v>
      </c>
      <c r="Q34" s="11">
        <v>0</v>
      </c>
      <c r="R34" s="12">
        <v>0</v>
      </c>
      <c r="S34" s="12">
        <v>0</v>
      </c>
      <c r="T34" s="11">
        <v>12</v>
      </c>
      <c r="U34" s="12">
        <v>5</v>
      </c>
      <c r="V34" s="12">
        <v>17</v>
      </c>
      <c r="W34" s="11">
        <f t="shared" si="4"/>
        <v>417</v>
      </c>
      <c r="X34" s="12">
        <f t="shared" si="4"/>
        <v>251</v>
      </c>
      <c r="Y34" s="12">
        <f t="shared" si="4"/>
        <v>668</v>
      </c>
    </row>
    <row r="35" spans="1:25">
      <c r="A35" t="s">
        <v>59</v>
      </c>
      <c r="B35" s="11">
        <v>0</v>
      </c>
      <c r="C35" s="12">
        <v>0</v>
      </c>
      <c r="D35" s="12">
        <v>0</v>
      </c>
      <c r="E35" s="11">
        <v>0</v>
      </c>
      <c r="F35" s="12">
        <v>0</v>
      </c>
      <c r="G35" s="12">
        <v>0</v>
      </c>
      <c r="H35" s="11">
        <v>16</v>
      </c>
      <c r="I35" s="12">
        <v>7</v>
      </c>
      <c r="J35" s="12">
        <v>23</v>
      </c>
      <c r="K35" s="11">
        <v>0</v>
      </c>
      <c r="L35" s="12">
        <v>0</v>
      </c>
      <c r="M35" s="172">
        <v>0</v>
      </c>
      <c r="N35" s="12">
        <v>0</v>
      </c>
      <c r="O35" s="12">
        <v>0</v>
      </c>
      <c r="P35" s="12">
        <v>0</v>
      </c>
      <c r="Q35" s="11">
        <v>0</v>
      </c>
      <c r="R35" s="12">
        <v>0</v>
      </c>
      <c r="S35" s="12">
        <v>0</v>
      </c>
      <c r="T35" s="11">
        <v>0</v>
      </c>
      <c r="U35" s="12">
        <v>0</v>
      </c>
      <c r="V35" s="12">
        <v>0</v>
      </c>
      <c r="W35" s="11">
        <f t="shared" si="4"/>
        <v>16</v>
      </c>
      <c r="X35" s="12">
        <f t="shared" si="4"/>
        <v>7</v>
      </c>
      <c r="Y35" s="12">
        <f t="shared" si="4"/>
        <v>23</v>
      </c>
    </row>
    <row r="36" spans="1:25" s="14" customFormat="1">
      <c r="A36" s="41" t="s">
        <v>46</v>
      </c>
      <c r="B36" s="15">
        <v>857</v>
      </c>
      <c r="C36" s="16">
        <v>458</v>
      </c>
      <c r="D36" s="16">
        <v>1315</v>
      </c>
      <c r="E36" s="15">
        <v>199</v>
      </c>
      <c r="F36" s="16">
        <v>100</v>
      </c>
      <c r="G36" s="16">
        <v>299</v>
      </c>
      <c r="H36" s="15">
        <v>64</v>
      </c>
      <c r="I36" s="16">
        <v>36</v>
      </c>
      <c r="J36" s="16">
        <v>100</v>
      </c>
      <c r="K36" s="15">
        <v>384</v>
      </c>
      <c r="L36" s="16">
        <v>208</v>
      </c>
      <c r="M36" s="147">
        <v>592</v>
      </c>
      <c r="N36" s="16">
        <v>547</v>
      </c>
      <c r="O36" s="16">
        <v>296</v>
      </c>
      <c r="P36" s="16">
        <v>843</v>
      </c>
      <c r="Q36" s="15">
        <v>0</v>
      </c>
      <c r="R36" s="16">
        <v>0</v>
      </c>
      <c r="S36" s="16">
        <v>0</v>
      </c>
      <c r="T36" s="15">
        <v>490</v>
      </c>
      <c r="U36" s="16">
        <v>254</v>
      </c>
      <c r="V36" s="16">
        <v>744</v>
      </c>
      <c r="W36" s="15">
        <f t="shared" si="4"/>
        <v>2541</v>
      </c>
      <c r="X36" s="16">
        <f t="shared" si="4"/>
        <v>1352</v>
      </c>
      <c r="Y36" s="16">
        <f t="shared" si="4"/>
        <v>3893</v>
      </c>
    </row>
    <row r="37" spans="1:25" s="14" customFormat="1">
      <c r="B37" s="11"/>
      <c r="C37" s="12"/>
      <c r="D37" s="12"/>
      <c r="E37" s="11"/>
      <c r="F37" s="12"/>
      <c r="G37" s="12"/>
      <c r="H37" s="11"/>
      <c r="I37" s="12"/>
      <c r="J37" s="12"/>
      <c r="K37" s="11"/>
      <c r="L37" s="12"/>
      <c r="M37" s="172"/>
      <c r="N37" s="12"/>
      <c r="O37" s="12"/>
      <c r="P37" s="12"/>
      <c r="Q37" s="11"/>
      <c r="R37" s="12"/>
      <c r="S37" s="12"/>
      <c r="T37" s="11"/>
      <c r="U37" s="12"/>
      <c r="V37" s="12"/>
      <c r="W37" s="11"/>
      <c r="X37" s="12"/>
      <c r="Y37" s="12"/>
    </row>
    <row r="38" spans="1:25">
      <c r="A38" s="1" t="s">
        <v>50</v>
      </c>
      <c r="B38" s="11"/>
      <c r="C38" s="12"/>
      <c r="D38" s="12"/>
      <c r="E38" s="11"/>
      <c r="F38" s="12"/>
      <c r="G38" s="12"/>
      <c r="H38" s="11"/>
      <c r="I38" s="12"/>
      <c r="J38" s="12"/>
      <c r="K38" s="11"/>
      <c r="L38" s="12"/>
      <c r="M38" s="172"/>
      <c r="N38" s="12"/>
      <c r="O38" s="12"/>
      <c r="P38" s="12"/>
      <c r="Q38" s="11"/>
      <c r="R38" s="12"/>
      <c r="S38" s="12"/>
      <c r="T38" s="11"/>
      <c r="U38" s="12"/>
      <c r="V38" s="12"/>
      <c r="W38" s="11"/>
      <c r="X38" s="12"/>
      <c r="Y38" s="12"/>
    </row>
    <row r="39" spans="1:25">
      <c r="A39" s="174" t="s">
        <v>381</v>
      </c>
      <c r="B39" s="11"/>
      <c r="C39" s="12"/>
      <c r="D39" s="12"/>
      <c r="E39" s="11"/>
      <c r="F39" s="12"/>
      <c r="G39" s="12"/>
      <c r="H39" s="11"/>
      <c r="I39" s="12"/>
      <c r="J39" s="12"/>
      <c r="K39" s="11"/>
      <c r="L39" s="12"/>
      <c r="M39" s="172"/>
      <c r="N39" s="12"/>
      <c r="O39" s="12"/>
      <c r="P39" s="12"/>
      <c r="Q39" s="11"/>
      <c r="R39" s="12"/>
      <c r="S39" s="12"/>
      <c r="T39" s="11"/>
      <c r="U39" s="12"/>
      <c r="V39" s="12"/>
      <c r="W39" s="11"/>
      <c r="X39" s="12"/>
      <c r="Y39" s="12"/>
    </row>
    <row r="40" spans="1:25">
      <c r="A40" t="s">
        <v>53</v>
      </c>
      <c r="B40" s="11">
        <v>1953</v>
      </c>
      <c r="C40" s="12">
        <v>1782</v>
      </c>
      <c r="D40" s="12">
        <v>3735</v>
      </c>
      <c r="E40" s="11">
        <v>597</v>
      </c>
      <c r="F40" s="12">
        <v>496</v>
      </c>
      <c r="G40" s="12">
        <v>1093</v>
      </c>
      <c r="H40" s="11">
        <v>293</v>
      </c>
      <c r="I40" s="12">
        <v>309</v>
      </c>
      <c r="J40" s="12">
        <v>602</v>
      </c>
      <c r="K40" s="11">
        <v>1123</v>
      </c>
      <c r="L40" s="12">
        <v>850</v>
      </c>
      <c r="M40" s="172">
        <v>1973</v>
      </c>
      <c r="N40" s="12">
        <v>1282</v>
      </c>
      <c r="O40" s="12">
        <v>1143</v>
      </c>
      <c r="P40" s="12">
        <v>2425</v>
      </c>
      <c r="Q40" s="11">
        <v>0</v>
      </c>
      <c r="R40" s="12">
        <v>0</v>
      </c>
      <c r="S40" s="12">
        <v>0</v>
      </c>
      <c r="T40" s="11">
        <v>975</v>
      </c>
      <c r="U40" s="12">
        <v>931</v>
      </c>
      <c r="V40" s="12">
        <v>1906</v>
      </c>
      <c r="W40" s="11">
        <f t="shared" ref="W40:Y43" si="5">SUM(T40,Q40,N40,K40,H40,E40,B40)</f>
        <v>6223</v>
      </c>
      <c r="X40" s="12">
        <f t="shared" si="5"/>
        <v>5511</v>
      </c>
      <c r="Y40" s="12">
        <f t="shared" si="5"/>
        <v>11734</v>
      </c>
    </row>
    <row r="41" spans="1:25">
      <c r="A41" t="s">
        <v>54</v>
      </c>
      <c r="B41" s="11">
        <v>4166</v>
      </c>
      <c r="C41" s="12">
        <v>4365</v>
      </c>
      <c r="D41" s="12">
        <v>8531</v>
      </c>
      <c r="E41" s="11">
        <v>1480</v>
      </c>
      <c r="F41" s="12">
        <v>1401</v>
      </c>
      <c r="G41" s="12">
        <v>2881</v>
      </c>
      <c r="H41" s="11">
        <v>536</v>
      </c>
      <c r="I41" s="12">
        <v>634</v>
      </c>
      <c r="J41" s="12">
        <v>1170</v>
      </c>
      <c r="K41" s="11">
        <v>1602</v>
      </c>
      <c r="L41" s="12">
        <v>1432</v>
      </c>
      <c r="M41" s="172">
        <v>3034</v>
      </c>
      <c r="N41" s="12">
        <v>2393</v>
      </c>
      <c r="O41" s="12">
        <v>2249</v>
      </c>
      <c r="P41" s="12">
        <v>4642</v>
      </c>
      <c r="Q41" s="11">
        <v>0</v>
      </c>
      <c r="R41" s="12">
        <v>0</v>
      </c>
      <c r="S41" s="12">
        <v>0</v>
      </c>
      <c r="T41" s="11">
        <v>2951</v>
      </c>
      <c r="U41" s="12">
        <v>2222</v>
      </c>
      <c r="V41" s="12">
        <v>5173</v>
      </c>
      <c r="W41" s="11">
        <f t="shared" si="5"/>
        <v>13128</v>
      </c>
      <c r="X41" s="12">
        <f t="shared" si="5"/>
        <v>12303</v>
      </c>
      <c r="Y41" s="12">
        <f t="shared" si="5"/>
        <v>25431</v>
      </c>
    </row>
    <row r="42" spans="1:25">
      <c r="A42" t="s">
        <v>55</v>
      </c>
      <c r="B42" s="11">
        <v>274</v>
      </c>
      <c r="C42" s="12">
        <v>256</v>
      </c>
      <c r="D42" s="12">
        <v>530</v>
      </c>
      <c r="E42" s="11">
        <v>77</v>
      </c>
      <c r="F42" s="12">
        <v>64</v>
      </c>
      <c r="G42" s="12">
        <v>141</v>
      </c>
      <c r="H42" s="11">
        <v>0</v>
      </c>
      <c r="I42" s="12">
        <v>0</v>
      </c>
      <c r="J42" s="12">
        <v>0</v>
      </c>
      <c r="K42" s="11">
        <v>15</v>
      </c>
      <c r="L42" s="12">
        <v>9</v>
      </c>
      <c r="M42" s="172">
        <v>24</v>
      </c>
      <c r="N42" s="12">
        <v>181</v>
      </c>
      <c r="O42" s="12">
        <v>182</v>
      </c>
      <c r="P42" s="12">
        <v>363</v>
      </c>
      <c r="Q42" s="11">
        <v>0</v>
      </c>
      <c r="R42" s="12">
        <v>0</v>
      </c>
      <c r="S42" s="12">
        <v>0</v>
      </c>
      <c r="T42" s="11">
        <v>490</v>
      </c>
      <c r="U42" s="12">
        <v>275</v>
      </c>
      <c r="V42" s="12">
        <v>765</v>
      </c>
      <c r="W42" s="11">
        <f t="shared" si="5"/>
        <v>1037</v>
      </c>
      <c r="X42" s="12">
        <f t="shared" si="5"/>
        <v>786</v>
      </c>
      <c r="Y42" s="12">
        <f t="shared" si="5"/>
        <v>1823</v>
      </c>
    </row>
    <row r="43" spans="1:25">
      <c r="A43" t="s">
        <v>56</v>
      </c>
      <c r="B43" s="11">
        <v>1589</v>
      </c>
      <c r="C43" s="12">
        <v>1154</v>
      </c>
      <c r="D43" s="12">
        <v>2743</v>
      </c>
      <c r="E43" s="11">
        <v>94</v>
      </c>
      <c r="F43" s="12">
        <v>24</v>
      </c>
      <c r="G43" s="12">
        <v>118</v>
      </c>
      <c r="H43" s="11">
        <v>177</v>
      </c>
      <c r="I43" s="12">
        <v>91</v>
      </c>
      <c r="J43" s="12">
        <v>268</v>
      </c>
      <c r="K43" s="11">
        <v>7</v>
      </c>
      <c r="L43" s="12">
        <v>12</v>
      </c>
      <c r="M43" s="172">
        <v>19</v>
      </c>
      <c r="N43" s="12">
        <v>281</v>
      </c>
      <c r="O43" s="12">
        <v>322</v>
      </c>
      <c r="P43" s="12">
        <v>603</v>
      </c>
      <c r="Q43" s="11">
        <v>0</v>
      </c>
      <c r="R43" s="12">
        <v>0</v>
      </c>
      <c r="S43" s="12">
        <v>0</v>
      </c>
      <c r="T43" s="11">
        <v>42</v>
      </c>
      <c r="U43" s="12">
        <v>68</v>
      </c>
      <c r="V43" s="12">
        <v>110</v>
      </c>
      <c r="W43" s="11">
        <f t="shared" si="5"/>
        <v>2190</v>
      </c>
      <c r="X43" s="12">
        <f t="shared" si="5"/>
        <v>1671</v>
      </c>
      <c r="Y43" s="12">
        <f t="shared" si="5"/>
        <v>3861</v>
      </c>
    </row>
    <row r="44" spans="1:25" s="14" customFormat="1">
      <c r="A44" s="41" t="s">
        <v>46</v>
      </c>
      <c r="B44" s="15">
        <v>7982</v>
      </c>
      <c r="C44" s="16">
        <v>7557</v>
      </c>
      <c r="D44" s="16">
        <v>15539</v>
      </c>
      <c r="E44" s="15">
        <v>2248</v>
      </c>
      <c r="F44" s="16">
        <v>1985</v>
      </c>
      <c r="G44" s="16">
        <v>4233</v>
      </c>
      <c r="H44" s="15">
        <v>1006</v>
      </c>
      <c r="I44" s="16">
        <v>1034</v>
      </c>
      <c r="J44" s="16">
        <v>2040</v>
      </c>
      <c r="K44" s="15">
        <v>2747</v>
      </c>
      <c r="L44" s="16">
        <v>2303</v>
      </c>
      <c r="M44" s="147">
        <v>5050</v>
      </c>
      <c r="N44" s="16">
        <v>4137</v>
      </c>
      <c r="O44" s="16">
        <v>3896</v>
      </c>
      <c r="P44" s="16">
        <v>8033</v>
      </c>
      <c r="Q44" s="15">
        <v>0</v>
      </c>
      <c r="R44" s="16">
        <v>0</v>
      </c>
      <c r="S44" s="16">
        <v>0</v>
      </c>
      <c r="T44" s="15">
        <v>4458</v>
      </c>
      <c r="U44" s="16">
        <v>3496</v>
      </c>
      <c r="V44" s="16">
        <v>7954</v>
      </c>
      <c r="W44" s="15">
        <f>SUM(W40:W43)</f>
        <v>22578</v>
      </c>
      <c r="X44" s="16">
        <f>SUM(X40:X43)</f>
        <v>20271</v>
      </c>
      <c r="Y44" s="16">
        <f>SUM(Y40:Y43)</f>
        <v>42849</v>
      </c>
    </row>
    <row r="45" spans="1:25">
      <c r="B45" s="11"/>
      <c r="C45" s="12"/>
      <c r="D45" s="12"/>
      <c r="E45" s="11"/>
      <c r="F45" s="12"/>
      <c r="G45" s="12"/>
      <c r="H45" s="11"/>
      <c r="I45" s="12"/>
      <c r="J45" s="12"/>
      <c r="K45" s="11"/>
      <c r="L45" s="12"/>
      <c r="M45" s="172"/>
      <c r="N45" s="12"/>
      <c r="O45" s="12"/>
      <c r="P45" s="12"/>
      <c r="Q45" s="11"/>
      <c r="R45" s="12"/>
      <c r="S45" s="12"/>
      <c r="T45" s="11"/>
      <c r="U45" s="12"/>
      <c r="V45" s="12"/>
      <c r="W45" s="11"/>
      <c r="X45" s="12"/>
      <c r="Y45" s="12"/>
    </row>
    <row r="46" spans="1:25">
      <c r="A46" t="s">
        <v>57</v>
      </c>
      <c r="B46" s="11"/>
      <c r="C46" s="12"/>
      <c r="D46" s="12"/>
      <c r="E46" s="11"/>
      <c r="F46" s="12"/>
      <c r="G46" s="12"/>
      <c r="H46" s="11"/>
      <c r="I46" s="12"/>
      <c r="J46" s="12"/>
      <c r="K46" s="11"/>
      <c r="L46" s="12"/>
      <c r="M46" s="172"/>
      <c r="N46" s="12"/>
      <c r="O46" s="12"/>
      <c r="P46" s="12"/>
      <c r="Q46" s="11"/>
      <c r="R46" s="12"/>
      <c r="S46" s="12"/>
      <c r="T46" s="11"/>
      <c r="U46" s="12"/>
      <c r="V46" s="12"/>
      <c r="W46" s="11"/>
      <c r="X46" s="12"/>
      <c r="Y46" s="12"/>
    </row>
    <row r="47" spans="1:25">
      <c r="A47" t="s">
        <v>53</v>
      </c>
      <c r="B47" s="11">
        <v>150</v>
      </c>
      <c r="C47" s="12">
        <v>58</v>
      </c>
      <c r="D47" s="12">
        <v>208</v>
      </c>
      <c r="E47" s="11">
        <v>53</v>
      </c>
      <c r="F47" s="12">
        <v>24</v>
      </c>
      <c r="G47" s="12">
        <v>77</v>
      </c>
      <c r="H47" s="11">
        <v>17</v>
      </c>
      <c r="I47" s="12">
        <v>7</v>
      </c>
      <c r="J47" s="12">
        <v>24</v>
      </c>
      <c r="K47" s="11">
        <v>99</v>
      </c>
      <c r="L47" s="12">
        <v>80</v>
      </c>
      <c r="M47" s="172">
        <v>179</v>
      </c>
      <c r="N47" s="12">
        <v>105</v>
      </c>
      <c r="O47" s="12">
        <v>46</v>
      </c>
      <c r="P47" s="12">
        <v>151</v>
      </c>
      <c r="Q47" s="11">
        <v>0</v>
      </c>
      <c r="R47" s="12">
        <v>0</v>
      </c>
      <c r="S47" s="12">
        <v>0</v>
      </c>
      <c r="T47" s="11">
        <v>74</v>
      </c>
      <c r="U47" s="12">
        <v>47</v>
      </c>
      <c r="V47" s="12">
        <v>121</v>
      </c>
      <c r="W47" s="11">
        <f t="shared" ref="W47:Y51" si="6">SUM(T47,Q47,N47,K47,H47,E47,B47)</f>
        <v>498</v>
      </c>
      <c r="X47" s="12">
        <f t="shared" si="6"/>
        <v>262</v>
      </c>
      <c r="Y47" s="12">
        <f t="shared" si="6"/>
        <v>760</v>
      </c>
    </row>
    <row r="48" spans="1:25">
      <c r="A48" t="s">
        <v>54</v>
      </c>
      <c r="B48" s="11">
        <v>360</v>
      </c>
      <c r="C48" s="12">
        <v>212</v>
      </c>
      <c r="D48" s="12">
        <v>572</v>
      </c>
      <c r="E48" s="11">
        <v>44</v>
      </c>
      <c r="F48" s="12">
        <v>30</v>
      </c>
      <c r="G48" s="12">
        <v>74</v>
      </c>
      <c r="H48" s="11">
        <v>35</v>
      </c>
      <c r="I48" s="12">
        <v>29</v>
      </c>
      <c r="J48" s="12">
        <v>64</v>
      </c>
      <c r="K48" s="11">
        <v>141</v>
      </c>
      <c r="L48" s="12">
        <v>87</v>
      </c>
      <c r="M48" s="172">
        <v>228</v>
      </c>
      <c r="N48" s="12">
        <v>218</v>
      </c>
      <c r="O48" s="12">
        <v>162</v>
      </c>
      <c r="P48" s="12">
        <v>380</v>
      </c>
      <c r="Q48" s="11">
        <v>0</v>
      </c>
      <c r="R48" s="12">
        <v>0</v>
      </c>
      <c r="S48" s="12">
        <v>0</v>
      </c>
      <c r="T48" s="11">
        <v>291</v>
      </c>
      <c r="U48" s="12">
        <v>98</v>
      </c>
      <c r="V48" s="12">
        <v>389</v>
      </c>
      <c r="W48" s="11">
        <f t="shared" si="6"/>
        <v>1089</v>
      </c>
      <c r="X48" s="12">
        <f t="shared" si="6"/>
        <v>618</v>
      </c>
      <c r="Y48" s="12">
        <f t="shared" si="6"/>
        <v>1707</v>
      </c>
    </row>
    <row r="49" spans="1:25">
      <c r="A49" t="s">
        <v>55</v>
      </c>
      <c r="B49" s="11">
        <v>0</v>
      </c>
      <c r="C49" s="12">
        <v>0</v>
      </c>
      <c r="D49" s="12">
        <v>0</v>
      </c>
      <c r="E49" s="11">
        <v>0</v>
      </c>
      <c r="F49" s="12">
        <v>0</v>
      </c>
      <c r="G49" s="12">
        <v>0</v>
      </c>
      <c r="H49" s="11">
        <v>0</v>
      </c>
      <c r="I49" s="12">
        <v>0</v>
      </c>
      <c r="J49" s="12">
        <v>0</v>
      </c>
      <c r="K49" s="11">
        <v>0</v>
      </c>
      <c r="L49" s="12">
        <v>0</v>
      </c>
      <c r="M49" s="172">
        <v>0</v>
      </c>
      <c r="N49" s="12">
        <v>5</v>
      </c>
      <c r="O49" s="12">
        <v>4</v>
      </c>
      <c r="P49" s="12">
        <v>9</v>
      </c>
      <c r="Q49" s="11">
        <v>0</v>
      </c>
      <c r="R49" s="12">
        <v>0</v>
      </c>
      <c r="S49" s="12">
        <v>0</v>
      </c>
      <c r="T49" s="11">
        <v>42</v>
      </c>
      <c r="U49" s="12">
        <v>10</v>
      </c>
      <c r="V49" s="12">
        <v>52</v>
      </c>
      <c r="W49" s="11">
        <f t="shared" si="6"/>
        <v>47</v>
      </c>
      <c r="X49" s="12">
        <f t="shared" si="6"/>
        <v>14</v>
      </c>
      <c r="Y49" s="12">
        <f t="shared" si="6"/>
        <v>61</v>
      </c>
    </row>
    <row r="50" spans="1:25">
      <c r="A50" t="s">
        <v>56</v>
      </c>
      <c r="B50" s="11">
        <v>185</v>
      </c>
      <c r="C50" s="12">
        <v>100</v>
      </c>
      <c r="D50" s="12">
        <v>285</v>
      </c>
      <c r="E50" s="11">
        <v>20</v>
      </c>
      <c r="F50" s="12">
        <v>12</v>
      </c>
      <c r="G50" s="12">
        <v>32</v>
      </c>
      <c r="H50" s="11">
        <v>0</v>
      </c>
      <c r="I50" s="12">
        <v>0</v>
      </c>
      <c r="J50" s="12">
        <v>0</v>
      </c>
      <c r="K50" s="11">
        <v>0</v>
      </c>
      <c r="L50" s="12">
        <v>0</v>
      </c>
      <c r="M50" s="172">
        <v>0</v>
      </c>
      <c r="N50" s="12">
        <v>50</v>
      </c>
      <c r="O50" s="12">
        <v>45</v>
      </c>
      <c r="P50" s="12">
        <v>95</v>
      </c>
      <c r="Q50" s="11">
        <v>0</v>
      </c>
      <c r="R50" s="12">
        <v>0</v>
      </c>
      <c r="S50" s="12">
        <v>0</v>
      </c>
      <c r="T50" s="11">
        <v>14</v>
      </c>
      <c r="U50" s="12">
        <v>1</v>
      </c>
      <c r="V50" s="12">
        <v>15</v>
      </c>
      <c r="W50" s="11">
        <f t="shared" si="6"/>
        <v>269</v>
      </c>
      <c r="X50" s="12">
        <f t="shared" si="6"/>
        <v>158</v>
      </c>
      <c r="Y50" s="12">
        <f t="shared" si="6"/>
        <v>427</v>
      </c>
    </row>
    <row r="51" spans="1:25">
      <c r="A51" t="s">
        <v>59</v>
      </c>
      <c r="B51" s="11">
        <v>0</v>
      </c>
      <c r="C51" s="12">
        <v>0</v>
      </c>
      <c r="D51" s="12">
        <v>0</v>
      </c>
      <c r="E51" s="11">
        <v>0</v>
      </c>
      <c r="F51" s="12">
        <v>0</v>
      </c>
      <c r="G51" s="12">
        <v>0</v>
      </c>
      <c r="H51" s="11">
        <v>24</v>
      </c>
      <c r="I51" s="12">
        <v>10</v>
      </c>
      <c r="J51" s="12">
        <v>34</v>
      </c>
      <c r="K51" s="11">
        <v>0</v>
      </c>
      <c r="L51" s="12">
        <v>0</v>
      </c>
      <c r="M51" s="172">
        <v>0</v>
      </c>
      <c r="N51" s="12">
        <v>0</v>
      </c>
      <c r="O51" s="12">
        <v>0</v>
      </c>
      <c r="P51" s="12">
        <v>0</v>
      </c>
      <c r="Q51" s="11">
        <v>0</v>
      </c>
      <c r="R51" s="12">
        <v>0</v>
      </c>
      <c r="S51" s="12">
        <v>0</v>
      </c>
      <c r="T51" s="11">
        <v>0</v>
      </c>
      <c r="U51" s="12">
        <v>0</v>
      </c>
      <c r="V51" s="12">
        <v>0</v>
      </c>
      <c r="W51" s="11">
        <f t="shared" si="6"/>
        <v>24</v>
      </c>
      <c r="X51" s="12">
        <f t="shared" si="6"/>
        <v>10</v>
      </c>
      <c r="Y51" s="12">
        <f t="shared" si="6"/>
        <v>34</v>
      </c>
    </row>
    <row r="52" spans="1:25" s="14" customFormat="1">
      <c r="A52" s="41" t="s">
        <v>46</v>
      </c>
      <c r="B52" s="15">
        <v>695</v>
      </c>
      <c r="C52" s="16">
        <v>370</v>
      </c>
      <c r="D52" s="16">
        <v>1065</v>
      </c>
      <c r="E52" s="15">
        <v>117</v>
      </c>
      <c r="F52" s="16">
        <v>66</v>
      </c>
      <c r="G52" s="16">
        <v>183</v>
      </c>
      <c r="H52" s="15">
        <v>76</v>
      </c>
      <c r="I52" s="16">
        <v>46</v>
      </c>
      <c r="J52" s="16">
        <v>122</v>
      </c>
      <c r="K52" s="15">
        <v>240</v>
      </c>
      <c r="L52" s="16">
        <v>167</v>
      </c>
      <c r="M52" s="147">
        <v>407</v>
      </c>
      <c r="N52" s="16">
        <v>378</v>
      </c>
      <c r="O52" s="16">
        <v>257</v>
      </c>
      <c r="P52" s="16">
        <v>635</v>
      </c>
      <c r="Q52" s="15">
        <v>0</v>
      </c>
      <c r="R52" s="16">
        <v>0</v>
      </c>
      <c r="S52" s="16">
        <v>0</v>
      </c>
      <c r="T52" s="15">
        <v>421</v>
      </c>
      <c r="U52" s="16">
        <v>156</v>
      </c>
      <c r="V52" s="16">
        <v>577</v>
      </c>
      <c r="W52" s="15">
        <f>SUM(W47:W51)</f>
        <v>1927</v>
      </c>
      <c r="X52" s="16">
        <f>SUM(X47:X51)</f>
        <v>1062</v>
      </c>
      <c r="Y52" s="16">
        <f>SUM(Y47:Y51)</f>
        <v>2989</v>
      </c>
    </row>
    <row r="54" spans="1:25">
      <c r="A54" s="241" t="s">
        <v>378</v>
      </c>
    </row>
  </sheetData>
  <sortState xmlns:xlrd2="http://schemas.microsoft.com/office/spreadsheetml/2017/richdata2" ref="Q40:S44">
    <sortCondition sortBy="icon" ref="Q40"/>
  </sortState>
  <mergeCells count="9">
    <mergeCell ref="A2:Y2"/>
    <mergeCell ref="W4:Y4"/>
    <mergeCell ref="B4:D4"/>
    <mergeCell ref="N4:P4"/>
    <mergeCell ref="Q4:S4"/>
    <mergeCell ref="T4:V4"/>
    <mergeCell ref="E4:G4"/>
    <mergeCell ref="H4:J4"/>
    <mergeCell ref="K4:M4"/>
  </mergeCells>
  <phoneticPr fontId="6" type="noConversion"/>
  <pageMargins left="0.15748031496062992" right="0.15748031496062992" top="0.59055118110236227" bottom="0.39370078740157483" header="0.51181102362204722" footer="0.51181102362204722"/>
  <pageSetup paperSize="9" scale="90" fitToHeight="2" orientation="portrait"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pageSetUpPr fitToPage="1"/>
  </sheetPr>
  <dimension ref="A1:S58"/>
  <sheetViews>
    <sheetView workbookViewId="0"/>
  </sheetViews>
  <sheetFormatPr defaultColWidth="9.33203125" defaultRowHeight="13.2"/>
  <cols>
    <col min="1" max="1" width="29.33203125" style="48" bestFit="1" customWidth="1"/>
    <col min="2" max="18" width="9.44140625" style="48" customWidth="1"/>
    <col min="19" max="16384" width="9.33203125" style="48"/>
  </cols>
  <sheetData>
    <row r="1" spans="1:18">
      <c r="A1" s="76" t="s">
        <v>1</v>
      </c>
    </row>
    <row r="2" spans="1:18">
      <c r="A2" s="298" t="s">
        <v>60</v>
      </c>
      <c r="B2" s="298"/>
      <c r="C2" s="298"/>
      <c r="D2" s="298"/>
      <c r="E2" s="298"/>
      <c r="F2" s="298"/>
      <c r="G2" s="298"/>
      <c r="H2" s="298"/>
      <c r="I2" s="298"/>
      <c r="J2" s="298"/>
      <c r="K2" s="298"/>
      <c r="L2" s="298"/>
      <c r="M2" s="298"/>
      <c r="N2" s="298"/>
      <c r="O2" s="298"/>
      <c r="P2" s="298"/>
      <c r="Q2" s="298"/>
      <c r="R2" s="298"/>
    </row>
    <row r="3" spans="1:18" ht="13.8" thickBot="1">
      <c r="A3" s="49"/>
    </row>
    <row r="4" spans="1:18">
      <c r="A4" s="50"/>
      <c r="B4" s="304">
        <v>2019</v>
      </c>
      <c r="C4" s="308"/>
      <c r="D4" s="304">
        <f>B4-1</f>
        <v>2018</v>
      </c>
      <c r="E4" s="308"/>
      <c r="F4" s="304">
        <f>D4-1</f>
        <v>2017</v>
      </c>
      <c r="G4" s="308"/>
      <c r="H4" s="304">
        <f>F4-1</f>
        <v>2016</v>
      </c>
      <c r="I4" s="308"/>
      <c r="J4" s="304">
        <f>H4-1</f>
        <v>2015</v>
      </c>
      <c r="K4" s="308"/>
      <c r="L4" s="304">
        <f>J4-1</f>
        <v>2014</v>
      </c>
      <c r="M4" s="308"/>
      <c r="N4" s="306" t="str">
        <f>L4-1&amp;" en vroeger"</f>
        <v>2013 en vroeger</v>
      </c>
      <c r="O4" s="307"/>
      <c r="P4" s="304" t="s">
        <v>46</v>
      </c>
      <c r="Q4" s="305"/>
      <c r="R4" s="305"/>
    </row>
    <row r="5" spans="1:18">
      <c r="A5" s="51"/>
      <c r="B5" s="46" t="s">
        <v>34</v>
      </c>
      <c r="C5" s="47" t="s">
        <v>35</v>
      </c>
      <c r="D5" s="46" t="s">
        <v>34</v>
      </c>
      <c r="E5" s="47" t="s">
        <v>35</v>
      </c>
      <c r="F5" s="46" t="s">
        <v>34</v>
      </c>
      <c r="G5" s="47" t="s">
        <v>35</v>
      </c>
      <c r="H5" s="46" t="s">
        <v>34</v>
      </c>
      <c r="I5" s="47" t="s">
        <v>35</v>
      </c>
      <c r="J5" s="46" t="s">
        <v>34</v>
      </c>
      <c r="K5" s="47" t="s">
        <v>35</v>
      </c>
      <c r="L5" s="46" t="s">
        <v>34</v>
      </c>
      <c r="M5" s="47" t="s">
        <v>35</v>
      </c>
      <c r="N5" s="46" t="s">
        <v>34</v>
      </c>
      <c r="O5" s="47" t="s">
        <v>35</v>
      </c>
      <c r="P5" s="46" t="s">
        <v>34</v>
      </c>
      <c r="Q5" s="47" t="s">
        <v>35</v>
      </c>
      <c r="R5" s="52" t="s">
        <v>36</v>
      </c>
    </row>
    <row r="6" spans="1:18">
      <c r="A6" s="53" t="s">
        <v>39</v>
      </c>
      <c r="B6" s="54"/>
      <c r="C6" s="55"/>
      <c r="D6" s="54"/>
      <c r="E6" s="55"/>
      <c r="F6" s="54"/>
      <c r="G6" s="55"/>
      <c r="H6" s="54"/>
      <c r="I6" s="55"/>
      <c r="J6" s="54"/>
      <c r="K6" s="55"/>
      <c r="L6" s="54"/>
      <c r="M6" s="55"/>
      <c r="N6" s="54"/>
      <c r="O6" s="55"/>
      <c r="P6" s="54"/>
      <c r="Q6" s="55"/>
      <c r="R6" s="55"/>
    </row>
    <row r="7" spans="1:18">
      <c r="A7" s="48" t="s">
        <v>61</v>
      </c>
      <c r="B7" s="56">
        <v>163</v>
      </c>
      <c r="C7" s="57">
        <v>133</v>
      </c>
      <c r="D7" s="56">
        <v>258</v>
      </c>
      <c r="E7" s="57">
        <v>258</v>
      </c>
      <c r="F7" s="56">
        <v>259</v>
      </c>
      <c r="G7" s="57">
        <v>259</v>
      </c>
      <c r="H7" s="56">
        <v>247</v>
      </c>
      <c r="I7" s="57">
        <v>255</v>
      </c>
      <c r="J7" s="56">
        <v>54</v>
      </c>
      <c r="K7" s="57">
        <v>29</v>
      </c>
      <c r="L7" s="56">
        <v>0</v>
      </c>
      <c r="M7" s="57">
        <v>0</v>
      </c>
      <c r="N7" s="56">
        <v>0</v>
      </c>
      <c r="O7" s="57">
        <v>0</v>
      </c>
      <c r="P7" s="56">
        <f t="shared" ref="P7:Q11" si="0">SUM(N7,L7,J7,H7,F7,D7,B7)</f>
        <v>981</v>
      </c>
      <c r="Q7" s="57">
        <f t="shared" si="0"/>
        <v>934</v>
      </c>
      <c r="R7" s="57">
        <f>SUM(P7:Q7)</f>
        <v>1915</v>
      </c>
    </row>
    <row r="8" spans="1:18">
      <c r="A8" s="48" t="s">
        <v>62</v>
      </c>
      <c r="B8" s="56">
        <v>442</v>
      </c>
      <c r="C8" s="57">
        <v>426</v>
      </c>
      <c r="D8" s="56">
        <v>783</v>
      </c>
      <c r="E8" s="57">
        <v>782</v>
      </c>
      <c r="F8" s="56">
        <v>763</v>
      </c>
      <c r="G8" s="57">
        <v>800</v>
      </c>
      <c r="H8" s="56">
        <v>776</v>
      </c>
      <c r="I8" s="57">
        <v>766</v>
      </c>
      <c r="J8" s="56">
        <v>85</v>
      </c>
      <c r="K8" s="57">
        <v>61</v>
      </c>
      <c r="L8" s="56">
        <v>0</v>
      </c>
      <c r="M8" s="57">
        <v>0</v>
      </c>
      <c r="N8" s="56">
        <v>0</v>
      </c>
      <c r="O8" s="57">
        <v>0</v>
      </c>
      <c r="P8" s="56">
        <f t="shared" si="0"/>
        <v>2849</v>
      </c>
      <c r="Q8" s="57">
        <f t="shared" si="0"/>
        <v>2835</v>
      </c>
      <c r="R8" s="57">
        <f>SUM(P8:Q8)</f>
        <v>5684</v>
      </c>
    </row>
    <row r="9" spans="1:18">
      <c r="A9" s="59" t="s">
        <v>63</v>
      </c>
      <c r="B9" s="56">
        <v>0</v>
      </c>
      <c r="C9" s="57">
        <v>0</v>
      </c>
      <c r="D9" s="56">
        <v>0</v>
      </c>
      <c r="E9" s="57">
        <v>0</v>
      </c>
      <c r="F9" s="56">
        <v>0</v>
      </c>
      <c r="G9" s="57">
        <v>0</v>
      </c>
      <c r="H9" s="56">
        <v>0</v>
      </c>
      <c r="I9" s="57">
        <v>0</v>
      </c>
      <c r="J9" s="56">
        <v>0</v>
      </c>
      <c r="K9" s="57">
        <v>0</v>
      </c>
      <c r="L9" s="56">
        <v>0</v>
      </c>
      <c r="M9" s="57">
        <v>0</v>
      </c>
      <c r="N9" s="56">
        <v>0</v>
      </c>
      <c r="O9" s="57">
        <v>0</v>
      </c>
      <c r="P9" s="56">
        <f t="shared" si="0"/>
        <v>0</v>
      </c>
      <c r="Q9" s="57">
        <f t="shared" si="0"/>
        <v>0</v>
      </c>
      <c r="R9" s="57">
        <f>SUM(P9:Q9)</f>
        <v>0</v>
      </c>
    </row>
    <row r="10" spans="1:18">
      <c r="A10" s="59" t="s">
        <v>64</v>
      </c>
      <c r="B10" s="56">
        <v>352</v>
      </c>
      <c r="C10" s="57">
        <v>283</v>
      </c>
      <c r="D10" s="56">
        <v>576</v>
      </c>
      <c r="E10" s="57">
        <v>549</v>
      </c>
      <c r="F10" s="56">
        <v>533</v>
      </c>
      <c r="G10" s="57">
        <v>505</v>
      </c>
      <c r="H10" s="56">
        <v>544</v>
      </c>
      <c r="I10" s="57">
        <v>463</v>
      </c>
      <c r="J10" s="56">
        <v>96</v>
      </c>
      <c r="K10" s="57">
        <v>43</v>
      </c>
      <c r="L10" s="56">
        <v>1</v>
      </c>
      <c r="M10" s="57">
        <v>0</v>
      </c>
      <c r="N10" s="56">
        <v>0</v>
      </c>
      <c r="O10" s="57">
        <v>0</v>
      </c>
      <c r="P10" s="56">
        <f t="shared" si="0"/>
        <v>2102</v>
      </c>
      <c r="Q10" s="57">
        <f t="shared" si="0"/>
        <v>1843</v>
      </c>
      <c r="R10" s="57">
        <f>SUM(P10:Q10)</f>
        <v>3945</v>
      </c>
    </row>
    <row r="11" spans="1:18" s="63" customFormat="1">
      <c r="A11" s="60" t="s">
        <v>46</v>
      </c>
      <c r="B11" s="61">
        <v>957</v>
      </c>
      <c r="C11" s="62">
        <v>842</v>
      </c>
      <c r="D11" s="61">
        <v>1617</v>
      </c>
      <c r="E11" s="62">
        <v>1589</v>
      </c>
      <c r="F11" s="61">
        <v>1555</v>
      </c>
      <c r="G11" s="62">
        <v>1564</v>
      </c>
      <c r="H11" s="61">
        <v>1567</v>
      </c>
      <c r="I11" s="62">
        <v>1484</v>
      </c>
      <c r="J11" s="61">
        <v>235</v>
      </c>
      <c r="K11" s="62">
        <v>133</v>
      </c>
      <c r="L11" s="61">
        <v>1</v>
      </c>
      <c r="M11" s="62">
        <v>0</v>
      </c>
      <c r="N11" s="61">
        <v>0</v>
      </c>
      <c r="O11" s="62">
        <v>0</v>
      </c>
      <c r="P11" s="61">
        <f t="shared" si="0"/>
        <v>5932</v>
      </c>
      <c r="Q11" s="62">
        <f t="shared" si="0"/>
        <v>5612</v>
      </c>
      <c r="R11" s="62">
        <f>SUM(P11:Q11)</f>
        <v>11544</v>
      </c>
    </row>
    <row r="12" spans="1:18">
      <c r="A12" s="64" t="s">
        <v>40</v>
      </c>
      <c r="B12" s="56"/>
      <c r="C12" s="57"/>
      <c r="D12" s="56"/>
      <c r="E12" s="57"/>
      <c r="F12" s="56"/>
      <c r="G12" s="57"/>
      <c r="H12" s="56"/>
      <c r="I12" s="57"/>
      <c r="J12" s="56"/>
      <c r="K12" s="57"/>
      <c r="L12" s="56"/>
      <c r="M12" s="57"/>
      <c r="N12" s="56"/>
      <c r="O12" s="57"/>
      <c r="P12" s="56"/>
      <c r="Q12" s="57"/>
      <c r="R12" s="57"/>
    </row>
    <row r="13" spans="1:18">
      <c r="A13" s="59" t="s">
        <v>61</v>
      </c>
      <c r="B13" s="56">
        <v>68</v>
      </c>
      <c r="C13" s="57">
        <v>59</v>
      </c>
      <c r="D13" s="56">
        <v>133</v>
      </c>
      <c r="E13" s="57">
        <v>97</v>
      </c>
      <c r="F13" s="56">
        <v>119</v>
      </c>
      <c r="G13" s="57">
        <v>113</v>
      </c>
      <c r="H13" s="56">
        <v>110</v>
      </c>
      <c r="I13" s="57">
        <v>108</v>
      </c>
      <c r="J13" s="56">
        <v>13</v>
      </c>
      <c r="K13" s="57">
        <v>7</v>
      </c>
      <c r="L13" s="56">
        <v>0</v>
      </c>
      <c r="M13" s="57">
        <v>0</v>
      </c>
      <c r="N13" s="56">
        <v>0</v>
      </c>
      <c r="O13" s="57">
        <v>0</v>
      </c>
      <c r="P13" s="56">
        <f t="shared" ref="P13:Q17" si="1">SUM(N13,L13,J13,H13,F13,D13,B13)</f>
        <v>443</v>
      </c>
      <c r="Q13" s="57">
        <f t="shared" si="1"/>
        <v>384</v>
      </c>
      <c r="R13" s="57">
        <f>SUM(P13:Q13)</f>
        <v>827</v>
      </c>
    </row>
    <row r="14" spans="1:18">
      <c r="A14" s="59" t="s">
        <v>62</v>
      </c>
      <c r="B14" s="56">
        <v>141</v>
      </c>
      <c r="C14" s="57">
        <v>175</v>
      </c>
      <c r="D14" s="56">
        <v>311</v>
      </c>
      <c r="E14" s="57">
        <v>281</v>
      </c>
      <c r="F14" s="56">
        <v>277</v>
      </c>
      <c r="G14" s="57">
        <v>282</v>
      </c>
      <c r="H14" s="56">
        <v>256</v>
      </c>
      <c r="I14" s="57">
        <v>270</v>
      </c>
      <c r="J14" s="56">
        <v>36</v>
      </c>
      <c r="K14" s="57">
        <v>22</v>
      </c>
      <c r="L14" s="56">
        <v>0</v>
      </c>
      <c r="M14" s="57">
        <v>0</v>
      </c>
      <c r="N14" s="56">
        <v>0</v>
      </c>
      <c r="O14" s="57">
        <v>0</v>
      </c>
      <c r="P14" s="56">
        <f t="shared" si="1"/>
        <v>1021</v>
      </c>
      <c r="Q14" s="57">
        <f t="shared" si="1"/>
        <v>1030</v>
      </c>
      <c r="R14" s="57">
        <f>SUM(P14:Q14)</f>
        <v>2051</v>
      </c>
    </row>
    <row r="15" spans="1:18">
      <c r="A15" s="59" t="s">
        <v>63</v>
      </c>
      <c r="B15" s="56">
        <v>0</v>
      </c>
      <c r="C15" s="57">
        <v>0</v>
      </c>
      <c r="D15" s="56">
        <v>0</v>
      </c>
      <c r="E15" s="57">
        <v>0</v>
      </c>
      <c r="F15" s="56">
        <v>0</v>
      </c>
      <c r="G15" s="57">
        <v>0</v>
      </c>
      <c r="H15" s="56">
        <v>0</v>
      </c>
      <c r="I15" s="57">
        <v>0</v>
      </c>
      <c r="J15" s="56">
        <v>0</v>
      </c>
      <c r="K15" s="57">
        <v>0</v>
      </c>
      <c r="L15" s="56">
        <v>0</v>
      </c>
      <c r="M15" s="57">
        <v>0</v>
      </c>
      <c r="N15" s="56">
        <v>0</v>
      </c>
      <c r="O15" s="57">
        <v>0</v>
      </c>
      <c r="P15" s="56">
        <f t="shared" si="1"/>
        <v>0</v>
      </c>
      <c r="Q15" s="57">
        <f t="shared" si="1"/>
        <v>0</v>
      </c>
      <c r="R15" s="57">
        <f>SUM(P15:Q15)</f>
        <v>0</v>
      </c>
    </row>
    <row r="16" spans="1:18">
      <c r="A16" s="59" t="s">
        <v>64</v>
      </c>
      <c r="B16" s="56">
        <v>93</v>
      </c>
      <c r="C16" s="57">
        <v>67</v>
      </c>
      <c r="D16" s="56">
        <v>128</v>
      </c>
      <c r="E16" s="57">
        <v>155</v>
      </c>
      <c r="F16" s="56">
        <v>157</v>
      </c>
      <c r="G16" s="57">
        <v>144</v>
      </c>
      <c r="H16" s="56">
        <v>140</v>
      </c>
      <c r="I16" s="57">
        <v>124</v>
      </c>
      <c r="J16" s="56">
        <v>20</v>
      </c>
      <c r="K16" s="57">
        <v>16</v>
      </c>
      <c r="L16" s="56">
        <v>0</v>
      </c>
      <c r="M16" s="57">
        <v>0</v>
      </c>
      <c r="N16" s="56">
        <v>0</v>
      </c>
      <c r="O16" s="57">
        <v>0</v>
      </c>
      <c r="P16" s="56">
        <f t="shared" si="1"/>
        <v>538</v>
      </c>
      <c r="Q16" s="57">
        <f t="shared" si="1"/>
        <v>506</v>
      </c>
      <c r="R16" s="57">
        <f>SUM(P16:Q16)</f>
        <v>1044</v>
      </c>
    </row>
    <row r="17" spans="1:18" s="63" customFormat="1">
      <c r="A17" s="60" t="s">
        <v>46</v>
      </c>
      <c r="B17" s="61">
        <f>SUM(B13:B16)</f>
        <v>302</v>
      </c>
      <c r="C17" s="62">
        <f>SUM(C13:C16)</f>
        <v>301</v>
      </c>
      <c r="D17" s="61">
        <v>572</v>
      </c>
      <c r="E17" s="62">
        <v>533</v>
      </c>
      <c r="F17" s="61">
        <v>553</v>
      </c>
      <c r="G17" s="62">
        <v>539</v>
      </c>
      <c r="H17" s="61">
        <v>506</v>
      </c>
      <c r="I17" s="62">
        <v>502</v>
      </c>
      <c r="J17" s="61">
        <v>69</v>
      </c>
      <c r="K17" s="62">
        <v>45</v>
      </c>
      <c r="L17" s="61">
        <v>0</v>
      </c>
      <c r="M17" s="62">
        <v>0</v>
      </c>
      <c r="N17" s="61">
        <v>0</v>
      </c>
      <c r="O17" s="62">
        <v>0</v>
      </c>
      <c r="P17" s="61">
        <f t="shared" si="1"/>
        <v>2002</v>
      </c>
      <c r="Q17" s="62">
        <f t="shared" si="1"/>
        <v>1920</v>
      </c>
      <c r="R17" s="62">
        <f>SUM(P17:Q17)</f>
        <v>3922</v>
      </c>
    </row>
    <row r="18" spans="1:18">
      <c r="A18" s="64" t="s">
        <v>41</v>
      </c>
      <c r="B18" s="56"/>
      <c r="C18" s="57"/>
      <c r="D18" s="56"/>
      <c r="E18" s="57"/>
      <c r="F18" s="56"/>
      <c r="G18" s="57"/>
      <c r="H18" s="56"/>
      <c r="I18" s="57"/>
      <c r="J18" s="56"/>
      <c r="K18" s="57"/>
      <c r="L18" s="56"/>
      <c r="M18" s="57"/>
      <c r="N18" s="56"/>
      <c r="O18" s="57"/>
      <c r="P18" s="56"/>
      <c r="Q18" s="57"/>
      <c r="R18" s="57"/>
    </row>
    <row r="19" spans="1:18">
      <c r="A19" s="59" t="s">
        <v>61</v>
      </c>
      <c r="B19" s="56">
        <v>54</v>
      </c>
      <c r="C19" s="57">
        <v>51</v>
      </c>
      <c r="D19" s="56">
        <v>73</v>
      </c>
      <c r="E19" s="57">
        <v>79</v>
      </c>
      <c r="F19" s="56">
        <v>69</v>
      </c>
      <c r="G19" s="57">
        <v>98</v>
      </c>
      <c r="H19" s="56">
        <v>70</v>
      </c>
      <c r="I19" s="57">
        <v>64</v>
      </c>
      <c r="J19" s="56">
        <v>13</v>
      </c>
      <c r="K19" s="57">
        <v>10</v>
      </c>
      <c r="L19" s="56">
        <v>0</v>
      </c>
      <c r="M19" s="57">
        <v>0</v>
      </c>
      <c r="N19" s="56">
        <v>0</v>
      </c>
      <c r="O19" s="57">
        <v>0</v>
      </c>
      <c r="P19" s="56">
        <f t="shared" ref="P19:Q22" si="2">SUM(N19,L19,J19,H19,F19,D19,B19)</f>
        <v>279</v>
      </c>
      <c r="Q19" s="57">
        <f t="shared" si="2"/>
        <v>302</v>
      </c>
      <c r="R19" s="57">
        <f>SUM(P19:Q19)</f>
        <v>581</v>
      </c>
    </row>
    <row r="20" spans="1:18">
      <c r="A20" s="59" t="s">
        <v>62</v>
      </c>
      <c r="B20" s="56">
        <v>57</v>
      </c>
      <c r="C20" s="57">
        <v>66</v>
      </c>
      <c r="D20" s="56">
        <v>109</v>
      </c>
      <c r="E20" s="57">
        <v>97</v>
      </c>
      <c r="F20" s="56">
        <v>111</v>
      </c>
      <c r="G20" s="57">
        <v>97</v>
      </c>
      <c r="H20" s="56">
        <v>98</v>
      </c>
      <c r="I20" s="57">
        <v>88</v>
      </c>
      <c r="J20" s="56">
        <v>10</v>
      </c>
      <c r="K20" s="57">
        <v>7</v>
      </c>
      <c r="L20" s="56">
        <v>0</v>
      </c>
      <c r="M20" s="57">
        <v>0</v>
      </c>
      <c r="N20" s="56">
        <v>0</v>
      </c>
      <c r="O20" s="57">
        <v>0</v>
      </c>
      <c r="P20" s="56">
        <f t="shared" si="2"/>
        <v>385</v>
      </c>
      <c r="Q20" s="57">
        <f t="shared" si="2"/>
        <v>355</v>
      </c>
      <c r="R20" s="57">
        <f>SUM(P20:Q20)</f>
        <v>740</v>
      </c>
    </row>
    <row r="21" spans="1:18">
      <c r="A21" s="59" t="s">
        <v>64</v>
      </c>
      <c r="B21" s="56">
        <v>45</v>
      </c>
      <c r="C21" s="57">
        <v>39</v>
      </c>
      <c r="D21" s="56">
        <v>77</v>
      </c>
      <c r="E21" s="57">
        <v>64</v>
      </c>
      <c r="F21" s="56">
        <v>76</v>
      </c>
      <c r="G21" s="57">
        <v>75</v>
      </c>
      <c r="H21" s="56">
        <v>83</v>
      </c>
      <c r="I21" s="57">
        <v>69</v>
      </c>
      <c r="J21" s="56">
        <v>8</v>
      </c>
      <c r="K21" s="57">
        <v>4</v>
      </c>
      <c r="L21" s="56">
        <v>0</v>
      </c>
      <c r="M21" s="57">
        <v>0</v>
      </c>
      <c r="N21" s="56">
        <v>0</v>
      </c>
      <c r="O21" s="57">
        <v>0</v>
      </c>
      <c r="P21" s="56">
        <f t="shared" si="2"/>
        <v>289</v>
      </c>
      <c r="Q21" s="57">
        <f t="shared" si="2"/>
        <v>251</v>
      </c>
      <c r="R21" s="57">
        <f>SUM(P21:Q21)</f>
        <v>540</v>
      </c>
    </row>
    <row r="22" spans="1:18" s="63" customFormat="1">
      <c r="A22" s="60" t="s">
        <v>46</v>
      </c>
      <c r="B22" s="61">
        <v>156</v>
      </c>
      <c r="C22" s="62">
        <v>156</v>
      </c>
      <c r="D22" s="61">
        <v>259</v>
      </c>
      <c r="E22" s="62">
        <v>240</v>
      </c>
      <c r="F22" s="61">
        <v>256</v>
      </c>
      <c r="G22" s="62">
        <v>270</v>
      </c>
      <c r="H22" s="61">
        <v>251</v>
      </c>
      <c r="I22" s="62">
        <v>221</v>
      </c>
      <c r="J22" s="61">
        <v>31</v>
      </c>
      <c r="K22" s="62">
        <v>21</v>
      </c>
      <c r="L22" s="61">
        <v>0</v>
      </c>
      <c r="M22" s="62">
        <v>0</v>
      </c>
      <c r="N22" s="61">
        <v>0</v>
      </c>
      <c r="O22" s="62">
        <v>0</v>
      </c>
      <c r="P22" s="61">
        <f t="shared" si="2"/>
        <v>953</v>
      </c>
      <c r="Q22" s="62">
        <f t="shared" si="2"/>
        <v>908</v>
      </c>
      <c r="R22" s="62">
        <f>SUM(P22:Q22)</f>
        <v>1861</v>
      </c>
    </row>
    <row r="23" spans="1:18">
      <c r="A23" s="64" t="s">
        <v>42</v>
      </c>
      <c r="B23" s="56"/>
      <c r="C23" s="57"/>
      <c r="D23" s="56"/>
      <c r="E23" s="57"/>
      <c r="F23" s="56"/>
      <c r="G23" s="57"/>
      <c r="H23" s="56"/>
      <c r="I23" s="57"/>
      <c r="J23" s="56"/>
      <c r="K23" s="57"/>
      <c r="L23" s="56"/>
      <c r="M23" s="57"/>
      <c r="N23" s="56"/>
      <c r="O23" s="57"/>
      <c r="P23" s="56"/>
      <c r="Q23" s="57"/>
      <c r="R23" s="57"/>
    </row>
    <row r="24" spans="1:18">
      <c r="A24" s="59" t="s">
        <v>61</v>
      </c>
      <c r="B24" s="56">
        <v>60</v>
      </c>
      <c r="C24" s="57">
        <v>84</v>
      </c>
      <c r="D24" s="56">
        <v>114</v>
      </c>
      <c r="E24" s="57">
        <v>117</v>
      </c>
      <c r="F24" s="56">
        <v>125</v>
      </c>
      <c r="G24" s="57">
        <v>109</v>
      </c>
      <c r="H24" s="56">
        <v>126</v>
      </c>
      <c r="I24" s="57">
        <v>125</v>
      </c>
      <c r="J24" s="56">
        <v>39</v>
      </c>
      <c r="K24" s="57">
        <v>26</v>
      </c>
      <c r="L24" s="56">
        <v>0</v>
      </c>
      <c r="M24" s="57">
        <v>0</v>
      </c>
      <c r="N24" s="56">
        <v>0</v>
      </c>
      <c r="O24" s="57">
        <v>0</v>
      </c>
      <c r="P24" s="56">
        <f t="shared" ref="P24:Q28" si="3">SUM(N24,L24,J24,H24,F24,D24,B24)</f>
        <v>464</v>
      </c>
      <c r="Q24" s="57">
        <f t="shared" si="3"/>
        <v>461</v>
      </c>
      <c r="R24" s="57">
        <f>SUM(P24:Q24)</f>
        <v>925</v>
      </c>
    </row>
    <row r="25" spans="1:18">
      <c r="A25" s="59" t="s">
        <v>62</v>
      </c>
      <c r="B25" s="56">
        <v>223</v>
      </c>
      <c r="C25" s="57">
        <v>199</v>
      </c>
      <c r="D25" s="56">
        <v>335</v>
      </c>
      <c r="E25" s="57">
        <v>360</v>
      </c>
      <c r="F25" s="56">
        <v>363</v>
      </c>
      <c r="G25" s="57">
        <v>328</v>
      </c>
      <c r="H25" s="56">
        <v>360</v>
      </c>
      <c r="I25" s="57">
        <v>334</v>
      </c>
      <c r="J25" s="56">
        <v>75</v>
      </c>
      <c r="K25" s="57">
        <v>56</v>
      </c>
      <c r="L25" s="56">
        <v>0</v>
      </c>
      <c r="M25" s="57">
        <v>0</v>
      </c>
      <c r="N25" s="56">
        <v>0</v>
      </c>
      <c r="O25" s="57">
        <v>0</v>
      </c>
      <c r="P25" s="56">
        <f t="shared" si="3"/>
        <v>1356</v>
      </c>
      <c r="Q25" s="57">
        <f t="shared" si="3"/>
        <v>1277</v>
      </c>
      <c r="R25" s="57">
        <f>SUM(P25:Q25)</f>
        <v>2633</v>
      </c>
    </row>
    <row r="26" spans="1:18">
      <c r="A26" s="59" t="s">
        <v>63</v>
      </c>
      <c r="B26" s="56">
        <v>0</v>
      </c>
      <c r="C26" s="57">
        <v>0</v>
      </c>
      <c r="D26" s="56">
        <v>0</v>
      </c>
      <c r="E26" s="57">
        <v>0</v>
      </c>
      <c r="F26" s="56">
        <v>0</v>
      </c>
      <c r="G26" s="57">
        <v>0</v>
      </c>
      <c r="H26" s="56">
        <v>0</v>
      </c>
      <c r="I26" s="57">
        <v>0</v>
      </c>
      <c r="J26" s="56">
        <v>0</v>
      </c>
      <c r="K26" s="57">
        <v>0</v>
      </c>
      <c r="L26" s="56">
        <v>0</v>
      </c>
      <c r="M26" s="57">
        <v>0</v>
      </c>
      <c r="N26" s="56">
        <v>0</v>
      </c>
      <c r="O26" s="57">
        <v>0</v>
      </c>
      <c r="P26" s="56">
        <f t="shared" si="3"/>
        <v>0</v>
      </c>
      <c r="Q26" s="57">
        <f t="shared" si="3"/>
        <v>0</v>
      </c>
      <c r="R26" s="57">
        <f>SUM(P26:Q26)</f>
        <v>0</v>
      </c>
    </row>
    <row r="27" spans="1:18">
      <c r="A27" s="59" t="s">
        <v>64</v>
      </c>
      <c r="B27" s="56">
        <v>32</v>
      </c>
      <c r="C27" s="57">
        <v>35</v>
      </c>
      <c r="D27" s="56">
        <v>60</v>
      </c>
      <c r="E27" s="57">
        <v>55</v>
      </c>
      <c r="F27" s="56">
        <v>54</v>
      </c>
      <c r="G27" s="57">
        <v>72</v>
      </c>
      <c r="H27" s="56">
        <v>53</v>
      </c>
      <c r="I27" s="57">
        <v>41</v>
      </c>
      <c r="J27" s="56">
        <v>15</v>
      </c>
      <c r="K27" s="57">
        <v>15</v>
      </c>
      <c r="L27" s="56">
        <v>0</v>
      </c>
      <c r="M27" s="57">
        <v>0</v>
      </c>
      <c r="N27" s="56">
        <v>0</v>
      </c>
      <c r="O27" s="57">
        <v>0</v>
      </c>
      <c r="P27" s="56">
        <f t="shared" si="3"/>
        <v>214</v>
      </c>
      <c r="Q27" s="57">
        <f t="shared" si="3"/>
        <v>218</v>
      </c>
      <c r="R27" s="57">
        <f>SUM(P27:Q27)</f>
        <v>432</v>
      </c>
    </row>
    <row r="28" spans="1:18" s="63" customFormat="1">
      <c r="A28" s="60" t="s">
        <v>46</v>
      </c>
      <c r="B28" s="61">
        <v>315</v>
      </c>
      <c r="C28" s="62">
        <v>318</v>
      </c>
      <c r="D28" s="61">
        <v>509</v>
      </c>
      <c r="E28" s="62">
        <v>532</v>
      </c>
      <c r="F28" s="61">
        <v>542</v>
      </c>
      <c r="G28" s="62">
        <v>509</v>
      </c>
      <c r="H28" s="61">
        <v>539</v>
      </c>
      <c r="I28" s="62">
        <v>500</v>
      </c>
      <c r="J28" s="61">
        <v>129</v>
      </c>
      <c r="K28" s="62">
        <v>97</v>
      </c>
      <c r="L28" s="61">
        <v>0</v>
      </c>
      <c r="M28" s="62">
        <v>0</v>
      </c>
      <c r="N28" s="61">
        <v>0</v>
      </c>
      <c r="O28" s="62">
        <v>0</v>
      </c>
      <c r="P28" s="61">
        <f t="shared" si="3"/>
        <v>2034</v>
      </c>
      <c r="Q28" s="62">
        <f t="shared" si="3"/>
        <v>1956</v>
      </c>
      <c r="R28" s="62">
        <f>SUM(P28:Q28)</f>
        <v>3990</v>
      </c>
    </row>
    <row r="29" spans="1:18">
      <c r="A29" s="64" t="s">
        <v>43</v>
      </c>
      <c r="B29" s="56"/>
      <c r="C29" s="57"/>
      <c r="D29" s="56"/>
      <c r="E29" s="57"/>
      <c r="F29" s="56"/>
      <c r="G29" s="57"/>
      <c r="H29" s="56"/>
      <c r="I29" s="57"/>
      <c r="J29" s="56"/>
      <c r="K29" s="57"/>
      <c r="L29" s="56"/>
      <c r="M29" s="57"/>
      <c r="N29" s="56"/>
      <c r="O29" s="57"/>
      <c r="P29" s="56"/>
      <c r="Q29" s="57"/>
      <c r="R29" s="57"/>
    </row>
    <row r="30" spans="1:18">
      <c r="A30" s="59" t="s">
        <v>61</v>
      </c>
      <c r="B30" s="56">
        <v>78</v>
      </c>
      <c r="C30" s="57">
        <v>94</v>
      </c>
      <c r="D30" s="56">
        <v>173</v>
      </c>
      <c r="E30" s="57">
        <v>144</v>
      </c>
      <c r="F30" s="56">
        <v>146</v>
      </c>
      <c r="G30" s="57">
        <v>144</v>
      </c>
      <c r="H30" s="56">
        <v>178</v>
      </c>
      <c r="I30" s="57">
        <v>170</v>
      </c>
      <c r="J30" s="56">
        <v>39</v>
      </c>
      <c r="K30" s="57">
        <v>34</v>
      </c>
      <c r="L30" s="56">
        <v>0</v>
      </c>
      <c r="M30" s="57">
        <v>0</v>
      </c>
      <c r="N30" s="56">
        <v>0</v>
      </c>
      <c r="O30" s="57">
        <v>0</v>
      </c>
      <c r="P30" s="56">
        <f t="shared" ref="P30:Q34" si="4">SUM(N30,L30,J30,H30,F30,D30,B30)</f>
        <v>614</v>
      </c>
      <c r="Q30" s="57">
        <f t="shared" si="4"/>
        <v>586</v>
      </c>
      <c r="R30" s="57">
        <f>SUM(P30:Q30)</f>
        <v>1200</v>
      </c>
    </row>
    <row r="31" spans="1:18">
      <c r="A31" s="59" t="s">
        <v>62</v>
      </c>
      <c r="B31" s="56">
        <v>290</v>
      </c>
      <c r="C31" s="57">
        <v>280</v>
      </c>
      <c r="D31" s="56">
        <v>533</v>
      </c>
      <c r="E31" s="57">
        <v>519</v>
      </c>
      <c r="F31" s="56">
        <v>519</v>
      </c>
      <c r="G31" s="57">
        <v>491</v>
      </c>
      <c r="H31" s="56">
        <v>516</v>
      </c>
      <c r="I31" s="57">
        <v>468</v>
      </c>
      <c r="J31" s="56">
        <v>114</v>
      </c>
      <c r="K31" s="57">
        <v>86</v>
      </c>
      <c r="L31" s="56">
        <v>0</v>
      </c>
      <c r="M31" s="57">
        <v>0</v>
      </c>
      <c r="N31" s="56">
        <v>0</v>
      </c>
      <c r="O31" s="57">
        <v>0</v>
      </c>
      <c r="P31" s="56">
        <f t="shared" si="4"/>
        <v>1972</v>
      </c>
      <c r="Q31" s="57">
        <f t="shared" si="4"/>
        <v>1844</v>
      </c>
      <c r="R31" s="57">
        <f>SUM(P31:Q31)</f>
        <v>3816</v>
      </c>
    </row>
    <row r="32" spans="1:18">
      <c r="A32" s="59" t="s">
        <v>63</v>
      </c>
      <c r="B32" s="56">
        <v>0</v>
      </c>
      <c r="C32" s="57">
        <v>0</v>
      </c>
      <c r="D32" s="56">
        <v>0</v>
      </c>
      <c r="E32" s="57">
        <v>0</v>
      </c>
      <c r="F32" s="56">
        <v>0</v>
      </c>
      <c r="G32" s="57">
        <v>0</v>
      </c>
      <c r="H32" s="56">
        <v>0</v>
      </c>
      <c r="I32" s="57">
        <v>0</v>
      </c>
      <c r="J32" s="56">
        <v>0</v>
      </c>
      <c r="K32" s="57">
        <v>0</v>
      </c>
      <c r="L32" s="56">
        <v>0</v>
      </c>
      <c r="M32" s="57">
        <v>0</v>
      </c>
      <c r="N32" s="56">
        <v>0</v>
      </c>
      <c r="O32" s="57">
        <v>0</v>
      </c>
      <c r="P32" s="56">
        <f t="shared" si="4"/>
        <v>0</v>
      </c>
      <c r="Q32" s="57">
        <f t="shared" si="4"/>
        <v>0</v>
      </c>
      <c r="R32" s="57">
        <f>SUM(P32:Q32)</f>
        <v>0</v>
      </c>
    </row>
    <row r="33" spans="1:19">
      <c r="A33" s="59" t="s">
        <v>64</v>
      </c>
      <c r="B33" s="56">
        <v>102</v>
      </c>
      <c r="C33" s="57">
        <v>102</v>
      </c>
      <c r="D33" s="56">
        <v>199</v>
      </c>
      <c r="E33" s="57">
        <v>195</v>
      </c>
      <c r="F33" s="56">
        <v>196</v>
      </c>
      <c r="G33" s="57">
        <v>174</v>
      </c>
      <c r="H33" s="56">
        <v>167</v>
      </c>
      <c r="I33" s="57">
        <v>166</v>
      </c>
      <c r="J33" s="56">
        <v>48</v>
      </c>
      <c r="K33" s="57">
        <v>24</v>
      </c>
      <c r="L33" s="56">
        <v>0</v>
      </c>
      <c r="M33" s="57">
        <v>0</v>
      </c>
      <c r="N33" s="56">
        <v>0</v>
      </c>
      <c r="O33" s="57">
        <v>0</v>
      </c>
      <c r="P33" s="56">
        <f t="shared" si="4"/>
        <v>712</v>
      </c>
      <c r="Q33" s="57">
        <f t="shared" si="4"/>
        <v>661</v>
      </c>
      <c r="R33" s="57">
        <f>SUM(P33:Q33)</f>
        <v>1373</v>
      </c>
    </row>
    <row r="34" spans="1:19" s="63" customFormat="1">
      <c r="A34" s="60" t="s">
        <v>46</v>
      </c>
      <c r="B34" s="61">
        <v>470</v>
      </c>
      <c r="C34" s="62">
        <v>476</v>
      </c>
      <c r="D34" s="61">
        <v>905</v>
      </c>
      <c r="E34" s="62">
        <v>858</v>
      </c>
      <c r="F34" s="61">
        <v>861</v>
      </c>
      <c r="G34" s="62">
        <v>809</v>
      </c>
      <c r="H34" s="61">
        <v>861</v>
      </c>
      <c r="I34" s="62">
        <v>804</v>
      </c>
      <c r="J34" s="61">
        <v>201</v>
      </c>
      <c r="K34" s="62">
        <v>144</v>
      </c>
      <c r="L34" s="61">
        <v>0</v>
      </c>
      <c r="M34" s="62">
        <v>0</v>
      </c>
      <c r="N34" s="61">
        <v>0</v>
      </c>
      <c r="O34" s="62">
        <v>0</v>
      </c>
      <c r="P34" s="61">
        <f t="shared" si="4"/>
        <v>3298</v>
      </c>
      <c r="Q34" s="62">
        <f t="shared" si="4"/>
        <v>3091</v>
      </c>
      <c r="R34" s="62">
        <f>SUM(P34:Q34)</f>
        <v>6389</v>
      </c>
    </row>
    <row r="35" spans="1:19">
      <c r="A35" s="64" t="s">
        <v>44</v>
      </c>
      <c r="B35" s="56"/>
      <c r="C35" s="57"/>
      <c r="D35" s="56"/>
      <c r="E35" s="57"/>
      <c r="F35" s="56"/>
      <c r="G35" s="57"/>
      <c r="H35" s="56"/>
      <c r="I35" s="57"/>
      <c r="J35" s="56"/>
      <c r="K35" s="57"/>
      <c r="L35" s="56"/>
      <c r="M35" s="57"/>
      <c r="N35" s="56"/>
      <c r="O35" s="57"/>
      <c r="P35" s="56"/>
      <c r="Q35" s="57"/>
      <c r="R35" s="57"/>
    </row>
    <row r="36" spans="1:19">
      <c r="A36" s="59" t="s">
        <v>61</v>
      </c>
      <c r="B36" s="56">
        <v>0</v>
      </c>
      <c r="C36" s="57">
        <v>0</v>
      </c>
      <c r="D36" s="56">
        <v>4</v>
      </c>
      <c r="E36" s="57">
        <v>2</v>
      </c>
      <c r="F36" s="56">
        <v>1</v>
      </c>
      <c r="G36" s="57">
        <v>0</v>
      </c>
      <c r="H36" s="56">
        <v>0</v>
      </c>
      <c r="I36" s="57">
        <v>3</v>
      </c>
      <c r="J36" s="56">
        <v>0</v>
      </c>
      <c r="K36" s="57">
        <v>0</v>
      </c>
      <c r="L36" s="56">
        <v>0</v>
      </c>
      <c r="M36" s="57">
        <v>0</v>
      </c>
      <c r="N36" s="56">
        <v>0</v>
      </c>
      <c r="O36" s="57">
        <v>0</v>
      </c>
      <c r="P36" s="56">
        <f>SUM(N36,L36,J36,H36,F36,D36,B36)</f>
        <v>5</v>
      </c>
      <c r="Q36" s="57">
        <f>SUM(O36,M36,K36,I36,G36,E36,C36)</f>
        <v>5</v>
      </c>
      <c r="R36" s="57">
        <f>SUM(P36:Q36)</f>
        <v>10</v>
      </c>
    </row>
    <row r="37" spans="1:19" s="63" customFormat="1">
      <c r="A37" s="60" t="s">
        <v>46</v>
      </c>
      <c r="B37" s="61">
        <v>0</v>
      </c>
      <c r="C37" s="62">
        <v>0</v>
      </c>
      <c r="D37" s="61">
        <v>4</v>
      </c>
      <c r="E37" s="62">
        <v>2</v>
      </c>
      <c r="F37" s="61">
        <v>1</v>
      </c>
      <c r="G37" s="62">
        <v>0</v>
      </c>
      <c r="H37" s="61">
        <v>0</v>
      </c>
      <c r="I37" s="62">
        <v>3</v>
      </c>
      <c r="J37" s="61">
        <v>0</v>
      </c>
      <c r="K37" s="62">
        <v>0</v>
      </c>
      <c r="L37" s="61">
        <v>0</v>
      </c>
      <c r="M37" s="62">
        <v>0</v>
      </c>
      <c r="N37" s="61">
        <v>0</v>
      </c>
      <c r="O37" s="62">
        <v>0</v>
      </c>
      <c r="P37" s="61">
        <f>SUM(N37,L37,J37,H37,F37,D37,B37)</f>
        <v>5</v>
      </c>
      <c r="Q37" s="62">
        <f>SUM(O37,M37,K37,I37,G37,E37,C37)</f>
        <v>5</v>
      </c>
      <c r="R37" s="62">
        <f>SUM(P37:Q37)</f>
        <v>10</v>
      </c>
    </row>
    <row r="38" spans="1:19">
      <c r="A38" s="64" t="s">
        <v>45</v>
      </c>
      <c r="B38" s="56"/>
      <c r="C38" s="57"/>
      <c r="D38" s="56"/>
      <c r="E38" s="57"/>
      <c r="F38" s="56"/>
      <c r="G38" s="57"/>
      <c r="H38" s="56"/>
      <c r="I38" s="57"/>
      <c r="J38" s="56"/>
      <c r="K38" s="57"/>
      <c r="L38" s="56"/>
      <c r="M38" s="57"/>
      <c r="N38" s="56"/>
      <c r="O38" s="57"/>
      <c r="P38" s="56"/>
      <c r="Q38" s="57"/>
      <c r="R38" s="57"/>
    </row>
    <row r="39" spans="1:19">
      <c r="A39" s="59" t="s">
        <v>61</v>
      </c>
      <c r="B39" s="56">
        <v>65</v>
      </c>
      <c r="C39" s="57">
        <v>61</v>
      </c>
      <c r="D39" s="56">
        <v>132</v>
      </c>
      <c r="E39" s="57">
        <v>133</v>
      </c>
      <c r="F39" s="56">
        <v>138</v>
      </c>
      <c r="G39" s="57">
        <v>114</v>
      </c>
      <c r="H39" s="56">
        <v>129</v>
      </c>
      <c r="I39" s="57">
        <v>130</v>
      </c>
      <c r="J39" s="56">
        <v>27</v>
      </c>
      <c r="K39" s="57">
        <v>20</v>
      </c>
      <c r="L39" s="56">
        <v>0</v>
      </c>
      <c r="M39" s="57">
        <v>0</v>
      </c>
      <c r="N39" s="56">
        <v>0</v>
      </c>
      <c r="O39" s="57">
        <v>0</v>
      </c>
      <c r="P39" s="56">
        <f t="shared" ref="P39:Q43" si="5">SUM(N39,L39,J39,H39,F39,D39,B39)</f>
        <v>491</v>
      </c>
      <c r="Q39" s="57">
        <f t="shared" si="5"/>
        <v>458</v>
      </c>
      <c r="R39" s="57">
        <f>SUM(P39:Q39)</f>
        <v>949</v>
      </c>
    </row>
    <row r="40" spans="1:19">
      <c r="A40" s="59" t="s">
        <v>62</v>
      </c>
      <c r="B40" s="56">
        <v>201</v>
      </c>
      <c r="C40" s="57">
        <v>198</v>
      </c>
      <c r="D40" s="56">
        <v>344</v>
      </c>
      <c r="E40" s="57">
        <v>321</v>
      </c>
      <c r="F40" s="56">
        <v>343</v>
      </c>
      <c r="G40" s="57">
        <v>324</v>
      </c>
      <c r="H40" s="56">
        <v>336</v>
      </c>
      <c r="I40" s="57">
        <v>363</v>
      </c>
      <c r="J40" s="56">
        <v>40</v>
      </c>
      <c r="K40" s="57">
        <v>32</v>
      </c>
      <c r="L40" s="56">
        <v>0</v>
      </c>
      <c r="M40" s="57">
        <v>0</v>
      </c>
      <c r="N40" s="56">
        <v>0</v>
      </c>
      <c r="O40" s="57">
        <v>0</v>
      </c>
      <c r="P40" s="56">
        <f t="shared" si="5"/>
        <v>1264</v>
      </c>
      <c r="Q40" s="57">
        <f t="shared" si="5"/>
        <v>1238</v>
      </c>
      <c r="R40" s="57">
        <f>SUM(P40:Q40)</f>
        <v>2502</v>
      </c>
    </row>
    <row r="41" spans="1:19">
      <c r="A41" s="59" t="s">
        <v>63</v>
      </c>
      <c r="B41" s="56">
        <v>2</v>
      </c>
      <c r="C41" s="57">
        <v>6</v>
      </c>
      <c r="D41" s="56">
        <v>5</v>
      </c>
      <c r="E41" s="57">
        <v>3</v>
      </c>
      <c r="F41" s="56">
        <v>3</v>
      </c>
      <c r="G41" s="57">
        <v>6</v>
      </c>
      <c r="H41" s="56">
        <v>4</v>
      </c>
      <c r="I41" s="57">
        <v>5</v>
      </c>
      <c r="J41" s="56">
        <v>0</v>
      </c>
      <c r="K41" s="57">
        <v>0</v>
      </c>
      <c r="L41" s="56">
        <v>0</v>
      </c>
      <c r="M41" s="57">
        <v>0</v>
      </c>
      <c r="N41" s="56">
        <v>0</v>
      </c>
      <c r="O41" s="57">
        <v>0</v>
      </c>
      <c r="P41" s="56">
        <f t="shared" si="5"/>
        <v>14</v>
      </c>
      <c r="Q41" s="57">
        <f t="shared" si="5"/>
        <v>20</v>
      </c>
      <c r="R41" s="57">
        <f>SUM(P41:Q41)</f>
        <v>34</v>
      </c>
    </row>
    <row r="42" spans="1:19">
      <c r="A42" s="59" t="s">
        <v>64</v>
      </c>
      <c r="B42" s="56">
        <v>26</v>
      </c>
      <c r="C42" s="57">
        <v>28</v>
      </c>
      <c r="D42" s="56">
        <v>45</v>
      </c>
      <c r="E42" s="57">
        <v>52</v>
      </c>
      <c r="F42" s="56">
        <v>43</v>
      </c>
      <c r="G42" s="57">
        <v>49</v>
      </c>
      <c r="H42" s="56">
        <v>49</v>
      </c>
      <c r="I42" s="57">
        <v>39</v>
      </c>
      <c r="J42" s="56">
        <v>6</v>
      </c>
      <c r="K42" s="57">
        <v>6</v>
      </c>
      <c r="L42" s="56">
        <v>0</v>
      </c>
      <c r="M42" s="57">
        <v>0</v>
      </c>
      <c r="N42" s="56">
        <v>0</v>
      </c>
      <c r="O42" s="57">
        <v>0</v>
      </c>
      <c r="P42" s="56">
        <f t="shared" si="5"/>
        <v>169</v>
      </c>
      <c r="Q42" s="57">
        <f t="shared" si="5"/>
        <v>174</v>
      </c>
      <c r="R42" s="57">
        <f>SUM(P42:Q42)</f>
        <v>343</v>
      </c>
    </row>
    <row r="43" spans="1:19" s="63" customFormat="1">
      <c r="A43" s="60" t="s">
        <v>46</v>
      </c>
      <c r="B43" s="61">
        <v>294</v>
      </c>
      <c r="C43" s="62">
        <v>293</v>
      </c>
      <c r="D43" s="61">
        <v>526</v>
      </c>
      <c r="E43" s="62">
        <v>509</v>
      </c>
      <c r="F43" s="61">
        <v>527</v>
      </c>
      <c r="G43" s="62">
        <v>493</v>
      </c>
      <c r="H43" s="61">
        <v>518</v>
      </c>
      <c r="I43" s="62">
        <v>537</v>
      </c>
      <c r="J43" s="61">
        <v>73</v>
      </c>
      <c r="K43" s="62">
        <v>58</v>
      </c>
      <c r="L43" s="61">
        <v>0</v>
      </c>
      <c r="M43" s="62">
        <v>0</v>
      </c>
      <c r="N43" s="61">
        <v>0</v>
      </c>
      <c r="O43" s="62">
        <v>0</v>
      </c>
      <c r="P43" s="61">
        <f t="shared" si="5"/>
        <v>1938</v>
      </c>
      <c r="Q43" s="62">
        <f t="shared" si="5"/>
        <v>1890</v>
      </c>
      <c r="R43" s="62">
        <f>SUM(P43:Q43)</f>
        <v>3828</v>
      </c>
    </row>
    <row r="44" spans="1:19">
      <c r="A44" s="53" t="s">
        <v>65</v>
      </c>
      <c r="B44" s="65"/>
      <c r="C44" s="66"/>
      <c r="D44" s="65"/>
      <c r="E44" s="66"/>
      <c r="F44" s="65"/>
      <c r="G44" s="66"/>
      <c r="H44" s="65"/>
      <c r="I44" s="66"/>
      <c r="J44" s="65"/>
      <c r="K44" s="66"/>
      <c r="L44" s="65"/>
      <c r="M44" s="66"/>
      <c r="N44" s="67"/>
      <c r="O44" s="66"/>
      <c r="P44" s="65"/>
      <c r="Q44" s="66"/>
      <c r="R44" s="66"/>
    </row>
    <row r="45" spans="1:19">
      <c r="A45" s="48" t="s">
        <v>61</v>
      </c>
      <c r="B45" s="56">
        <f>SUM(B39,B36,B30,B24,B19,B13,B7)</f>
        <v>488</v>
      </c>
      <c r="C45" s="57">
        <f t="shared" ref="C45:O45" si="6">SUM(C39,C36,C30,C24,C19,C13,C7)</f>
        <v>482</v>
      </c>
      <c r="D45" s="56">
        <f t="shared" si="6"/>
        <v>887</v>
      </c>
      <c r="E45" s="57">
        <f t="shared" si="6"/>
        <v>830</v>
      </c>
      <c r="F45" s="56">
        <f t="shared" si="6"/>
        <v>857</v>
      </c>
      <c r="G45" s="57">
        <f t="shared" si="6"/>
        <v>837</v>
      </c>
      <c r="H45" s="56">
        <f t="shared" si="6"/>
        <v>860</v>
      </c>
      <c r="I45" s="57">
        <f t="shared" si="6"/>
        <v>855</v>
      </c>
      <c r="J45" s="56">
        <f t="shared" si="6"/>
        <v>185</v>
      </c>
      <c r="K45" s="57">
        <f t="shared" si="6"/>
        <v>126</v>
      </c>
      <c r="L45" s="56">
        <f t="shared" si="6"/>
        <v>0</v>
      </c>
      <c r="M45" s="57">
        <f t="shared" si="6"/>
        <v>0</v>
      </c>
      <c r="N45" s="58">
        <f t="shared" si="6"/>
        <v>0</v>
      </c>
      <c r="O45" s="57">
        <f t="shared" si="6"/>
        <v>0</v>
      </c>
      <c r="P45" s="56">
        <f t="shared" ref="P45:Q49" si="7">SUM(N45,L45,J45,H45,F45,D45,B45)</f>
        <v>3277</v>
      </c>
      <c r="Q45" s="57">
        <f t="shared" si="7"/>
        <v>3130</v>
      </c>
      <c r="R45" s="57">
        <f>SUM(P45:Q45)</f>
        <v>6407</v>
      </c>
      <c r="S45" s="57"/>
    </row>
    <row r="46" spans="1:19">
      <c r="A46" s="48" t="s">
        <v>62</v>
      </c>
      <c r="B46" s="56">
        <f>SUM(B40,B31,B25,B20,B14,B8)</f>
        <v>1354</v>
      </c>
      <c r="C46" s="57">
        <f t="shared" ref="C46:O46" si="8">SUM(C40,C31,C25,C20,C14,C8)</f>
        <v>1344</v>
      </c>
      <c r="D46" s="56">
        <f t="shared" si="8"/>
        <v>2415</v>
      </c>
      <c r="E46" s="57">
        <f t="shared" si="8"/>
        <v>2360</v>
      </c>
      <c r="F46" s="56">
        <f t="shared" si="8"/>
        <v>2376</v>
      </c>
      <c r="G46" s="57">
        <f t="shared" si="8"/>
        <v>2322</v>
      </c>
      <c r="H46" s="56">
        <f t="shared" si="8"/>
        <v>2342</v>
      </c>
      <c r="I46" s="57">
        <f t="shared" si="8"/>
        <v>2289</v>
      </c>
      <c r="J46" s="56">
        <f t="shared" si="8"/>
        <v>360</v>
      </c>
      <c r="K46" s="57">
        <f t="shared" si="8"/>
        <v>264</v>
      </c>
      <c r="L46" s="56">
        <f t="shared" si="8"/>
        <v>0</v>
      </c>
      <c r="M46" s="57">
        <f t="shared" si="8"/>
        <v>0</v>
      </c>
      <c r="N46" s="58">
        <f t="shared" si="8"/>
        <v>0</v>
      </c>
      <c r="O46" s="57">
        <f t="shared" si="8"/>
        <v>0</v>
      </c>
      <c r="P46" s="56">
        <f t="shared" si="7"/>
        <v>8847</v>
      </c>
      <c r="Q46" s="57">
        <f t="shared" si="7"/>
        <v>8579</v>
      </c>
      <c r="R46" s="57">
        <f>SUM(P46:Q46)</f>
        <v>17426</v>
      </c>
    </row>
    <row r="47" spans="1:19">
      <c r="A47" s="48" t="s">
        <v>63</v>
      </c>
      <c r="B47" s="56">
        <f>SUM(B41,B32,B26,B15,B9)</f>
        <v>2</v>
      </c>
      <c r="C47" s="57">
        <f t="shared" ref="C47:O47" si="9">SUM(C41,C32,C26,C15,C9)</f>
        <v>6</v>
      </c>
      <c r="D47" s="56">
        <f t="shared" si="9"/>
        <v>5</v>
      </c>
      <c r="E47" s="57">
        <f t="shared" si="9"/>
        <v>3</v>
      </c>
      <c r="F47" s="56">
        <f t="shared" si="9"/>
        <v>3</v>
      </c>
      <c r="G47" s="57">
        <f t="shared" si="9"/>
        <v>6</v>
      </c>
      <c r="H47" s="56">
        <f t="shared" si="9"/>
        <v>4</v>
      </c>
      <c r="I47" s="57">
        <f t="shared" si="9"/>
        <v>5</v>
      </c>
      <c r="J47" s="56">
        <f t="shared" si="9"/>
        <v>0</v>
      </c>
      <c r="K47" s="57">
        <f t="shared" si="9"/>
        <v>0</v>
      </c>
      <c r="L47" s="56">
        <f t="shared" si="9"/>
        <v>0</v>
      </c>
      <c r="M47" s="57">
        <f t="shared" si="9"/>
        <v>0</v>
      </c>
      <c r="N47" s="58">
        <f t="shared" si="9"/>
        <v>0</v>
      </c>
      <c r="O47" s="57">
        <f t="shared" si="9"/>
        <v>0</v>
      </c>
      <c r="P47" s="56">
        <f t="shared" si="7"/>
        <v>14</v>
      </c>
      <c r="Q47" s="57">
        <f t="shared" si="7"/>
        <v>20</v>
      </c>
      <c r="R47" s="57">
        <f>SUM(P47:Q47)</f>
        <v>34</v>
      </c>
    </row>
    <row r="48" spans="1:19">
      <c r="A48" s="48" t="s">
        <v>64</v>
      </c>
      <c r="B48" s="56">
        <f>SUM(B10,B16,B21,B27,B33,B42)</f>
        <v>650</v>
      </c>
      <c r="C48" s="57">
        <f t="shared" ref="C48:O48" si="10">SUM(C10,C16,C21,C27,C33,C42)</f>
        <v>554</v>
      </c>
      <c r="D48" s="56">
        <f t="shared" si="10"/>
        <v>1085</v>
      </c>
      <c r="E48" s="57">
        <f t="shared" si="10"/>
        <v>1070</v>
      </c>
      <c r="F48" s="56">
        <f t="shared" si="10"/>
        <v>1059</v>
      </c>
      <c r="G48" s="57">
        <f t="shared" si="10"/>
        <v>1019</v>
      </c>
      <c r="H48" s="56">
        <f t="shared" si="10"/>
        <v>1036</v>
      </c>
      <c r="I48" s="57">
        <f t="shared" si="10"/>
        <v>902</v>
      </c>
      <c r="J48" s="56">
        <f t="shared" si="10"/>
        <v>193</v>
      </c>
      <c r="K48" s="57">
        <f t="shared" si="10"/>
        <v>108</v>
      </c>
      <c r="L48" s="56">
        <f t="shared" si="10"/>
        <v>1</v>
      </c>
      <c r="M48" s="57">
        <f t="shared" si="10"/>
        <v>0</v>
      </c>
      <c r="N48" s="58">
        <f t="shared" si="10"/>
        <v>0</v>
      </c>
      <c r="O48" s="57">
        <f t="shared" si="10"/>
        <v>0</v>
      </c>
      <c r="P48" s="56">
        <f t="shared" si="7"/>
        <v>4024</v>
      </c>
      <c r="Q48" s="57">
        <f t="shared" si="7"/>
        <v>3653</v>
      </c>
      <c r="R48" s="57">
        <f>SUM(P48:Q48)</f>
        <v>7677</v>
      </c>
    </row>
    <row r="49" spans="1:18" s="63" customFormat="1">
      <c r="A49" s="60" t="s">
        <v>66</v>
      </c>
      <c r="B49" s="84">
        <f>SUM(B45:B48)</f>
        <v>2494</v>
      </c>
      <c r="C49" s="62">
        <f t="shared" ref="C49:O49" si="11">SUM(C45:C48)</f>
        <v>2386</v>
      </c>
      <c r="D49" s="61">
        <f t="shared" si="11"/>
        <v>4392</v>
      </c>
      <c r="E49" s="62">
        <f t="shared" si="11"/>
        <v>4263</v>
      </c>
      <c r="F49" s="61">
        <f t="shared" si="11"/>
        <v>4295</v>
      </c>
      <c r="G49" s="62">
        <f t="shared" si="11"/>
        <v>4184</v>
      </c>
      <c r="H49" s="61">
        <f t="shared" si="11"/>
        <v>4242</v>
      </c>
      <c r="I49" s="62">
        <f t="shared" si="11"/>
        <v>4051</v>
      </c>
      <c r="J49" s="61">
        <f t="shared" si="11"/>
        <v>738</v>
      </c>
      <c r="K49" s="62">
        <f t="shared" si="11"/>
        <v>498</v>
      </c>
      <c r="L49" s="61">
        <f t="shared" si="11"/>
        <v>1</v>
      </c>
      <c r="M49" s="62">
        <f t="shared" si="11"/>
        <v>0</v>
      </c>
      <c r="N49" s="61">
        <f t="shared" si="11"/>
        <v>0</v>
      </c>
      <c r="O49" s="62">
        <f t="shared" si="11"/>
        <v>0</v>
      </c>
      <c r="P49" s="61">
        <f t="shared" si="7"/>
        <v>16162</v>
      </c>
      <c r="Q49" s="62">
        <f t="shared" si="7"/>
        <v>15382</v>
      </c>
      <c r="R49" s="62">
        <f>SUM(P49:Q49)</f>
        <v>31544</v>
      </c>
    </row>
    <row r="58" spans="1:18" s="92" customFormat="1"/>
  </sheetData>
  <mergeCells count="9">
    <mergeCell ref="A2:R2"/>
    <mergeCell ref="P4:R4"/>
    <mergeCell ref="N4:O4"/>
    <mergeCell ref="L4:M4"/>
    <mergeCell ref="J4:K4"/>
    <mergeCell ref="H4:I4"/>
    <mergeCell ref="F4:G4"/>
    <mergeCell ref="D4:E4"/>
    <mergeCell ref="B4:C4"/>
  </mergeCells>
  <phoneticPr fontId="6" type="noConversion"/>
  <pageMargins left="0.35433070866141736" right="0.35433070866141736" top="0.59055118110236227" bottom="0.39370078740157483" header="0.51181102362204722" footer="0.51181102362204722"/>
  <pageSetup paperSize="9" fitToWidth="2" orientation="portrait"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dimension ref="A1:X57"/>
  <sheetViews>
    <sheetView workbookViewId="0"/>
  </sheetViews>
  <sheetFormatPr defaultColWidth="9.33203125" defaultRowHeight="13.2"/>
  <cols>
    <col min="1" max="1" width="29.33203125" style="21" bestFit="1" customWidth="1"/>
    <col min="2" max="24" width="7.6640625" style="68" customWidth="1"/>
    <col min="25" max="25" width="9.44140625" style="21" customWidth="1"/>
    <col min="26" max="16384" width="9.33203125" style="21"/>
  </cols>
  <sheetData>
    <row r="1" spans="1:24">
      <c r="A1" s="76" t="s">
        <v>1</v>
      </c>
      <c r="B1" s="173"/>
      <c r="C1" s="173"/>
      <c r="D1" s="173"/>
      <c r="E1" s="173"/>
      <c r="F1" s="173"/>
      <c r="G1" s="173"/>
      <c r="H1" s="173"/>
      <c r="I1" s="173"/>
      <c r="J1" s="173"/>
      <c r="K1" s="173"/>
      <c r="L1" s="173"/>
      <c r="M1" s="173"/>
      <c r="N1" s="173"/>
      <c r="O1" s="173"/>
      <c r="P1" s="173"/>
      <c r="Q1" s="173"/>
      <c r="R1" s="173"/>
      <c r="S1" s="173"/>
      <c r="T1" s="173"/>
      <c r="U1" s="173"/>
      <c r="V1" s="173"/>
      <c r="W1" s="173"/>
      <c r="X1" s="173"/>
    </row>
    <row r="2" spans="1:24">
      <c r="A2" s="298" t="s">
        <v>67</v>
      </c>
      <c r="B2" s="298"/>
      <c r="C2" s="298"/>
      <c r="D2" s="298"/>
      <c r="E2" s="298"/>
      <c r="F2" s="298"/>
      <c r="G2" s="298"/>
      <c r="H2" s="298"/>
      <c r="I2" s="298"/>
      <c r="J2" s="298"/>
      <c r="K2" s="298"/>
      <c r="L2" s="298"/>
      <c r="M2" s="298"/>
      <c r="N2" s="298"/>
      <c r="O2" s="298"/>
      <c r="P2" s="298"/>
      <c r="Q2" s="298"/>
      <c r="R2" s="298"/>
      <c r="S2" s="298"/>
      <c r="T2" s="298"/>
      <c r="U2" s="298"/>
      <c r="V2" s="298"/>
      <c r="W2" s="298"/>
      <c r="X2" s="298"/>
    </row>
    <row r="3" spans="1:24" ht="13.8" thickBot="1">
      <c r="A3" s="174"/>
      <c r="B3" s="173"/>
      <c r="C3" s="173"/>
      <c r="D3" s="173"/>
      <c r="E3" s="173"/>
      <c r="F3" s="173"/>
      <c r="G3" s="173"/>
      <c r="H3" s="173"/>
      <c r="I3" s="173"/>
      <c r="J3" s="173"/>
      <c r="K3" s="173"/>
      <c r="L3" s="173"/>
      <c r="M3" s="173"/>
      <c r="N3" s="173"/>
      <c r="O3" s="173"/>
      <c r="P3" s="173"/>
      <c r="Q3" s="173"/>
      <c r="R3" s="173"/>
      <c r="S3" s="173"/>
      <c r="T3" s="173"/>
      <c r="U3" s="173"/>
      <c r="V3" s="173"/>
      <c r="W3" s="173"/>
      <c r="X3" s="173"/>
    </row>
    <row r="4" spans="1:24">
      <c r="A4" s="175"/>
      <c r="B4" s="306" t="str">
        <f>D4+1&amp;" en later"</f>
        <v>2016 en later</v>
      </c>
      <c r="C4" s="309"/>
      <c r="D4" s="306">
        <v>2015</v>
      </c>
      <c r="E4" s="309"/>
      <c r="F4" s="306">
        <f>D4-1</f>
        <v>2014</v>
      </c>
      <c r="G4" s="307"/>
      <c r="H4" s="306">
        <f>F4-1</f>
        <v>2013</v>
      </c>
      <c r="I4" s="307"/>
      <c r="J4" s="306">
        <f>H4-1</f>
        <v>2012</v>
      </c>
      <c r="K4" s="307"/>
      <c r="L4" s="306">
        <f>J4-1</f>
        <v>2011</v>
      </c>
      <c r="M4" s="307"/>
      <c r="N4" s="306">
        <f>L4-1</f>
        <v>2010</v>
      </c>
      <c r="O4" s="307"/>
      <c r="P4" s="306">
        <f>N4-1</f>
        <v>2009</v>
      </c>
      <c r="Q4" s="307"/>
      <c r="R4" s="306">
        <f>P4-1</f>
        <v>2008</v>
      </c>
      <c r="S4" s="307"/>
      <c r="T4" s="306" t="str">
        <f>R4-1&amp;" en vroeger"</f>
        <v>2007 en vroeger</v>
      </c>
      <c r="U4" s="307"/>
      <c r="V4" s="310" t="s">
        <v>46</v>
      </c>
      <c r="W4" s="310"/>
      <c r="X4" s="310"/>
    </row>
    <row r="5" spans="1:24" s="22" customFormat="1">
      <c r="A5" s="176"/>
      <c r="B5" s="69" t="s">
        <v>34</v>
      </c>
      <c r="C5" s="52" t="s">
        <v>35</v>
      </c>
      <c r="D5" s="69" t="s">
        <v>34</v>
      </c>
      <c r="E5" s="52" t="s">
        <v>35</v>
      </c>
      <c r="F5" s="69" t="s">
        <v>34</v>
      </c>
      <c r="G5" s="52" t="s">
        <v>35</v>
      </c>
      <c r="H5" s="69" t="s">
        <v>34</v>
      </c>
      <c r="I5" s="52" t="s">
        <v>35</v>
      </c>
      <c r="J5" s="69" t="s">
        <v>34</v>
      </c>
      <c r="K5" s="52" t="s">
        <v>35</v>
      </c>
      <c r="L5" s="69" t="s">
        <v>34</v>
      </c>
      <c r="M5" s="52" t="s">
        <v>35</v>
      </c>
      <c r="N5" s="69" t="s">
        <v>34</v>
      </c>
      <c r="O5" s="52" t="s">
        <v>35</v>
      </c>
      <c r="P5" s="69" t="s">
        <v>34</v>
      </c>
      <c r="Q5" s="52" t="s">
        <v>35</v>
      </c>
      <c r="R5" s="69" t="s">
        <v>34</v>
      </c>
      <c r="S5" s="52" t="s">
        <v>35</v>
      </c>
      <c r="T5" s="69" t="s">
        <v>34</v>
      </c>
      <c r="U5" s="93" t="s">
        <v>35</v>
      </c>
      <c r="V5" s="52" t="s">
        <v>34</v>
      </c>
      <c r="W5" s="52" t="s">
        <v>35</v>
      </c>
      <c r="X5" s="177" t="s">
        <v>36</v>
      </c>
    </row>
    <row r="6" spans="1:24" s="22" customFormat="1">
      <c r="A6" s="8" t="s">
        <v>39</v>
      </c>
      <c r="B6" s="54"/>
      <c r="C6" s="55"/>
      <c r="D6" s="54"/>
      <c r="E6" s="55"/>
      <c r="F6" s="54"/>
      <c r="G6" s="55"/>
      <c r="H6" s="54"/>
      <c r="I6" s="55"/>
      <c r="J6" s="54"/>
      <c r="K6" s="55"/>
      <c r="L6" s="54"/>
      <c r="M6" s="55"/>
      <c r="N6" s="54"/>
      <c r="O6" s="55"/>
      <c r="P6" s="54"/>
      <c r="Q6" s="55"/>
      <c r="R6" s="55"/>
      <c r="S6" s="178"/>
      <c r="T6" s="179"/>
      <c r="U6" s="55"/>
      <c r="V6" s="54"/>
      <c r="W6" s="178"/>
      <c r="X6" s="178"/>
    </row>
    <row r="7" spans="1:24">
      <c r="A7" s="174" t="s">
        <v>61</v>
      </c>
      <c r="B7" s="56">
        <v>2</v>
      </c>
      <c r="C7" s="57">
        <v>0</v>
      </c>
      <c r="D7" s="56">
        <v>223</v>
      </c>
      <c r="E7" s="57">
        <v>229</v>
      </c>
      <c r="F7" s="56">
        <v>259</v>
      </c>
      <c r="G7" s="57">
        <v>268</v>
      </c>
      <c r="H7" s="56">
        <v>261</v>
      </c>
      <c r="I7" s="57">
        <v>234</v>
      </c>
      <c r="J7" s="56">
        <v>274</v>
      </c>
      <c r="K7" s="57">
        <v>251</v>
      </c>
      <c r="L7" s="56">
        <v>252</v>
      </c>
      <c r="M7" s="57">
        <v>247</v>
      </c>
      <c r="N7" s="56">
        <v>236</v>
      </c>
      <c r="O7" s="57">
        <v>216</v>
      </c>
      <c r="P7" s="56">
        <v>70</v>
      </c>
      <c r="Q7" s="57">
        <v>62</v>
      </c>
      <c r="R7" s="56">
        <v>7</v>
      </c>
      <c r="S7" s="57">
        <v>8</v>
      </c>
      <c r="T7" s="56">
        <v>1</v>
      </c>
      <c r="U7" s="57">
        <v>0</v>
      </c>
      <c r="V7" s="56">
        <f t="shared" ref="V7:W11" si="0">SUM(T7,R7,P7,N7,L7,J7,H7,F7,D7,B7)</f>
        <v>1585</v>
      </c>
      <c r="W7" s="57">
        <f t="shared" si="0"/>
        <v>1515</v>
      </c>
      <c r="X7" s="57">
        <f>SUM(V7:W7)</f>
        <v>3100</v>
      </c>
    </row>
    <row r="8" spans="1:24">
      <c r="A8" s="180" t="s">
        <v>62</v>
      </c>
      <c r="B8" s="56">
        <v>5</v>
      </c>
      <c r="C8" s="57">
        <v>4</v>
      </c>
      <c r="D8" s="56">
        <v>659</v>
      </c>
      <c r="E8" s="57">
        <v>657</v>
      </c>
      <c r="F8" s="56">
        <v>793</v>
      </c>
      <c r="G8" s="57">
        <v>748</v>
      </c>
      <c r="H8" s="56">
        <v>721</v>
      </c>
      <c r="I8" s="57">
        <v>677</v>
      </c>
      <c r="J8" s="56">
        <v>737</v>
      </c>
      <c r="K8" s="57">
        <v>710</v>
      </c>
      <c r="L8" s="56">
        <v>715</v>
      </c>
      <c r="M8" s="57">
        <v>670</v>
      </c>
      <c r="N8" s="56">
        <v>680</v>
      </c>
      <c r="O8" s="57">
        <v>642</v>
      </c>
      <c r="P8" s="56">
        <v>192</v>
      </c>
      <c r="Q8" s="57">
        <v>174</v>
      </c>
      <c r="R8" s="56">
        <v>12</v>
      </c>
      <c r="S8" s="57">
        <v>8</v>
      </c>
      <c r="T8" s="56">
        <v>1</v>
      </c>
      <c r="U8" s="57">
        <v>0</v>
      </c>
      <c r="V8" s="56">
        <f t="shared" si="0"/>
        <v>4515</v>
      </c>
      <c r="W8" s="57">
        <f t="shared" si="0"/>
        <v>4290</v>
      </c>
      <c r="X8" s="57">
        <f>SUM(V8:W8)</f>
        <v>8805</v>
      </c>
    </row>
    <row r="9" spans="1:24">
      <c r="A9" s="180" t="s">
        <v>63</v>
      </c>
      <c r="B9" s="56">
        <v>0</v>
      </c>
      <c r="C9" s="57">
        <v>0</v>
      </c>
      <c r="D9" s="56">
        <v>0</v>
      </c>
      <c r="E9" s="57">
        <v>0</v>
      </c>
      <c r="F9" s="56">
        <v>0</v>
      </c>
      <c r="G9" s="57">
        <v>0</v>
      </c>
      <c r="H9" s="56">
        <v>0</v>
      </c>
      <c r="I9" s="57">
        <v>0</v>
      </c>
      <c r="J9" s="56">
        <v>0</v>
      </c>
      <c r="K9" s="57">
        <v>0</v>
      </c>
      <c r="L9" s="56">
        <v>0</v>
      </c>
      <c r="M9" s="57">
        <v>0</v>
      </c>
      <c r="N9" s="56">
        <v>0</v>
      </c>
      <c r="O9" s="57">
        <v>0</v>
      </c>
      <c r="P9" s="56">
        <v>0</v>
      </c>
      <c r="Q9" s="57">
        <v>0</v>
      </c>
      <c r="R9" s="56">
        <v>0</v>
      </c>
      <c r="S9" s="57">
        <v>0</v>
      </c>
      <c r="T9" s="56">
        <v>0</v>
      </c>
      <c r="U9" s="57">
        <v>0</v>
      </c>
      <c r="V9" s="56">
        <f t="shared" si="0"/>
        <v>0</v>
      </c>
      <c r="W9" s="57">
        <f t="shared" si="0"/>
        <v>0</v>
      </c>
      <c r="X9" s="57">
        <f>SUM(V9:W9)</f>
        <v>0</v>
      </c>
    </row>
    <row r="10" spans="1:24">
      <c r="A10" s="180" t="s">
        <v>64</v>
      </c>
      <c r="B10" s="56">
        <v>4</v>
      </c>
      <c r="C10" s="57">
        <v>1</v>
      </c>
      <c r="D10" s="56">
        <v>384</v>
      </c>
      <c r="E10" s="57">
        <v>459</v>
      </c>
      <c r="F10" s="56">
        <v>469</v>
      </c>
      <c r="G10" s="57">
        <v>449</v>
      </c>
      <c r="H10" s="56">
        <v>501</v>
      </c>
      <c r="I10" s="57">
        <v>483</v>
      </c>
      <c r="J10" s="56">
        <v>459</v>
      </c>
      <c r="K10" s="57">
        <v>503</v>
      </c>
      <c r="L10" s="56">
        <v>442</v>
      </c>
      <c r="M10" s="57">
        <v>430</v>
      </c>
      <c r="N10" s="56">
        <v>412</v>
      </c>
      <c r="O10" s="57">
        <v>396</v>
      </c>
      <c r="P10" s="56">
        <v>104</v>
      </c>
      <c r="Q10" s="57">
        <v>99</v>
      </c>
      <c r="R10" s="56">
        <v>8</v>
      </c>
      <c r="S10" s="57">
        <v>4</v>
      </c>
      <c r="T10" s="56">
        <v>0</v>
      </c>
      <c r="U10" s="57">
        <v>0</v>
      </c>
      <c r="V10" s="56">
        <f t="shared" si="0"/>
        <v>2783</v>
      </c>
      <c r="W10" s="57">
        <f t="shared" si="0"/>
        <v>2824</v>
      </c>
      <c r="X10" s="57">
        <f>SUM(V10:W10)</f>
        <v>5607</v>
      </c>
    </row>
    <row r="11" spans="1:24" s="14" customFormat="1">
      <c r="A11" s="41" t="s">
        <v>46</v>
      </c>
      <c r="B11" s="61">
        <v>11</v>
      </c>
      <c r="C11" s="62">
        <v>5</v>
      </c>
      <c r="D11" s="61">
        <v>1266</v>
      </c>
      <c r="E11" s="62">
        <v>1345</v>
      </c>
      <c r="F11" s="61">
        <v>1521</v>
      </c>
      <c r="G11" s="62">
        <v>1465</v>
      </c>
      <c r="H11" s="61">
        <v>1483</v>
      </c>
      <c r="I11" s="62">
        <v>1394</v>
      </c>
      <c r="J11" s="61">
        <v>1470</v>
      </c>
      <c r="K11" s="62">
        <v>1464</v>
      </c>
      <c r="L11" s="61">
        <v>1409</v>
      </c>
      <c r="M11" s="62">
        <v>1347</v>
      </c>
      <c r="N11" s="61">
        <v>1328</v>
      </c>
      <c r="O11" s="62">
        <v>1254</v>
      </c>
      <c r="P11" s="61">
        <v>366</v>
      </c>
      <c r="Q11" s="62">
        <v>335</v>
      </c>
      <c r="R11" s="61">
        <v>27</v>
      </c>
      <c r="S11" s="62">
        <v>20</v>
      </c>
      <c r="T11" s="61">
        <v>2</v>
      </c>
      <c r="U11" s="62">
        <v>0</v>
      </c>
      <c r="V11" s="61">
        <f t="shared" si="0"/>
        <v>8883</v>
      </c>
      <c r="W11" s="62">
        <f t="shared" si="0"/>
        <v>8629</v>
      </c>
      <c r="X11" s="62">
        <f>SUM(V11:W11)</f>
        <v>17512</v>
      </c>
    </row>
    <row r="12" spans="1:24" s="14" customFormat="1">
      <c r="A12" s="70" t="s">
        <v>40</v>
      </c>
      <c r="B12" s="56"/>
      <c r="C12" s="57"/>
      <c r="D12" s="56"/>
      <c r="E12" s="57"/>
      <c r="F12" s="56"/>
      <c r="G12" s="57"/>
      <c r="H12" s="56"/>
      <c r="I12" s="57"/>
      <c r="J12" s="56"/>
      <c r="K12" s="57"/>
      <c r="L12" s="56"/>
      <c r="M12" s="57"/>
      <c r="N12" s="56"/>
      <c r="O12" s="57"/>
      <c r="P12" s="56"/>
      <c r="Q12" s="57"/>
      <c r="R12" s="56"/>
      <c r="S12" s="57"/>
      <c r="T12" s="56"/>
      <c r="U12" s="57"/>
      <c r="V12" s="56"/>
      <c r="W12" s="57"/>
      <c r="X12" s="57"/>
    </row>
    <row r="13" spans="1:24">
      <c r="A13" s="174" t="s">
        <v>61</v>
      </c>
      <c r="B13" s="56">
        <v>0</v>
      </c>
      <c r="C13" s="57">
        <v>1</v>
      </c>
      <c r="D13" s="56">
        <v>91</v>
      </c>
      <c r="E13" s="57">
        <v>84</v>
      </c>
      <c r="F13" s="56">
        <v>94</v>
      </c>
      <c r="G13" s="57">
        <v>70</v>
      </c>
      <c r="H13" s="56">
        <v>99</v>
      </c>
      <c r="I13" s="57">
        <v>105</v>
      </c>
      <c r="J13" s="56">
        <v>92</v>
      </c>
      <c r="K13" s="57">
        <v>94</v>
      </c>
      <c r="L13" s="56">
        <v>79</v>
      </c>
      <c r="M13" s="57">
        <v>82</v>
      </c>
      <c r="N13" s="56">
        <v>100</v>
      </c>
      <c r="O13" s="57">
        <v>89</v>
      </c>
      <c r="P13" s="56">
        <v>26</v>
      </c>
      <c r="Q13" s="57">
        <v>22</v>
      </c>
      <c r="R13" s="56">
        <v>3</v>
      </c>
      <c r="S13" s="57">
        <v>3</v>
      </c>
      <c r="T13" s="56">
        <v>0</v>
      </c>
      <c r="U13" s="57">
        <v>0</v>
      </c>
      <c r="V13" s="56">
        <f t="shared" ref="V13:W17" si="1">SUM(T13,R13,P13,N13,L13,J13,H13,F13,D13,B13)</f>
        <v>584</v>
      </c>
      <c r="W13" s="57">
        <f t="shared" si="1"/>
        <v>550</v>
      </c>
      <c r="X13" s="57">
        <f>SUM(V13:W13)</f>
        <v>1134</v>
      </c>
    </row>
    <row r="14" spans="1:24">
      <c r="A14" s="180" t="s">
        <v>62</v>
      </c>
      <c r="B14" s="56">
        <v>0</v>
      </c>
      <c r="C14" s="57">
        <v>0</v>
      </c>
      <c r="D14" s="56">
        <v>204</v>
      </c>
      <c r="E14" s="57">
        <v>233</v>
      </c>
      <c r="F14" s="56">
        <v>239</v>
      </c>
      <c r="G14" s="57">
        <v>248</v>
      </c>
      <c r="H14" s="56">
        <v>217</v>
      </c>
      <c r="I14" s="57">
        <v>196</v>
      </c>
      <c r="J14" s="56">
        <v>229</v>
      </c>
      <c r="K14" s="57">
        <v>206</v>
      </c>
      <c r="L14" s="56">
        <v>203</v>
      </c>
      <c r="M14" s="57">
        <v>194</v>
      </c>
      <c r="N14" s="56">
        <v>163</v>
      </c>
      <c r="O14" s="57">
        <v>183</v>
      </c>
      <c r="P14" s="56">
        <v>39</v>
      </c>
      <c r="Q14" s="57">
        <v>44</v>
      </c>
      <c r="R14" s="56">
        <v>2</v>
      </c>
      <c r="S14" s="57">
        <v>7</v>
      </c>
      <c r="T14" s="56">
        <v>0</v>
      </c>
      <c r="U14" s="57">
        <v>0</v>
      </c>
      <c r="V14" s="56">
        <f t="shared" si="1"/>
        <v>1296</v>
      </c>
      <c r="W14" s="57">
        <f t="shared" si="1"/>
        <v>1311</v>
      </c>
      <c r="X14" s="57">
        <f>SUM(V14:W14)</f>
        <v>2607</v>
      </c>
    </row>
    <row r="15" spans="1:24">
      <c r="A15" s="180" t="s">
        <v>63</v>
      </c>
      <c r="B15" s="56">
        <v>0</v>
      </c>
      <c r="C15" s="57">
        <v>0</v>
      </c>
      <c r="D15" s="56">
        <v>0</v>
      </c>
      <c r="E15" s="57">
        <v>0</v>
      </c>
      <c r="F15" s="56">
        <v>0</v>
      </c>
      <c r="G15" s="57">
        <v>0</v>
      </c>
      <c r="H15" s="56">
        <v>0</v>
      </c>
      <c r="I15" s="57">
        <v>0</v>
      </c>
      <c r="J15" s="56">
        <v>0</v>
      </c>
      <c r="K15" s="57">
        <v>0</v>
      </c>
      <c r="L15" s="56">
        <v>0</v>
      </c>
      <c r="M15" s="57">
        <v>0</v>
      </c>
      <c r="N15" s="56">
        <v>0</v>
      </c>
      <c r="O15" s="57">
        <v>0</v>
      </c>
      <c r="P15" s="56">
        <v>0</v>
      </c>
      <c r="Q15" s="57">
        <v>0</v>
      </c>
      <c r="R15" s="56">
        <v>0</v>
      </c>
      <c r="S15" s="57">
        <v>0</v>
      </c>
      <c r="T15" s="56">
        <v>0</v>
      </c>
      <c r="U15" s="57">
        <v>0</v>
      </c>
      <c r="V15" s="56">
        <f t="shared" si="1"/>
        <v>0</v>
      </c>
      <c r="W15" s="57">
        <f t="shared" si="1"/>
        <v>0</v>
      </c>
      <c r="X15" s="57">
        <f>SUM(V15:W15)</f>
        <v>0</v>
      </c>
    </row>
    <row r="16" spans="1:24">
      <c r="A16" s="180" t="s">
        <v>64</v>
      </c>
      <c r="B16" s="56">
        <v>0</v>
      </c>
      <c r="C16" s="57">
        <v>1</v>
      </c>
      <c r="D16" s="56">
        <v>130</v>
      </c>
      <c r="E16" s="57">
        <v>123</v>
      </c>
      <c r="F16" s="56">
        <v>152</v>
      </c>
      <c r="G16" s="57">
        <v>129</v>
      </c>
      <c r="H16" s="56">
        <v>150</v>
      </c>
      <c r="I16" s="57">
        <v>131</v>
      </c>
      <c r="J16" s="56">
        <v>158</v>
      </c>
      <c r="K16" s="57">
        <v>106</v>
      </c>
      <c r="L16" s="56">
        <v>132</v>
      </c>
      <c r="M16" s="57">
        <v>128</v>
      </c>
      <c r="N16" s="56">
        <v>109</v>
      </c>
      <c r="O16" s="57">
        <v>137</v>
      </c>
      <c r="P16" s="56">
        <v>42</v>
      </c>
      <c r="Q16" s="57">
        <v>30</v>
      </c>
      <c r="R16" s="56">
        <v>3</v>
      </c>
      <c r="S16" s="57">
        <v>3</v>
      </c>
      <c r="T16" s="56">
        <v>0</v>
      </c>
      <c r="U16" s="57">
        <v>0</v>
      </c>
      <c r="V16" s="56">
        <f t="shared" si="1"/>
        <v>876</v>
      </c>
      <c r="W16" s="57">
        <f t="shared" si="1"/>
        <v>788</v>
      </c>
      <c r="X16" s="57">
        <f>SUM(V16:W16)</f>
        <v>1664</v>
      </c>
    </row>
    <row r="17" spans="1:24" s="14" customFormat="1">
      <c r="A17" s="41" t="s">
        <v>46</v>
      </c>
      <c r="B17" s="61">
        <v>0</v>
      </c>
      <c r="C17" s="62">
        <v>2</v>
      </c>
      <c r="D17" s="61">
        <v>425</v>
      </c>
      <c r="E17" s="62">
        <v>440</v>
      </c>
      <c r="F17" s="61">
        <v>485</v>
      </c>
      <c r="G17" s="62">
        <v>447</v>
      </c>
      <c r="H17" s="61">
        <v>466</v>
      </c>
      <c r="I17" s="62">
        <v>432</v>
      </c>
      <c r="J17" s="61">
        <v>479</v>
      </c>
      <c r="K17" s="62">
        <v>406</v>
      </c>
      <c r="L17" s="61">
        <v>414</v>
      </c>
      <c r="M17" s="62">
        <v>404</v>
      </c>
      <c r="N17" s="61">
        <v>372</v>
      </c>
      <c r="O17" s="62">
        <v>409</v>
      </c>
      <c r="P17" s="61">
        <v>107</v>
      </c>
      <c r="Q17" s="62">
        <v>96</v>
      </c>
      <c r="R17" s="61">
        <v>8</v>
      </c>
      <c r="S17" s="62">
        <v>13</v>
      </c>
      <c r="T17" s="61">
        <v>0</v>
      </c>
      <c r="U17" s="62">
        <v>0</v>
      </c>
      <c r="V17" s="61">
        <f t="shared" si="1"/>
        <v>2756</v>
      </c>
      <c r="W17" s="62">
        <f t="shared" si="1"/>
        <v>2649</v>
      </c>
      <c r="X17" s="62">
        <f>SUM(V17:W17)</f>
        <v>5405</v>
      </c>
    </row>
    <row r="18" spans="1:24" s="14" customFormat="1">
      <c r="A18" s="70" t="s">
        <v>41</v>
      </c>
      <c r="B18" s="56"/>
      <c r="C18" s="57"/>
      <c r="D18" s="56"/>
      <c r="E18" s="57"/>
      <c r="F18" s="56"/>
      <c r="G18" s="57"/>
      <c r="H18" s="56"/>
      <c r="I18" s="57"/>
      <c r="J18" s="56"/>
      <c r="K18" s="57"/>
      <c r="L18" s="56"/>
      <c r="M18" s="57"/>
      <c r="N18" s="56"/>
      <c r="O18" s="57"/>
      <c r="P18" s="56"/>
      <c r="Q18" s="57"/>
      <c r="R18" s="56"/>
      <c r="S18" s="57"/>
      <c r="T18" s="56"/>
      <c r="U18" s="57"/>
      <c r="V18" s="56"/>
      <c r="W18" s="57"/>
      <c r="X18" s="57"/>
    </row>
    <row r="19" spans="1:24">
      <c r="A19" s="180" t="s">
        <v>61</v>
      </c>
      <c r="B19" s="56">
        <v>0</v>
      </c>
      <c r="C19" s="57">
        <v>0</v>
      </c>
      <c r="D19" s="56">
        <v>71</v>
      </c>
      <c r="E19" s="57">
        <v>64</v>
      </c>
      <c r="F19" s="56">
        <v>72</v>
      </c>
      <c r="G19" s="57">
        <v>64</v>
      </c>
      <c r="H19" s="56">
        <v>58</v>
      </c>
      <c r="I19" s="57">
        <v>45</v>
      </c>
      <c r="J19" s="56">
        <v>43</v>
      </c>
      <c r="K19" s="57">
        <v>65</v>
      </c>
      <c r="L19" s="56">
        <v>46</v>
      </c>
      <c r="M19" s="57">
        <v>54</v>
      </c>
      <c r="N19" s="56">
        <v>42</v>
      </c>
      <c r="O19" s="57">
        <v>37</v>
      </c>
      <c r="P19" s="56">
        <v>12</v>
      </c>
      <c r="Q19" s="57">
        <v>9</v>
      </c>
      <c r="R19" s="56">
        <v>0</v>
      </c>
      <c r="S19" s="57">
        <v>3</v>
      </c>
      <c r="T19" s="56">
        <v>0</v>
      </c>
      <c r="U19" s="57">
        <v>0</v>
      </c>
      <c r="V19" s="56">
        <f t="shared" ref="V19:W22" si="2">SUM(T19,R19,P19,N19,L19,J19,H19,F19,D19,B19)</f>
        <v>344</v>
      </c>
      <c r="W19" s="173">
        <f t="shared" si="2"/>
        <v>341</v>
      </c>
      <c r="X19" s="173">
        <f>SUM(V19:W19)</f>
        <v>685</v>
      </c>
    </row>
    <row r="20" spans="1:24">
      <c r="A20" s="180" t="s">
        <v>62</v>
      </c>
      <c r="B20" s="56">
        <v>0</v>
      </c>
      <c r="C20" s="57">
        <v>0</v>
      </c>
      <c r="D20" s="56">
        <v>92</v>
      </c>
      <c r="E20" s="57">
        <v>69</v>
      </c>
      <c r="F20" s="56">
        <v>82</v>
      </c>
      <c r="G20" s="57">
        <v>90</v>
      </c>
      <c r="H20" s="56">
        <v>80</v>
      </c>
      <c r="I20" s="57">
        <v>80</v>
      </c>
      <c r="J20" s="56">
        <v>79</v>
      </c>
      <c r="K20" s="57">
        <v>86</v>
      </c>
      <c r="L20" s="56">
        <v>75</v>
      </c>
      <c r="M20" s="57">
        <v>72</v>
      </c>
      <c r="N20" s="56">
        <v>69</v>
      </c>
      <c r="O20" s="57">
        <v>85</v>
      </c>
      <c r="P20" s="56">
        <v>26</v>
      </c>
      <c r="Q20" s="57">
        <v>17</v>
      </c>
      <c r="R20" s="56">
        <v>1</v>
      </c>
      <c r="S20" s="57">
        <v>2</v>
      </c>
      <c r="T20" s="56">
        <v>0</v>
      </c>
      <c r="U20" s="57">
        <v>0</v>
      </c>
      <c r="V20" s="56">
        <f t="shared" si="2"/>
        <v>504</v>
      </c>
      <c r="W20" s="57">
        <f t="shared" si="2"/>
        <v>501</v>
      </c>
      <c r="X20" s="57">
        <f>SUM(V20:W20)</f>
        <v>1005</v>
      </c>
    </row>
    <row r="21" spans="1:24">
      <c r="A21" s="180" t="s">
        <v>64</v>
      </c>
      <c r="B21" s="56">
        <v>0</v>
      </c>
      <c r="C21" s="57">
        <v>0</v>
      </c>
      <c r="D21" s="56">
        <v>59</v>
      </c>
      <c r="E21" s="57">
        <v>60</v>
      </c>
      <c r="F21" s="56">
        <v>56</v>
      </c>
      <c r="G21" s="57">
        <v>76</v>
      </c>
      <c r="H21" s="56">
        <v>64</v>
      </c>
      <c r="I21" s="57">
        <v>65</v>
      </c>
      <c r="J21" s="56">
        <v>66</v>
      </c>
      <c r="K21" s="57">
        <v>49</v>
      </c>
      <c r="L21" s="56">
        <v>52</v>
      </c>
      <c r="M21" s="57">
        <v>56</v>
      </c>
      <c r="N21" s="56">
        <v>50</v>
      </c>
      <c r="O21" s="57">
        <v>48</v>
      </c>
      <c r="P21" s="56">
        <v>16</v>
      </c>
      <c r="Q21" s="57">
        <v>19</v>
      </c>
      <c r="R21" s="56">
        <v>1</v>
      </c>
      <c r="S21" s="57">
        <v>0</v>
      </c>
      <c r="T21" s="56">
        <v>0</v>
      </c>
      <c r="U21" s="57">
        <v>0</v>
      </c>
      <c r="V21" s="56">
        <f t="shared" si="2"/>
        <v>364</v>
      </c>
      <c r="W21" s="57">
        <f t="shared" si="2"/>
        <v>373</v>
      </c>
      <c r="X21" s="57">
        <f>SUM(V21:W21)</f>
        <v>737</v>
      </c>
    </row>
    <row r="22" spans="1:24" s="14" customFormat="1">
      <c r="A22" s="41" t="s">
        <v>46</v>
      </c>
      <c r="B22" s="61">
        <v>0</v>
      </c>
      <c r="C22" s="62">
        <v>0</v>
      </c>
      <c r="D22" s="61">
        <v>222</v>
      </c>
      <c r="E22" s="62">
        <v>193</v>
      </c>
      <c r="F22" s="61">
        <v>210</v>
      </c>
      <c r="G22" s="62">
        <v>230</v>
      </c>
      <c r="H22" s="61">
        <v>202</v>
      </c>
      <c r="I22" s="62">
        <v>190</v>
      </c>
      <c r="J22" s="61">
        <v>188</v>
      </c>
      <c r="K22" s="62">
        <v>200</v>
      </c>
      <c r="L22" s="61">
        <v>173</v>
      </c>
      <c r="M22" s="62">
        <v>182</v>
      </c>
      <c r="N22" s="61">
        <v>161</v>
      </c>
      <c r="O22" s="62">
        <v>170</v>
      </c>
      <c r="P22" s="61">
        <v>54</v>
      </c>
      <c r="Q22" s="62">
        <v>45</v>
      </c>
      <c r="R22" s="61">
        <v>2</v>
      </c>
      <c r="S22" s="62">
        <v>5</v>
      </c>
      <c r="T22" s="61">
        <v>0</v>
      </c>
      <c r="U22" s="62">
        <v>0</v>
      </c>
      <c r="V22" s="61">
        <f t="shared" si="2"/>
        <v>1212</v>
      </c>
      <c r="W22" s="62">
        <f t="shared" si="2"/>
        <v>1215</v>
      </c>
      <c r="X22" s="62">
        <f>SUM(V22:W22)</f>
        <v>2427</v>
      </c>
    </row>
    <row r="23" spans="1:24" s="14" customFormat="1">
      <c r="A23" s="70" t="s">
        <v>42</v>
      </c>
      <c r="B23" s="56"/>
      <c r="C23" s="57"/>
      <c r="D23" s="56"/>
      <c r="E23" s="57"/>
      <c r="F23" s="56"/>
      <c r="G23" s="57"/>
      <c r="H23" s="56"/>
      <c r="I23" s="57"/>
      <c r="J23" s="56"/>
      <c r="K23" s="57"/>
      <c r="L23" s="56"/>
      <c r="M23" s="57"/>
      <c r="N23" s="56"/>
      <c r="O23" s="57"/>
      <c r="P23" s="56"/>
      <c r="Q23" s="57"/>
      <c r="R23" s="56"/>
      <c r="S23" s="57"/>
      <c r="T23" s="56"/>
      <c r="U23" s="57"/>
      <c r="V23" s="56"/>
      <c r="W23" s="57"/>
      <c r="X23" s="57"/>
    </row>
    <row r="24" spans="1:24">
      <c r="A24" s="174" t="s">
        <v>61</v>
      </c>
      <c r="B24" s="56">
        <v>0</v>
      </c>
      <c r="C24" s="57">
        <v>2</v>
      </c>
      <c r="D24" s="56">
        <v>79</v>
      </c>
      <c r="E24" s="57">
        <v>89</v>
      </c>
      <c r="F24" s="56">
        <v>115</v>
      </c>
      <c r="G24" s="57">
        <v>117</v>
      </c>
      <c r="H24" s="56">
        <v>103</v>
      </c>
      <c r="I24" s="57">
        <v>126</v>
      </c>
      <c r="J24" s="56">
        <v>120</v>
      </c>
      <c r="K24" s="57">
        <v>111</v>
      </c>
      <c r="L24" s="56">
        <v>102</v>
      </c>
      <c r="M24" s="57">
        <v>108</v>
      </c>
      <c r="N24" s="56">
        <v>96</v>
      </c>
      <c r="O24" s="57">
        <v>101</v>
      </c>
      <c r="P24" s="56">
        <v>46</v>
      </c>
      <c r="Q24" s="57">
        <v>42</v>
      </c>
      <c r="R24" s="56">
        <v>9</v>
      </c>
      <c r="S24" s="57">
        <v>9</v>
      </c>
      <c r="T24" s="56">
        <v>0</v>
      </c>
      <c r="U24" s="57">
        <v>1</v>
      </c>
      <c r="V24" s="56">
        <f t="shared" ref="V24:W28" si="3">SUM(T24,R24,P24,N24,L24,J24,H24,F24,D24,B24)</f>
        <v>670</v>
      </c>
      <c r="W24" s="57">
        <f t="shared" si="3"/>
        <v>706</v>
      </c>
      <c r="X24" s="57">
        <f>SUM(V24:W24)</f>
        <v>1376</v>
      </c>
    </row>
    <row r="25" spans="1:24">
      <c r="A25" s="180" t="s">
        <v>62</v>
      </c>
      <c r="B25" s="56">
        <v>1</v>
      </c>
      <c r="C25" s="57">
        <v>3</v>
      </c>
      <c r="D25" s="56">
        <v>248</v>
      </c>
      <c r="E25" s="57">
        <v>281</v>
      </c>
      <c r="F25" s="56">
        <v>298</v>
      </c>
      <c r="G25" s="57">
        <v>290</v>
      </c>
      <c r="H25" s="56">
        <v>251</v>
      </c>
      <c r="I25" s="57">
        <v>247</v>
      </c>
      <c r="J25" s="56">
        <v>267</v>
      </c>
      <c r="K25" s="57">
        <v>313</v>
      </c>
      <c r="L25" s="56">
        <v>242</v>
      </c>
      <c r="M25" s="57">
        <v>258</v>
      </c>
      <c r="N25" s="56">
        <v>244</v>
      </c>
      <c r="O25" s="57">
        <v>229</v>
      </c>
      <c r="P25" s="56">
        <v>121</v>
      </c>
      <c r="Q25" s="57">
        <v>110</v>
      </c>
      <c r="R25" s="56">
        <v>15</v>
      </c>
      <c r="S25" s="57">
        <v>12</v>
      </c>
      <c r="T25" s="56">
        <v>1</v>
      </c>
      <c r="U25" s="57">
        <v>0</v>
      </c>
      <c r="V25" s="56">
        <f t="shared" si="3"/>
        <v>1688</v>
      </c>
      <c r="W25" s="57">
        <f t="shared" si="3"/>
        <v>1743</v>
      </c>
      <c r="X25" s="57">
        <f>SUM(V25:W25)</f>
        <v>3431</v>
      </c>
    </row>
    <row r="26" spans="1:24">
      <c r="A26" s="180" t="s">
        <v>63</v>
      </c>
      <c r="B26" s="56">
        <v>0</v>
      </c>
      <c r="C26" s="57">
        <v>0</v>
      </c>
      <c r="D26" s="56">
        <v>0</v>
      </c>
      <c r="E26" s="57">
        <v>0</v>
      </c>
      <c r="F26" s="56">
        <v>0</v>
      </c>
      <c r="G26" s="57">
        <v>0</v>
      </c>
      <c r="H26" s="56">
        <v>0</v>
      </c>
      <c r="I26" s="57">
        <v>0</v>
      </c>
      <c r="J26" s="56">
        <v>0</v>
      </c>
      <c r="K26" s="57">
        <v>0</v>
      </c>
      <c r="L26" s="56">
        <v>0</v>
      </c>
      <c r="M26" s="57">
        <v>0</v>
      </c>
      <c r="N26" s="56">
        <v>0</v>
      </c>
      <c r="O26" s="57">
        <v>0</v>
      </c>
      <c r="P26" s="56">
        <v>0</v>
      </c>
      <c r="Q26" s="57">
        <v>0</v>
      </c>
      <c r="R26" s="56">
        <v>0</v>
      </c>
      <c r="S26" s="57">
        <v>0</v>
      </c>
      <c r="T26" s="56">
        <v>0</v>
      </c>
      <c r="U26" s="57">
        <v>0</v>
      </c>
      <c r="V26" s="56">
        <f t="shared" si="3"/>
        <v>0</v>
      </c>
      <c r="W26" s="57">
        <f t="shared" si="3"/>
        <v>0</v>
      </c>
      <c r="X26" s="57">
        <f>SUM(V26:W26)</f>
        <v>0</v>
      </c>
    </row>
    <row r="27" spans="1:24">
      <c r="A27" s="180" t="s">
        <v>64</v>
      </c>
      <c r="B27" s="56">
        <v>0</v>
      </c>
      <c r="C27" s="57">
        <v>0</v>
      </c>
      <c r="D27" s="56">
        <v>58</v>
      </c>
      <c r="E27" s="57">
        <v>43</v>
      </c>
      <c r="F27" s="56">
        <v>43</v>
      </c>
      <c r="G27" s="57">
        <v>58</v>
      </c>
      <c r="H27" s="56">
        <v>41</v>
      </c>
      <c r="I27" s="57">
        <v>34</v>
      </c>
      <c r="J27" s="56">
        <v>52</v>
      </c>
      <c r="K27" s="57">
        <v>51</v>
      </c>
      <c r="L27" s="56">
        <v>50</v>
      </c>
      <c r="M27" s="57">
        <v>57</v>
      </c>
      <c r="N27" s="56">
        <v>46</v>
      </c>
      <c r="O27" s="57">
        <v>40</v>
      </c>
      <c r="P27" s="56">
        <v>19</v>
      </c>
      <c r="Q27" s="57">
        <v>20</v>
      </c>
      <c r="R27" s="56">
        <v>2</v>
      </c>
      <c r="S27" s="57">
        <v>1</v>
      </c>
      <c r="T27" s="56">
        <v>0</v>
      </c>
      <c r="U27" s="57">
        <v>0</v>
      </c>
      <c r="V27" s="56">
        <f t="shared" si="3"/>
        <v>311</v>
      </c>
      <c r="W27" s="57">
        <f t="shared" si="3"/>
        <v>304</v>
      </c>
      <c r="X27" s="57">
        <f>SUM(V27:W27)</f>
        <v>615</v>
      </c>
    </row>
    <row r="28" spans="1:24" s="14" customFormat="1">
      <c r="A28" s="41" t="s">
        <v>46</v>
      </c>
      <c r="B28" s="61">
        <v>1</v>
      </c>
      <c r="C28" s="62">
        <v>5</v>
      </c>
      <c r="D28" s="61">
        <v>385</v>
      </c>
      <c r="E28" s="62">
        <v>413</v>
      </c>
      <c r="F28" s="61">
        <v>456</v>
      </c>
      <c r="G28" s="62">
        <v>465</v>
      </c>
      <c r="H28" s="61">
        <v>395</v>
      </c>
      <c r="I28" s="62">
        <v>407</v>
      </c>
      <c r="J28" s="61">
        <v>439</v>
      </c>
      <c r="K28" s="62">
        <v>475</v>
      </c>
      <c r="L28" s="61">
        <v>394</v>
      </c>
      <c r="M28" s="62">
        <v>423</v>
      </c>
      <c r="N28" s="61">
        <v>386</v>
      </c>
      <c r="O28" s="62">
        <v>370</v>
      </c>
      <c r="P28" s="61">
        <v>186</v>
      </c>
      <c r="Q28" s="62">
        <v>172</v>
      </c>
      <c r="R28" s="61">
        <v>26</v>
      </c>
      <c r="S28" s="62">
        <v>22</v>
      </c>
      <c r="T28" s="61">
        <v>1</v>
      </c>
      <c r="U28" s="62">
        <v>1</v>
      </c>
      <c r="V28" s="61">
        <f t="shared" si="3"/>
        <v>2669</v>
      </c>
      <c r="W28" s="62">
        <f t="shared" si="3"/>
        <v>2753</v>
      </c>
      <c r="X28" s="62">
        <f>SUM(V28:W28)</f>
        <v>5422</v>
      </c>
    </row>
    <row r="29" spans="1:24" s="14" customFormat="1">
      <c r="A29" s="70" t="s">
        <v>43</v>
      </c>
      <c r="B29" s="56"/>
      <c r="C29" s="57"/>
      <c r="D29" s="56"/>
      <c r="E29" s="57"/>
      <c r="F29" s="56"/>
      <c r="G29" s="57"/>
      <c r="H29" s="56"/>
      <c r="I29" s="57"/>
      <c r="J29" s="56"/>
      <c r="K29" s="57"/>
      <c r="L29" s="56"/>
      <c r="M29" s="57"/>
      <c r="N29" s="56"/>
      <c r="O29" s="57"/>
      <c r="P29" s="56"/>
      <c r="Q29" s="57"/>
      <c r="R29" s="56"/>
      <c r="S29" s="57"/>
      <c r="T29" s="56"/>
      <c r="U29" s="57"/>
      <c r="V29" s="56"/>
      <c r="W29" s="57"/>
      <c r="X29" s="57"/>
    </row>
    <row r="30" spans="1:24">
      <c r="A30" s="174" t="s">
        <v>61</v>
      </c>
      <c r="B30" s="56">
        <v>2</v>
      </c>
      <c r="C30" s="57">
        <v>0</v>
      </c>
      <c r="D30" s="56">
        <v>105</v>
      </c>
      <c r="E30" s="57">
        <v>117</v>
      </c>
      <c r="F30" s="56">
        <v>165</v>
      </c>
      <c r="G30" s="57">
        <v>145</v>
      </c>
      <c r="H30" s="56">
        <v>143</v>
      </c>
      <c r="I30" s="57">
        <v>135</v>
      </c>
      <c r="J30" s="56">
        <v>133</v>
      </c>
      <c r="K30" s="57">
        <v>141</v>
      </c>
      <c r="L30" s="56">
        <v>142</v>
      </c>
      <c r="M30" s="57">
        <v>153</v>
      </c>
      <c r="N30" s="56">
        <v>116</v>
      </c>
      <c r="O30" s="57">
        <v>161</v>
      </c>
      <c r="P30" s="56">
        <v>59</v>
      </c>
      <c r="Q30" s="57">
        <v>53</v>
      </c>
      <c r="R30" s="56">
        <v>4</v>
      </c>
      <c r="S30" s="57">
        <v>2</v>
      </c>
      <c r="T30" s="56">
        <v>0</v>
      </c>
      <c r="U30" s="57">
        <v>0</v>
      </c>
      <c r="V30" s="56">
        <f t="shared" ref="V30:W34" si="4">SUM(T30,R30,P30,N30,L30,J30,H30,F30,D30,B30)</f>
        <v>869</v>
      </c>
      <c r="W30" s="57">
        <f t="shared" si="4"/>
        <v>907</v>
      </c>
      <c r="X30" s="57">
        <f>SUM(V30:W30)</f>
        <v>1776</v>
      </c>
    </row>
    <row r="31" spans="1:24">
      <c r="A31" s="180" t="s">
        <v>62</v>
      </c>
      <c r="B31" s="56">
        <v>3</v>
      </c>
      <c r="C31" s="57">
        <v>0</v>
      </c>
      <c r="D31" s="56">
        <v>375</v>
      </c>
      <c r="E31" s="57">
        <v>386</v>
      </c>
      <c r="F31" s="56">
        <v>483</v>
      </c>
      <c r="G31" s="57">
        <v>448</v>
      </c>
      <c r="H31" s="56">
        <v>449</v>
      </c>
      <c r="I31" s="57">
        <v>448</v>
      </c>
      <c r="J31" s="56">
        <v>410</v>
      </c>
      <c r="K31" s="57">
        <v>408</v>
      </c>
      <c r="L31" s="56">
        <v>430</v>
      </c>
      <c r="M31" s="57">
        <v>417</v>
      </c>
      <c r="N31" s="56">
        <v>381</v>
      </c>
      <c r="O31" s="57">
        <v>405</v>
      </c>
      <c r="P31" s="56">
        <v>123</v>
      </c>
      <c r="Q31" s="57">
        <v>154</v>
      </c>
      <c r="R31" s="56">
        <v>13</v>
      </c>
      <c r="S31" s="57">
        <v>19</v>
      </c>
      <c r="T31" s="56">
        <v>1</v>
      </c>
      <c r="U31" s="57">
        <v>1</v>
      </c>
      <c r="V31" s="56">
        <f t="shared" si="4"/>
        <v>2668</v>
      </c>
      <c r="W31" s="57">
        <f t="shared" si="4"/>
        <v>2686</v>
      </c>
      <c r="X31" s="57">
        <f>SUM(V31:W31)</f>
        <v>5354</v>
      </c>
    </row>
    <row r="32" spans="1:24">
      <c r="A32" s="180" t="s">
        <v>63</v>
      </c>
      <c r="B32" s="56">
        <v>0</v>
      </c>
      <c r="C32" s="57">
        <v>0</v>
      </c>
      <c r="D32" s="56">
        <v>0</v>
      </c>
      <c r="E32" s="57">
        <v>0</v>
      </c>
      <c r="F32" s="56">
        <v>0</v>
      </c>
      <c r="G32" s="57">
        <v>0</v>
      </c>
      <c r="H32" s="56">
        <v>0</v>
      </c>
      <c r="I32" s="57">
        <v>0</v>
      </c>
      <c r="J32" s="56">
        <v>0</v>
      </c>
      <c r="K32" s="57">
        <v>0</v>
      </c>
      <c r="L32" s="56">
        <v>0</v>
      </c>
      <c r="M32" s="57">
        <v>0</v>
      </c>
      <c r="N32" s="56">
        <v>0</v>
      </c>
      <c r="O32" s="57">
        <v>0</v>
      </c>
      <c r="P32" s="56">
        <v>0</v>
      </c>
      <c r="Q32" s="57">
        <v>0</v>
      </c>
      <c r="R32" s="56">
        <v>0</v>
      </c>
      <c r="S32" s="57">
        <v>0</v>
      </c>
      <c r="T32" s="56">
        <v>0</v>
      </c>
      <c r="U32" s="57">
        <v>0</v>
      </c>
      <c r="V32" s="56">
        <f t="shared" si="4"/>
        <v>0</v>
      </c>
      <c r="W32" s="57">
        <f t="shared" si="4"/>
        <v>0</v>
      </c>
      <c r="X32" s="57">
        <f>SUM(V32:W32)</f>
        <v>0</v>
      </c>
    </row>
    <row r="33" spans="1:24">
      <c r="A33" s="180" t="s">
        <v>64</v>
      </c>
      <c r="B33" s="56">
        <v>0</v>
      </c>
      <c r="C33" s="57">
        <v>1</v>
      </c>
      <c r="D33" s="56">
        <v>147</v>
      </c>
      <c r="E33" s="57">
        <v>153</v>
      </c>
      <c r="F33" s="56">
        <v>163</v>
      </c>
      <c r="G33" s="57">
        <v>154</v>
      </c>
      <c r="H33" s="56">
        <v>162</v>
      </c>
      <c r="I33" s="57">
        <v>167</v>
      </c>
      <c r="J33" s="56">
        <v>138</v>
      </c>
      <c r="K33" s="57">
        <v>143</v>
      </c>
      <c r="L33" s="56">
        <v>137</v>
      </c>
      <c r="M33" s="57">
        <v>137</v>
      </c>
      <c r="N33" s="56">
        <v>134</v>
      </c>
      <c r="O33" s="57">
        <v>120</v>
      </c>
      <c r="P33" s="56">
        <v>41</v>
      </c>
      <c r="Q33" s="57">
        <v>40</v>
      </c>
      <c r="R33" s="56">
        <v>8</v>
      </c>
      <c r="S33" s="57">
        <v>4</v>
      </c>
      <c r="T33" s="56">
        <v>0</v>
      </c>
      <c r="U33" s="57">
        <v>1</v>
      </c>
      <c r="V33" s="56">
        <f t="shared" si="4"/>
        <v>930</v>
      </c>
      <c r="W33" s="57">
        <f t="shared" si="4"/>
        <v>920</v>
      </c>
      <c r="X33" s="57">
        <f>SUM(V33:W33)</f>
        <v>1850</v>
      </c>
    </row>
    <row r="34" spans="1:24" s="14" customFormat="1">
      <c r="A34" s="41" t="s">
        <v>46</v>
      </c>
      <c r="B34" s="61">
        <v>5</v>
      </c>
      <c r="C34" s="62">
        <v>1</v>
      </c>
      <c r="D34" s="61">
        <v>627</v>
      </c>
      <c r="E34" s="62">
        <v>656</v>
      </c>
      <c r="F34" s="61">
        <v>811</v>
      </c>
      <c r="G34" s="62">
        <v>747</v>
      </c>
      <c r="H34" s="61">
        <v>754</v>
      </c>
      <c r="I34" s="62">
        <v>750</v>
      </c>
      <c r="J34" s="61">
        <v>681</v>
      </c>
      <c r="K34" s="62">
        <v>692</v>
      </c>
      <c r="L34" s="61">
        <v>709</v>
      </c>
      <c r="M34" s="62">
        <v>707</v>
      </c>
      <c r="N34" s="61">
        <v>631</v>
      </c>
      <c r="O34" s="62">
        <v>686</v>
      </c>
      <c r="P34" s="61">
        <v>223</v>
      </c>
      <c r="Q34" s="62">
        <v>247</v>
      </c>
      <c r="R34" s="61">
        <v>25</v>
      </c>
      <c r="S34" s="62">
        <v>25</v>
      </c>
      <c r="T34" s="61">
        <v>1</v>
      </c>
      <c r="U34" s="62">
        <v>2</v>
      </c>
      <c r="V34" s="61">
        <f t="shared" si="4"/>
        <v>4467</v>
      </c>
      <c r="W34" s="62">
        <f t="shared" si="4"/>
        <v>4513</v>
      </c>
      <c r="X34" s="62">
        <f>SUM(V34:W34)</f>
        <v>8980</v>
      </c>
    </row>
    <row r="35" spans="1:24" s="14" customFormat="1">
      <c r="A35" s="70" t="s">
        <v>44</v>
      </c>
      <c r="B35" s="56"/>
      <c r="C35" s="57"/>
      <c r="D35" s="56"/>
      <c r="E35" s="57"/>
      <c r="F35" s="56"/>
      <c r="G35" s="57"/>
      <c r="H35" s="56"/>
      <c r="I35" s="57"/>
      <c r="J35" s="56"/>
      <c r="K35" s="57"/>
      <c r="L35" s="56"/>
      <c r="M35" s="57"/>
      <c r="N35" s="56"/>
      <c r="O35" s="57"/>
      <c r="P35" s="56"/>
      <c r="Q35" s="57"/>
      <c r="R35" s="56"/>
      <c r="S35" s="57"/>
      <c r="T35" s="56"/>
      <c r="U35" s="57"/>
      <c r="V35" s="56"/>
      <c r="W35" s="57"/>
      <c r="X35" s="57"/>
    </row>
    <row r="36" spans="1:24">
      <c r="A36" s="180" t="s">
        <v>61</v>
      </c>
      <c r="B36" s="56">
        <v>0</v>
      </c>
      <c r="C36" s="57">
        <v>0</v>
      </c>
      <c r="D36" s="56">
        <v>0</v>
      </c>
      <c r="E36" s="57">
        <v>0</v>
      </c>
      <c r="F36" s="56">
        <v>1</v>
      </c>
      <c r="G36" s="57">
        <v>0</v>
      </c>
      <c r="H36" s="56">
        <v>0</v>
      </c>
      <c r="I36" s="57">
        <v>1</v>
      </c>
      <c r="J36" s="56">
        <v>0</v>
      </c>
      <c r="K36" s="57">
        <v>1</v>
      </c>
      <c r="L36" s="56">
        <v>0</v>
      </c>
      <c r="M36" s="57">
        <v>1</v>
      </c>
      <c r="N36" s="56">
        <v>0</v>
      </c>
      <c r="O36" s="57">
        <v>0</v>
      </c>
      <c r="P36" s="56">
        <v>0</v>
      </c>
      <c r="Q36" s="57">
        <v>1</v>
      </c>
      <c r="R36" s="56">
        <v>0</v>
      </c>
      <c r="S36" s="57">
        <v>0</v>
      </c>
      <c r="T36" s="56">
        <v>0</v>
      </c>
      <c r="U36" s="57">
        <v>0</v>
      </c>
      <c r="V36" s="56">
        <f>SUM(T36,R36,P36,N36,L36,J36,H36,F36,D36,B36)</f>
        <v>1</v>
      </c>
      <c r="W36" s="57">
        <f>SUM(U36,S36,Q36,O36,M36,K36,I36,G36,E36,C36)</f>
        <v>4</v>
      </c>
      <c r="X36" s="57">
        <f>SUM(V36:W36)</f>
        <v>5</v>
      </c>
    </row>
    <row r="37" spans="1:24" s="14" customFormat="1">
      <c r="A37" s="41" t="s">
        <v>46</v>
      </c>
      <c r="B37" s="61">
        <v>0</v>
      </c>
      <c r="C37" s="62">
        <v>0</v>
      </c>
      <c r="D37" s="61">
        <v>0</v>
      </c>
      <c r="E37" s="62">
        <v>0</v>
      </c>
      <c r="F37" s="61">
        <v>1</v>
      </c>
      <c r="G37" s="62">
        <v>0</v>
      </c>
      <c r="H37" s="61">
        <v>0</v>
      </c>
      <c r="I37" s="62">
        <v>1</v>
      </c>
      <c r="J37" s="61">
        <v>0</v>
      </c>
      <c r="K37" s="62">
        <v>1</v>
      </c>
      <c r="L37" s="61">
        <v>0</v>
      </c>
      <c r="M37" s="62">
        <v>1</v>
      </c>
      <c r="N37" s="61">
        <v>0</v>
      </c>
      <c r="O37" s="62">
        <v>0</v>
      </c>
      <c r="P37" s="61">
        <v>0</v>
      </c>
      <c r="Q37" s="62">
        <v>1</v>
      </c>
      <c r="R37" s="61">
        <v>0</v>
      </c>
      <c r="S37" s="62">
        <v>0</v>
      </c>
      <c r="T37" s="61">
        <v>0</v>
      </c>
      <c r="U37" s="62">
        <v>0</v>
      </c>
      <c r="V37" s="61">
        <f>SUM(T37,R37,P37,N37,L37,J37,H37,F37,D37,B37)</f>
        <v>1</v>
      </c>
      <c r="W37" s="62">
        <f>SUM(U37,S37,Q37,O37,M37,K37,I37,G37,E37,C37)</f>
        <v>4</v>
      </c>
      <c r="X37" s="62">
        <f>SUM(V37:W37)</f>
        <v>5</v>
      </c>
    </row>
    <row r="38" spans="1:24" s="14" customFormat="1">
      <c r="A38" s="70" t="s">
        <v>45</v>
      </c>
      <c r="B38" s="56"/>
      <c r="C38" s="57"/>
      <c r="D38" s="56"/>
      <c r="E38" s="57"/>
      <c r="F38" s="56"/>
      <c r="G38" s="57"/>
      <c r="H38" s="56"/>
      <c r="I38" s="57"/>
      <c r="J38" s="56"/>
      <c r="K38" s="57"/>
      <c r="L38" s="56"/>
      <c r="M38" s="57"/>
      <c r="N38" s="56"/>
      <c r="O38" s="57"/>
      <c r="P38" s="56"/>
      <c r="Q38" s="57"/>
      <c r="R38" s="56"/>
      <c r="S38" s="57"/>
      <c r="T38" s="56"/>
      <c r="U38" s="57"/>
      <c r="V38" s="56"/>
      <c r="W38" s="57"/>
      <c r="X38" s="57"/>
    </row>
    <row r="39" spans="1:24">
      <c r="A39" s="174" t="s">
        <v>61</v>
      </c>
      <c r="B39" s="56">
        <v>0</v>
      </c>
      <c r="C39" s="57">
        <v>0</v>
      </c>
      <c r="D39" s="56">
        <v>118</v>
      </c>
      <c r="E39" s="57">
        <v>115</v>
      </c>
      <c r="F39" s="56">
        <v>130</v>
      </c>
      <c r="G39" s="57">
        <v>142</v>
      </c>
      <c r="H39" s="56">
        <v>143</v>
      </c>
      <c r="I39" s="57">
        <v>146</v>
      </c>
      <c r="J39" s="56">
        <v>143</v>
      </c>
      <c r="K39" s="57">
        <v>125</v>
      </c>
      <c r="L39" s="56">
        <v>165</v>
      </c>
      <c r="M39" s="57">
        <v>148</v>
      </c>
      <c r="N39" s="56">
        <v>135</v>
      </c>
      <c r="O39" s="57">
        <v>125</v>
      </c>
      <c r="P39" s="56">
        <v>50</v>
      </c>
      <c r="Q39" s="57">
        <v>42</v>
      </c>
      <c r="R39" s="56">
        <v>7</v>
      </c>
      <c r="S39" s="57">
        <v>3</v>
      </c>
      <c r="T39" s="56">
        <v>0</v>
      </c>
      <c r="U39" s="57">
        <v>1</v>
      </c>
      <c r="V39" s="56">
        <f t="shared" ref="V39:W43" si="5">SUM(T39,R39,P39,N39,L39,J39,H39,F39,D39,B39)</f>
        <v>891</v>
      </c>
      <c r="W39" s="57">
        <f t="shared" si="5"/>
        <v>847</v>
      </c>
      <c r="X39" s="57">
        <f>SUM(V39:W39)</f>
        <v>1738</v>
      </c>
    </row>
    <row r="40" spans="1:24">
      <c r="A40" s="180" t="s">
        <v>62</v>
      </c>
      <c r="B40" s="56">
        <v>0</v>
      </c>
      <c r="C40" s="57">
        <v>0</v>
      </c>
      <c r="D40" s="56">
        <v>253</v>
      </c>
      <c r="E40" s="57">
        <v>328</v>
      </c>
      <c r="F40" s="56">
        <v>325</v>
      </c>
      <c r="G40" s="57">
        <v>299</v>
      </c>
      <c r="H40" s="56">
        <v>294</v>
      </c>
      <c r="I40" s="57">
        <v>281</v>
      </c>
      <c r="J40" s="56">
        <v>313</v>
      </c>
      <c r="K40" s="57">
        <v>328</v>
      </c>
      <c r="L40" s="56">
        <v>309</v>
      </c>
      <c r="M40" s="57">
        <v>316</v>
      </c>
      <c r="N40" s="56">
        <v>287</v>
      </c>
      <c r="O40" s="57">
        <v>320</v>
      </c>
      <c r="P40" s="56">
        <v>83</v>
      </c>
      <c r="Q40" s="57">
        <v>71</v>
      </c>
      <c r="R40" s="56">
        <v>3</v>
      </c>
      <c r="S40" s="57">
        <v>3</v>
      </c>
      <c r="T40" s="56">
        <v>0</v>
      </c>
      <c r="U40" s="57">
        <v>1</v>
      </c>
      <c r="V40" s="56">
        <f t="shared" si="5"/>
        <v>1867</v>
      </c>
      <c r="W40" s="57">
        <f t="shared" si="5"/>
        <v>1947</v>
      </c>
      <c r="X40" s="57">
        <f>SUM(V40:W40)</f>
        <v>3814</v>
      </c>
    </row>
    <row r="41" spans="1:24">
      <c r="A41" s="180" t="s">
        <v>63</v>
      </c>
      <c r="B41" s="56">
        <v>0</v>
      </c>
      <c r="C41" s="57">
        <v>0</v>
      </c>
      <c r="D41" s="56">
        <v>7</v>
      </c>
      <c r="E41" s="57">
        <v>8</v>
      </c>
      <c r="F41" s="56">
        <v>5</v>
      </c>
      <c r="G41" s="57">
        <v>6</v>
      </c>
      <c r="H41" s="56">
        <v>3</v>
      </c>
      <c r="I41" s="57">
        <v>4</v>
      </c>
      <c r="J41" s="56">
        <v>9</v>
      </c>
      <c r="K41" s="57">
        <v>3</v>
      </c>
      <c r="L41" s="56">
        <v>6</v>
      </c>
      <c r="M41" s="57">
        <v>11</v>
      </c>
      <c r="N41" s="56">
        <v>8</v>
      </c>
      <c r="O41" s="57">
        <v>5</v>
      </c>
      <c r="P41" s="56">
        <v>1</v>
      </c>
      <c r="Q41" s="57">
        <v>1</v>
      </c>
      <c r="R41" s="56">
        <v>0</v>
      </c>
      <c r="S41" s="57">
        <v>0</v>
      </c>
      <c r="T41" s="56">
        <v>0</v>
      </c>
      <c r="U41" s="57">
        <v>0</v>
      </c>
      <c r="V41" s="56">
        <f t="shared" si="5"/>
        <v>39</v>
      </c>
      <c r="W41" s="57">
        <f t="shared" si="5"/>
        <v>38</v>
      </c>
      <c r="X41" s="57">
        <f>SUM(V41:W41)</f>
        <v>77</v>
      </c>
    </row>
    <row r="42" spans="1:24">
      <c r="A42" s="180" t="s">
        <v>64</v>
      </c>
      <c r="B42" s="56">
        <v>1</v>
      </c>
      <c r="C42" s="57">
        <v>0</v>
      </c>
      <c r="D42" s="56">
        <v>55</v>
      </c>
      <c r="E42" s="57">
        <v>48</v>
      </c>
      <c r="F42" s="56">
        <v>47</v>
      </c>
      <c r="G42" s="57">
        <v>34</v>
      </c>
      <c r="H42" s="56">
        <v>52</v>
      </c>
      <c r="I42" s="57">
        <v>49</v>
      </c>
      <c r="J42" s="56">
        <v>44</v>
      </c>
      <c r="K42" s="57">
        <v>51</v>
      </c>
      <c r="L42" s="56">
        <v>39</v>
      </c>
      <c r="M42" s="57">
        <v>42</v>
      </c>
      <c r="N42" s="56">
        <v>57</v>
      </c>
      <c r="O42" s="57">
        <v>47</v>
      </c>
      <c r="P42" s="56">
        <v>5</v>
      </c>
      <c r="Q42" s="57">
        <v>9</v>
      </c>
      <c r="R42" s="56">
        <v>0</v>
      </c>
      <c r="S42" s="57">
        <v>1</v>
      </c>
      <c r="T42" s="56">
        <v>0</v>
      </c>
      <c r="U42" s="57">
        <v>0</v>
      </c>
      <c r="V42" s="56">
        <f t="shared" si="5"/>
        <v>300</v>
      </c>
      <c r="W42" s="57">
        <f t="shared" si="5"/>
        <v>281</v>
      </c>
      <c r="X42" s="57">
        <f>SUM(V42:W42)</f>
        <v>581</v>
      </c>
    </row>
    <row r="43" spans="1:24" s="14" customFormat="1">
      <c r="A43" s="41" t="s">
        <v>46</v>
      </c>
      <c r="B43" s="61">
        <v>1</v>
      </c>
      <c r="C43" s="62">
        <v>0</v>
      </c>
      <c r="D43" s="61">
        <v>433</v>
      </c>
      <c r="E43" s="62">
        <v>499</v>
      </c>
      <c r="F43" s="61">
        <v>507</v>
      </c>
      <c r="G43" s="62">
        <v>481</v>
      </c>
      <c r="H43" s="61">
        <v>492</v>
      </c>
      <c r="I43" s="62">
        <v>480</v>
      </c>
      <c r="J43" s="61">
        <v>509</v>
      </c>
      <c r="K43" s="62">
        <v>507</v>
      </c>
      <c r="L43" s="61">
        <v>519</v>
      </c>
      <c r="M43" s="62">
        <v>517</v>
      </c>
      <c r="N43" s="61">
        <v>487</v>
      </c>
      <c r="O43" s="62">
        <v>497</v>
      </c>
      <c r="P43" s="61">
        <v>139</v>
      </c>
      <c r="Q43" s="62">
        <v>123</v>
      </c>
      <c r="R43" s="61">
        <v>10</v>
      </c>
      <c r="S43" s="62">
        <v>7</v>
      </c>
      <c r="T43" s="61">
        <v>0</v>
      </c>
      <c r="U43" s="62">
        <v>2</v>
      </c>
      <c r="V43" s="61">
        <f t="shared" si="5"/>
        <v>3097</v>
      </c>
      <c r="W43" s="62">
        <f t="shared" si="5"/>
        <v>3113</v>
      </c>
      <c r="X43" s="62">
        <f>SUM(V43:W43)</f>
        <v>6210</v>
      </c>
    </row>
    <row r="44" spans="1:24" s="1" customFormat="1">
      <c r="A44" s="8" t="s">
        <v>65</v>
      </c>
      <c r="B44" s="44"/>
      <c r="C44" s="45"/>
      <c r="D44" s="44"/>
      <c r="E44" s="45"/>
      <c r="F44" s="44"/>
      <c r="G44" s="45"/>
      <c r="H44" s="44"/>
      <c r="I44" s="45"/>
      <c r="J44" s="44"/>
      <c r="K44" s="45"/>
      <c r="L44" s="44"/>
      <c r="M44" s="45"/>
      <c r="N44" s="44"/>
      <c r="O44" s="45"/>
      <c r="P44" s="44"/>
      <c r="Q44" s="45"/>
      <c r="R44" s="44"/>
      <c r="S44" s="45"/>
      <c r="T44" s="44"/>
      <c r="U44" s="45"/>
      <c r="V44" s="44"/>
      <c r="W44" s="45"/>
      <c r="X44" s="45"/>
    </row>
    <row r="45" spans="1:24">
      <c r="A45" s="174" t="s">
        <v>61</v>
      </c>
      <c r="B45" s="181">
        <f>SUM(B39,B36,B30,B24,B19,B13,B7)</f>
        <v>4</v>
      </c>
      <c r="C45" s="173">
        <f t="shared" ref="C45:U45" si="6">SUM(C39,C36,C30,C24,C19,C13,C7)</f>
        <v>3</v>
      </c>
      <c r="D45" s="181">
        <f t="shared" si="6"/>
        <v>687</v>
      </c>
      <c r="E45" s="173">
        <f t="shared" si="6"/>
        <v>698</v>
      </c>
      <c r="F45" s="181">
        <f t="shared" si="6"/>
        <v>836</v>
      </c>
      <c r="G45" s="173">
        <f t="shared" si="6"/>
        <v>806</v>
      </c>
      <c r="H45" s="181">
        <f t="shared" si="6"/>
        <v>807</v>
      </c>
      <c r="I45" s="173">
        <f t="shared" si="6"/>
        <v>792</v>
      </c>
      <c r="J45" s="181">
        <f t="shared" si="6"/>
        <v>805</v>
      </c>
      <c r="K45" s="173">
        <f t="shared" si="6"/>
        <v>788</v>
      </c>
      <c r="L45" s="181">
        <f t="shared" si="6"/>
        <v>786</v>
      </c>
      <c r="M45" s="173">
        <f t="shared" si="6"/>
        <v>793</v>
      </c>
      <c r="N45" s="181">
        <f t="shared" si="6"/>
        <v>725</v>
      </c>
      <c r="O45" s="173">
        <f t="shared" si="6"/>
        <v>729</v>
      </c>
      <c r="P45" s="181">
        <f t="shared" si="6"/>
        <v>263</v>
      </c>
      <c r="Q45" s="173">
        <f t="shared" si="6"/>
        <v>231</v>
      </c>
      <c r="R45" s="181">
        <f t="shared" si="6"/>
        <v>30</v>
      </c>
      <c r="S45" s="173">
        <f t="shared" si="6"/>
        <v>28</v>
      </c>
      <c r="T45" s="181">
        <f t="shared" si="6"/>
        <v>1</v>
      </c>
      <c r="U45" s="173">
        <f t="shared" si="6"/>
        <v>2</v>
      </c>
      <c r="V45" s="181">
        <f t="shared" ref="V45:W49" si="7">SUM(T45,R45,P45,N45,L45,J45,H45,F45,D45,B45)</f>
        <v>4944</v>
      </c>
      <c r="W45" s="173">
        <f t="shared" si="7"/>
        <v>4870</v>
      </c>
      <c r="X45" s="173">
        <f>SUM(V45:W45)</f>
        <v>9814</v>
      </c>
    </row>
    <row r="46" spans="1:24">
      <c r="A46" s="180" t="s">
        <v>62</v>
      </c>
      <c r="B46" s="181">
        <f>SUM(B40,B31,B25,B20,B14,B8)</f>
        <v>9</v>
      </c>
      <c r="C46" s="173">
        <f t="shared" ref="C46:U46" si="8">SUM(C40,C31,C25,C20,C14,C8)</f>
        <v>7</v>
      </c>
      <c r="D46" s="181">
        <f t="shared" si="8"/>
        <v>1831</v>
      </c>
      <c r="E46" s="173">
        <f t="shared" si="8"/>
        <v>1954</v>
      </c>
      <c r="F46" s="181">
        <f t="shared" si="8"/>
        <v>2220</v>
      </c>
      <c r="G46" s="173">
        <f t="shared" si="8"/>
        <v>2123</v>
      </c>
      <c r="H46" s="181">
        <f t="shared" si="8"/>
        <v>2012</v>
      </c>
      <c r="I46" s="173">
        <f t="shared" si="8"/>
        <v>1929</v>
      </c>
      <c r="J46" s="181">
        <f t="shared" si="8"/>
        <v>2035</v>
      </c>
      <c r="K46" s="173">
        <f t="shared" si="8"/>
        <v>2051</v>
      </c>
      <c r="L46" s="181">
        <f t="shared" si="8"/>
        <v>1974</v>
      </c>
      <c r="M46" s="173">
        <f t="shared" si="8"/>
        <v>1927</v>
      </c>
      <c r="N46" s="181">
        <f t="shared" si="8"/>
        <v>1824</v>
      </c>
      <c r="O46" s="173">
        <f t="shared" si="8"/>
        <v>1864</v>
      </c>
      <c r="P46" s="181">
        <f t="shared" si="8"/>
        <v>584</v>
      </c>
      <c r="Q46" s="173">
        <f t="shared" si="8"/>
        <v>570</v>
      </c>
      <c r="R46" s="181">
        <f t="shared" si="8"/>
        <v>46</v>
      </c>
      <c r="S46" s="173">
        <f t="shared" si="8"/>
        <v>51</v>
      </c>
      <c r="T46" s="181">
        <f t="shared" si="8"/>
        <v>3</v>
      </c>
      <c r="U46" s="173">
        <f t="shared" si="8"/>
        <v>2</v>
      </c>
      <c r="V46" s="181">
        <f t="shared" si="7"/>
        <v>12538</v>
      </c>
      <c r="W46" s="173">
        <f t="shared" si="7"/>
        <v>12478</v>
      </c>
      <c r="X46" s="173">
        <f>SUM(V46:W46)</f>
        <v>25016</v>
      </c>
    </row>
    <row r="47" spans="1:24">
      <c r="A47" s="180" t="s">
        <v>63</v>
      </c>
      <c r="B47" s="181">
        <f>SUM(B41,B32,B26,B15,B9)</f>
        <v>0</v>
      </c>
      <c r="C47" s="173">
        <f t="shared" ref="C47:U47" si="9">SUM(C41,C32,C26,C15,C9)</f>
        <v>0</v>
      </c>
      <c r="D47" s="181">
        <f t="shared" si="9"/>
        <v>7</v>
      </c>
      <c r="E47" s="173">
        <f t="shared" si="9"/>
        <v>8</v>
      </c>
      <c r="F47" s="181">
        <f t="shared" si="9"/>
        <v>5</v>
      </c>
      <c r="G47" s="173">
        <f t="shared" si="9"/>
        <v>6</v>
      </c>
      <c r="H47" s="181">
        <f t="shared" si="9"/>
        <v>3</v>
      </c>
      <c r="I47" s="173">
        <f t="shared" si="9"/>
        <v>4</v>
      </c>
      <c r="J47" s="181">
        <f t="shared" si="9"/>
        <v>9</v>
      </c>
      <c r="K47" s="173">
        <f t="shared" si="9"/>
        <v>3</v>
      </c>
      <c r="L47" s="181">
        <f t="shared" si="9"/>
        <v>6</v>
      </c>
      <c r="M47" s="173">
        <f t="shared" si="9"/>
        <v>11</v>
      </c>
      <c r="N47" s="181">
        <f t="shared" si="9"/>
        <v>8</v>
      </c>
      <c r="O47" s="173">
        <f t="shared" si="9"/>
        <v>5</v>
      </c>
      <c r="P47" s="181">
        <f t="shared" si="9"/>
        <v>1</v>
      </c>
      <c r="Q47" s="173">
        <f t="shared" si="9"/>
        <v>1</v>
      </c>
      <c r="R47" s="181">
        <f t="shared" si="9"/>
        <v>0</v>
      </c>
      <c r="S47" s="173">
        <f t="shared" si="9"/>
        <v>0</v>
      </c>
      <c r="T47" s="181">
        <f t="shared" si="9"/>
        <v>0</v>
      </c>
      <c r="U47" s="173">
        <f t="shared" si="9"/>
        <v>0</v>
      </c>
      <c r="V47" s="181">
        <f t="shared" si="7"/>
        <v>39</v>
      </c>
      <c r="W47" s="173">
        <f t="shared" si="7"/>
        <v>38</v>
      </c>
      <c r="X47" s="173">
        <f>SUM(V47:W47)</f>
        <v>77</v>
      </c>
    </row>
    <row r="48" spans="1:24">
      <c r="A48" s="180" t="s">
        <v>64</v>
      </c>
      <c r="B48" s="181">
        <f>SUM(B42,B33,B27,B21,B16,B10)</f>
        <v>5</v>
      </c>
      <c r="C48" s="173">
        <f t="shared" ref="C48:U48" si="10">SUM(C42,C33,C27,C21,C16,C10)</f>
        <v>3</v>
      </c>
      <c r="D48" s="181">
        <f t="shared" si="10"/>
        <v>833</v>
      </c>
      <c r="E48" s="173">
        <f t="shared" si="10"/>
        <v>886</v>
      </c>
      <c r="F48" s="181">
        <f t="shared" si="10"/>
        <v>930</v>
      </c>
      <c r="G48" s="173">
        <f t="shared" si="10"/>
        <v>900</v>
      </c>
      <c r="H48" s="181">
        <f t="shared" si="10"/>
        <v>970</v>
      </c>
      <c r="I48" s="173">
        <f t="shared" si="10"/>
        <v>929</v>
      </c>
      <c r="J48" s="181">
        <f t="shared" si="10"/>
        <v>917</v>
      </c>
      <c r="K48" s="173">
        <f t="shared" si="10"/>
        <v>903</v>
      </c>
      <c r="L48" s="181">
        <f t="shared" si="10"/>
        <v>852</v>
      </c>
      <c r="M48" s="173">
        <f t="shared" si="10"/>
        <v>850</v>
      </c>
      <c r="N48" s="181">
        <f t="shared" si="10"/>
        <v>808</v>
      </c>
      <c r="O48" s="173">
        <f t="shared" si="10"/>
        <v>788</v>
      </c>
      <c r="P48" s="181">
        <f t="shared" si="10"/>
        <v>227</v>
      </c>
      <c r="Q48" s="173">
        <f t="shared" si="10"/>
        <v>217</v>
      </c>
      <c r="R48" s="181">
        <f t="shared" si="10"/>
        <v>22</v>
      </c>
      <c r="S48" s="173">
        <f t="shared" si="10"/>
        <v>13</v>
      </c>
      <c r="T48" s="181">
        <f t="shared" si="10"/>
        <v>0</v>
      </c>
      <c r="U48" s="173">
        <f t="shared" si="10"/>
        <v>1</v>
      </c>
      <c r="V48" s="56">
        <f t="shared" si="7"/>
        <v>5564</v>
      </c>
      <c r="W48" s="57">
        <f t="shared" si="7"/>
        <v>5490</v>
      </c>
      <c r="X48" s="57">
        <f>SUM(V48:W48)</f>
        <v>11054</v>
      </c>
    </row>
    <row r="49" spans="1:24" s="14" customFormat="1">
      <c r="A49" s="41" t="s">
        <v>66</v>
      </c>
      <c r="B49" s="15">
        <f>SUM(B45:B48)</f>
        <v>18</v>
      </c>
      <c r="C49" s="16">
        <f t="shared" ref="C49:U49" si="11">SUM(C45:C48)</f>
        <v>13</v>
      </c>
      <c r="D49" s="15">
        <f t="shared" si="11"/>
        <v>3358</v>
      </c>
      <c r="E49" s="16">
        <f t="shared" si="11"/>
        <v>3546</v>
      </c>
      <c r="F49" s="15">
        <f t="shared" si="11"/>
        <v>3991</v>
      </c>
      <c r="G49" s="16">
        <f t="shared" si="11"/>
        <v>3835</v>
      </c>
      <c r="H49" s="15">
        <f t="shared" si="11"/>
        <v>3792</v>
      </c>
      <c r="I49" s="16">
        <f t="shared" si="11"/>
        <v>3654</v>
      </c>
      <c r="J49" s="15">
        <f t="shared" si="11"/>
        <v>3766</v>
      </c>
      <c r="K49" s="16">
        <f t="shared" si="11"/>
        <v>3745</v>
      </c>
      <c r="L49" s="15">
        <f t="shared" si="11"/>
        <v>3618</v>
      </c>
      <c r="M49" s="16">
        <f t="shared" si="11"/>
        <v>3581</v>
      </c>
      <c r="N49" s="15">
        <f t="shared" si="11"/>
        <v>3365</v>
      </c>
      <c r="O49" s="16">
        <f t="shared" si="11"/>
        <v>3386</v>
      </c>
      <c r="P49" s="15">
        <f t="shared" si="11"/>
        <v>1075</v>
      </c>
      <c r="Q49" s="16">
        <f t="shared" si="11"/>
        <v>1019</v>
      </c>
      <c r="R49" s="15">
        <f t="shared" si="11"/>
        <v>98</v>
      </c>
      <c r="S49" s="16">
        <f t="shared" si="11"/>
        <v>92</v>
      </c>
      <c r="T49" s="15">
        <f t="shared" si="11"/>
        <v>4</v>
      </c>
      <c r="U49" s="16">
        <f t="shared" si="11"/>
        <v>5</v>
      </c>
      <c r="V49" s="61">
        <f t="shared" si="7"/>
        <v>23085</v>
      </c>
      <c r="W49" s="62">
        <f t="shared" si="7"/>
        <v>22876</v>
      </c>
      <c r="X49" s="62">
        <f>SUM(V49:W49)</f>
        <v>45961</v>
      </c>
    </row>
    <row r="57" spans="1:24" s="22" customFormat="1">
      <c r="A57" s="182"/>
      <c r="B57" s="183"/>
      <c r="C57" s="183"/>
      <c r="D57" s="183"/>
      <c r="E57" s="183"/>
      <c r="F57" s="183"/>
      <c r="G57" s="183"/>
      <c r="H57" s="183"/>
      <c r="I57" s="183"/>
      <c r="J57" s="183"/>
      <c r="K57" s="183"/>
      <c r="L57" s="183"/>
      <c r="M57" s="183"/>
      <c r="N57" s="183"/>
      <c r="O57" s="183"/>
      <c r="P57" s="183"/>
      <c r="Q57" s="183"/>
      <c r="R57" s="183"/>
      <c r="S57" s="183"/>
      <c r="T57" s="183"/>
      <c r="U57" s="183"/>
      <c r="V57" s="183"/>
      <c r="W57" s="183"/>
      <c r="X57" s="183"/>
    </row>
  </sheetData>
  <mergeCells count="12">
    <mergeCell ref="A2:X2"/>
    <mergeCell ref="P4:Q4"/>
    <mergeCell ref="N4:O4"/>
    <mergeCell ref="L4:M4"/>
    <mergeCell ref="B4:C4"/>
    <mergeCell ref="D4:E4"/>
    <mergeCell ref="F4:G4"/>
    <mergeCell ref="H4:I4"/>
    <mergeCell ref="J4:K4"/>
    <mergeCell ref="V4:X4"/>
    <mergeCell ref="T4:U4"/>
    <mergeCell ref="R4:S4"/>
  </mergeCells>
  <phoneticPr fontId="6" type="noConversion"/>
  <pageMargins left="0.15748031496062992" right="0.15748031496062992" top="0.59055118110236227" bottom="0.39370078740157483" header="0.51181102362204722" footer="0.51181102362204722"/>
  <pageSetup paperSize="9" scale="90" fitToHeight="2" orientation="portrait"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5">
    <pageSetUpPr fitToPage="1"/>
  </sheetPr>
  <dimension ref="A1:I58"/>
  <sheetViews>
    <sheetView workbookViewId="0"/>
  </sheetViews>
  <sheetFormatPr defaultColWidth="9.33203125" defaultRowHeight="13.2"/>
  <cols>
    <col min="1" max="1" width="38.33203125" customWidth="1"/>
    <col min="2" max="4" width="13.5546875" customWidth="1"/>
    <col min="5" max="6" width="5" customWidth="1"/>
    <col min="7" max="7" width="9.5546875" customWidth="1"/>
    <col min="8" max="9" width="5" customWidth="1"/>
    <col min="10" max="10" width="9.5546875" customWidth="1"/>
    <col min="11" max="11" width="5" customWidth="1"/>
    <col min="12" max="12" width="9.5546875" customWidth="1"/>
    <col min="13" max="13" width="10.5546875" customWidth="1"/>
  </cols>
  <sheetData>
    <row r="1" spans="1:9">
      <c r="A1" s="76" t="s">
        <v>1</v>
      </c>
    </row>
    <row r="2" spans="1:9">
      <c r="A2" s="298" t="s">
        <v>68</v>
      </c>
      <c r="B2" s="298"/>
      <c r="C2" s="298"/>
      <c r="D2" s="298"/>
    </row>
    <row r="3" spans="1:9">
      <c r="A3" s="299" t="s">
        <v>69</v>
      </c>
      <c r="B3" s="299"/>
      <c r="C3" s="299"/>
      <c r="D3" s="299"/>
    </row>
    <row r="5" spans="1:9">
      <c r="A5" s="82"/>
      <c r="B5" s="83" t="s">
        <v>34</v>
      </c>
      <c r="C5" s="83" t="s">
        <v>35</v>
      </c>
      <c r="D5" s="9" t="s">
        <v>36</v>
      </c>
    </row>
    <row r="6" spans="1:9">
      <c r="A6" s="8" t="s">
        <v>70</v>
      </c>
      <c r="B6" s="83"/>
      <c r="C6" s="83"/>
      <c r="D6" s="9"/>
    </row>
    <row r="7" spans="1:9">
      <c r="A7" t="s">
        <v>61</v>
      </c>
      <c r="B7" s="87">
        <v>872</v>
      </c>
      <c r="C7" s="87">
        <v>833</v>
      </c>
      <c r="D7" s="11">
        <v>1705</v>
      </c>
    </row>
    <row r="8" spans="1:9">
      <c r="A8" t="s">
        <v>62</v>
      </c>
      <c r="B8" s="87">
        <v>2428</v>
      </c>
      <c r="C8" s="87">
        <v>2440</v>
      </c>
      <c r="D8" s="11">
        <v>4868</v>
      </c>
    </row>
    <row r="9" spans="1:9">
      <c r="A9" t="s">
        <v>63</v>
      </c>
      <c r="B9" s="87">
        <v>9</v>
      </c>
      <c r="C9" s="87">
        <v>8</v>
      </c>
      <c r="D9" s="11">
        <v>17</v>
      </c>
    </row>
    <row r="10" spans="1:9">
      <c r="A10" t="s">
        <v>64</v>
      </c>
      <c r="B10" s="87">
        <v>1081</v>
      </c>
      <c r="C10" s="87">
        <v>1089</v>
      </c>
      <c r="D10" s="11">
        <v>2170</v>
      </c>
    </row>
    <row r="11" spans="1:9" s="14" customFormat="1">
      <c r="A11" s="41" t="s">
        <v>46</v>
      </c>
      <c r="B11" s="88">
        <v>4390</v>
      </c>
      <c r="C11" s="88">
        <v>4370</v>
      </c>
      <c r="D11" s="15">
        <v>8760</v>
      </c>
    </row>
    <row r="12" spans="1:9">
      <c r="A12" s="1" t="s">
        <v>71</v>
      </c>
      <c r="B12" s="87"/>
      <c r="C12" s="87"/>
      <c r="D12" s="11"/>
      <c r="E12" s="14"/>
      <c r="F12" s="14"/>
      <c r="G12" s="14"/>
      <c r="H12" s="14"/>
      <c r="I12" s="14"/>
    </row>
    <row r="13" spans="1:9">
      <c r="A13" t="s">
        <v>61</v>
      </c>
      <c r="B13" s="87">
        <v>775</v>
      </c>
      <c r="C13" s="87">
        <v>798</v>
      </c>
      <c r="D13" s="11">
        <v>1573</v>
      </c>
    </row>
    <row r="14" spans="1:9">
      <c r="A14" t="s">
        <v>62</v>
      </c>
      <c r="B14" s="87">
        <v>2220</v>
      </c>
      <c r="C14" s="87">
        <v>2196</v>
      </c>
      <c r="D14" s="11">
        <v>4416</v>
      </c>
    </row>
    <row r="15" spans="1:9">
      <c r="A15" t="s">
        <v>63</v>
      </c>
      <c r="B15" s="87">
        <v>3</v>
      </c>
      <c r="C15" s="87">
        <v>7</v>
      </c>
      <c r="D15" s="11">
        <v>10</v>
      </c>
    </row>
    <row r="16" spans="1:9">
      <c r="A16" t="s">
        <v>64</v>
      </c>
      <c r="B16" s="87">
        <v>949</v>
      </c>
      <c r="C16" s="87">
        <v>942</v>
      </c>
      <c r="D16" s="11">
        <v>1891</v>
      </c>
    </row>
    <row r="17" spans="1:9" s="14" customFormat="1">
      <c r="A17" s="41" t="s">
        <v>46</v>
      </c>
      <c r="B17" s="88">
        <v>3947</v>
      </c>
      <c r="C17" s="88">
        <v>3943</v>
      </c>
      <c r="D17" s="15">
        <v>7890</v>
      </c>
      <c r="E17"/>
      <c r="F17"/>
      <c r="G17"/>
      <c r="H17"/>
      <c r="I17"/>
    </row>
    <row r="18" spans="1:9">
      <c r="A18" s="1" t="s">
        <v>72</v>
      </c>
      <c r="B18" s="87"/>
      <c r="C18" s="87"/>
      <c r="D18" s="11"/>
    </row>
    <row r="19" spans="1:9">
      <c r="A19" t="s">
        <v>61</v>
      </c>
      <c r="B19" s="87">
        <v>799</v>
      </c>
      <c r="C19" s="87">
        <v>746</v>
      </c>
      <c r="D19" s="11">
        <v>1545</v>
      </c>
      <c r="E19" s="14"/>
      <c r="F19" s="14"/>
      <c r="G19" s="14"/>
      <c r="H19" s="14"/>
      <c r="I19" s="14"/>
    </row>
    <row r="20" spans="1:9">
      <c r="A20" t="s">
        <v>62</v>
      </c>
      <c r="B20" s="87">
        <v>2103</v>
      </c>
      <c r="C20" s="87">
        <v>1983</v>
      </c>
      <c r="D20" s="11">
        <v>4086</v>
      </c>
    </row>
    <row r="21" spans="1:9">
      <c r="A21" t="s">
        <v>63</v>
      </c>
      <c r="B21" s="87">
        <v>3</v>
      </c>
      <c r="C21" s="87">
        <v>3</v>
      </c>
      <c r="D21" s="11">
        <v>6</v>
      </c>
    </row>
    <row r="22" spans="1:9">
      <c r="A22" t="s">
        <v>64</v>
      </c>
      <c r="B22" s="87">
        <v>962</v>
      </c>
      <c r="C22" s="87">
        <v>922</v>
      </c>
      <c r="D22" s="11">
        <v>1884</v>
      </c>
    </row>
    <row r="23" spans="1:9" s="14" customFormat="1">
      <c r="A23" s="41" t="s">
        <v>46</v>
      </c>
      <c r="B23" s="88">
        <v>3867</v>
      </c>
      <c r="C23" s="88">
        <v>3654</v>
      </c>
      <c r="D23" s="15">
        <v>7521</v>
      </c>
      <c r="E23"/>
      <c r="F23"/>
      <c r="G23"/>
      <c r="H23"/>
      <c r="I23"/>
    </row>
    <row r="24" spans="1:9">
      <c r="A24" s="1" t="s">
        <v>73</v>
      </c>
      <c r="B24" s="87"/>
      <c r="C24" s="87"/>
      <c r="D24" s="11"/>
    </row>
    <row r="25" spans="1:9">
      <c r="A25" t="s">
        <v>61</v>
      </c>
      <c r="B25" s="87">
        <v>762</v>
      </c>
      <c r="C25" s="87">
        <v>745</v>
      </c>
      <c r="D25" s="11">
        <v>1507</v>
      </c>
    </row>
    <row r="26" spans="1:9">
      <c r="A26" t="s">
        <v>62</v>
      </c>
      <c r="B26" s="87">
        <v>2111</v>
      </c>
      <c r="C26" s="87">
        <v>2058</v>
      </c>
      <c r="D26" s="11">
        <v>4169</v>
      </c>
      <c r="E26" s="14"/>
      <c r="F26" s="14"/>
      <c r="G26" s="14"/>
      <c r="H26" s="14"/>
      <c r="I26" s="14"/>
    </row>
    <row r="27" spans="1:9">
      <c r="A27" t="s">
        <v>63</v>
      </c>
      <c r="B27" s="87">
        <v>9</v>
      </c>
      <c r="C27" s="87">
        <v>7</v>
      </c>
      <c r="D27" s="11">
        <v>16</v>
      </c>
    </row>
    <row r="28" spans="1:9">
      <c r="A28" t="s">
        <v>64</v>
      </c>
      <c r="B28" s="87">
        <v>901</v>
      </c>
      <c r="C28" s="87">
        <v>872</v>
      </c>
      <c r="D28" s="11">
        <v>1773</v>
      </c>
    </row>
    <row r="29" spans="1:9" s="14" customFormat="1">
      <c r="A29" s="41" t="s">
        <v>46</v>
      </c>
      <c r="B29" s="88">
        <v>3783</v>
      </c>
      <c r="C29" s="88">
        <v>3682</v>
      </c>
      <c r="D29" s="15">
        <v>7465</v>
      </c>
      <c r="E29"/>
      <c r="F29"/>
      <c r="G29"/>
      <c r="H29"/>
      <c r="I29"/>
    </row>
    <row r="30" spans="1:9">
      <c r="A30" s="1" t="s">
        <v>74</v>
      </c>
      <c r="B30" s="87"/>
      <c r="C30" s="87"/>
      <c r="D30" s="11"/>
    </row>
    <row r="31" spans="1:9">
      <c r="A31" t="s">
        <v>61</v>
      </c>
      <c r="B31" s="87">
        <v>702</v>
      </c>
      <c r="C31" s="87">
        <v>693</v>
      </c>
      <c r="D31" s="11">
        <v>1395</v>
      </c>
    </row>
    <row r="32" spans="1:9">
      <c r="A32" t="s">
        <v>62</v>
      </c>
      <c r="B32" s="87">
        <v>1824</v>
      </c>
      <c r="C32" s="87">
        <v>1865</v>
      </c>
      <c r="D32" s="11">
        <v>3689</v>
      </c>
    </row>
    <row r="33" spans="1:9">
      <c r="A33" t="s">
        <v>63</v>
      </c>
      <c r="B33" s="87">
        <v>6</v>
      </c>
      <c r="C33" s="87">
        <v>8</v>
      </c>
      <c r="D33" s="11">
        <v>14</v>
      </c>
      <c r="E33" s="14"/>
      <c r="F33" s="14"/>
      <c r="G33" s="14"/>
      <c r="H33" s="14"/>
      <c r="I33" s="14"/>
    </row>
    <row r="34" spans="1:9">
      <c r="A34" t="s">
        <v>64</v>
      </c>
      <c r="B34" s="87">
        <v>793</v>
      </c>
      <c r="C34" s="87">
        <v>806</v>
      </c>
      <c r="D34" s="11">
        <v>1599</v>
      </c>
    </row>
    <row r="35" spans="1:9" s="14" customFormat="1">
      <c r="A35" s="41" t="s">
        <v>46</v>
      </c>
      <c r="B35" s="88">
        <v>3325</v>
      </c>
      <c r="C35" s="88">
        <v>3372</v>
      </c>
      <c r="D35" s="15">
        <v>6697</v>
      </c>
      <c r="E35"/>
      <c r="F35"/>
      <c r="G35"/>
      <c r="H35"/>
      <c r="I35"/>
    </row>
    <row r="36" spans="1:9">
      <c r="A36" s="1" t="s">
        <v>75</v>
      </c>
      <c r="B36" s="87"/>
      <c r="C36" s="87"/>
      <c r="D36" s="11"/>
    </row>
    <row r="37" spans="1:9">
      <c r="A37" t="s">
        <v>61</v>
      </c>
      <c r="B37" s="87">
        <v>567</v>
      </c>
      <c r="C37" s="87">
        <v>588</v>
      </c>
      <c r="D37" s="11">
        <v>1155</v>
      </c>
    </row>
    <row r="38" spans="1:9">
      <c r="A38" t="s">
        <v>62</v>
      </c>
      <c r="B38" s="87">
        <v>1574</v>
      </c>
      <c r="C38" s="87">
        <v>1636</v>
      </c>
      <c r="D38" s="11">
        <v>3210</v>
      </c>
    </row>
    <row r="39" spans="1:9">
      <c r="A39" t="s">
        <v>63</v>
      </c>
      <c r="B39" s="87">
        <v>9</v>
      </c>
      <c r="C39" s="87">
        <v>5</v>
      </c>
      <c r="D39" s="11">
        <v>14</v>
      </c>
    </row>
    <row r="40" spans="1:9">
      <c r="A40" t="s">
        <v>64</v>
      </c>
      <c r="B40" s="87">
        <v>651</v>
      </c>
      <c r="C40" s="87">
        <v>637</v>
      </c>
      <c r="D40" s="11">
        <v>1288</v>
      </c>
      <c r="E40" s="14"/>
      <c r="F40" s="14"/>
      <c r="G40" s="14"/>
      <c r="H40" s="14"/>
      <c r="I40" s="14"/>
    </row>
    <row r="41" spans="1:9" s="14" customFormat="1">
      <c r="A41" s="41" t="s">
        <v>46</v>
      </c>
      <c r="B41" s="88">
        <v>2801</v>
      </c>
      <c r="C41" s="88">
        <v>2866</v>
      </c>
      <c r="D41" s="15">
        <v>5667</v>
      </c>
      <c r="E41"/>
      <c r="F41"/>
      <c r="G41"/>
      <c r="H41"/>
      <c r="I41"/>
    </row>
    <row r="42" spans="1:9" s="14" customFormat="1">
      <c r="A42" s="73" t="s">
        <v>76</v>
      </c>
      <c r="B42" s="89"/>
      <c r="C42" s="89"/>
      <c r="D42" s="85"/>
      <c r="E42"/>
      <c r="F42"/>
      <c r="G42"/>
      <c r="H42"/>
      <c r="I42"/>
    </row>
    <row r="43" spans="1:9" s="14" customFormat="1">
      <c r="A43" t="s">
        <v>61</v>
      </c>
      <c r="B43" s="184">
        <v>467</v>
      </c>
      <c r="C43" s="184">
        <v>467</v>
      </c>
      <c r="D43" s="185">
        <v>934</v>
      </c>
      <c r="E43"/>
      <c r="F43"/>
      <c r="G43"/>
      <c r="H43"/>
      <c r="I43"/>
    </row>
    <row r="44" spans="1:9" s="14" customFormat="1">
      <c r="A44" t="s">
        <v>62</v>
      </c>
      <c r="B44" s="184">
        <v>278</v>
      </c>
      <c r="C44" s="184">
        <v>300</v>
      </c>
      <c r="D44" s="185">
        <v>578</v>
      </c>
      <c r="E44"/>
      <c r="F44"/>
      <c r="G44"/>
      <c r="H44"/>
      <c r="I44"/>
    </row>
    <row r="45" spans="1:9" s="14" customFormat="1">
      <c r="A45" t="s">
        <v>63</v>
      </c>
      <c r="B45" s="184">
        <v>0</v>
      </c>
      <c r="C45" s="184">
        <v>0</v>
      </c>
      <c r="D45" s="185">
        <v>0</v>
      </c>
      <c r="E45"/>
      <c r="F45"/>
      <c r="G45"/>
      <c r="H45"/>
      <c r="I45"/>
    </row>
    <row r="46" spans="1:9" s="14" customFormat="1">
      <c r="A46" t="s">
        <v>64</v>
      </c>
      <c r="B46" s="184">
        <v>227</v>
      </c>
      <c r="C46" s="184">
        <v>222</v>
      </c>
      <c r="D46" s="185">
        <v>449</v>
      </c>
    </row>
    <row r="47" spans="1:9" s="14" customFormat="1">
      <c r="A47" s="14" t="s">
        <v>46</v>
      </c>
      <c r="B47" s="88">
        <v>972</v>
      </c>
      <c r="C47" s="88">
        <v>989</v>
      </c>
      <c r="D47" s="15">
        <v>1961</v>
      </c>
    </row>
    <row r="48" spans="1:9">
      <c r="A48" s="80" t="s">
        <v>65</v>
      </c>
      <c r="B48" s="90"/>
      <c r="C48" s="90"/>
      <c r="D48" s="91"/>
      <c r="E48" s="14"/>
      <c r="F48" s="14"/>
      <c r="G48" s="14"/>
      <c r="H48" s="14"/>
      <c r="I48" s="14"/>
    </row>
    <row r="49" spans="1:9">
      <c r="A49" t="s">
        <v>61</v>
      </c>
      <c r="B49" s="87">
        <f>SUM(B43,B37,B31,B25,B19,B13,B7)</f>
        <v>4944</v>
      </c>
      <c r="C49" s="87">
        <f>SUM(C43,C37,C31,C25,C19,C13,C7)</f>
        <v>4870</v>
      </c>
      <c r="D49" s="11">
        <f>SUM(D43,D37,D31,D25,D19,D13,D7)</f>
        <v>9814</v>
      </c>
      <c r="E49" s="14"/>
      <c r="F49" s="14"/>
      <c r="G49" s="14"/>
      <c r="H49" s="14"/>
      <c r="I49" s="14"/>
    </row>
    <row r="50" spans="1:9">
      <c r="A50" t="s">
        <v>62</v>
      </c>
      <c r="B50" s="87">
        <f t="shared" ref="B50:D53" si="0">SUM(B44,B38,B32,B26,B20,B14,B8)</f>
        <v>12538</v>
      </c>
      <c r="C50" s="87">
        <f t="shared" si="0"/>
        <v>12478</v>
      </c>
      <c r="D50" s="11">
        <f t="shared" si="0"/>
        <v>25016</v>
      </c>
      <c r="E50" s="14"/>
      <c r="F50" s="14"/>
      <c r="G50" s="14"/>
      <c r="H50" s="14"/>
      <c r="I50" s="14"/>
    </row>
    <row r="51" spans="1:9">
      <c r="A51" t="s">
        <v>63</v>
      </c>
      <c r="B51" s="87">
        <f t="shared" si="0"/>
        <v>39</v>
      </c>
      <c r="C51" s="87">
        <f t="shared" si="0"/>
        <v>38</v>
      </c>
      <c r="D51" s="11">
        <f t="shared" si="0"/>
        <v>77</v>
      </c>
      <c r="E51" s="14"/>
      <c r="F51" s="14"/>
      <c r="G51" s="14"/>
      <c r="H51" s="14"/>
      <c r="I51" s="14"/>
    </row>
    <row r="52" spans="1:9">
      <c r="A52" t="s">
        <v>64</v>
      </c>
      <c r="B52" s="87">
        <f t="shared" si="0"/>
        <v>5564</v>
      </c>
      <c r="C52" s="87">
        <f t="shared" si="0"/>
        <v>5490</v>
      </c>
      <c r="D52" s="11">
        <f t="shared" si="0"/>
        <v>11054</v>
      </c>
      <c r="E52" s="14"/>
      <c r="F52" s="14"/>
      <c r="G52" s="14"/>
      <c r="H52" s="14"/>
      <c r="I52" s="14"/>
    </row>
    <row r="53" spans="1:9" s="14" customFormat="1">
      <c r="A53" s="41" t="s">
        <v>66</v>
      </c>
      <c r="B53" s="88">
        <f t="shared" si="0"/>
        <v>23085</v>
      </c>
      <c r="C53" s="88">
        <f t="shared" si="0"/>
        <v>22876</v>
      </c>
      <c r="D53" s="15">
        <f t="shared" si="0"/>
        <v>45961</v>
      </c>
      <c r="E53"/>
      <c r="F53"/>
      <c r="G53"/>
      <c r="H53"/>
      <c r="I53"/>
    </row>
    <row r="55" spans="1:9" ht="69.75" customHeight="1">
      <c r="A55" s="311" t="s">
        <v>77</v>
      </c>
      <c r="B55" s="311"/>
      <c r="C55" s="311"/>
      <c r="D55" s="311"/>
    </row>
    <row r="58" spans="1:9">
      <c r="E58" s="14"/>
      <c r="F58" s="14"/>
      <c r="G58" s="14"/>
      <c r="H58" s="14"/>
      <c r="I58" s="14"/>
    </row>
  </sheetData>
  <mergeCells count="3">
    <mergeCell ref="A2:D2"/>
    <mergeCell ref="A3:D3"/>
    <mergeCell ref="A55:D55"/>
  </mergeCells>
  <phoneticPr fontId="6" type="noConversion"/>
  <printOptions horizontalCentered="1"/>
  <pageMargins left="0.35433070866141736" right="0.35433070866141736" top="0.59055118110236227" bottom="0.59055118110236227" header="0.51181102362204722" footer="0.51181102362204722"/>
  <pageSetup paperSize="9" orientation="portrait" r:id="rId1"/>
  <headerFooter alignWithMargins="0">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A1:AD54"/>
  <sheetViews>
    <sheetView zoomScaleNormal="100" workbookViewId="0"/>
  </sheetViews>
  <sheetFormatPr defaultRowHeight="13.2"/>
  <cols>
    <col min="1" max="1" width="29.33203125" bestFit="1" customWidth="1"/>
    <col min="2" max="5" width="6.44140625" customWidth="1"/>
    <col min="6" max="7" width="5.5546875" customWidth="1"/>
    <col min="8" max="25" width="5.44140625" customWidth="1"/>
    <col min="26" max="26" width="7.6640625" customWidth="1"/>
    <col min="27" max="27" width="6.5546875" customWidth="1"/>
    <col min="28" max="28" width="7.5546875" customWidth="1"/>
    <col min="29" max="31" width="7" customWidth="1"/>
  </cols>
  <sheetData>
    <row r="1" spans="1:30">
      <c r="A1" s="76" t="s">
        <v>1</v>
      </c>
      <c r="B1" s="76"/>
      <c r="C1" s="76"/>
      <c r="D1" s="76"/>
      <c r="E1" s="76"/>
    </row>
    <row r="2" spans="1:30">
      <c r="A2" s="299" t="s">
        <v>382</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row>
    <row r="3" spans="1:30" ht="13.8" thickBot="1"/>
    <row r="4" spans="1:30">
      <c r="A4" s="2"/>
      <c r="B4" s="306" t="str">
        <f>D4+1&amp;" en later"</f>
        <v>2010 en later</v>
      </c>
      <c r="C4" s="313"/>
      <c r="D4" s="306">
        <v>2009</v>
      </c>
      <c r="E4" s="313"/>
      <c r="F4" s="312">
        <f>D4-1</f>
        <v>2008</v>
      </c>
      <c r="G4" s="309"/>
      <c r="H4" s="312">
        <f>F4-1</f>
        <v>2007</v>
      </c>
      <c r="I4" s="309"/>
      <c r="J4" s="312">
        <f>H4-1</f>
        <v>2006</v>
      </c>
      <c r="K4" s="309"/>
      <c r="L4" s="312">
        <f>J4-1</f>
        <v>2005</v>
      </c>
      <c r="M4" s="309"/>
      <c r="N4" s="312">
        <f>L4-1</f>
        <v>2004</v>
      </c>
      <c r="O4" s="309"/>
      <c r="P4" s="312">
        <f>N4-1</f>
        <v>2003</v>
      </c>
      <c r="Q4" s="309"/>
      <c r="R4" s="312">
        <f>P4-1</f>
        <v>2002</v>
      </c>
      <c r="S4" s="309"/>
      <c r="T4" s="312">
        <f>R4-1</f>
        <v>2001</v>
      </c>
      <c r="U4" s="309"/>
      <c r="V4" s="312">
        <f>T4-1</f>
        <v>2000</v>
      </c>
      <c r="W4" s="309"/>
      <c r="X4" s="312">
        <f>V4-1</f>
        <v>1999</v>
      </c>
      <c r="Y4" s="309"/>
      <c r="Z4" s="306" t="str">
        <f>X4-1&amp;" en vroeger"</f>
        <v>1998 en vroeger</v>
      </c>
      <c r="AA4" s="309"/>
      <c r="AB4" s="314" t="s">
        <v>46</v>
      </c>
      <c r="AC4" s="314"/>
      <c r="AD4" s="314"/>
    </row>
    <row r="5" spans="1:30">
      <c r="A5" s="34"/>
      <c r="B5" s="9" t="s">
        <v>34</v>
      </c>
      <c r="C5" s="10" t="s">
        <v>35</v>
      </c>
      <c r="D5" s="136" t="s">
        <v>34</v>
      </c>
      <c r="E5" s="94" t="s">
        <v>35</v>
      </c>
      <c r="F5" s="9" t="s">
        <v>34</v>
      </c>
      <c r="G5" s="10" t="s">
        <v>35</v>
      </c>
      <c r="H5" s="9" t="s">
        <v>34</v>
      </c>
      <c r="I5" s="10" t="s">
        <v>35</v>
      </c>
      <c r="J5" s="9" t="s">
        <v>34</v>
      </c>
      <c r="K5" s="10" t="s">
        <v>35</v>
      </c>
      <c r="L5" s="9" t="s">
        <v>34</v>
      </c>
      <c r="M5" s="10" t="s">
        <v>35</v>
      </c>
      <c r="N5" s="9" t="s">
        <v>34</v>
      </c>
      <c r="O5" s="10" t="s">
        <v>35</v>
      </c>
      <c r="P5" s="9" t="s">
        <v>34</v>
      </c>
      <c r="Q5" s="10" t="s">
        <v>35</v>
      </c>
      <c r="R5" s="9" t="s">
        <v>34</v>
      </c>
      <c r="S5" s="10" t="s">
        <v>35</v>
      </c>
      <c r="T5" s="9" t="s">
        <v>34</v>
      </c>
      <c r="U5" s="10" t="s">
        <v>35</v>
      </c>
      <c r="V5" s="9" t="s">
        <v>34</v>
      </c>
      <c r="W5" s="10" t="s">
        <v>35</v>
      </c>
      <c r="X5" s="9" t="s">
        <v>34</v>
      </c>
      <c r="Y5" s="10" t="s">
        <v>35</v>
      </c>
      <c r="Z5" s="9" t="s">
        <v>34</v>
      </c>
      <c r="AA5" s="94" t="s">
        <v>35</v>
      </c>
      <c r="AB5" s="10" t="s">
        <v>34</v>
      </c>
      <c r="AC5" s="10" t="s">
        <v>35</v>
      </c>
      <c r="AD5" s="71" t="s">
        <v>36</v>
      </c>
    </row>
    <row r="6" spans="1:30">
      <c r="A6" s="8" t="s">
        <v>39</v>
      </c>
      <c r="B6" s="9"/>
      <c r="C6" s="10"/>
      <c r="D6" s="136"/>
      <c r="E6" s="94"/>
      <c r="F6" s="9"/>
      <c r="G6" s="10"/>
      <c r="H6" s="136"/>
      <c r="I6" s="94"/>
      <c r="J6" s="9"/>
      <c r="K6" s="10"/>
      <c r="L6" s="136"/>
      <c r="M6" s="94"/>
      <c r="N6" s="9"/>
      <c r="O6" s="10"/>
      <c r="P6" s="136"/>
      <c r="Q6" s="94"/>
      <c r="R6" s="9"/>
      <c r="S6" s="10"/>
      <c r="T6" s="136"/>
      <c r="U6" s="94"/>
      <c r="V6" s="9"/>
      <c r="W6" s="10"/>
      <c r="X6" s="136"/>
      <c r="Y6" s="94"/>
      <c r="Z6" s="9"/>
      <c r="AA6" s="142"/>
      <c r="AB6" s="10"/>
      <c r="AC6" s="10"/>
      <c r="AD6" s="4"/>
    </row>
    <row r="7" spans="1:30">
      <c r="A7" t="s">
        <v>61</v>
      </c>
      <c r="B7" s="56">
        <v>17</v>
      </c>
      <c r="C7" s="57">
        <v>13</v>
      </c>
      <c r="D7" s="56">
        <v>217</v>
      </c>
      <c r="E7" s="57">
        <v>187</v>
      </c>
      <c r="F7" s="56">
        <v>290</v>
      </c>
      <c r="G7" s="57">
        <v>318</v>
      </c>
      <c r="H7" s="56">
        <v>308</v>
      </c>
      <c r="I7" s="57">
        <v>233</v>
      </c>
      <c r="J7" s="56">
        <v>295</v>
      </c>
      <c r="K7" s="57">
        <v>270</v>
      </c>
      <c r="L7" s="56">
        <v>296</v>
      </c>
      <c r="M7" s="57">
        <v>245</v>
      </c>
      <c r="N7" s="56">
        <v>249</v>
      </c>
      <c r="O7" s="57">
        <v>222</v>
      </c>
      <c r="P7" s="56">
        <v>143</v>
      </c>
      <c r="Q7" s="57">
        <v>161</v>
      </c>
      <c r="R7" s="56">
        <v>93</v>
      </c>
      <c r="S7" s="57">
        <v>78</v>
      </c>
      <c r="T7" s="56">
        <v>28</v>
      </c>
      <c r="U7" s="57">
        <v>35</v>
      </c>
      <c r="V7" s="56">
        <v>14</v>
      </c>
      <c r="W7" s="57">
        <v>10</v>
      </c>
      <c r="X7" s="56">
        <v>1</v>
      </c>
      <c r="Y7" s="57">
        <v>3</v>
      </c>
      <c r="Z7" s="56">
        <v>2</v>
      </c>
      <c r="AA7" s="143">
        <v>7</v>
      </c>
      <c r="AB7" s="12">
        <f t="shared" ref="AB7:AC11" si="0">SUM(Z7,X7,V7,T7,R7,P7,N7,L7,J7,H7,F7,D7,B7)</f>
        <v>1953</v>
      </c>
      <c r="AC7" s="12">
        <f t="shared" si="0"/>
        <v>1782</v>
      </c>
      <c r="AD7" s="12">
        <f>SUM(AB7:AC7)</f>
        <v>3735</v>
      </c>
    </row>
    <row r="8" spans="1:30">
      <c r="A8" t="s">
        <v>62</v>
      </c>
      <c r="B8" s="56">
        <v>20</v>
      </c>
      <c r="C8" s="57">
        <v>19</v>
      </c>
      <c r="D8" s="56">
        <v>502</v>
      </c>
      <c r="E8" s="57">
        <v>536</v>
      </c>
      <c r="F8" s="56">
        <v>677</v>
      </c>
      <c r="G8" s="57">
        <v>688</v>
      </c>
      <c r="H8" s="56">
        <v>618</v>
      </c>
      <c r="I8" s="57">
        <v>729</v>
      </c>
      <c r="J8" s="56">
        <v>603</v>
      </c>
      <c r="K8" s="57">
        <v>604</v>
      </c>
      <c r="L8" s="56">
        <v>615</v>
      </c>
      <c r="M8" s="57">
        <v>617</v>
      </c>
      <c r="N8" s="56">
        <v>555</v>
      </c>
      <c r="O8" s="57">
        <v>544</v>
      </c>
      <c r="P8" s="56">
        <v>324</v>
      </c>
      <c r="Q8" s="57">
        <v>365</v>
      </c>
      <c r="R8" s="56">
        <v>155</v>
      </c>
      <c r="S8" s="57">
        <v>168</v>
      </c>
      <c r="T8" s="56">
        <v>73</v>
      </c>
      <c r="U8" s="57">
        <v>59</v>
      </c>
      <c r="V8" s="56">
        <v>18</v>
      </c>
      <c r="W8" s="57">
        <v>18</v>
      </c>
      <c r="X8" s="56">
        <v>2</v>
      </c>
      <c r="Y8" s="57">
        <v>6</v>
      </c>
      <c r="Z8" s="56">
        <v>4</v>
      </c>
      <c r="AA8" s="143">
        <v>12</v>
      </c>
      <c r="AB8" s="12">
        <f t="shared" si="0"/>
        <v>4166</v>
      </c>
      <c r="AC8" s="12">
        <f t="shared" si="0"/>
        <v>4365</v>
      </c>
      <c r="AD8" s="12">
        <f>SUM(AB8:AC8)</f>
        <v>8531</v>
      </c>
    </row>
    <row r="9" spans="1:30">
      <c r="A9" t="s">
        <v>63</v>
      </c>
      <c r="B9" s="56">
        <v>0</v>
      </c>
      <c r="C9" s="57">
        <v>0</v>
      </c>
      <c r="D9" s="56">
        <v>23</v>
      </c>
      <c r="E9" s="57">
        <v>15</v>
      </c>
      <c r="F9" s="56">
        <v>46</v>
      </c>
      <c r="G9" s="57">
        <v>31</v>
      </c>
      <c r="H9" s="56">
        <v>32</v>
      </c>
      <c r="I9" s="57">
        <v>49</v>
      </c>
      <c r="J9" s="56">
        <v>42</v>
      </c>
      <c r="K9" s="57">
        <v>36</v>
      </c>
      <c r="L9" s="56">
        <v>35</v>
      </c>
      <c r="M9" s="57">
        <v>41</v>
      </c>
      <c r="N9" s="56">
        <v>33</v>
      </c>
      <c r="O9" s="57">
        <v>37</v>
      </c>
      <c r="P9" s="56">
        <v>26</v>
      </c>
      <c r="Q9" s="57">
        <v>23</v>
      </c>
      <c r="R9" s="56">
        <v>19</v>
      </c>
      <c r="S9" s="57">
        <v>14</v>
      </c>
      <c r="T9" s="56">
        <v>7</v>
      </c>
      <c r="U9" s="57">
        <v>1</v>
      </c>
      <c r="V9" s="56">
        <v>4</v>
      </c>
      <c r="W9" s="57">
        <v>3</v>
      </c>
      <c r="X9" s="56">
        <v>3</v>
      </c>
      <c r="Y9" s="57">
        <v>2</v>
      </c>
      <c r="Z9" s="56">
        <v>4</v>
      </c>
      <c r="AA9" s="143">
        <v>4</v>
      </c>
      <c r="AB9" s="12">
        <f t="shared" si="0"/>
        <v>274</v>
      </c>
      <c r="AC9" s="12">
        <f t="shared" si="0"/>
        <v>256</v>
      </c>
      <c r="AD9" s="12">
        <f>SUM(AB9:AC9)</f>
        <v>530</v>
      </c>
    </row>
    <row r="10" spans="1:30">
      <c r="A10" t="s">
        <v>64</v>
      </c>
      <c r="B10" s="56">
        <v>32</v>
      </c>
      <c r="C10" s="57">
        <v>20</v>
      </c>
      <c r="D10" s="56">
        <v>175</v>
      </c>
      <c r="E10" s="57">
        <v>152</v>
      </c>
      <c r="F10" s="56">
        <v>241</v>
      </c>
      <c r="G10" s="57">
        <v>177</v>
      </c>
      <c r="H10" s="56">
        <v>213</v>
      </c>
      <c r="I10" s="57">
        <v>200</v>
      </c>
      <c r="J10" s="56">
        <v>243</v>
      </c>
      <c r="K10" s="57">
        <v>159</v>
      </c>
      <c r="L10" s="56">
        <v>194</v>
      </c>
      <c r="M10" s="57">
        <v>143</v>
      </c>
      <c r="N10" s="56">
        <v>212</v>
      </c>
      <c r="O10" s="57">
        <v>124</v>
      </c>
      <c r="P10" s="56">
        <v>146</v>
      </c>
      <c r="Q10" s="57">
        <v>94</v>
      </c>
      <c r="R10" s="56">
        <v>84</v>
      </c>
      <c r="S10" s="57">
        <v>61</v>
      </c>
      <c r="T10" s="56">
        <v>33</v>
      </c>
      <c r="U10" s="57">
        <v>19</v>
      </c>
      <c r="V10" s="56">
        <v>14</v>
      </c>
      <c r="W10" s="57">
        <v>4</v>
      </c>
      <c r="X10" s="56">
        <v>2</v>
      </c>
      <c r="Y10" s="57">
        <v>1</v>
      </c>
      <c r="Z10" s="56">
        <v>0</v>
      </c>
      <c r="AA10" s="143">
        <v>0</v>
      </c>
      <c r="AB10" s="12">
        <f t="shared" si="0"/>
        <v>1589</v>
      </c>
      <c r="AC10" s="12">
        <f t="shared" si="0"/>
        <v>1154</v>
      </c>
      <c r="AD10" s="12">
        <f>SUM(AB10:AC10)</f>
        <v>2743</v>
      </c>
    </row>
    <row r="11" spans="1:30" s="14" customFormat="1">
      <c r="A11" s="14" t="s">
        <v>46</v>
      </c>
      <c r="B11" s="61">
        <v>69</v>
      </c>
      <c r="C11" s="62">
        <v>52</v>
      </c>
      <c r="D11" s="61">
        <v>917</v>
      </c>
      <c r="E11" s="62">
        <v>890</v>
      </c>
      <c r="F11" s="61">
        <v>1254</v>
      </c>
      <c r="G11" s="62">
        <v>1214</v>
      </c>
      <c r="H11" s="61">
        <v>1171</v>
      </c>
      <c r="I11" s="62">
        <v>1211</v>
      </c>
      <c r="J11" s="61">
        <v>1183</v>
      </c>
      <c r="K11" s="62">
        <v>1069</v>
      </c>
      <c r="L11" s="61">
        <v>1140</v>
      </c>
      <c r="M11" s="62">
        <v>1046</v>
      </c>
      <c r="N11" s="61">
        <v>1049</v>
      </c>
      <c r="O11" s="62">
        <v>927</v>
      </c>
      <c r="P11" s="61">
        <v>639</v>
      </c>
      <c r="Q11" s="62">
        <v>643</v>
      </c>
      <c r="R11" s="61">
        <v>351</v>
      </c>
      <c r="S11" s="62">
        <v>321</v>
      </c>
      <c r="T11" s="61">
        <v>141</v>
      </c>
      <c r="U11" s="62">
        <v>114</v>
      </c>
      <c r="V11" s="61">
        <v>50</v>
      </c>
      <c r="W11" s="62">
        <v>35</v>
      </c>
      <c r="X11" s="61">
        <v>8</v>
      </c>
      <c r="Y11" s="62">
        <v>12</v>
      </c>
      <c r="Z11" s="61">
        <v>10</v>
      </c>
      <c r="AA11" s="144">
        <v>23</v>
      </c>
      <c r="AB11" s="16">
        <f t="shared" si="0"/>
        <v>7982</v>
      </c>
      <c r="AC11" s="16">
        <f t="shared" si="0"/>
        <v>7557</v>
      </c>
      <c r="AD11" s="16">
        <f>SUM(AB11:AC11)</f>
        <v>15539</v>
      </c>
    </row>
    <row r="12" spans="1:30" s="14" customFormat="1">
      <c r="A12" s="1" t="s">
        <v>40</v>
      </c>
      <c r="B12" s="56"/>
      <c r="C12" s="57"/>
      <c r="D12" s="56"/>
      <c r="E12" s="57"/>
      <c r="F12" s="56"/>
      <c r="G12" s="57"/>
      <c r="H12" s="56"/>
      <c r="I12" s="57"/>
      <c r="J12" s="56"/>
      <c r="K12" s="57"/>
      <c r="L12" s="56"/>
      <c r="M12" s="57"/>
      <c r="N12" s="56"/>
      <c r="O12" s="57"/>
      <c r="P12" s="56"/>
      <c r="Q12" s="57"/>
      <c r="R12" s="56"/>
      <c r="S12" s="57"/>
      <c r="T12" s="56"/>
      <c r="U12" s="57"/>
      <c r="V12" s="56"/>
      <c r="W12" s="57"/>
      <c r="X12" s="56"/>
      <c r="Y12" s="57"/>
      <c r="Z12" s="56"/>
      <c r="AA12" s="143"/>
      <c r="AB12" s="17"/>
      <c r="AC12" s="17"/>
      <c r="AD12" s="17"/>
    </row>
    <row r="13" spans="1:30">
      <c r="A13" t="s">
        <v>61</v>
      </c>
      <c r="B13" s="56">
        <v>2</v>
      </c>
      <c r="C13" s="57">
        <v>1</v>
      </c>
      <c r="D13" s="56">
        <v>50</v>
      </c>
      <c r="E13" s="57">
        <v>62</v>
      </c>
      <c r="F13" s="56">
        <v>76</v>
      </c>
      <c r="G13" s="57">
        <v>81</v>
      </c>
      <c r="H13" s="56">
        <v>92</v>
      </c>
      <c r="I13" s="57">
        <v>64</v>
      </c>
      <c r="J13" s="56">
        <v>75</v>
      </c>
      <c r="K13" s="57">
        <v>94</v>
      </c>
      <c r="L13" s="56">
        <v>100</v>
      </c>
      <c r="M13" s="57">
        <v>56</v>
      </c>
      <c r="N13" s="56">
        <v>87</v>
      </c>
      <c r="O13" s="57">
        <v>64</v>
      </c>
      <c r="P13" s="56">
        <v>58</v>
      </c>
      <c r="Q13" s="57">
        <v>36</v>
      </c>
      <c r="R13" s="56">
        <v>40</v>
      </c>
      <c r="S13" s="57">
        <v>22</v>
      </c>
      <c r="T13" s="56">
        <v>12</v>
      </c>
      <c r="U13" s="57">
        <v>10</v>
      </c>
      <c r="V13" s="56">
        <v>3</v>
      </c>
      <c r="W13" s="57">
        <v>4</v>
      </c>
      <c r="X13" s="56">
        <v>1</v>
      </c>
      <c r="Y13" s="57">
        <v>2</v>
      </c>
      <c r="Z13" s="56">
        <v>1</v>
      </c>
      <c r="AA13" s="143">
        <v>0</v>
      </c>
      <c r="AB13" s="12">
        <f t="shared" ref="AB13:AC17" si="1">SUM(Z13,X13,V13,T13,R13,P13,N13,L13,J13,H13,F13,D13,B13)</f>
        <v>597</v>
      </c>
      <c r="AC13" s="12">
        <f t="shared" si="1"/>
        <v>496</v>
      </c>
      <c r="AD13" s="12">
        <f>SUM(AB13:AC13)</f>
        <v>1093</v>
      </c>
    </row>
    <row r="14" spans="1:30">
      <c r="A14" t="s">
        <v>62</v>
      </c>
      <c r="B14" s="56">
        <v>16</v>
      </c>
      <c r="C14" s="57">
        <v>14</v>
      </c>
      <c r="D14" s="56">
        <v>185</v>
      </c>
      <c r="E14" s="57">
        <v>199</v>
      </c>
      <c r="F14" s="56">
        <v>233</v>
      </c>
      <c r="G14" s="57">
        <v>254</v>
      </c>
      <c r="H14" s="56">
        <v>226</v>
      </c>
      <c r="I14" s="57">
        <v>227</v>
      </c>
      <c r="J14" s="56">
        <v>208</v>
      </c>
      <c r="K14" s="57">
        <v>197</v>
      </c>
      <c r="L14" s="56">
        <v>223</v>
      </c>
      <c r="M14" s="57">
        <v>184</v>
      </c>
      <c r="N14" s="56">
        <v>202</v>
      </c>
      <c r="O14" s="57">
        <v>169</v>
      </c>
      <c r="P14" s="56">
        <v>108</v>
      </c>
      <c r="Q14" s="57">
        <v>102</v>
      </c>
      <c r="R14" s="56">
        <v>52</v>
      </c>
      <c r="S14" s="57">
        <v>37</v>
      </c>
      <c r="T14" s="56">
        <v>14</v>
      </c>
      <c r="U14" s="57">
        <v>13</v>
      </c>
      <c r="V14" s="56">
        <v>10</v>
      </c>
      <c r="W14" s="57">
        <v>3</v>
      </c>
      <c r="X14" s="56">
        <v>2</v>
      </c>
      <c r="Y14" s="57">
        <v>1</v>
      </c>
      <c r="Z14" s="56">
        <v>1</v>
      </c>
      <c r="AA14" s="143">
        <v>1</v>
      </c>
      <c r="AB14" s="12">
        <f t="shared" si="1"/>
        <v>1480</v>
      </c>
      <c r="AC14" s="12">
        <f t="shared" si="1"/>
        <v>1401</v>
      </c>
      <c r="AD14" s="12">
        <f>SUM(AB14:AC14)</f>
        <v>2881</v>
      </c>
    </row>
    <row r="15" spans="1:30">
      <c r="A15" t="s">
        <v>63</v>
      </c>
      <c r="B15" s="56">
        <v>2</v>
      </c>
      <c r="C15" s="57">
        <v>0</v>
      </c>
      <c r="D15" s="56">
        <v>7</v>
      </c>
      <c r="E15" s="57">
        <v>3</v>
      </c>
      <c r="F15" s="56">
        <v>7</v>
      </c>
      <c r="G15" s="57">
        <v>5</v>
      </c>
      <c r="H15" s="56">
        <v>19</v>
      </c>
      <c r="I15" s="57">
        <v>11</v>
      </c>
      <c r="J15" s="56">
        <v>9</v>
      </c>
      <c r="K15" s="57">
        <v>14</v>
      </c>
      <c r="L15" s="56">
        <v>8</v>
      </c>
      <c r="M15" s="57">
        <v>8</v>
      </c>
      <c r="N15" s="56">
        <v>16</v>
      </c>
      <c r="O15" s="57">
        <v>8</v>
      </c>
      <c r="P15" s="56">
        <v>5</v>
      </c>
      <c r="Q15" s="57">
        <v>9</v>
      </c>
      <c r="R15" s="56">
        <v>2</v>
      </c>
      <c r="S15" s="57">
        <v>2</v>
      </c>
      <c r="T15" s="56">
        <v>2</v>
      </c>
      <c r="U15" s="57">
        <v>2</v>
      </c>
      <c r="V15" s="56">
        <v>0</v>
      </c>
      <c r="W15" s="57">
        <v>1</v>
      </c>
      <c r="X15" s="56">
        <v>0</v>
      </c>
      <c r="Y15" s="57">
        <v>1</v>
      </c>
      <c r="Z15" s="56">
        <v>0</v>
      </c>
      <c r="AA15" s="143">
        <v>0</v>
      </c>
      <c r="AB15" s="12">
        <f t="shared" si="1"/>
        <v>77</v>
      </c>
      <c r="AC15" s="12">
        <f t="shared" si="1"/>
        <v>64</v>
      </c>
      <c r="AD15" s="12">
        <f>SUM(AB15:AC15)</f>
        <v>141</v>
      </c>
    </row>
    <row r="16" spans="1:30">
      <c r="A16" t="s">
        <v>64</v>
      </c>
      <c r="B16" s="56">
        <v>0</v>
      </c>
      <c r="C16" s="57">
        <v>0</v>
      </c>
      <c r="D16" s="56">
        <v>9</v>
      </c>
      <c r="E16" s="57">
        <v>2</v>
      </c>
      <c r="F16" s="56">
        <v>14</v>
      </c>
      <c r="G16" s="57">
        <v>1</v>
      </c>
      <c r="H16" s="56">
        <v>14</v>
      </c>
      <c r="I16" s="57">
        <v>4</v>
      </c>
      <c r="J16" s="56">
        <v>19</v>
      </c>
      <c r="K16" s="57">
        <v>3</v>
      </c>
      <c r="L16" s="56">
        <v>8</v>
      </c>
      <c r="M16" s="57">
        <v>5</v>
      </c>
      <c r="N16" s="56">
        <v>14</v>
      </c>
      <c r="O16" s="57">
        <v>3</v>
      </c>
      <c r="P16" s="56">
        <v>8</v>
      </c>
      <c r="Q16" s="57">
        <v>3</v>
      </c>
      <c r="R16" s="56">
        <v>7</v>
      </c>
      <c r="S16" s="57">
        <v>2</v>
      </c>
      <c r="T16" s="56">
        <v>1</v>
      </c>
      <c r="U16" s="57">
        <v>1</v>
      </c>
      <c r="V16" s="56">
        <v>0</v>
      </c>
      <c r="W16" s="57">
        <v>0</v>
      </c>
      <c r="X16" s="56">
        <v>0</v>
      </c>
      <c r="Y16" s="57">
        <v>0</v>
      </c>
      <c r="Z16" s="56">
        <v>0</v>
      </c>
      <c r="AA16" s="143">
        <v>0</v>
      </c>
      <c r="AB16" s="12">
        <f t="shared" si="1"/>
        <v>94</v>
      </c>
      <c r="AC16" s="12">
        <f t="shared" si="1"/>
        <v>24</v>
      </c>
      <c r="AD16" s="12">
        <f>SUM(AB16:AC16)</f>
        <v>118</v>
      </c>
    </row>
    <row r="17" spans="1:30" s="14" customFormat="1">
      <c r="A17" s="14" t="s">
        <v>46</v>
      </c>
      <c r="B17" s="61">
        <v>20</v>
      </c>
      <c r="C17" s="62">
        <v>15</v>
      </c>
      <c r="D17" s="61">
        <v>251</v>
      </c>
      <c r="E17" s="62">
        <v>266</v>
      </c>
      <c r="F17" s="61">
        <v>330</v>
      </c>
      <c r="G17" s="62">
        <v>341</v>
      </c>
      <c r="H17" s="61">
        <v>351</v>
      </c>
      <c r="I17" s="62">
        <v>306</v>
      </c>
      <c r="J17" s="61">
        <v>311</v>
      </c>
      <c r="K17" s="62">
        <v>308</v>
      </c>
      <c r="L17" s="61">
        <v>339</v>
      </c>
      <c r="M17" s="62">
        <v>253</v>
      </c>
      <c r="N17" s="61">
        <v>319</v>
      </c>
      <c r="O17" s="62">
        <v>244</v>
      </c>
      <c r="P17" s="61">
        <v>179</v>
      </c>
      <c r="Q17" s="62">
        <v>150</v>
      </c>
      <c r="R17" s="61">
        <v>101</v>
      </c>
      <c r="S17" s="62">
        <v>63</v>
      </c>
      <c r="T17" s="61">
        <v>29</v>
      </c>
      <c r="U17" s="62">
        <v>26</v>
      </c>
      <c r="V17" s="61">
        <v>13</v>
      </c>
      <c r="W17" s="62">
        <v>8</v>
      </c>
      <c r="X17" s="61">
        <v>3</v>
      </c>
      <c r="Y17" s="62">
        <v>4</v>
      </c>
      <c r="Z17" s="61">
        <v>2</v>
      </c>
      <c r="AA17" s="144">
        <v>1</v>
      </c>
      <c r="AB17" s="16">
        <f t="shared" si="1"/>
        <v>2248</v>
      </c>
      <c r="AC17" s="16">
        <f t="shared" si="1"/>
        <v>1985</v>
      </c>
      <c r="AD17" s="16">
        <f>SUM(AB17:AC17)</f>
        <v>4233</v>
      </c>
    </row>
    <row r="18" spans="1:30" s="14" customFormat="1">
      <c r="A18" s="1" t="s">
        <v>41</v>
      </c>
      <c r="B18" s="56"/>
      <c r="C18" s="57"/>
      <c r="D18" s="56"/>
      <c r="E18" s="57"/>
      <c r="F18" s="56"/>
      <c r="G18" s="57"/>
      <c r="H18" s="56"/>
      <c r="I18" s="57"/>
      <c r="J18" s="56"/>
      <c r="K18" s="57"/>
      <c r="L18" s="56"/>
      <c r="M18" s="57"/>
      <c r="N18" s="56"/>
      <c r="O18" s="57"/>
      <c r="P18" s="56"/>
      <c r="Q18" s="57"/>
      <c r="R18" s="56"/>
      <c r="S18" s="57"/>
      <c r="T18" s="56"/>
      <c r="U18" s="57"/>
      <c r="V18" s="56"/>
      <c r="W18" s="57"/>
      <c r="X18" s="56"/>
      <c r="Y18" s="57"/>
      <c r="Z18" s="56"/>
      <c r="AA18" s="143"/>
      <c r="AB18" s="17"/>
      <c r="AC18" s="17"/>
      <c r="AD18" s="17"/>
    </row>
    <row r="19" spans="1:30">
      <c r="A19" t="s">
        <v>61</v>
      </c>
      <c r="B19" s="56">
        <v>1</v>
      </c>
      <c r="C19" s="57">
        <v>2</v>
      </c>
      <c r="D19" s="56">
        <v>34</v>
      </c>
      <c r="E19" s="57">
        <v>33</v>
      </c>
      <c r="F19" s="56">
        <v>55</v>
      </c>
      <c r="G19" s="57">
        <v>54</v>
      </c>
      <c r="H19" s="56">
        <v>41</v>
      </c>
      <c r="I19" s="57">
        <v>49</v>
      </c>
      <c r="J19" s="56">
        <v>46</v>
      </c>
      <c r="K19" s="57">
        <v>52</v>
      </c>
      <c r="L19" s="56">
        <v>47</v>
      </c>
      <c r="M19" s="57">
        <v>42</v>
      </c>
      <c r="N19" s="56">
        <v>38</v>
      </c>
      <c r="O19" s="57">
        <v>30</v>
      </c>
      <c r="P19" s="56">
        <v>16</v>
      </c>
      <c r="Q19" s="57">
        <v>28</v>
      </c>
      <c r="R19" s="56">
        <v>11</v>
      </c>
      <c r="S19" s="57">
        <v>12</v>
      </c>
      <c r="T19" s="56">
        <v>3</v>
      </c>
      <c r="U19" s="57">
        <v>5</v>
      </c>
      <c r="V19" s="56">
        <v>1</v>
      </c>
      <c r="W19" s="57">
        <v>1</v>
      </c>
      <c r="X19" s="56">
        <v>0</v>
      </c>
      <c r="Y19" s="57">
        <v>0</v>
      </c>
      <c r="Z19" s="56">
        <v>0</v>
      </c>
      <c r="AA19" s="143">
        <v>1</v>
      </c>
      <c r="AB19" s="12">
        <f t="shared" ref="AB19:AC22" si="2">SUM(Z19,X19,V19,T19,R19,P19,N19,L19,J19,H19,F19,D19,B19)</f>
        <v>293</v>
      </c>
      <c r="AC19" s="12">
        <f t="shared" si="2"/>
        <v>309</v>
      </c>
      <c r="AD19" s="12">
        <f>SUM(AB19:AC19)</f>
        <v>602</v>
      </c>
    </row>
    <row r="20" spans="1:30">
      <c r="A20" t="s">
        <v>62</v>
      </c>
      <c r="B20" s="56">
        <v>5</v>
      </c>
      <c r="C20" s="57">
        <v>6</v>
      </c>
      <c r="D20" s="56">
        <v>56</v>
      </c>
      <c r="E20" s="57">
        <v>84</v>
      </c>
      <c r="F20" s="56">
        <v>102</v>
      </c>
      <c r="G20" s="57">
        <v>100</v>
      </c>
      <c r="H20" s="56">
        <v>101</v>
      </c>
      <c r="I20" s="57">
        <v>118</v>
      </c>
      <c r="J20" s="56">
        <v>82</v>
      </c>
      <c r="K20" s="57">
        <v>93</v>
      </c>
      <c r="L20" s="56">
        <v>72</v>
      </c>
      <c r="M20" s="57">
        <v>83</v>
      </c>
      <c r="N20" s="56">
        <v>59</v>
      </c>
      <c r="O20" s="57">
        <v>88</v>
      </c>
      <c r="P20" s="56">
        <v>33</v>
      </c>
      <c r="Q20" s="57">
        <v>31</v>
      </c>
      <c r="R20" s="56">
        <v>22</v>
      </c>
      <c r="S20" s="57">
        <v>21</v>
      </c>
      <c r="T20" s="56">
        <v>2</v>
      </c>
      <c r="U20" s="57">
        <v>8</v>
      </c>
      <c r="V20" s="56">
        <v>1</v>
      </c>
      <c r="W20" s="57">
        <v>1</v>
      </c>
      <c r="X20" s="56">
        <v>0</v>
      </c>
      <c r="Y20" s="57">
        <v>0</v>
      </c>
      <c r="Z20" s="56">
        <v>1</v>
      </c>
      <c r="AA20" s="143">
        <v>1</v>
      </c>
      <c r="AB20" s="12">
        <f t="shared" si="2"/>
        <v>536</v>
      </c>
      <c r="AC20" s="12">
        <f t="shared" si="2"/>
        <v>634</v>
      </c>
      <c r="AD20" s="12">
        <f>SUM(AB20:AC20)</f>
        <v>1170</v>
      </c>
    </row>
    <row r="21" spans="1:30">
      <c r="A21" t="s">
        <v>64</v>
      </c>
      <c r="B21" s="56">
        <v>1</v>
      </c>
      <c r="C21" s="57">
        <v>0</v>
      </c>
      <c r="D21" s="56">
        <v>12</v>
      </c>
      <c r="E21" s="57">
        <v>8</v>
      </c>
      <c r="F21" s="56">
        <v>21</v>
      </c>
      <c r="G21" s="57">
        <v>16</v>
      </c>
      <c r="H21" s="56">
        <v>21</v>
      </c>
      <c r="I21" s="57">
        <v>13</v>
      </c>
      <c r="J21" s="56">
        <v>20</v>
      </c>
      <c r="K21" s="57">
        <v>14</v>
      </c>
      <c r="L21" s="56">
        <v>39</v>
      </c>
      <c r="M21" s="57">
        <v>17</v>
      </c>
      <c r="N21" s="56">
        <v>41</v>
      </c>
      <c r="O21" s="57">
        <v>13</v>
      </c>
      <c r="P21" s="56">
        <v>12</v>
      </c>
      <c r="Q21" s="57">
        <v>6</v>
      </c>
      <c r="R21" s="56">
        <v>6</v>
      </c>
      <c r="S21" s="57">
        <v>2</v>
      </c>
      <c r="T21" s="56">
        <v>3</v>
      </c>
      <c r="U21" s="57">
        <v>1</v>
      </c>
      <c r="V21" s="56">
        <v>1</v>
      </c>
      <c r="W21" s="57">
        <v>1</v>
      </c>
      <c r="X21" s="56">
        <v>0</v>
      </c>
      <c r="Y21" s="57">
        <v>0</v>
      </c>
      <c r="Z21" s="56">
        <v>0</v>
      </c>
      <c r="AA21" s="143">
        <v>0</v>
      </c>
      <c r="AB21" s="12">
        <f t="shared" si="2"/>
        <v>177</v>
      </c>
      <c r="AC21" s="12">
        <f t="shared" si="2"/>
        <v>91</v>
      </c>
      <c r="AD21" s="12">
        <f>SUM(AB21:AC21)</f>
        <v>268</v>
      </c>
    </row>
    <row r="22" spans="1:30" s="14" customFormat="1">
      <c r="A22" s="14" t="s">
        <v>46</v>
      </c>
      <c r="B22" s="61">
        <v>7</v>
      </c>
      <c r="C22" s="62">
        <v>8</v>
      </c>
      <c r="D22" s="61">
        <v>102</v>
      </c>
      <c r="E22" s="62">
        <v>125</v>
      </c>
      <c r="F22" s="61">
        <v>178</v>
      </c>
      <c r="G22" s="62">
        <v>170</v>
      </c>
      <c r="H22" s="61">
        <v>163</v>
      </c>
      <c r="I22" s="62">
        <v>180</v>
      </c>
      <c r="J22" s="61">
        <v>148</v>
      </c>
      <c r="K22" s="62">
        <v>159</v>
      </c>
      <c r="L22" s="61">
        <v>158</v>
      </c>
      <c r="M22" s="62">
        <v>142</v>
      </c>
      <c r="N22" s="61">
        <v>138</v>
      </c>
      <c r="O22" s="62">
        <v>131</v>
      </c>
      <c r="P22" s="61">
        <v>61</v>
      </c>
      <c r="Q22" s="62">
        <v>65</v>
      </c>
      <c r="R22" s="61">
        <v>39</v>
      </c>
      <c r="S22" s="62">
        <v>35</v>
      </c>
      <c r="T22" s="61">
        <v>8</v>
      </c>
      <c r="U22" s="62">
        <v>14</v>
      </c>
      <c r="V22" s="61">
        <v>3</v>
      </c>
      <c r="W22" s="62">
        <v>3</v>
      </c>
      <c r="X22" s="61">
        <v>0</v>
      </c>
      <c r="Y22" s="62">
        <v>0</v>
      </c>
      <c r="Z22" s="61">
        <v>1</v>
      </c>
      <c r="AA22" s="144">
        <v>2</v>
      </c>
      <c r="AB22" s="16">
        <f t="shared" si="2"/>
        <v>1006</v>
      </c>
      <c r="AC22" s="16">
        <f t="shared" si="2"/>
        <v>1034</v>
      </c>
      <c r="AD22" s="16">
        <f>SUM(AB22:AC22)</f>
        <v>2040</v>
      </c>
    </row>
    <row r="23" spans="1:30" s="14" customFormat="1">
      <c r="A23" s="1" t="s">
        <v>42</v>
      </c>
      <c r="B23" s="56"/>
      <c r="C23" s="57"/>
      <c r="D23" s="56"/>
      <c r="E23" s="57"/>
      <c r="F23" s="56"/>
      <c r="G23" s="57"/>
      <c r="H23" s="56"/>
      <c r="I23" s="57"/>
      <c r="J23" s="56"/>
      <c r="K23" s="57"/>
      <c r="L23" s="56"/>
      <c r="M23" s="57"/>
      <c r="N23" s="56"/>
      <c r="O23" s="57"/>
      <c r="P23" s="56"/>
      <c r="Q23" s="57"/>
      <c r="R23" s="56"/>
      <c r="S23" s="57"/>
      <c r="T23" s="56"/>
      <c r="U23" s="57"/>
      <c r="V23" s="56"/>
      <c r="W23" s="57"/>
      <c r="X23" s="56"/>
      <c r="Y23" s="57"/>
      <c r="Z23" s="56"/>
      <c r="AA23" s="143"/>
      <c r="AB23" s="17"/>
      <c r="AC23" s="17"/>
      <c r="AD23" s="17"/>
    </row>
    <row r="24" spans="1:30">
      <c r="A24" t="s">
        <v>61</v>
      </c>
      <c r="B24" s="56">
        <v>18</v>
      </c>
      <c r="C24" s="57">
        <v>13</v>
      </c>
      <c r="D24" s="56">
        <v>81</v>
      </c>
      <c r="E24" s="57">
        <v>62</v>
      </c>
      <c r="F24" s="56">
        <v>160</v>
      </c>
      <c r="G24" s="57">
        <v>134</v>
      </c>
      <c r="H24" s="56">
        <v>146</v>
      </c>
      <c r="I24" s="57">
        <v>118</v>
      </c>
      <c r="J24" s="56">
        <v>170</v>
      </c>
      <c r="K24" s="57">
        <v>135</v>
      </c>
      <c r="L24" s="56">
        <v>168</v>
      </c>
      <c r="M24" s="57">
        <v>120</v>
      </c>
      <c r="N24" s="56">
        <v>159</v>
      </c>
      <c r="O24" s="57">
        <v>115</v>
      </c>
      <c r="P24" s="56">
        <v>108</v>
      </c>
      <c r="Q24" s="57">
        <v>76</v>
      </c>
      <c r="R24" s="56">
        <v>69</v>
      </c>
      <c r="S24" s="57">
        <v>47</v>
      </c>
      <c r="T24" s="56">
        <v>28</v>
      </c>
      <c r="U24" s="57">
        <v>18</v>
      </c>
      <c r="V24" s="56">
        <v>5</v>
      </c>
      <c r="W24" s="57">
        <v>8</v>
      </c>
      <c r="X24" s="56">
        <v>6</v>
      </c>
      <c r="Y24" s="57">
        <v>1</v>
      </c>
      <c r="Z24" s="56">
        <v>5</v>
      </c>
      <c r="AA24" s="143">
        <v>3</v>
      </c>
      <c r="AB24" s="12">
        <f t="shared" ref="AB24:AC28" si="3">SUM(Z24,X24,V24,T24,R24,P24,N24,L24,J24,H24,F24,D24,B24)</f>
        <v>1123</v>
      </c>
      <c r="AC24" s="12">
        <f t="shared" si="3"/>
        <v>850</v>
      </c>
      <c r="AD24" s="12">
        <f>SUM(AB24:AC24)</f>
        <v>1973</v>
      </c>
    </row>
    <row r="25" spans="1:30">
      <c r="A25" t="s">
        <v>62</v>
      </c>
      <c r="B25" s="56">
        <v>6</v>
      </c>
      <c r="C25" s="57">
        <v>9</v>
      </c>
      <c r="D25" s="56">
        <v>167</v>
      </c>
      <c r="E25" s="57">
        <v>150</v>
      </c>
      <c r="F25" s="56">
        <v>271</v>
      </c>
      <c r="G25" s="57">
        <v>275</v>
      </c>
      <c r="H25" s="56">
        <v>231</v>
      </c>
      <c r="I25" s="57">
        <v>235</v>
      </c>
      <c r="J25" s="56">
        <v>257</v>
      </c>
      <c r="K25" s="57">
        <v>220</v>
      </c>
      <c r="L25" s="56">
        <v>243</v>
      </c>
      <c r="M25" s="57">
        <v>195</v>
      </c>
      <c r="N25" s="56">
        <v>222</v>
      </c>
      <c r="O25" s="57">
        <v>169</v>
      </c>
      <c r="P25" s="56">
        <v>112</v>
      </c>
      <c r="Q25" s="57">
        <v>118</v>
      </c>
      <c r="R25" s="56">
        <v>62</v>
      </c>
      <c r="S25" s="57">
        <v>47</v>
      </c>
      <c r="T25" s="56">
        <v>23</v>
      </c>
      <c r="U25" s="57">
        <v>9</v>
      </c>
      <c r="V25" s="56">
        <v>6</v>
      </c>
      <c r="W25" s="57">
        <v>4</v>
      </c>
      <c r="X25" s="56">
        <v>1</v>
      </c>
      <c r="Y25" s="57">
        <v>0</v>
      </c>
      <c r="Z25" s="56">
        <v>1</v>
      </c>
      <c r="AA25" s="143">
        <v>1</v>
      </c>
      <c r="AB25" s="12">
        <f>SUM(Z25,X25,V25,T25,R25,P25,N25,L25,J25,H25,F25,D25,B25)</f>
        <v>1602</v>
      </c>
      <c r="AC25" s="12">
        <f t="shared" si="3"/>
        <v>1432</v>
      </c>
      <c r="AD25" s="12">
        <f>SUM(AB25:AC25)</f>
        <v>3034</v>
      </c>
    </row>
    <row r="26" spans="1:30">
      <c r="A26" t="s">
        <v>63</v>
      </c>
      <c r="B26" s="56">
        <v>0</v>
      </c>
      <c r="C26" s="57">
        <v>0</v>
      </c>
      <c r="D26" s="56">
        <v>1</v>
      </c>
      <c r="E26" s="57">
        <v>0</v>
      </c>
      <c r="F26" s="56">
        <v>2</v>
      </c>
      <c r="G26" s="57">
        <v>0</v>
      </c>
      <c r="H26" s="56">
        <v>3</v>
      </c>
      <c r="I26" s="57">
        <v>3</v>
      </c>
      <c r="J26" s="56">
        <v>2</v>
      </c>
      <c r="K26" s="57">
        <v>0</v>
      </c>
      <c r="L26" s="56">
        <v>2</v>
      </c>
      <c r="M26" s="57">
        <v>1</v>
      </c>
      <c r="N26" s="56">
        <v>3</v>
      </c>
      <c r="O26" s="57">
        <v>1</v>
      </c>
      <c r="P26" s="56">
        <v>2</v>
      </c>
      <c r="Q26" s="57">
        <v>3</v>
      </c>
      <c r="R26" s="56">
        <v>0</v>
      </c>
      <c r="S26" s="57">
        <v>1</v>
      </c>
      <c r="T26" s="56">
        <v>0</v>
      </c>
      <c r="U26" s="57">
        <v>0</v>
      </c>
      <c r="V26" s="56">
        <v>0</v>
      </c>
      <c r="W26" s="57">
        <v>0</v>
      </c>
      <c r="X26" s="56">
        <v>0</v>
      </c>
      <c r="Y26" s="57">
        <v>0</v>
      </c>
      <c r="Z26" s="56">
        <v>0</v>
      </c>
      <c r="AA26" s="143">
        <v>0</v>
      </c>
      <c r="AB26" s="12">
        <f t="shared" si="3"/>
        <v>15</v>
      </c>
      <c r="AC26" s="12">
        <f t="shared" si="3"/>
        <v>9</v>
      </c>
      <c r="AD26" s="12">
        <f>SUM(AB26:AC26)</f>
        <v>24</v>
      </c>
    </row>
    <row r="27" spans="1:30">
      <c r="A27" t="s">
        <v>64</v>
      </c>
      <c r="B27" s="56">
        <v>0</v>
      </c>
      <c r="C27" s="57">
        <v>0</v>
      </c>
      <c r="D27" s="56">
        <v>1</v>
      </c>
      <c r="E27" s="57">
        <v>2</v>
      </c>
      <c r="F27" s="56">
        <v>0</v>
      </c>
      <c r="G27" s="57">
        <v>3</v>
      </c>
      <c r="H27" s="56">
        <v>1</v>
      </c>
      <c r="I27" s="57">
        <v>1</v>
      </c>
      <c r="J27" s="56">
        <v>2</v>
      </c>
      <c r="K27" s="57">
        <v>1</v>
      </c>
      <c r="L27" s="56">
        <v>2</v>
      </c>
      <c r="M27" s="57">
        <v>2</v>
      </c>
      <c r="N27" s="56">
        <v>1</v>
      </c>
      <c r="O27" s="57">
        <v>1</v>
      </c>
      <c r="P27" s="56">
        <v>0</v>
      </c>
      <c r="Q27" s="57">
        <v>2</v>
      </c>
      <c r="R27" s="56">
        <v>0</v>
      </c>
      <c r="S27" s="57">
        <v>0</v>
      </c>
      <c r="T27" s="56">
        <v>0</v>
      </c>
      <c r="U27" s="57">
        <v>0</v>
      </c>
      <c r="V27" s="56">
        <v>0</v>
      </c>
      <c r="W27" s="57">
        <v>0</v>
      </c>
      <c r="X27" s="56">
        <v>0</v>
      </c>
      <c r="Y27" s="57">
        <v>0</v>
      </c>
      <c r="Z27" s="56">
        <v>0</v>
      </c>
      <c r="AA27" s="143">
        <v>0</v>
      </c>
      <c r="AB27" s="12">
        <f t="shared" si="3"/>
        <v>7</v>
      </c>
      <c r="AC27" s="12">
        <f t="shared" si="3"/>
        <v>12</v>
      </c>
      <c r="AD27" s="12">
        <f>SUM(AB27:AC27)</f>
        <v>19</v>
      </c>
    </row>
    <row r="28" spans="1:30" s="14" customFormat="1">
      <c r="A28" s="14" t="s">
        <v>46</v>
      </c>
      <c r="B28" s="61">
        <v>24</v>
      </c>
      <c r="C28" s="62">
        <v>22</v>
      </c>
      <c r="D28" s="61">
        <v>250</v>
      </c>
      <c r="E28" s="62">
        <v>214</v>
      </c>
      <c r="F28" s="61">
        <v>433</v>
      </c>
      <c r="G28" s="62">
        <v>412</v>
      </c>
      <c r="H28" s="61">
        <v>381</v>
      </c>
      <c r="I28" s="62">
        <v>357</v>
      </c>
      <c r="J28" s="61">
        <v>431</v>
      </c>
      <c r="K28" s="62">
        <v>356</v>
      </c>
      <c r="L28" s="61">
        <v>415</v>
      </c>
      <c r="M28" s="62">
        <v>318</v>
      </c>
      <c r="N28" s="61">
        <v>385</v>
      </c>
      <c r="O28" s="62">
        <v>286</v>
      </c>
      <c r="P28" s="61">
        <v>222</v>
      </c>
      <c r="Q28" s="62">
        <v>199</v>
      </c>
      <c r="R28" s="61">
        <v>131</v>
      </c>
      <c r="S28" s="62">
        <v>95</v>
      </c>
      <c r="T28" s="61">
        <v>51</v>
      </c>
      <c r="U28" s="62">
        <v>27</v>
      </c>
      <c r="V28" s="61">
        <v>11</v>
      </c>
      <c r="W28" s="62">
        <v>12</v>
      </c>
      <c r="X28" s="61">
        <v>7</v>
      </c>
      <c r="Y28" s="62">
        <v>1</v>
      </c>
      <c r="Z28" s="61">
        <v>6</v>
      </c>
      <c r="AA28" s="144">
        <v>4</v>
      </c>
      <c r="AB28" s="16">
        <f t="shared" si="3"/>
        <v>2747</v>
      </c>
      <c r="AC28" s="16">
        <f t="shared" si="3"/>
        <v>2303</v>
      </c>
      <c r="AD28" s="16">
        <f>SUM(AB28:AC28)</f>
        <v>5050</v>
      </c>
    </row>
    <row r="29" spans="1:30" s="14" customFormat="1">
      <c r="A29" s="1" t="s">
        <v>43</v>
      </c>
      <c r="B29" s="56"/>
      <c r="C29" s="57"/>
      <c r="D29" s="56"/>
      <c r="E29" s="57"/>
      <c r="F29" s="56"/>
      <c r="G29" s="57"/>
      <c r="H29" s="56"/>
      <c r="I29" s="57"/>
      <c r="J29" s="56"/>
      <c r="K29" s="57"/>
      <c r="L29" s="56"/>
      <c r="M29" s="57"/>
      <c r="N29" s="56"/>
      <c r="O29" s="57"/>
      <c r="P29" s="56"/>
      <c r="Q29" s="57"/>
      <c r="R29" s="56"/>
      <c r="S29" s="57"/>
      <c r="T29" s="56"/>
      <c r="U29" s="57"/>
      <c r="V29" s="56"/>
      <c r="W29" s="57"/>
      <c r="X29" s="56"/>
      <c r="Y29" s="57"/>
      <c r="Z29" s="56"/>
      <c r="AA29" s="143"/>
      <c r="AB29" s="17"/>
      <c r="AC29" s="17"/>
      <c r="AD29" s="17"/>
    </row>
    <row r="30" spans="1:30">
      <c r="A30" t="s">
        <v>61</v>
      </c>
      <c r="B30" s="56">
        <v>4</v>
      </c>
      <c r="C30" s="57">
        <v>6</v>
      </c>
      <c r="D30" s="56">
        <v>121</v>
      </c>
      <c r="E30" s="57">
        <v>123</v>
      </c>
      <c r="F30" s="56">
        <v>189</v>
      </c>
      <c r="G30" s="57">
        <v>176</v>
      </c>
      <c r="H30" s="56">
        <v>177</v>
      </c>
      <c r="I30" s="57">
        <v>162</v>
      </c>
      <c r="J30" s="56">
        <v>183</v>
      </c>
      <c r="K30" s="57">
        <v>195</v>
      </c>
      <c r="L30" s="56">
        <v>174</v>
      </c>
      <c r="M30" s="57">
        <v>168</v>
      </c>
      <c r="N30" s="56">
        <v>167</v>
      </c>
      <c r="O30" s="57">
        <v>139</v>
      </c>
      <c r="P30" s="56">
        <v>140</v>
      </c>
      <c r="Q30" s="57">
        <v>96</v>
      </c>
      <c r="R30" s="56">
        <v>74</v>
      </c>
      <c r="S30" s="57">
        <v>51</v>
      </c>
      <c r="T30" s="56">
        <v>32</v>
      </c>
      <c r="U30" s="57">
        <v>17</v>
      </c>
      <c r="V30" s="56">
        <v>16</v>
      </c>
      <c r="W30" s="57">
        <v>9</v>
      </c>
      <c r="X30" s="56">
        <v>5</v>
      </c>
      <c r="Y30" s="57">
        <v>0</v>
      </c>
      <c r="Z30" s="56">
        <v>0</v>
      </c>
      <c r="AA30" s="143">
        <v>1</v>
      </c>
      <c r="AB30" s="12">
        <f t="shared" ref="AB30:AC34" si="4">SUM(Z30,X30,V30,T30,R30,P30,N30,L30,J30,H30,F30,D30,B30)</f>
        <v>1282</v>
      </c>
      <c r="AC30" s="12">
        <f t="shared" si="4"/>
        <v>1143</v>
      </c>
      <c r="AD30" s="12">
        <f>SUM(AB30:AC30)</f>
        <v>2425</v>
      </c>
    </row>
    <row r="31" spans="1:30">
      <c r="A31" t="s">
        <v>62</v>
      </c>
      <c r="B31" s="56">
        <v>18</v>
      </c>
      <c r="C31" s="57">
        <v>16</v>
      </c>
      <c r="D31" s="56">
        <v>247</v>
      </c>
      <c r="E31" s="57">
        <v>273</v>
      </c>
      <c r="F31" s="56">
        <v>397</v>
      </c>
      <c r="G31" s="57">
        <v>409</v>
      </c>
      <c r="H31" s="56">
        <v>394</v>
      </c>
      <c r="I31" s="57">
        <v>357</v>
      </c>
      <c r="J31" s="56">
        <v>378</v>
      </c>
      <c r="K31" s="57">
        <v>343</v>
      </c>
      <c r="L31" s="56">
        <v>320</v>
      </c>
      <c r="M31" s="57">
        <v>299</v>
      </c>
      <c r="N31" s="56">
        <v>290</v>
      </c>
      <c r="O31" s="57">
        <v>270</v>
      </c>
      <c r="P31" s="56">
        <v>205</v>
      </c>
      <c r="Q31" s="57">
        <v>164</v>
      </c>
      <c r="R31" s="56">
        <v>94</v>
      </c>
      <c r="S31" s="57">
        <v>77</v>
      </c>
      <c r="T31" s="56">
        <v>37</v>
      </c>
      <c r="U31" s="57">
        <v>22</v>
      </c>
      <c r="V31" s="56">
        <v>7</v>
      </c>
      <c r="W31" s="57">
        <v>14</v>
      </c>
      <c r="X31" s="56">
        <v>5</v>
      </c>
      <c r="Y31" s="57">
        <v>3</v>
      </c>
      <c r="Z31" s="56">
        <v>1</v>
      </c>
      <c r="AA31" s="143">
        <v>2</v>
      </c>
      <c r="AB31" s="12">
        <f t="shared" si="4"/>
        <v>2393</v>
      </c>
      <c r="AC31" s="12">
        <f t="shared" si="4"/>
        <v>2249</v>
      </c>
      <c r="AD31" s="12">
        <f>SUM(AB31:AC31)</f>
        <v>4642</v>
      </c>
    </row>
    <row r="32" spans="1:30">
      <c r="A32" t="s">
        <v>63</v>
      </c>
      <c r="B32" s="56">
        <v>2</v>
      </c>
      <c r="C32" s="57">
        <v>4</v>
      </c>
      <c r="D32" s="56">
        <v>10</v>
      </c>
      <c r="E32" s="57">
        <v>12</v>
      </c>
      <c r="F32" s="56">
        <v>27</v>
      </c>
      <c r="G32" s="57">
        <v>13</v>
      </c>
      <c r="H32" s="56">
        <v>23</v>
      </c>
      <c r="I32" s="57">
        <v>19</v>
      </c>
      <c r="J32" s="56">
        <v>19</v>
      </c>
      <c r="K32" s="57">
        <v>25</v>
      </c>
      <c r="L32" s="56">
        <v>33</v>
      </c>
      <c r="M32" s="57">
        <v>24</v>
      </c>
      <c r="N32" s="56">
        <v>35</v>
      </c>
      <c r="O32" s="57">
        <v>29</v>
      </c>
      <c r="P32" s="56">
        <v>15</v>
      </c>
      <c r="Q32" s="57">
        <v>23</v>
      </c>
      <c r="R32" s="56">
        <v>10</v>
      </c>
      <c r="S32" s="57">
        <v>20</v>
      </c>
      <c r="T32" s="56">
        <v>6</v>
      </c>
      <c r="U32" s="57">
        <v>9</v>
      </c>
      <c r="V32" s="56">
        <v>1</v>
      </c>
      <c r="W32" s="57">
        <v>3</v>
      </c>
      <c r="X32" s="56">
        <v>0</v>
      </c>
      <c r="Y32" s="57">
        <v>1</v>
      </c>
      <c r="Z32" s="56">
        <v>0</v>
      </c>
      <c r="AA32" s="143">
        <v>0</v>
      </c>
      <c r="AB32" s="12">
        <f t="shared" si="4"/>
        <v>181</v>
      </c>
      <c r="AC32" s="12">
        <f t="shared" si="4"/>
        <v>182</v>
      </c>
      <c r="AD32" s="12">
        <f>SUM(AB32:AC32)</f>
        <v>363</v>
      </c>
    </row>
    <row r="33" spans="1:30">
      <c r="A33" t="s">
        <v>64</v>
      </c>
      <c r="B33" s="56">
        <v>2</v>
      </c>
      <c r="C33" s="57">
        <v>2</v>
      </c>
      <c r="D33" s="56">
        <v>31</v>
      </c>
      <c r="E33" s="57">
        <v>34</v>
      </c>
      <c r="F33" s="56">
        <v>51</v>
      </c>
      <c r="G33" s="57">
        <v>51</v>
      </c>
      <c r="H33" s="56">
        <v>46</v>
      </c>
      <c r="I33" s="57">
        <v>41</v>
      </c>
      <c r="J33" s="56">
        <v>44</v>
      </c>
      <c r="K33" s="57">
        <v>40</v>
      </c>
      <c r="L33" s="56">
        <v>35</v>
      </c>
      <c r="M33" s="57">
        <v>47</v>
      </c>
      <c r="N33" s="56">
        <v>38</v>
      </c>
      <c r="O33" s="57">
        <v>30</v>
      </c>
      <c r="P33" s="56">
        <v>19</v>
      </c>
      <c r="Q33" s="57">
        <v>33</v>
      </c>
      <c r="R33" s="56">
        <v>6</v>
      </c>
      <c r="S33" s="57">
        <v>24</v>
      </c>
      <c r="T33" s="56">
        <v>5</v>
      </c>
      <c r="U33" s="57">
        <v>17</v>
      </c>
      <c r="V33" s="56">
        <v>2</v>
      </c>
      <c r="W33" s="57">
        <v>0</v>
      </c>
      <c r="X33" s="56">
        <v>2</v>
      </c>
      <c r="Y33" s="57">
        <v>2</v>
      </c>
      <c r="Z33" s="56">
        <v>0</v>
      </c>
      <c r="AA33" s="143">
        <v>1</v>
      </c>
      <c r="AB33" s="12">
        <f t="shared" si="4"/>
        <v>281</v>
      </c>
      <c r="AC33" s="12">
        <f t="shared" si="4"/>
        <v>322</v>
      </c>
      <c r="AD33" s="12">
        <f>SUM(AB33:AC33)</f>
        <v>603</v>
      </c>
    </row>
    <row r="34" spans="1:30" s="14" customFormat="1">
      <c r="A34" s="14" t="s">
        <v>46</v>
      </c>
      <c r="B34" s="61">
        <v>26</v>
      </c>
      <c r="C34" s="62">
        <v>28</v>
      </c>
      <c r="D34" s="61">
        <v>409</v>
      </c>
      <c r="E34" s="62">
        <v>442</v>
      </c>
      <c r="F34" s="61">
        <v>664</v>
      </c>
      <c r="G34" s="62">
        <v>649</v>
      </c>
      <c r="H34" s="61">
        <v>640</v>
      </c>
      <c r="I34" s="62">
        <v>579</v>
      </c>
      <c r="J34" s="61">
        <v>624</v>
      </c>
      <c r="K34" s="62">
        <v>603</v>
      </c>
      <c r="L34" s="61">
        <v>562</v>
      </c>
      <c r="M34" s="62">
        <v>538</v>
      </c>
      <c r="N34" s="61">
        <v>530</v>
      </c>
      <c r="O34" s="62">
        <v>468</v>
      </c>
      <c r="P34" s="61">
        <v>379</v>
      </c>
      <c r="Q34" s="62">
        <v>316</v>
      </c>
      <c r="R34" s="61">
        <v>184</v>
      </c>
      <c r="S34" s="62">
        <v>172</v>
      </c>
      <c r="T34" s="61">
        <v>80</v>
      </c>
      <c r="U34" s="62">
        <v>65</v>
      </c>
      <c r="V34" s="61">
        <v>26</v>
      </c>
      <c r="W34" s="62">
        <v>26</v>
      </c>
      <c r="X34" s="61">
        <v>12</v>
      </c>
      <c r="Y34" s="62">
        <v>6</v>
      </c>
      <c r="Z34" s="61">
        <v>1</v>
      </c>
      <c r="AA34" s="144">
        <v>4</v>
      </c>
      <c r="AB34" s="16">
        <f t="shared" si="4"/>
        <v>4137</v>
      </c>
      <c r="AC34" s="16">
        <f t="shared" si="4"/>
        <v>3896</v>
      </c>
      <c r="AD34" s="16">
        <f>SUM(AB34:AC34)</f>
        <v>8033</v>
      </c>
    </row>
    <row r="35" spans="1:30" s="14" customFormat="1">
      <c r="A35" s="1" t="s">
        <v>45</v>
      </c>
      <c r="B35" s="56"/>
      <c r="C35" s="57"/>
      <c r="D35" s="56"/>
      <c r="E35" s="57"/>
      <c r="F35" s="56"/>
      <c r="G35" s="57"/>
      <c r="H35" s="56"/>
      <c r="I35" s="57"/>
      <c r="J35" s="56"/>
      <c r="K35" s="57"/>
      <c r="L35" s="56"/>
      <c r="M35" s="57"/>
      <c r="N35" s="56"/>
      <c r="O35" s="57"/>
      <c r="P35" s="56"/>
      <c r="Q35" s="57"/>
      <c r="R35" s="56"/>
      <c r="S35" s="57"/>
      <c r="T35" s="56"/>
      <c r="U35" s="57"/>
      <c r="V35" s="56"/>
      <c r="W35" s="57"/>
      <c r="X35" s="56"/>
      <c r="Y35" s="57"/>
      <c r="Z35" s="56"/>
      <c r="AA35" s="143"/>
      <c r="AB35" s="17"/>
      <c r="AC35" s="17"/>
      <c r="AD35" s="17"/>
    </row>
    <row r="36" spans="1:30">
      <c r="A36" t="s">
        <v>61</v>
      </c>
      <c r="B36" s="56">
        <v>5</v>
      </c>
      <c r="C36" s="57">
        <v>0</v>
      </c>
      <c r="D36" s="56">
        <v>70</v>
      </c>
      <c r="E36" s="57">
        <v>85</v>
      </c>
      <c r="F36" s="56">
        <v>122</v>
      </c>
      <c r="G36" s="57">
        <v>134</v>
      </c>
      <c r="H36" s="56">
        <v>140</v>
      </c>
      <c r="I36" s="57">
        <v>116</v>
      </c>
      <c r="J36" s="56">
        <v>143</v>
      </c>
      <c r="K36" s="57">
        <v>140</v>
      </c>
      <c r="L36" s="56">
        <v>168</v>
      </c>
      <c r="M36" s="57">
        <v>130</v>
      </c>
      <c r="N36" s="56">
        <v>144</v>
      </c>
      <c r="O36" s="57">
        <v>137</v>
      </c>
      <c r="P36" s="56">
        <v>102</v>
      </c>
      <c r="Q36" s="57">
        <v>101</v>
      </c>
      <c r="R36" s="56">
        <v>55</v>
      </c>
      <c r="S36" s="57">
        <v>65</v>
      </c>
      <c r="T36" s="56">
        <v>20</v>
      </c>
      <c r="U36" s="57">
        <v>14</v>
      </c>
      <c r="V36" s="56">
        <v>2</v>
      </c>
      <c r="W36" s="57">
        <v>8</v>
      </c>
      <c r="X36" s="56">
        <v>4</v>
      </c>
      <c r="Y36" s="57">
        <v>1</v>
      </c>
      <c r="Z36" s="56">
        <v>0</v>
      </c>
      <c r="AA36" s="143">
        <v>0</v>
      </c>
      <c r="AB36" s="12">
        <f t="shared" ref="AB36:AC40" si="5">SUM(Z36,X36,V36,T36,R36,P36,N36,L36,J36,H36,F36,D36,B36)</f>
        <v>975</v>
      </c>
      <c r="AC36" s="12">
        <f t="shared" si="5"/>
        <v>931</v>
      </c>
      <c r="AD36" s="12">
        <f>SUM(AB36:AC36)</f>
        <v>1906</v>
      </c>
    </row>
    <row r="37" spans="1:30">
      <c r="A37" t="s">
        <v>62</v>
      </c>
      <c r="B37" s="56">
        <v>6</v>
      </c>
      <c r="C37" s="57">
        <v>9</v>
      </c>
      <c r="D37" s="56">
        <v>282</v>
      </c>
      <c r="E37" s="57">
        <v>279</v>
      </c>
      <c r="F37" s="56">
        <v>435</v>
      </c>
      <c r="G37" s="57">
        <v>380</v>
      </c>
      <c r="H37" s="56">
        <v>454</v>
      </c>
      <c r="I37" s="57">
        <v>360</v>
      </c>
      <c r="J37" s="56">
        <v>466</v>
      </c>
      <c r="K37" s="57">
        <v>337</v>
      </c>
      <c r="L37" s="56">
        <v>454</v>
      </c>
      <c r="M37" s="57">
        <v>294</v>
      </c>
      <c r="N37" s="56">
        <v>425</v>
      </c>
      <c r="O37" s="57">
        <v>344</v>
      </c>
      <c r="P37" s="56">
        <v>263</v>
      </c>
      <c r="Q37" s="57">
        <v>149</v>
      </c>
      <c r="R37" s="56">
        <v>126</v>
      </c>
      <c r="S37" s="57">
        <v>57</v>
      </c>
      <c r="T37" s="56">
        <v>30</v>
      </c>
      <c r="U37" s="57">
        <v>9</v>
      </c>
      <c r="V37" s="56">
        <v>9</v>
      </c>
      <c r="W37" s="57">
        <v>3</v>
      </c>
      <c r="X37" s="56">
        <v>0</v>
      </c>
      <c r="Y37" s="57">
        <v>1</v>
      </c>
      <c r="Z37" s="56">
        <v>1</v>
      </c>
      <c r="AA37" s="143">
        <v>0</v>
      </c>
      <c r="AB37" s="12">
        <f t="shared" si="5"/>
        <v>2951</v>
      </c>
      <c r="AC37" s="12">
        <f t="shared" si="5"/>
        <v>2222</v>
      </c>
      <c r="AD37" s="12">
        <f>SUM(AB37:AC37)</f>
        <v>5173</v>
      </c>
    </row>
    <row r="38" spans="1:30">
      <c r="A38" t="s">
        <v>63</v>
      </c>
      <c r="B38" s="56">
        <v>2</v>
      </c>
      <c r="C38" s="57">
        <v>3</v>
      </c>
      <c r="D38" s="56">
        <v>38</v>
      </c>
      <c r="E38" s="57">
        <v>34</v>
      </c>
      <c r="F38" s="56">
        <v>49</v>
      </c>
      <c r="G38" s="57">
        <v>43</v>
      </c>
      <c r="H38" s="56">
        <v>75</v>
      </c>
      <c r="I38" s="57">
        <v>33</v>
      </c>
      <c r="J38" s="56">
        <v>90</v>
      </c>
      <c r="K38" s="57">
        <v>55</v>
      </c>
      <c r="L38" s="56">
        <v>82</v>
      </c>
      <c r="M38" s="57">
        <v>37</v>
      </c>
      <c r="N38" s="56">
        <v>85</v>
      </c>
      <c r="O38" s="57">
        <v>37</v>
      </c>
      <c r="P38" s="56">
        <v>45</v>
      </c>
      <c r="Q38" s="57">
        <v>16</v>
      </c>
      <c r="R38" s="56">
        <v>21</v>
      </c>
      <c r="S38" s="57">
        <v>11</v>
      </c>
      <c r="T38" s="56">
        <v>2</v>
      </c>
      <c r="U38" s="57">
        <v>2</v>
      </c>
      <c r="V38" s="56">
        <v>1</v>
      </c>
      <c r="W38" s="57">
        <v>3</v>
      </c>
      <c r="X38" s="56">
        <v>0</v>
      </c>
      <c r="Y38" s="57">
        <v>0</v>
      </c>
      <c r="Z38" s="56">
        <v>0</v>
      </c>
      <c r="AA38" s="143">
        <v>1</v>
      </c>
      <c r="AB38" s="12">
        <f t="shared" si="5"/>
        <v>490</v>
      </c>
      <c r="AC38" s="12">
        <f t="shared" si="5"/>
        <v>275</v>
      </c>
      <c r="AD38" s="12">
        <f>SUM(AB38:AC38)</f>
        <v>765</v>
      </c>
    </row>
    <row r="39" spans="1:30">
      <c r="A39" t="s">
        <v>64</v>
      </c>
      <c r="B39" s="56">
        <v>0</v>
      </c>
      <c r="C39" s="57">
        <v>0</v>
      </c>
      <c r="D39" s="56">
        <v>4</v>
      </c>
      <c r="E39" s="57">
        <v>11</v>
      </c>
      <c r="F39" s="56">
        <v>5</v>
      </c>
      <c r="G39" s="57">
        <v>12</v>
      </c>
      <c r="H39" s="56">
        <v>12</v>
      </c>
      <c r="I39" s="57">
        <v>14</v>
      </c>
      <c r="J39" s="56">
        <v>2</v>
      </c>
      <c r="K39" s="57">
        <v>6</v>
      </c>
      <c r="L39" s="56">
        <v>8</v>
      </c>
      <c r="M39" s="57">
        <v>11</v>
      </c>
      <c r="N39" s="56">
        <v>7</v>
      </c>
      <c r="O39" s="57">
        <v>12</v>
      </c>
      <c r="P39" s="56">
        <v>4</v>
      </c>
      <c r="Q39" s="57">
        <v>1</v>
      </c>
      <c r="R39" s="56">
        <v>0</v>
      </c>
      <c r="S39" s="57">
        <v>1</v>
      </c>
      <c r="T39" s="56">
        <v>0</v>
      </c>
      <c r="U39" s="57">
        <v>0</v>
      </c>
      <c r="V39" s="56">
        <v>0</v>
      </c>
      <c r="W39" s="57">
        <v>0</v>
      </c>
      <c r="X39" s="56">
        <v>0</v>
      </c>
      <c r="Y39" s="57">
        <v>0</v>
      </c>
      <c r="Z39" s="56">
        <v>0</v>
      </c>
      <c r="AA39" s="143">
        <v>0</v>
      </c>
      <c r="AB39" s="12">
        <f t="shared" si="5"/>
        <v>42</v>
      </c>
      <c r="AC39" s="12">
        <f t="shared" si="5"/>
        <v>68</v>
      </c>
      <c r="AD39" s="12">
        <f>SUM(AB39:AC39)</f>
        <v>110</v>
      </c>
    </row>
    <row r="40" spans="1:30" s="14" customFormat="1">
      <c r="A40" s="14" t="s">
        <v>46</v>
      </c>
      <c r="B40" s="61">
        <v>13</v>
      </c>
      <c r="C40" s="62">
        <v>12</v>
      </c>
      <c r="D40" s="61">
        <v>394</v>
      </c>
      <c r="E40" s="62">
        <v>409</v>
      </c>
      <c r="F40" s="61">
        <v>611</v>
      </c>
      <c r="G40" s="62">
        <v>569</v>
      </c>
      <c r="H40" s="61">
        <v>681</v>
      </c>
      <c r="I40" s="62">
        <v>523</v>
      </c>
      <c r="J40" s="61">
        <v>701</v>
      </c>
      <c r="K40" s="62">
        <v>538</v>
      </c>
      <c r="L40" s="61">
        <v>712</v>
      </c>
      <c r="M40" s="62">
        <v>472</v>
      </c>
      <c r="N40" s="61">
        <v>661</v>
      </c>
      <c r="O40" s="62">
        <v>530</v>
      </c>
      <c r="P40" s="61">
        <v>414</v>
      </c>
      <c r="Q40" s="62">
        <v>267</v>
      </c>
      <c r="R40" s="61">
        <v>202</v>
      </c>
      <c r="S40" s="62">
        <v>134</v>
      </c>
      <c r="T40" s="61">
        <v>52</v>
      </c>
      <c r="U40" s="62">
        <v>25</v>
      </c>
      <c r="V40" s="61">
        <v>12</v>
      </c>
      <c r="W40" s="62">
        <v>14</v>
      </c>
      <c r="X40" s="61">
        <v>4</v>
      </c>
      <c r="Y40" s="62">
        <v>2</v>
      </c>
      <c r="Z40" s="61">
        <v>1</v>
      </c>
      <c r="AA40" s="144">
        <v>1</v>
      </c>
      <c r="AB40" s="16">
        <f t="shared" si="5"/>
        <v>4458</v>
      </c>
      <c r="AC40" s="16">
        <f t="shared" si="5"/>
        <v>3496</v>
      </c>
      <c r="AD40" s="16">
        <f>SUM(AB40:AC40)</f>
        <v>7954</v>
      </c>
    </row>
    <row r="41" spans="1:30">
      <c r="A41" s="18" t="s">
        <v>65</v>
      </c>
      <c r="B41" s="24"/>
      <c r="C41" s="20"/>
      <c r="D41" s="137"/>
      <c r="E41" s="95"/>
      <c r="F41" s="24"/>
      <c r="G41" s="20"/>
      <c r="H41" s="137"/>
      <c r="I41" s="95"/>
      <c r="J41" s="24"/>
      <c r="K41" s="20"/>
      <c r="L41" s="137"/>
      <c r="M41" s="95"/>
      <c r="N41" s="24"/>
      <c r="O41" s="20"/>
      <c r="P41" s="137"/>
      <c r="Q41" s="95"/>
      <c r="R41" s="24"/>
      <c r="S41" s="20"/>
      <c r="T41" s="137"/>
      <c r="U41" s="95"/>
      <c r="V41" s="24"/>
      <c r="W41" s="20"/>
      <c r="X41" s="137"/>
      <c r="Y41" s="95"/>
      <c r="Z41" s="24"/>
      <c r="AA41" s="145"/>
      <c r="AB41" s="19"/>
      <c r="AC41" s="19"/>
      <c r="AD41" s="19"/>
    </row>
    <row r="42" spans="1:30">
      <c r="A42" t="s">
        <v>61</v>
      </c>
      <c r="B42" s="23">
        <f t="shared" ref="B42:AA42" si="6">SUM(B7,B13,B19,B30,B24,B36)</f>
        <v>47</v>
      </c>
      <c r="C42" s="13">
        <f t="shared" si="6"/>
        <v>35</v>
      </c>
      <c r="D42" s="23">
        <f>SUM(D7,D13,D19,D30,D24,D36)</f>
        <v>573</v>
      </c>
      <c r="E42" s="13">
        <f>SUM(E7,E13,E19,E30,E24,E36)</f>
        <v>552</v>
      </c>
      <c r="F42" s="23">
        <f t="shared" si="6"/>
        <v>892</v>
      </c>
      <c r="G42" s="13">
        <f t="shared" si="6"/>
        <v>897</v>
      </c>
      <c r="H42" s="23">
        <f t="shared" si="6"/>
        <v>904</v>
      </c>
      <c r="I42" s="13">
        <f t="shared" si="6"/>
        <v>742</v>
      </c>
      <c r="J42" s="23">
        <f t="shared" si="6"/>
        <v>912</v>
      </c>
      <c r="K42" s="13">
        <f t="shared" si="6"/>
        <v>886</v>
      </c>
      <c r="L42" s="23">
        <f t="shared" si="6"/>
        <v>953</v>
      </c>
      <c r="M42" s="13">
        <f t="shared" si="6"/>
        <v>761</v>
      </c>
      <c r="N42" s="23">
        <f t="shared" si="6"/>
        <v>844</v>
      </c>
      <c r="O42" s="13">
        <f t="shared" si="6"/>
        <v>707</v>
      </c>
      <c r="P42" s="23">
        <f t="shared" si="6"/>
        <v>567</v>
      </c>
      <c r="Q42" s="13">
        <f t="shared" si="6"/>
        <v>498</v>
      </c>
      <c r="R42" s="23">
        <f t="shared" si="6"/>
        <v>342</v>
      </c>
      <c r="S42" s="13">
        <f t="shared" si="6"/>
        <v>275</v>
      </c>
      <c r="T42" s="23">
        <f t="shared" si="6"/>
        <v>123</v>
      </c>
      <c r="U42" s="13">
        <f t="shared" si="6"/>
        <v>99</v>
      </c>
      <c r="V42" s="23">
        <f t="shared" si="6"/>
        <v>41</v>
      </c>
      <c r="W42" s="13">
        <f t="shared" si="6"/>
        <v>40</v>
      </c>
      <c r="X42" s="23">
        <f t="shared" si="6"/>
        <v>17</v>
      </c>
      <c r="Y42" s="13">
        <f t="shared" si="6"/>
        <v>7</v>
      </c>
      <c r="Z42" s="23">
        <f t="shared" si="6"/>
        <v>8</v>
      </c>
      <c r="AA42" s="146">
        <f t="shared" si="6"/>
        <v>12</v>
      </c>
      <c r="AB42" s="12">
        <f t="shared" ref="AB42:AC46" si="7">SUM(Z42,X42,V42,T42,R42,P42,N42,L42,J42,H42,F42,D42,B42)</f>
        <v>6223</v>
      </c>
      <c r="AC42" s="12">
        <f t="shared" si="7"/>
        <v>5511</v>
      </c>
      <c r="AD42" s="12">
        <f>SUM(AB42:AC42)</f>
        <v>11734</v>
      </c>
    </row>
    <row r="43" spans="1:30">
      <c r="A43" t="s">
        <v>62</v>
      </c>
      <c r="B43" s="23">
        <f t="shared" ref="B43:AA43" si="8">SUM(B8,B14,B20,B31,B25,B37)</f>
        <v>71</v>
      </c>
      <c r="C43" s="13">
        <f t="shared" si="8"/>
        <v>73</v>
      </c>
      <c r="D43" s="23">
        <f>SUM(D8,D14,D20,D31,D25,D37)</f>
        <v>1439</v>
      </c>
      <c r="E43" s="13">
        <f>SUM(E8,E14,E20,E31,E25,E37)</f>
        <v>1521</v>
      </c>
      <c r="F43" s="23">
        <f t="shared" si="8"/>
        <v>2115</v>
      </c>
      <c r="G43" s="13">
        <f t="shared" si="8"/>
        <v>2106</v>
      </c>
      <c r="H43" s="23">
        <f t="shared" si="8"/>
        <v>2024</v>
      </c>
      <c r="I43" s="13">
        <f t="shared" si="8"/>
        <v>2026</v>
      </c>
      <c r="J43" s="23">
        <f t="shared" si="8"/>
        <v>1994</v>
      </c>
      <c r="K43" s="13">
        <f t="shared" si="8"/>
        <v>1794</v>
      </c>
      <c r="L43" s="23">
        <f t="shared" si="8"/>
        <v>1927</v>
      </c>
      <c r="M43" s="13">
        <f t="shared" si="8"/>
        <v>1672</v>
      </c>
      <c r="N43" s="23">
        <f t="shared" si="8"/>
        <v>1753</v>
      </c>
      <c r="O43" s="13">
        <f t="shared" si="8"/>
        <v>1584</v>
      </c>
      <c r="P43" s="23">
        <f t="shared" si="8"/>
        <v>1045</v>
      </c>
      <c r="Q43" s="13">
        <f t="shared" si="8"/>
        <v>929</v>
      </c>
      <c r="R43" s="23">
        <f t="shared" si="8"/>
        <v>511</v>
      </c>
      <c r="S43" s="13">
        <f t="shared" si="8"/>
        <v>407</v>
      </c>
      <c r="T43" s="23">
        <f t="shared" si="8"/>
        <v>179</v>
      </c>
      <c r="U43" s="13">
        <f t="shared" si="8"/>
        <v>120</v>
      </c>
      <c r="V43" s="23">
        <f t="shared" si="8"/>
        <v>51</v>
      </c>
      <c r="W43" s="13">
        <f t="shared" si="8"/>
        <v>43</v>
      </c>
      <c r="X43" s="23">
        <f t="shared" si="8"/>
        <v>10</v>
      </c>
      <c r="Y43" s="13">
        <f t="shared" si="8"/>
        <v>11</v>
      </c>
      <c r="Z43" s="23">
        <f t="shared" si="8"/>
        <v>9</v>
      </c>
      <c r="AA43" s="146">
        <f t="shared" si="8"/>
        <v>17</v>
      </c>
      <c r="AB43" s="12">
        <f t="shared" si="7"/>
        <v>13128</v>
      </c>
      <c r="AC43" s="12">
        <f t="shared" si="7"/>
        <v>12303</v>
      </c>
      <c r="AD43" s="12">
        <f>SUM(AB43:AC43)</f>
        <v>25431</v>
      </c>
    </row>
    <row r="44" spans="1:30">
      <c r="A44" t="s">
        <v>63</v>
      </c>
      <c r="B44" s="23">
        <f t="shared" ref="B44:AA44" si="9">SUM(B9,B15,B32,B26,B38)</f>
        <v>6</v>
      </c>
      <c r="C44" s="13">
        <f t="shared" si="9"/>
        <v>7</v>
      </c>
      <c r="D44" s="23">
        <f>SUM(D9,D15,D32,D26,D38)</f>
        <v>79</v>
      </c>
      <c r="E44" s="13">
        <f>SUM(E9,E15,E32,E26,E38)</f>
        <v>64</v>
      </c>
      <c r="F44" s="23">
        <f t="shared" si="9"/>
        <v>131</v>
      </c>
      <c r="G44" s="13">
        <f t="shared" si="9"/>
        <v>92</v>
      </c>
      <c r="H44" s="23">
        <f t="shared" si="9"/>
        <v>152</v>
      </c>
      <c r="I44" s="13">
        <f t="shared" si="9"/>
        <v>115</v>
      </c>
      <c r="J44" s="23">
        <f t="shared" si="9"/>
        <v>162</v>
      </c>
      <c r="K44" s="13">
        <f t="shared" si="9"/>
        <v>130</v>
      </c>
      <c r="L44" s="23">
        <f t="shared" si="9"/>
        <v>160</v>
      </c>
      <c r="M44" s="13">
        <f t="shared" si="9"/>
        <v>111</v>
      </c>
      <c r="N44" s="23">
        <f t="shared" si="9"/>
        <v>172</v>
      </c>
      <c r="O44" s="13">
        <f t="shared" si="9"/>
        <v>112</v>
      </c>
      <c r="P44" s="23">
        <f t="shared" si="9"/>
        <v>93</v>
      </c>
      <c r="Q44" s="13">
        <f t="shared" si="9"/>
        <v>74</v>
      </c>
      <c r="R44" s="23">
        <f t="shared" si="9"/>
        <v>52</v>
      </c>
      <c r="S44" s="13">
        <f t="shared" si="9"/>
        <v>48</v>
      </c>
      <c r="T44" s="23">
        <f t="shared" si="9"/>
        <v>17</v>
      </c>
      <c r="U44" s="13">
        <f t="shared" si="9"/>
        <v>14</v>
      </c>
      <c r="V44" s="23">
        <f t="shared" si="9"/>
        <v>6</v>
      </c>
      <c r="W44" s="13">
        <f t="shared" si="9"/>
        <v>10</v>
      </c>
      <c r="X44" s="23">
        <f t="shared" si="9"/>
        <v>3</v>
      </c>
      <c r="Y44" s="13">
        <f t="shared" si="9"/>
        <v>4</v>
      </c>
      <c r="Z44" s="23">
        <f t="shared" si="9"/>
        <v>4</v>
      </c>
      <c r="AA44" s="146">
        <f t="shared" si="9"/>
        <v>5</v>
      </c>
      <c r="AB44" s="12">
        <f t="shared" si="7"/>
        <v>1037</v>
      </c>
      <c r="AC44" s="12">
        <f t="shared" si="7"/>
        <v>786</v>
      </c>
      <c r="AD44" s="12">
        <f>SUM(AB44:AC44)</f>
        <v>1823</v>
      </c>
    </row>
    <row r="45" spans="1:30">
      <c r="A45" t="s">
        <v>64</v>
      </c>
      <c r="B45" s="23">
        <f t="shared" ref="B45:AA45" si="10">SUM(B10,B16,B21,B33,B27,B39)</f>
        <v>35</v>
      </c>
      <c r="C45" s="13">
        <f t="shared" si="10"/>
        <v>22</v>
      </c>
      <c r="D45" s="23">
        <f>SUM(D10,D16,D21,D33,D27,D39)</f>
        <v>232</v>
      </c>
      <c r="E45" s="13">
        <f>SUM(E10,E16,E21,E33,E27,E39)</f>
        <v>209</v>
      </c>
      <c r="F45" s="23">
        <f t="shared" si="10"/>
        <v>332</v>
      </c>
      <c r="G45" s="13">
        <f t="shared" si="10"/>
        <v>260</v>
      </c>
      <c r="H45" s="23">
        <f t="shared" si="10"/>
        <v>307</v>
      </c>
      <c r="I45" s="13">
        <f t="shared" si="10"/>
        <v>273</v>
      </c>
      <c r="J45" s="23">
        <f t="shared" si="10"/>
        <v>330</v>
      </c>
      <c r="K45" s="13">
        <f t="shared" si="10"/>
        <v>223</v>
      </c>
      <c r="L45" s="23">
        <f t="shared" si="10"/>
        <v>286</v>
      </c>
      <c r="M45" s="13">
        <f t="shared" si="10"/>
        <v>225</v>
      </c>
      <c r="N45" s="23">
        <f t="shared" si="10"/>
        <v>313</v>
      </c>
      <c r="O45" s="13">
        <f t="shared" si="10"/>
        <v>183</v>
      </c>
      <c r="P45" s="23">
        <f t="shared" si="10"/>
        <v>189</v>
      </c>
      <c r="Q45" s="13">
        <f t="shared" si="10"/>
        <v>139</v>
      </c>
      <c r="R45" s="23">
        <f t="shared" si="10"/>
        <v>103</v>
      </c>
      <c r="S45" s="13">
        <f t="shared" si="10"/>
        <v>90</v>
      </c>
      <c r="T45" s="23">
        <f t="shared" si="10"/>
        <v>42</v>
      </c>
      <c r="U45" s="13">
        <f t="shared" si="10"/>
        <v>38</v>
      </c>
      <c r="V45" s="23">
        <f t="shared" si="10"/>
        <v>17</v>
      </c>
      <c r="W45" s="13">
        <f t="shared" si="10"/>
        <v>5</v>
      </c>
      <c r="X45" s="23">
        <f t="shared" si="10"/>
        <v>4</v>
      </c>
      <c r="Y45" s="13">
        <f t="shared" si="10"/>
        <v>3</v>
      </c>
      <c r="Z45" s="23">
        <f t="shared" si="10"/>
        <v>0</v>
      </c>
      <c r="AA45" s="146">
        <f t="shared" si="10"/>
        <v>1</v>
      </c>
      <c r="AB45" s="12">
        <f t="shared" si="7"/>
        <v>2190</v>
      </c>
      <c r="AC45" s="12">
        <f t="shared" si="7"/>
        <v>1671</v>
      </c>
      <c r="AD45" s="12">
        <f>SUM(AB45:AC45)</f>
        <v>3861</v>
      </c>
    </row>
    <row r="46" spans="1:30" s="14" customFormat="1">
      <c r="A46" s="14" t="s">
        <v>66</v>
      </c>
      <c r="B46" s="15">
        <f t="shared" ref="B46:AA46" si="11">SUM(B42:B45)</f>
        <v>159</v>
      </c>
      <c r="C46" s="16">
        <f t="shared" si="11"/>
        <v>137</v>
      </c>
      <c r="D46" s="15">
        <f>SUM(D42:D45)</f>
        <v>2323</v>
      </c>
      <c r="E46" s="16">
        <f>SUM(E42:E45)</f>
        <v>2346</v>
      </c>
      <c r="F46" s="15">
        <f t="shared" si="11"/>
        <v>3470</v>
      </c>
      <c r="G46" s="16">
        <f t="shared" si="11"/>
        <v>3355</v>
      </c>
      <c r="H46" s="15">
        <f t="shared" si="11"/>
        <v>3387</v>
      </c>
      <c r="I46" s="16">
        <f t="shared" si="11"/>
        <v>3156</v>
      </c>
      <c r="J46" s="15">
        <f t="shared" si="11"/>
        <v>3398</v>
      </c>
      <c r="K46" s="16">
        <f t="shared" si="11"/>
        <v>3033</v>
      </c>
      <c r="L46" s="15">
        <f t="shared" si="11"/>
        <v>3326</v>
      </c>
      <c r="M46" s="16">
        <f t="shared" si="11"/>
        <v>2769</v>
      </c>
      <c r="N46" s="15">
        <f t="shared" si="11"/>
        <v>3082</v>
      </c>
      <c r="O46" s="16">
        <f t="shared" si="11"/>
        <v>2586</v>
      </c>
      <c r="P46" s="15">
        <f t="shared" si="11"/>
        <v>1894</v>
      </c>
      <c r="Q46" s="16">
        <f t="shared" si="11"/>
        <v>1640</v>
      </c>
      <c r="R46" s="15">
        <f t="shared" si="11"/>
        <v>1008</v>
      </c>
      <c r="S46" s="16">
        <f t="shared" si="11"/>
        <v>820</v>
      </c>
      <c r="T46" s="15">
        <f t="shared" si="11"/>
        <v>361</v>
      </c>
      <c r="U46" s="16">
        <f t="shared" si="11"/>
        <v>271</v>
      </c>
      <c r="V46" s="15">
        <f t="shared" si="11"/>
        <v>115</v>
      </c>
      <c r="W46" s="16">
        <f t="shared" si="11"/>
        <v>98</v>
      </c>
      <c r="X46" s="15">
        <f t="shared" si="11"/>
        <v>34</v>
      </c>
      <c r="Y46" s="16">
        <f t="shared" si="11"/>
        <v>25</v>
      </c>
      <c r="Z46" s="15">
        <f t="shared" si="11"/>
        <v>21</v>
      </c>
      <c r="AA46" s="147">
        <f t="shared" si="11"/>
        <v>35</v>
      </c>
      <c r="AB46" s="16">
        <f t="shared" si="7"/>
        <v>22578</v>
      </c>
      <c r="AC46" s="16">
        <f t="shared" si="7"/>
        <v>20271</v>
      </c>
      <c r="AD46" s="16">
        <f>SUM(AB46:AC46)</f>
        <v>42849</v>
      </c>
    </row>
    <row r="47" spans="1:30" ht="15.6">
      <c r="Y47" s="86"/>
    </row>
    <row r="48" spans="1:30">
      <c r="A48" s="241" t="s">
        <v>378</v>
      </c>
    </row>
    <row r="54" s="4" customFormat="1"/>
  </sheetData>
  <mergeCells count="15">
    <mergeCell ref="A2:AD2"/>
    <mergeCell ref="R4:S4"/>
    <mergeCell ref="P4:Q4"/>
    <mergeCell ref="N4:O4"/>
    <mergeCell ref="L4:M4"/>
    <mergeCell ref="B4:C4"/>
    <mergeCell ref="J4:K4"/>
    <mergeCell ref="H4:I4"/>
    <mergeCell ref="F4:G4"/>
    <mergeCell ref="D4:E4"/>
    <mergeCell ref="AB4:AD4"/>
    <mergeCell ref="Z4:AA4"/>
    <mergeCell ref="V4:W4"/>
    <mergeCell ref="T4:U4"/>
    <mergeCell ref="X4:Y4"/>
  </mergeCells>
  <phoneticPr fontId="6" type="noConversion"/>
  <pageMargins left="0.15748031496062992" right="0.15748031496062992" top="0.59055118110236227" bottom="0.39370078740157483" header="0.51181102362204722" footer="0.51181102362204722"/>
  <pageSetup paperSize="9" scale="95" fitToHeight="2" orientation="portrait"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pageSetUpPr fitToPage="1"/>
  </sheetPr>
  <dimension ref="A1:E55"/>
  <sheetViews>
    <sheetView workbookViewId="0"/>
  </sheetViews>
  <sheetFormatPr defaultRowHeight="13.2"/>
  <cols>
    <col min="1" max="1" width="48.33203125" customWidth="1"/>
    <col min="2" max="4" width="14" customWidth="1"/>
    <col min="5" max="5" width="9" customWidth="1"/>
    <col min="6" max="13" width="8.5546875" customWidth="1"/>
  </cols>
  <sheetData>
    <row r="1" spans="1:4">
      <c r="A1" s="76" t="s">
        <v>1</v>
      </c>
    </row>
    <row r="2" spans="1:4">
      <c r="A2" s="299" t="s">
        <v>78</v>
      </c>
      <c r="B2" s="299"/>
      <c r="C2" s="299"/>
      <c r="D2" s="299"/>
    </row>
    <row r="3" spans="1:4">
      <c r="A3" s="299" t="s">
        <v>79</v>
      </c>
      <c r="B3" s="299"/>
      <c r="C3" s="299"/>
      <c r="D3" s="299"/>
    </row>
    <row r="4" spans="1:4">
      <c r="A4" s="299" t="s">
        <v>80</v>
      </c>
      <c r="B4" s="299"/>
      <c r="C4" s="299"/>
      <c r="D4" s="299"/>
    </row>
    <row r="5" spans="1:4" ht="13.8" thickBot="1"/>
    <row r="6" spans="1:4" s="21" customFormat="1">
      <c r="A6" s="186"/>
      <c r="B6" s="187" t="s">
        <v>34</v>
      </c>
      <c r="C6" s="188" t="s">
        <v>35</v>
      </c>
      <c r="D6" s="189" t="s">
        <v>36</v>
      </c>
    </row>
    <row r="7" spans="1:4" s="21" customFormat="1">
      <c r="A7" s="8" t="s">
        <v>81</v>
      </c>
      <c r="B7" s="190"/>
      <c r="C7" s="191"/>
      <c r="D7" s="182"/>
    </row>
    <row r="8" spans="1:4" s="21" customFormat="1">
      <c r="A8" s="174" t="s">
        <v>61</v>
      </c>
      <c r="B8" s="181">
        <v>1069</v>
      </c>
      <c r="C8" s="173">
        <v>671</v>
      </c>
      <c r="D8" s="183">
        <v>1740</v>
      </c>
    </row>
    <row r="9" spans="1:4" s="21" customFormat="1">
      <c r="A9" s="174" t="s">
        <v>62</v>
      </c>
      <c r="B9" s="181">
        <v>1450</v>
      </c>
      <c r="C9" s="173">
        <v>962</v>
      </c>
      <c r="D9" s="183">
        <v>2412</v>
      </c>
    </row>
    <row r="10" spans="1:4" s="21" customFormat="1">
      <c r="A10" s="174" t="s">
        <v>63</v>
      </c>
      <c r="B10" s="181">
        <v>200</v>
      </c>
      <c r="C10" s="173">
        <v>97</v>
      </c>
      <c r="D10" s="183">
        <v>297</v>
      </c>
    </row>
    <row r="11" spans="1:4" s="21" customFormat="1">
      <c r="A11" s="174" t="s">
        <v>64</v>
      </c>
      <c r="B11" s="181">
        <v>570</v>
      </c>
      <c r="C11" s="173">
        <v>341</v>
      </c>
      <c r="D11" s="183">
        <v>911</v>
      </c>
    </row>
    <row r="12" spans="1:4" s="21" customFormat="1">
      <c r="A12" s="14" t="s">
        <v>82</v>
      </c>
      <c r="B12" s="15">
        <v>3289</v>
      </c>
      <c r="C12" s="16">
        <v>2071</v>
      </c>
      <c r="D12" s="16">
        <v>5360</v>
      </c>
    </row>
    <row r="13" spans="1:4" s="21" customFormat="1">
      <c r="A13" s="14"/>
      <c r="B13" s="85"/>
      <c r="C13" s="17"/>
      <c r="D13" s="17"/>
    </row>
    <row r="14" spans="1:4" s="21" customFormat="1">
      <c r="A14" s="1" t="s">
        <v>83</v>
      </c>
      <c r="B14" s="181"/>
      <c r="C14" s="173"/>
      <c r="D14" s="183"/>
    </row>
    <row r="15" spans="1:4" s="21" customFormat="1">
      <c r="A15" s="1" t="s">
        <v>84</v>
      </c>
      <c r="B15" s="181"/>
      <c r="C15" s="173"/>
      <c r="D15" s="183"/>
    </row>
    <row r="16" spans="1:4" s="21" customFormat="1">
      <c r="A16" s="174" t="s">
        <v>61</v>
      </c>
      <c r="B16" s="181">
        <v>533</v>
      </c>
      <c r="C16" s="173">
        <v>564</v>
      </c>
      <c r="D16" s="183">
        <v>1097</v>
      </c>
    </row>
    <row r="17" spans="1:4" s="21" customFormat="1">
      <c r="A17" s="174" t="s">
        <v>62</v>
      </c>
      <c r="B17" s="181">
        <v>1569</v>
      </c>
      <c r="C17" s="173">
        <v>1680</v>
      </c>
      <c r="D17" s="183">
        <v>3249</v>
      </c>
    </row>
    <row r="18" spans="1:4" s="21" customFormat="1">
      <c r="A18" s="174" t="s">
        <v>63</v>
      </c>
      <c r="B18" s="181">
        <v>57</v>
      </c>
      <c r="C18" s="173">
        <v>49</v>
      </c>
      <c r="D18" s="183">
        <v>106</v>
      </c>
    </row>
    <row r="19" spans="1:4" s="21" customFormat="1">
      <c r="A19" s="174" t="s">
        <v>64</v>
      </c>
      <c r="B19" s="181">
        <v>140</v>
      </c>
      <c r="C19" s="173">
        <v>136</v>
      </c>
      <c r="D19" s="183">
        <v>276</v>
      </c>
    </row>
    <row r="20" spans="1:4" s="21" customFormat="1">
      <c r="A20" s="14" t="s">
        <v>46</v>
      </c>
      <c r="B20" s="148">
        <v>2299</v>
      </c>
      <c r="C20" s="149">
        <v>2429</v>
      </c>
      <c r="D20" s="149">
        <v>4728</v>
      </c>
    </row>
    <row r="21" spans="1:4" s="21" customFormat="1">
      <c r="A21" s="14"/>
      <c r="B21" s="85"/>
      <c r="C21" s="17"/>
      <c r="D21" s="17"/>
    </row>
    <row r="22" spans="1:4" s="21" customFormat="1">
      <c r="A22" s="1" t="s">
        <v>85</v>
      </c>
      <c r="B22" s="181"/>
      <c r="C22" s="173"/>
      <c r="D22" s="183"/>
    </row>
    <row r="23" spans="1:4" s="21" customFormat="1">
      <c r="A23" s="174" t="s">
        <v>61</v>
      </c>
      <c r="B23" s="181">
        <v>312</v>
      </c>
      <c r="C23" s="173">
        <v>252</v>
      </c>
      <c r="D23" s="183">
        <v>564</v>
      </c>
    </row>
    <row r="24" spans="1:4" s="21" customFormat="1">
      <c r="A24" s="174" t="s">
        <v>62</v>
      </c>
      <c r="B24" s="181">
        <v>649</v>
      </c>
      <c r="C24" s="173">
        <v>520</v>
      </c>
      <c r="D24" s="183">
        <v>1169</v>
      </c>
    </row>
    <row r="25" spans="1:4" s="21" customFormat="1">
      <c r="A25" s="174" t="s">
        <v>63</v>
      </c>
      <c r="B25" s="181">
        <v>49</v>
      </c>
      <c r="C25" s="173">
        <v>36</v>
      </c>
      <c r="D25" s="183">
        <v>85</v>
      </c>
    </row>
    <row r="26" spans="1:4" s="21" customFormat="1">
      <c r="A26" s="174" t="s">
        <v>64</v>
      </c>
      <c r="B26" s="181">
        <v>153</v>
      </c>
      <c r="C26" s="173">
        <v>106</v>
      </c>
      <c r="D26" s="183">
        <v>259</v>
      </c>
    </row>
    <row r="27" spans="1:4" s="21" customFormat="1">
      <c r="A27" s="14" t="s">
        <v>46</v>
      </c>
      <c r="B27" s="15">
        <v>1163</v>
      </c>
      <c r="C27" s="16">
        <v>914</v>
      </c>
      <c r="D27" s="16">
        <v>2077</v>
      </c>
    </row>
    <row r="28" spans="1:4" s="21" customFormat="1">
      <c r="A28" s="174"/>
      <c r="B28" s="181"/>
      <c r="C28" s="173"/>
      <c r="D28" s="183"/>
    </row>
    <row r="29" spans="1:4" s="21" customFormat="1">
      <c r="A29" s="1" t="s">
        <v>86</v>
      </c>
      <c r="B29" s="181"/>
      <c r="C29" s="173"/>
      <c r="D29" s="183"/>
    </row>
    <row r="30" spans="1:4" s="21" customFormat="1">
      <c r="A30" s="174" t="s">
        <v>61</v>
      </c>
      <c r="B30" s="11">
        <v>488</v>
      </c>
      <c r="C30" s="12">
        <v>550</v>
      </c>
      <c r="D30" s="12">
        <v>1038</v>
      </c>
    </row>
    <row r="31" spans="1:4" s="21" customFormat="1">
      <c r="A31" s="174" t="s">
        <v>62</v>
      </c>
      <c r="B31" s="11">
        <v>1279</v>
      </c>
      <c r="C31" s="12">
        <v>1436</v>
      </c>
      <c r="D31" s="12">
        <v>2715</v>
      </c>
    </row>
    <row r="32" spans="1:4" s="21" customFormat="1">
      <c r="A32" s="174" t="s">
        <v>63</v>
      </c>
      <c r="B32" s="11">
        <v>61</v>
      </c>
      <c r="C32" s="12">
        <v>61</v>
      </c>
      <c r="D32" s="12">
        <v>122</v>
      </c>
    </row>
    <row r="33" spans="1:5" s="21" customFormat="1">
      <c r="A33" s="174" t="s">
        <v>64</v>
      </c>
      <c r="B33" s="11">
        <v>113</v>
      </c>
      <c r="C33" s="12">
        <v>121</v>
      </c>
      <c r="D33" s="12">
        <v>234</v>
      </c>
      <c r="E33" s="174"/>
    </row>
    <row r="34" spans="1:5" s="21" customFormat="1">
      <c r="A34" s="14" t="s">
        <v>46</v>
      </c>
      <c r="B34" s="44">
        <v>1941</v>
      </c>
      <c r="C34" s="45">
        <v>2168</v>
      </c>
      <c r="D34" s="45">
        <v>4109</v>
      </c>
      <c r="E34" s="174"/>
    </row>
    <row r="35" spans="1:5" s="21" customFormat="1">
      <c r="A35" s="174"/>
      <c r="B35" s="181"/>
      <c r="C35" s="173"/>
      <c r="D35" s="183"/>
      <c r="E35" s="174"/>
    </row>
    <row r="36" spans="1:5" s="21" customFormat="1">
      <c r="A36" s="1" t="s">
        <v>87</v>
      </c>
      <c r="B36" s="181"/>
      <c r="C36" s="173"/>
      <c r="D36" s="183"/>
      <c r="E36" s="174"/>
    </row>
    <row r="37" spans="1:5" s="21" customFormat="1">
      <c r="A37" s="174" t="s">
        <v>61</v>
      </c>
      <c r="B37" s="181">
        <v>400</v>
      </c>
      <c r="C37" s="173">
        <v>277</v>
      </c>
      <c r="D37" s="183">
        <v>677</v>
      </c>
      <c r="E37" s="174"/>
    </row>
    <row r="38" spans="1:5" s="21" customFormat="1">
      <c r="A38" s="174" t="s">
        <v>62</v>
      </c>
      <c r="B38" s="181">
        <v>755</v>
      </c>
      <c r="C38" s="173">
        <v>599</v>
      </c>
      <c r="D38" s="183">
        <v>1354</v>
      </c>
      <c r="E38" s="174"/>
    </row>
    <row r="39" spans="1:5" s="21" customFormat="1">
      <c r="A39" s="174" t="s">
        <v>63</v>
      </c>
      <c r="B39" s="181">
        <v>80</v>
      </c>
      <c r="C39" s="173">
        <v>43</v>
      </c>
      <c r="D39" s="183">
        <v>123</v>
      </c>
      <c r="E39" s="174"/>
    </row>
    <row r="40" spans="1:5" s="21" customFormat="1">
      <c r="A40" s="174" t="s">
        <v>64</v>
      </c>
      <c r="B40" s="181">
        <v>143</v>
      </c>
      <c r="C40" s="173">
        <v>128</v>
      </c>
      <c r="D40" s="183">
        <v>271</v>
      </c>
      <c r="E40" s="174"/>
    </row>
    <row r="41" spans="1:5" s="21" customFormat="1">
      <c r="A41" s="14" t="s">
        <v>46</v>
      </c>
      <c r="B41" s="15">
        <v>1378</v>
      </c>
      <c r="C41" s="16">
        <v>1047</v>
      </c>
      <c r="D41" s="16">
        <v>2425</v>
      </c>
      <c r="E41" s="174"/>
    </row>
    <row r="42" spans="1:5" s="21" customFormat="1">
      <c r="A42" s="14"/>
      <c r="B42" s="85"/>
      <c r="C42" s="17"/>
      <c r="D42" s="17"/>
      <c r="E42" s="174"/>
    </row>
    <row r="43" spans="1:5" s="21" customFormat="1" ht="15" customHeight="1">
      <c r="A43" s="14" t="s">
        <v>88</v>
      </c>
      <c r="B43" s="15">
        <f>SUM(B41,B34,B27,B20)</f>
        <v>6781</v>
      </c>
      <c r="C43" s="16">
        <f>SUM(C41,C34,C27,C20)</f>
        <v>6558</v>
      </c>
      <c r="D43" s="16">
        <f>SUM(D41,D34,D27,D20)</f>
        <v>13339</v>
      </c>
      <c r="E43" s="174"/>
    </row>
    <row r="44" spans="1:5" ht="7.5" customHeight="1">
      <c r="E44" s="174"/>
    </row>
    <row r="45" spans="1:5">
      <c r="E45" s="174"/>
    </row>
    <row r="46" spans="1:5">
      <c r="E46" s="174"/>
    </row>
    <row r="47" spans="1:5">
      <c r="E47" s="174"/>
    </row>
    <row r="48" spans="1:5">
      <c r="E48" s="174"/>
    </row>
    <row r="49" spans="5:5">
      <c r="E49" s="174"/>
    </row>
    <row r="50" spans="5:5">
      <c r="E50" s="174"/>
    </row>
    <row r="51" spans="5:5">
      <c r="E51" s="174"/>
    </row>
    <row r="52" spans="5:5">
      <c r="E52" s="174"/>
    </row>
    <row r="53" spans="5:5">
      <c r="E53" s="174"/>
    </row>
    <row r="54" spans="5:5">
      <c r="E54" s="174"/>
    </row>
    <row r="55" spans="5:5">
      <c r="E55" s="173"/>
    </row>
  </sheetData>
  <mergeCells count="3">
    <mergeCell ref="A3:D3"/>
    <mergeCell ref="A2:D2"/>
    <mergeCell ref="A4:D4"/>
  </mergeCells>
  <phoneticPr fontId="6" type="noConversion"/>
  <printOptions horizontalCentered="1"/>
  <pageMargins left="0.35433070866141736" right="0.35433070866141736" top="0.59055118110236227" bottom="0.59055118110236227" header="0.51181102362204722" footer="0.51181102362204722"/>
  <pageSetup paperSize="9" orientation="portrait"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pageSetUpPr fitToPage="1"/>
  </sheetPr>
  <dimension ref="A1:AC60"/>
  <sheetViews>
    <sheetView workbookViewId="0"/>
  </sheetViews>
  <sheetFormatPr defaultRowHeight="13.2"/>
  <cols>
    <col min="1" max="1" width="27.5546875" bestFit="1" customWidth="1"/>
    <col min="2" max="2" width="7.5546875" customWidth="1"/>
    <col min="3" max="3" width="6" customWidth="1"/>
    <col min="4" max="4" width="5.6640625" customWidth="1"/>
    <col min="5" max="6" width="6.5546875" customWidth="1"/>
    <col min="7" max="8" width="6.44140625" customWidth="1"/>
    <col min="9" max="9" width="6.5546875" customWidth="1"/>
    <col min="10" max="10" width="6.33203125" customWidth="1"/>
    <col min="11" max="11" width="6.44140625" customWidth="1"/>
    <col min="12" max="12" width="6" customWidth="1"/>
    <col min="13" max="14" width="7" customWidth="1"/>
    <col min="15" max="15" width="6.44140625" customWidth="1"/>
    <col min="16" max="16" width="7.5546875" customWidth="1"/>
    <col min="17" max="18" width="8.5546875" customWidth="1"/>
    <col min="19" max="19" width="13.6640625" customWidth="1"/>
    <col min="20" max="21" width="13.33203125" customWidth="1"/>
    <col min="22" max="22" width="9.44140625" customWidth="1"/>
    <col min="23" max="61" width="8.5546875" customWidth="1"/>
  </cols>
  <sheetData>
    <row r="1" spans="1:29">
      <c r="A1" s="76" t="s">
        <v>1</v>
      </c>
    </row>
    <row r="2" spans="1:29">
      <c r="A2" s="299" t="s">
        <v>78</v>
      </c>
      <c r="B2" s="299"/>
      <c r="C2" s="299"/>
      <c r="D2" s="299"/>
      <c r="E2" s="299"/>
      <c r="F2" s="299"/>
      <c r="G2" s="299"/>
      <c r="H2" s="299"/>
      <c r="I2" s="299"/>
      <c r="J2" s="299"/>
      <c r="K2" s="299"/>
      <c r="L2" s="299"/>
      <c r="M2" s="299"/>
      <c r="N2" s="299"/>
      <c r="O2" s="299"/>
      <c r="P2" s="299"/>
    </row>
    <row r="3" spans="1:29">
      <c r="A3" s="299" t="s">
        <v>89</v>
      </c>
      <c r="B3" s="299"/>
      <c r="C3" s="299"/>
      <c r="D3" s="299"/>
      <c r="E3" s="299"/>
      <c r="F3" s="299"/>
      <c r="G3" s="299"/>
      <c r="H3" s="299"/>
      <c r="I3" s="299"/>
      <c r="J3" s="299"/>
      <c r="K3" s="299"/>
      <c r="L3" s="299"/>
      <c r="M3" s="299"/>
      <c r="N3" s="299"/>
      <c r="O3" s="299"/>
      <c r="P3" s="299"/>
    </row>
    <row r="4" spans="1:29">
      <c r="A4" s="299" t="s">
        <v>383</v>
      </c>
      <c r="B4" s="299"/>
      <c r="C4" s="299"/>
      <c r="D4" s="299"/>
      <c r="E4" s="299"/>
      <c r="F4" s="299"/>
      <c r="G4" s="299"/>
      <c r="H4" s="299"/>
      <c r="I4" s="299"/>
      <c r="J4" s="299"/>
      <c r="K4" s="299"/>
      <c r="L4" s="299"/>
      <c r="M4" s="299"/>
      <c r="N4" s="299"/>
      <c r="O4" s="299"/>
      <c r="P4" s="299"/>
    </row>
    <row r="5" spans="1:29" ht="13.8" thickBot="1"/>
    <row r="6" spans="1:29">
      <c r="A6" s="2"/>
      <c r="B6" s="312" t="s">
        <v>90</v>
      </c>
      <c r="C6" s="313"/>
      <c r="D6" s="309"/>
      <c r="E6" s="312" t="s">
        <v>91</v>
      </c>
      <c r="F6" s="313"/>
      <c r="G6" s="309"/>
      <c r="H6" s="312" t="s">
        <v>92</v>
      </c>
      <c r="I6" s="313"/>
      <c r="J6" s="309"/>
      <c r="K6" s="312" t="s">
        <v>93</v>
      </c>
      <c r="L6" s="313"/>
      <c r="M6" s="309"/>
      <c r="N6" s="312" t="s">
        <v>46</v>
      </c>
      <c r="O6" s="313"/>
      <c r="P6" s="313"/>
    </row>
    <row r="7" spans="1:29" s="4" customFormat="1">
      <c r="A7" s="5"/>
      <c r="B7" s="6" t="s">
        <v>34</v>
      </c>
      <c r="C7" s="7" t="s">
        <v>35</v>
      </c>
      <c r="D7" s="7" t="s">
        <v>36</v>
      </c>
      <c r="E7" s="6" t="s">
        <v>34</v>
      </c>
      <c r="F7" s="7" t="s">
        <v>35</v>
      </c>
      <c r="G7" s="7" t="s">
        <v>36</v>
      </c>
      <c r="H7" s="6" t="s">
        <v>34</v>
      </c>
      <c r="I7" s="7" t="s">
        <v>35</v>
      </c>
      <c r="J7" s="7" t="s">
        <v>36</v>
      </c>
      <c r="K7" s="6" t="s">
        <v>34</v>
      </c>
      <c r="L7" s="7" t="s">
        <v>35</v>
      </c>
      <c r="M7" s="7" t="s">
        <v>36</v>
      </c>
      <c r="N7" s="6" t="s">
        <v>34</v>
      </c>
      <c r="O7" s="7" t="s">
        <v>35</v>
      </c>
      <c r="P7" s="7" t="s">
        <v>36</v>
      </c>
    </row>
    <row r="8" spans="1:29" s="4" customFormat="1">
      <c r="A8" s="72" t="s">
        <v>94</v>
      </c>
      <c r="B8" s="9"/>
      <c r="C8" s="10"/>
      <c r="D8" s="10"/>
      <c r="E8" s="9"/>
      <c r="F8" s="10"/>
      <c r="G8" s="10"/>
      <c r="H8" s="9"/>
      <c r="I8" s="10"/>
      <c r="J8" s="10"/>
      <c r="K8" s="9"/>
      <c r="L8" s="10"/>
      <c r="M8" s="10"/>
      <c r="N8" s="9"/>
      <c r="O8" s="10"/>
      <c r="P8" s="10"/>
    </row>
    <row r="9" spans="1:29" s="4" customFormat="1">
      <c r="A9" s="73" t="s">
        <v>70</v>
      </c>
      <c r="B9" s="36"/>
      <c r="E9" s="36"/>
      <c r="H9" s="36"/>
      <c r="K9" s="36"/>
      <c r="N9" s="36"/>
    </row>
    <row r="10" spans="1:29">
      <c r="A10" t="s">
        <v>61</v>
      </c>
      <c r="B10" s="23">
        <v>249</v>
      </c>
      <c r="C10" s="13">
        <v>320</v>
      </c>
      <c r="D10" s="13">
        <v>569</v>
      </c>
      <c r="E10" s="23">
        <v>231</v>
      </c>
      <c r="F10" s="13">
        <v>180</v>
      </c>
      <c r="G10" s="13">
        <v>411</v>
      </c>
      <c r="H10" s="23">
        <v>14</v>
      </c>
      <c r="I10" s="13">
        <v>32</v>
      </c>
      <c r="J10" s="13">
        <v>46</v>
      </c>
      <c r="K10" s="23">
        <v>469</v>
      </c>
      <c r="L10" s="13">
        <v>294</v>
      </c>
      <c r="M10" s="13">
        <v>763</v>
      </c>
      <c r="N10" s="11">
        <f t="shared" ref="N10:P13" si="0">SUM(K10,H10,E10,B10)</f>
        <v>963</v>
      </c>
      <c r="O10" s="12">
        <f t="shared" si="0"/>
        <v>826</v>
      </c>
      <c r="P10" s="12">
        <f t="shared" si="0"/>
        <v>1789</v>
      </c>
    </row>
    <row r="11" spans="1:29">
      <c r="A11" t="s">
        <v>62</v>
      </c>
      <c r="B11" s="23">
        <v>466</v>
      </c>
      <c r="C11" s="13">
        <v>742</v>
      </c>
      <c r="D11" s="13">
        <v>1208</v>
      </c>
      <c r="E11" s="23">
        <v>763</v>
      </c>
      <c r="F11" s="13">
        <v>607</v>
      </c>
      <c r="G11" s="13">
        <v>1370</v>
      </c>
      <c r="H11" s="23">
        <v>16</v>
      </c>
      <c r="I11" s="13">
        <v>84</v>
      </c>
      <c r="J11" s="13">
        <v>100</v>
      </c>
      <c r="K11" s="23">
        <v>946</v>
      </c>
      <c r="L11" s="13">
        <v>608</v>
      </c>
      <c r="M11" s="13">
        <v>1554</v>
      </c>
      <c r="N11" s="11">
        <f t="shared" si="0"/>
        <v>2191</v>
      </c>
      <c r="O11" s="12">
        <f t="shared" si="0"/>
        <v>2041</v>
      </c>
      <c r="P11" s="12">
        <f t="shared" si="0"/>
        <v>4232</v>
      </c>
    </row>
    <row r="12" spans="1:29">
      <c r="A12" t="s">
        <v>63</v>
      </c>
      <c r="B12" s="23">
        <v>16</v>
      </c>
      <c r="C12" s="13">
        <v>19</v>
      </c>
      <c r="D12" s="13">
        <v>35</v>
      </c>
      <c r="E12" s="23">
        <v>40</v>
      </c>
      <c r="F12" s="13">
        <v>28</v>
      </c>
      <c r="G12" s="13">
        <v>68</v>
      </c>
      <c r="H12" s="23">
        <v>2</v>
      </c>
      <c r="I12" s="13">
        <v>15</v>
      </c>
      <c r="J12" s="13">
        <v>17</v>
      </c>
      <c r="K12" s="23">
        <v>89</v>
      </c>
      <c r="L12" s="13">
        <v>65</v>
      </c>
      <c r="M12" s="13">
        <v>154</v>
      </c>
      <c r="N12" s="11">
        <f t="shared" si="0"/>
        <v>147</v>
      </c>
      <c r="O12" s="12">
        <f t="shared" si="0"/>
        <v>127</v>
      </c>
      <c r="P12" s="12">
        <f t="shared" si="0"/>
        <v>274</v>
      </c>
    </row>
    <row r="13" spans="1:29">
      <c r="A13" t="s">
        <v>64</v>
      </c>
      <c r="B13" s="23">
        <v>53</v>
      </c>
      <c r="C13" s="13">
        <v>62</v>
      </c>
      <c r="D13" s="13">
        <v>115</v>
      </c>
      <c r="E13" s="23">
        <v>82</v>
      </c>
      <c r="F13" s="13">
        <v>47</v>
      </c>
      <c r="G13" s="13">
        <v>129</v>
      </c>
      <c r="H13" s="23">
        <v>10</v>
      </c>
      <c r="I13" s="13">
        <v>13</v>
      </c>
      <c r="J13" s="13">
        <v>23</v>
      </c>
      <c r="K13" s="23">
        <v>197</v>
      </c>
      <c r="L13" s="13">
        <v>111</v>
      </c>
      <c r="M13" s="13">
        <v>308</v>
      </c>
      <c r="N13" s="11">
        <f t="shared" si="0"/>
        <v>342</v>
      </c>
      <c r="O13" s="12">
        <f t="shared" si="0"/>
        <v>233</v>
      </c>
      <c r="P13" s="12">
        <f t="shared" si="0"/>
        <v>575</v>
      </c>
    </row>
    <row r="14" spans="1:29" s="14" customFormat="1">
      <c r="A14" s="14" t="s">
        <v>46</v>
      </c>
      <c r="B14" s="15">
        <v>784</v>
      </c>
      <c r="C14" s="16">
        <v>1143</v>
      </c>
      <c r="D14" s="16">
        <v>1927</v>
      </c>
      <c r="E14" s="15">
        <v>1116</v>
      </c>
      <c r="F14" s="16">
        <v>862</v>
      </c>
      <c r="G14" s="16">
        <v>1978</v>
      </c>
      <c r="H14" s="15">
        <v>42</v>
      </c>
      <c r="I14" s="16">
        <v>144</v>
      </c>
      <c r="J14" s="16">
        <v>186</v>
      </c>
      <c r="K14" s="15">
        <v>1701</v>
      </c>
      <c r="L14" s="16">
        <v>1078</v>
      </c>
      <c r="M14" s="16">
        <v>2779</v>
      </c>
      <c r="N14" s="15">
        <f>SUM(N10:N13)</f>
        <v>3643</v>
      </c>
      <c r="O14" s="16">
        <f>SUM(O10:O13)</f>
        <v>3227</v>
      </c>
      <c r="P14" s="16">
        <f>SUM(P10:P13)</f>
        <v>6870</v>
      </c>
    </row>
    <row r="15" spans="1:29">
      <c r="A15" s="1" t="s">
        <v>71</v>
      </c>
      <c r="B15" s="23"/>
      <c r="C15" s="13"/>
      <c r="D15" s="13"/>
      <c r="E15" s="23"/>
      <c r="F15" s="13"/>
      <c r="G15" s="13"/>
      <c r="H15" s="23"/>
      <c r="I15" s="13"/>
      <c r="J15" s="13"/>
      <c r="K15" s="23"/>
      <c r="L15" s="13"/>
      <c r="M15" s="13"/>
      <c r="N15" s="11"/>
      <c r="O15" s="12"/>
      <c r="P15" s="12"/>
      <c r="Q15" s="14"/>
      <c r="R15" s="14"/>
      <c r="S15" s="14"/>
      <c r="T15" s="14"/>
      <c r="U15" s="14"/>
      <c r="V15" s="14"/>
      <c r="W15" s="14"/>
      <c r="X15" s="14"/>
      <c r="Y15" s="14"/>
      <c r="Z15" s="14"/>
      <c r="AA15" s="14"/>
      <c r="AB15" s="14"/>
      <c r="AC15" s="14"/>
    </row>
    <row r="16" spans="1:29">
      <c r="A16" t="s">
        <v>61</v>
      </c>
      <c r="B16" s="23">
        <v>192</v>
      </c>
      <c r="C16" s="13">
        <v>298</v>
      </c>
      <c r="D16" s="13">
        <v>490</v>
      </c>
      <c r="E16" s="23">
        <v>196</v>
      </c>
      <c r="F16" s="13">
        <v>174</v>
      </c>
      <c r="G16" s="13">
        <v>370</v>
      </c>
      <c r="H16" s="23">
        <v>10</v>
      </c>
      <c r="I16" s="13">
        <v>20</v>
      </c>
      <c r="J16" s="13">
        <v>30</v>
      </c>
      <c r="K16" s="23">
        <v>406</v>
      </c>
      <c r="L16" s="13">
        <v>315</v>
      </c>
      <c r="M16" s="13">
        <v>721</v>
      </c>
      <c r="N16" s="11">
        <f t="shared" ref="N16:P19" si="1">SUM(K16,H16,E16,B16)</f>
        <v>804</v>
      </c>
      <c r="O16" s="12">
        <f t="shared" si="1"/>
        <v>807</v>
      </c>
      <c r="P16" s="12">
        <f t="shared" si="1"/>
        <v>1611</v>
      </c>
    </row>
    <row r="17" spans="1:29">
      <c r="A17" t="s">
        <v>62</v>
      </c>
      <c r="B17" s="23">
        <v>389</v>
      </c>
      <c r="C17" s="13">
        <v>597</v>
      </c>
      <c r="D17" s="13">
        <v>986</v>
      </c>
      <c r="E17" s="23">
        <v>591</v>
      </c>
      <c r="F17" s="13">
        <v>487</v>
      </c>
      <c r="G17" s="13">
        <v>1078</v>
      </c>
      <c r="H17" s="23">
        <v>22</v>
      </c>
      <c r="I17" s="13">
        <v>45</v>
      </c>
      <c r="J17" s="13">
        <v>67</v>
      </c>
      <c r="K17" s="23">
        <v>807</v>
      </c>
      <c r="L17" s="13">
        <v>570</v>
      </c>
      <c r="M17" s="13">
        <v>1377</v>
      </c>
      <c r="N17" s="11">
        <f t="shared" si="1"/>
        <v>1809</v>
      </c>
      <c r="O17" s="12">
        <f t="shared" si="1"/>
        <v>1699</v>
      </c>
      <c r="P17" s="12">
        <f t="shared" si="1"/>
        <v>3508</v>
      </c>
    </row>
    <row r="18" spans="1:29">
      <c r="A18" t="s">
        <v>63</v>
      </c>
      <c r="B18" s="23">
        <v>12</v>
      </c>
      <c r="C18" s="13">
        <v>21</v>
      </c>
      <c r="D18" s="13">
        <v>33</v>
      </c>
      <c r="E18" s="23">
        <v>51</v>
      </c>
      <c r="F18" s="13">
        <v>27</v>
      </c>
      <c r="G18" s="13">
        <v>78</v>
      </c>
      <c r="H18" s="23">
        <v>0</v>
      </c>
      <c r="I18" s="13">
        <v>21</v>
      </c>
      <c r="J18" s="13">
        <v>21</v>
      </c>
      <c r="K18" s="23">
        <v>74</v>
      </c>
      <c r="L18" s="13">
        <v>54</v>
      </c>
      <c r="M18" s="13">
        <v>128</v>
      </c>
      <c r="N18" s="11">
        <f t="shared" si="1"/>
        <v>137</v>
      </c>
      <c r="O18" s="12">
        <f t="shared" si="1"/>
        <v>123</v>
      </c>
      <c r="P18" s="12">
        <f t="shared" si="1"/>
        <v>260</v>
      </c>
    </row>
    <row r="19" spans="1:29">
      <c r="A19" t="s">
        <v>64</v>
      </c>
      <c r="B19" s="23">
        <v>21</v>
      </c>
      <c r="C19" s="13">
        <v>44</v>
      </c>
      <c r="D19" s="13">
        <v>65</v>
      </c>
      <c r="E19" s="23">
        <v>83</v>
      </c>
      <c r="F19" s="13">
        <v>46</v>
      </c>
      <c r="G19" s="13">
        <v>129</v>
      </c>
      <c r="H19" s="23">
        <v>4</v>
      </c>
      <c r="I19" s="13">
        <v>10</v>
      </c>
      <c r="J19" s="13">
        <v>14</v>
      </c>
      <c r="K19" s="23">
        <v>128</v>
      </c>
      <c r="L19" s="13">
        <v>105</v>
      </c>
      <c r="M19" s="13">
        <v>233</v>
      </c>
      <c r="N19" s="11">
        <f t="shared" si="1"/>
        <v>236</v>
      </c>
      <c r="O19" s="12">
        <f t="shared" si="1"/>
        <v>205</v>
      </c>
      <c r="P19" s="12">
        <f t="shared" si="1"/>
        <v>441</v>
      </c>
    </row>
    <row r="20" spans="1:29" s="14" customFormat="1">
      <c r="A20" s="14" t="s">
        <v>46</v>
      </c>
      <c r="B20" s="15">
        <v>614</v>
      </c>
      <c r="C20" s="16">
        <v>960</v>
      </c>
      <c r="D20" s="16">
        <v>1574</v>
      </c>
      <c r="E20" s="15">
        <v>921</v>
      </c>
      <c r="F20" s="16">
        <v>734</v>
      </c>
      <c r="G20" s="16">
        <v>1655</v>
      </c>
      <c r="H20" s="15">
        <v>36</v>
      </c>
      <c r="I20" s="16">
        <v>96</v>
      </c>
      <c r="J20" s="16">
        <v>132</v>
      </c>
      <c r="K20" s="15">
        <v>1415</v>
      </c>
      <c r="L20" s="16">
        <v>1044</v>
      </c>
      <c r="M20" s="16">
        <v>2459</v>
      </c>
      <c r="N20" s="15">
        <f>SUM(N16:N19)</f>
        <v>2986</v>
      </c>
      <c r="O20" s="16">
        <f>SUM(O16:O19)</f>
        <v>2834</v>
      </c>
      <c r="P20" s="16">
        <f>SUM(P16:P19)</f>
        <v>5820</v>
      </c>
      <c r="Q20"/>
      <c r="R20"/>
      <c r="S20"/>
      <c r="T20"/>
      <c r="U20"/>
      <c r="V20"/>
      <c r="W20"/>
      <c r="X20"/>
      <c r="Y20"/>
      <c r="Z20"/>
      <c r="AA20"/>
      <c r="AB20"/>
      <c r="AC20"/>
    </row>
    <row r="21" spans="1:29" s="14" customFormat="1">
      <c r="A21" s="14" t="s">
        <v>95</v>
      </c>
      <c r="B21" s="15">
        <f>SUM(B20,B14)</f>
        <v>1398</v>
      </c>
      <c r="C21" s="16">
        <f t="shared" ref="C21:M21" si="2">SUM(C20,C14)</f>
        <v>2103</v>
      </c>
      <c r="D21" s="16">
        <f t="shared" si="2"/>
        <v>3501</v>
      </c>
      <c r="E21" s="15">
        <f t="shared" si="2"/>
        <v>2037</v>
      </c>
      <c r="F21" s="16">
        <f t="shared" si="2"/>
        <v>1596</v>
      </c>
      <c r="G21" s="16">
        <f t="shared" si="2"/>
        <v>3633</v>
      </c>
      <c r="H21" s="15">
        <f t="shared" si="2"/>
        <v>78</v>
      </c>
      <c r="I21" s="16">
        <f t="shared" si="2"/>
        <v>240</v>
      </c>
      <c r="J21" s="16">
        <f t="shared" si="2"/>
        <v>318</v>
      </c>
      <c r="K21" s="15">
        <f t="shared" si="2"/>
        <v>3116</v>
      </c>
      <c r="L21" s="16">
        <f t="shared" si="2"/>
        <v>2122</v>
      </c>
      <c r="M21" s="16">
        <f t="shared" si="2"/>
        <v>5238</v>
      </c>
      <c r="N21" s="15">
        <f>SUM(N20,N14)</f>
        <v>6629</v>
      </c>
      <c r="O21" s="16">
        <f>SUM(O20,O14)</f>
        <v>6061</v>
      </c>
      <c r="P21" s="16">
        <f>SUM(P20,P14)</f>
        <v>12690</v>
      </c>
    </row>
    <row r="22" spans="1:29">
      <c r="B22" s="23"/>
      <c r="C22" s="13"/>
      <c r="D22" s="13"/>
      <c r="E22" s="23"/>
      <c r="F22" s="13"/>
      <c r="G22" s="13"/>
      <c r="H22" s="23"/>
      <c r="I22" s="13"/>
      <c r="J22" s="13"/>
      <c r="K22" s="23"/>
      <c r="L22" s="13"/>
      <c r="M22" s="13"/>
      <c r="N22" s="11"/>
      <c r="O22" s="12"/>
      <c r="P22" s="12"/>
      <c r="Q22" s="14"/>
      <c r="R22" s="14"/>
      <c r="S22" s="14"/>
      <c r="T22" s="14"/>
      <c r="U22" s="14"/>
      <c r="V22" s="14"/>
      <c r="W22" s="14"/>
      <c r="X22" s="14"/>
      <c r="Y22" s="14"/>
      <c r="Z22" s="14"/>
      <c r="AA22" s="14"/>
      <c r="AB22" s="14"/>
      <c r="AC22" s="14"/>
    </row>
    <row r="23" spans="1:29">
      <c r="A23" s="1" t="s">
        <v>96</v>
      </c>
      <c r="B23" s="23"/>
      <c r="C23" s="13"/>
      <c r="D23" s="13"/>
      <c r="E23" s="23"/>
      <c r="F23" s="13"/>
      <c r="G23" s="13"/>
      <c r="H23" s="23"/>
      <c r="I23" s="13"/>
      <c r="J23" s="13"/>
      <c r="K23" s="23"/>
      <c r="L23" s="13"/>
      <c r="M23" s="13"/>
      <c r="N23" s="11"/>
      <c r="O23" s="12"/>
      <c r="P23" s="12"/>
      <c r="Q23" s="14"/>
      <c r="R23" s="14"/>
      <c r="S23" s="14"/>
      <c r="T23" s="14"/>
      <c r="U23" s="14"/>
      <c r="V23" s="14"/>
      <c r="W23" s="14"/>
      <c r="X23" s="14"/>
      <c r="Y23" s="14"/>
      <c r="Z23" s="14"/>
      <c r="AA23" s="14"/>
      <c r="AB23" s="14"/>
      <c r="AC23" s="14"/>
    </row>
    <row r="24" spans="1:29">
      <c r="A24" s="1" t="s">
        <v>70</v>
      </c>
      <c r="B24" s="23"/>
      <c r="C24" s="13"/>
      <c r="D24" s="13"/>
      <c r="E24" s="23"/>
      <c r="F24" s="13"/>
      <c r="G24" s="13"/>
      <c r="H24" s="23"/>
      <c r="I24" s="13"/>
      <c r="J24" s="13"/>
      <c r="K24" s="23"/>
      <c r="L24" s="13"/>
      <c r="M24" s="13"/>
      <c r="N24" s="11"/>
      <c r="O24" s="12"/>
      <c r="P24" s="12"/>
      <c r="Q24" s="14"/>
      <c r="R24" s="14"/>
      <c r="S24" s="14"/>
      <c r="T24" s="14"/>
      <c r="U24" s="14"/>
      <c r="V24" s="14"/>
      <c r="W24" s="14"/>
      <c r="X24" s="14"/>
      <c r="Y24" s="14"/>
      <c r="Z24" s="14"/>
      <c r="AA24" s="14"/>
      <c r="AB24" s="14"/>
      <c r="AC24" s="14"/>
    </row>
    <row r="25" spans="1:29">
      <c r="A25" t="s">
        <v>61</v>
      </c>
      <c r="B25" s="23">
        <v>198</v>
      </c>
      <c r="C25" s="13">
        <v>250</v>
      </c>
      <c r="D25" s="13">
        <v>448</v>
      </c>
      <c r="E25" s="23">
        <v>208</v>
      </c>
      <c r="F25" s="13">
        <v>206</v>
      </c>
      <c r="G25" s="13">
        <v>414</v>
      </c>
      <c r="H25" s="23">
        <v>8</v>
      </c>
      <c r="I25" s="13">
        <v>16</v>
      </c>
      <c r="J25" s="13">
        <v>24</v>
      </c>
      <c r="K25" s="23">
        <v>439</v>
      </c>
      <c r="L25" s="13">
        <v>288</v>
      </c>
      <c r="M25" s="13">
        <v>727</v>
      </c>
      <c r="N25" s="11">
        <f t="shared" ref="N25:P28" si="3">SUM(K25,H25,E25,B25)</f>
        <v>853</v>
      </c>
      <c r="O25" s="12">
        <f t="shared" si="3"/>
        <v>760</v>
      </c>
      <c r="P25" s="12">
        <f t="shared" si="3"/>
        <v>1613</v>
      </c>
      <c r="Q25" s="14"/>
      <c r="R25" s="14"/>
      <c r="S25" s="14"/>
      <c r="T25" s="14"/>
      <c r="U25" s="14"/>
      <c r="V25" s="14"/>
      <c r="W25" s="14"/>
      <c r="X25" s="14"/>
      <c r="Y25" s="14"/>
      <c r="Z25" s="14"/>
      <c r="AA25" s="14"/>
      <c r="AB25" s="14"/>
      <c r="AC25" s="14"/>
    </row>
    <row r="26" spans="1:29">
      <c r="A26" t="s">
        <v>62</v>
      </c>
      <c r="B26" s="23">
        <v>319</v>
      </c>
      <c r="C26" s="13">
        <v>506</v>
      </c>
      <c r="D26" s="13">
        <v>825</v>
      </c>
      <c r="E26" s="23">
        <v>581</v>
      </c>
      <c r="F26" s="13">
        <v>557</v>
      </c>
      <c r="G26" s="13">
        <v>1138</v>
      </c>
      <c r="H26" s="23">
        <v>23</v>
      </c>
      <c r="I26" s="13">
        <v>68</v>
      </c>
      <c r="J26" s="13">
        <v>91</v>
      </c>
      <c r="K26" s="23">
        <v>754</v>
      </c>
      <c r="L26" s="13">
        <v>543</v>
      </c>
      <c r="M26" s="13">
        <v>1297</v>
      </c>
      <c r="N26" s="11">
        <f t="shared" si="3"/>
        <v>1677</v>
      </c>
      <c r="O26" s="12">
        <f t="shared" si="3"/>
        <v>1674</v>
      </c>
      <c r="P26" s="12">
        <f t="shared" si="3"/>
        <v>3351</v>
      </c>
    </row>
    <row r="27" spans="1:29">
      <c r="A27" t="s">
        <v>63</v>
      </c>
      <c r="B27" s="23">
        <v>8</v>
      </c>
      <c r="C27" s="13">
        <v>9</v>
      </c>
      <c r="D27" s="13">
        <v>17</v>
      </c>
      <c r="E27" s="23">
        <v>50</v>
      </c>
      <c r="F27" s="13">
        <v>43</v>
      </c>
      <c r="G27" s="13">
        <v>93</v>
      </c>
      <c r="H27" s="23">
        <v>5</v>
      </c>
      <c r="I27" s="13">
        <v>12</v>
      </c>
      <c r="J27" s="13">
        <v>17</v>
      </c>
      <c r="K27" s="23">
        <v>75</v>
      </c>
      <c r="L27" s="13">
        <v>56</v>
      </c>
      <c r="M27" s="13">
        <v>131</v>
      </c>
      <c r="N27" s="11">
        <f t="shared" si="3"/>
        <v>138</v>
      </c>
      <c r="O27" s="12">
        <f t="shared" si="3"/>
        <v>120</v>
      </c>
      <c r="P27" s="12">
        <f t="shared" si="3"/>
        <v>258</v>
      </c>
    </row>
    <row r="28" spans="1:29">
      <c r="A28" t="s">
        <v>64</v>
      </c>
      <c r="B28" s="23">
        <v>26</v>
      </c>
      <c r="C28" s="13">
        <v>32</v>
      </c>
      <c r="D28" s="13">
        <v>58</v>
      </c>
      <c r="E28" s="23">
        <v>74</v>
      </c>
      <c r="F28" s="13">
        <v>59</v>
      </c>
      <c r="G28" s="13">
        <v>133</v>
      </c>
      <c r="H28" s="23">
        <v>9</v>
      </c>
      <c r="I28" s="13">
        <v>12</v>
      </c>
      <c r="J28" s="13">
        <v>21</v>
      </c>
      <c r="K28" s="23">
        <v>121</v>
      </c>
      <c r="L28" s="13">
        <v>93</v>
      </c>
      <c r="M28" s="13">
        <v>214</v>
      </c>
      <c r="N28" s="11">
        <f t="shared" si="3"/>
        <v>230</v>
      </c>
      <c r="O28" s="12">
        <f t="shared" si="3"/>
        <v>196</v>
      </c>
      <c r="P28" s="12">
        <f t="shared" si="3"/>
        <v>426</v>
      </c>
    </row>
    <row r="29" spans="1:29" s="14" customFormat="1">
      <c r="A29" s="14" t="s">
        <v>46</v>
      </c>
      <c r="B29" s="15">
        <v>551</v>
      </c>
      <c r="C29" s="16">
        <v>797</v>
      </c>
      <c r="D29" s="16">
        <v>1348</v>
      </c>
      <c r="E29" s="15">
        <v>913</v>
      </c>
      <c r="F29" s="16">
        <v>865</v>
      </c>
      <c r="G29" s="16">
        <v>1778</v>
      </c>
      <c r="H29" s="15">
        <v>45</v>
      </c>
      <c r="I29" s="16">
        <v>108</v>
      </c>
      <c r="J29" s="16">
        <v>153</v>
      </c>
      <c r="K29" s="15">
        <v>1389</v>
      </c>
      <c r="L29" s="16">
        <v>980</v>
      </c>
      <c r="M29" s="16">
        <v>2369</v>
      </c>
      <c r="N29" s="15">
        <f>SUM(N25:N28)</f>
        <v>2898</v>
      </c>
      <c r="O29" s="16">
        <f>SUM(O25:O28)</f>
        <v>2750</v>
      </c>
      <c r="P29" s="16">
        <f>SUM(P25:P28)</f>
        <v>5648</v>
      </c>
      <c r="Q29"/>
      <c r="R29"/>
      <c r="S29"/>
      <c r="T29"/>
      <c r="U29"/>
      <c r="V29"/>
      <c r="W29"/>
      <c r="X29"/>
      <c r="Y29"/>
      <c r="Z29"/>
      <c r="AA29"/>
      <c r="AB29"/>
      <c r="AC29"/>
    </row>
    <row r="30" spans="1:29">
      <c r="A30" s="1" t="s">
        <v>71</v>
      </c>
      <c r="B30" s="23"/>
      <c r="C30" s="13"/>
      <c r="D30" s="13"/>
      <c r="E30" s="23"/>
      <c r="F30" s="13"/>
      <c r="G30" s="13"/>
      <c r="H30" s="23"/>
      <c r="I30" s="13"/>
      <c r="J30" s="13"/>
      <c r="K30" s="23"/>
      <c r="L30" s="13"/>
      <c r="M30" s="13"/>
      <c r="N30" s="11"/>
      <c r="O30" s="12"/>
      <c r="P30" s="12"/>
    </row>
    <row r="31" spans="1:29">
      <c r="A31" t="s">
        <v>61</v>
      </c>
      <c r="B31" s="23">
        <v>124</v>
      </c>
      <c r="C31" s="13">
        <v>209</v>
      </c>
      <c r="D31" s="13">
        <v>333</v>
      </c>
      <c r="E31" s="23">
        <v>155</v>
      </c>
      <c r="F31" s="13">
        <v>134</v>
      </c>
      <c r="G31" s="13">
        <v>289</v>
      </c>
      <c r="H31" s="23">
        <v>5</v>
      </c>
      <c r="I31" s="13">
        <v>9</v>
      </c>
      <c r="J31" s="13">
        <v>14</v>
      </c>
      <c r="K31" s="23">
        <v>285</v>
      </c>
      <c r="L31" s="13">
        <v>225</v>
      </c>
      <c r="M31" s="13">
        <v>510</v>
      </c>
      <c r="N31" s="11">
        <f t="shared" ref="N31:P34" si="4">SUM(K31,H31,E31,B31)</f>
        <v>569</v>
      </c>
      <c r="O31" s="12">
        <f t="shared" si="4"/>
        <v>577</v>
      </c>
      <c r="P31" s="12">
        <f t="shared" si="4"/>
        <v>1146</v>
      </c>
    </row>
    <row r="32" spans="1:29">
      <c r="A32" t="s">
        <v>62</v>
      </c>
      <c r="B32" s="23">
        <v>272</v>
      </c>
      <c r="C32" s="13">
        <v>447</v>
      </c>
      <c r="D32" s="13">
        <v>719</v>
      </c>
      <c r="E32" s="23">
        <v>429</v>
      </c>
      <c r="F32" s="13">
        <v>421</v>
      </c>
      <c r="G32" s="13">
        <v>850</v>
      </c>
      <c r="H32" s="23">
        <v>18</v>
      </c>
      <c r="I32" s="13">
        <v>37</v>
      </c>
      <c r="J32" s="13">
        <v>55</v>
      </c>
      <c r="K32" s="23">
        <v>550</v>
      </c>
      <c r="L32" s="13">
        <v>410</v>
      </c>
      <c r="M32" s="13">
        <v>960</v>
      </c>
      <c r="N32" s="11">
        <f t="shared" si="4"/>
        <v>1269</v>
      </c>
      <c r="O32" s="12">
        <f t="shared" si="4"/>
        <v>1315</v>
      </c>
      <c r="P32" s="12">
        <f t="shared" si="4"/>
        <v>2584</v>
      </c>
    </row>
    <row r="33" spans="1:29">
      <c r="A33" t="s">
        <v>63</v>
      </c>
      <c r="B33" s="23">
        <v>15</v>
      </c>
      <c r="C33" s="13">
        <v>23</v>
      </c>
      <c r="D33" s="13">
        <v>38</v>
      </c>
      <c r="E33" s="23">
        <v>34</v>
      </c>
      <c r="F33" s="13">
        <v>25</v>
      </c>
      <c r="G33" s="13">
        <v>59</v>
      </c>
      <c r="H33" s="23">
        <v>3</v>
      </c>
      <c r="I33" s="13">
        <v>4</v>
      </c>
      <c r="J33" s="13">
        <v>7</v>
      </c>
      <c r="K33" s="23">
        <v>60</v>
      </c>
      <c r="L33" s="13">
        <v>32</v>
      </c>
      <c r="M33" s="13">
        <v>92</v>
      </c>
      <c r="N33" s="11">
        <f t="shared" si="4"/>
        <v>112</v>
      </c>
      <c r="O33" s="12">
        <f t="shared" si="4"/>
        <v>84</v>
      </c>
      <c r="P33" s="12">
        <f t="shared" si="4"/>
        <v>196</v>
      </c>
    </row>
    <row r="34" spans="1:29">
      <c r="A34" t="s">
        <v>64</v>
      </c>
      <c r="B34" s="23">
        <v>28</v>
      </c>
      <c r="C34" s="13">
        <v>34</v>
      </c>
      <c r="D34" s="13">
        <v>62</v>
      </c>
      <c r="E34" s="23">
        <v>52</v>
      </c>
      <c r="F34" s="13">
        <v>32</v>
      </c>
      <c r="G34" s="13">
        <v>84</v>
      </c>
      <c r="H34" s="23">
        <v>2</v>
      </c>
      <c r="I34" s="13">
        <v>19</v>
      </c>
      <c r="J34" s="13">
        <v>21</v>
      </c>
      <c r="K34" s="23">
        <v>79</v>
      </c>
      <c r="L34" s="13">
        <v>63</v>
      </c>
      <c r="M34" s="13">
        <v>142</v>
      </c>
      <c r="N34" s="11">
        <f t="shared" si="4"/>
        <v>161</v>
      </c>
      <c r="O34" s="12">
        <f t="shared" si="4"/>
        <v>148</v>
      </c>
      <c r="P34" s="12">
        <f t="shared" si="4"/>
        <v>309</v>
      </c>
      <c r="Q34" s="14"/>
      <c r="R34" s="14"/>
      <c r="S34" s="14"/>
      <c r="T34" s="14"/>
      <c r="U34" s="14"/>
      <c r="V34" s="14"/>
      <c r="W34" s="14"/>
      <c r="X34" s="14"/>
      <c r="Y34" s="14"/>
      <c r="Z34" s="14"/>
      <c r="AA34" s="14"/>
      <c r="AB34" s="14"/>
      <c r="AC34" s="14"/>
    </row>
    <row r="35" spans="1:29" s="14" customFormat="1">
      <c r="A35" s="14" t="s">
        <v>46</v>
      </c>
      <c r="B35" s="15">
        <v>439</v>
      </c>
      <c r="C35" s="16">
        <v>713</v>
      </c>
      <c r="D35" s="16">
        <v>1152</v>
      </c>
      <c r="E35" s="15">
        <v>670</v>
      </c>
      <c r="F35" s="16">
        <v>612</v>
      </c>
      <c r="G35" s="16">
        <v>1282</v>
      </c>
      <c r="H35" s="15">
        <v>28</v>
      </c>
      <c r="I35" s="16">
        <v>69</v>
      </c>
      <c r="J35" s="16">
        <v>97</v>
      </c>
      <c r="K35" s="15">
        <v>974</v>
      </c>
      <c r="L35" s="16">
        <v>730</v>
      </c>
      <c r="M35" s="16">
        <v>1704</v>
      </c>
      <c r="N35" s="15">
        <f>SUM(N31:N34)</f>
        <v>2111</v>
      </c>
      <c r="O35" s="16">
        <f>SUM(O31:O34)</f>
        <v>2124</v>
      </c>
      <c r="P35" s="16">
        <f>SUM(P31:P34)</f>
        <v>4235</v>
      </c>
      <c r="Q35"/>
      <c r="R35"/>
      <c r="S35"/>
      <c r="T35"/>
      <c r="U35"/>
      <c r="V35"/>
      <c r="W35"/>
      <c r="X35"/>
      <c r="Y35"/>
      <c r="Z35"/>
      <c r="AA35"/>
      <c r="AB35"/>
      <c r="AC35"/>
    </row>
    <row r="36" spans="1:29">
      <c r="A36" s="1" t="s">
        <v>97</v>
      </c>
      <c r="B36" s="23"/>
      <c r="C36" s="13"/>
      <c r="D36" s="13"/>
      <c r="E36" s="23"/>
      <c r="F36" s="13"/>
      <c r="G36" s="13"/>
      <c r="H36" s="23"/>
      <c r="I36" s="13"/>
      <c r="J36" s="13"/>
      <c r="K36" s="23"/>
      <c r="L36" s="13"/>
      <c r="M36" s="13"/>
      <c r="N36" s="11"/>
      <c r="O36" s="12"/>
      <c r="P36" s="12"/>
    </row>
    <row r="37" spans="1:29">
      <c r="A37" t="s">
        <v>61</v>
      </c>
      <c r="B37" s="23">
        <v>2</v>
      </c>
      <c r="C37" s="13">
        <v>8</v>
      </c>
      <c r="D37" s="13">
        <v>10</v>
      </c>
      <c r="E37" s="23">
        <v>8</v>
      </c>
      <c r="F37" s="13">
        <v>13</v>
      </c>
      <c r="G37" s="13">
        <v>21</v>
      </c>
      <c r="H37" s="23">
        <v>1</v>
      </c>
      <c r="I37" s="13">
        <v>8</v>
      </c>
      <c r="J37" s="13">
        <v>9</v>
      </c>
      <c r="K37" s="23">
        <v>221</v>
      </c>
      <c r="L37" s="13">
        <v>185</v>
      </c>
      <c r="M37" s="13">
        <v>406</v>
      </c>
      <c r="N37" s="11">
        <f t="shared" ref="N37:P40" si="5">SUM(K37,H37,E37,B37)</f>
        <v>232</v>
      </c>
      <c r="O37" s="12">
        <f t="shared" si="5"/>
        <v>214</v>
      </c>
      <c r="P37" s="12">
        <f t="shared" si="5"/>
        <v>446</v>
      </c>
    </row>
    <row r="38" spans="1:29">
      <c r="A38" t="s">
        <v>62</v>
      </c>
      <c r="B38" s="23">
        <v>2</v>
      </c>
      <c r="C38" s="13">
        <v>2</v>
      </c>
      <c r="D38" s="13">
        <v>4</v>
      </c>
      <c r="E38" s="23">
        <v>43</v>
      </c>
      <c r="F38" s="13">
        <v>33</v>
      </c>
      <c r="G38" s="13">
        <v>76</v>
      </c>
      <c r="H38" s="23">
        <v>1</v>
      </c>
      <c r="I38" s="13">
        <v>3</v>
      </c>
      <c r="J38" s="13">
        <v>4</v>
      </c>
      <c r="K38" s="23">
        <v>424</v>
      </c>
      <c r="L38" s="13">
        <v>292</v>
      </c>
      <c r="M38" s="13">
        <v>716</v>
      </c>
      <c r="N38" s="11">
        <f t="shared" si="5"/>
        <v>470</v>
      </c>
      <c r="O38" s="12">
        <f t="shared" si="5"/>
        <v>330</v>
      </c>
      <c r="P38" s="12">
        <f t="shared" si="5"/>
        <v>800</v>
      </c>
    </row>
    <row r="39" spans="1:29">
      <c r="A39" t="s">
        <v>63</v>
      </c>
      <c r="B39" s="23">
        <v>0</v>
      </c>
      <c r="C39" s="13">
        <v>0</v>
      </c>
      <c r="D39" s="13">
        <v>0</v>
      </c>
      <c r="E39" s="23">
        <v>4</v>
      </c>
      <c r="F39" s="13">
        <v>8</v>
      </c>
      <c r="G39" s="13">
        <v>12</v>
      </c>
      <c r="H39" s="23">
        <v>0</v>
      </c>
      <c r="I39" s="13">
        <v>0</v>
      </c>
      <c r="J39" s="13">
        <v>0</v>
      </c>
      <c r="K39" s="23">
        <v>48</v>
      </c>
      <c r="L39" s="13">
        <v>38</v>
      </c>
      <c r="M39" s="13">
        <v>86</v>
      </c>
      <c r="N39" s="11">
        <f t="shared" si="5"/>
        <v>52</v>
      </c>
      <c r="O39" s="12">
        <f t="shared" si="5"/>
        <v>46</v>
      </c>
      <c r="P39" s="12">
        <f t="shared" si="5"/>
        <v>98</v>
      </c>
    </row>
    <row r="40" spans="1:29">
      <c r="A40" t="s">
        <v>64</v>
      </c>
      <c r="B40" s="23">
        <v>0</v>
      </c>
      <c r="C40" s="13">
        <v>0</v>
      </c>
      <c r="D40" s="13">
        <v>0</v>
      </c>
      <c r="E40" s="23">
        <v>6</v>
      </c>
      <c r="F40" s="13">
        <v>1</v>
      </c>
      <c r="G40" s="13">
        <v>7</v>
      </c>
      <c r="H40" s="23">
        <v>1</v>
      </c>
      <c r="I40" s="13">
        <v>1</v>
      </c>
      <c r="J40" s="13">
        <v>2</v>
      </c>
      <c r="K40" s="23">
        <v>84</v>
      </c>
      <c r="L40" s="13">
        <v>55</v>
      </c>
      <c r="M40" s="13">
        <v>139</v>
      </c>
      <c r="N40" s="11">
        <f t="shared" si="5"/>
        <v>91</v>
      </c>
      <c r="O40" s="12">
        <f t="shared" si="5"/>
        <v>57</v>
      </c>
      <c r="P40" s="12">
        <f t="shared" si="5"/>
        <v>148</v>
      </c>
    </row>
    <row r="41" spans="1:29" s="14" customFormat="1">
      <c r="A41" s="14" t="s">
        <v>46</v>
      </c>
      <c r="B41" s="15">
        <v>4</v>
      </c>
      <c r="C41" s="16">
        <v>10</v>
      </c>
      <c r="D41" s="16">
        <v>14</v>
      </c>
      <c r="E41" s="15">
        <v>61</v>
      </c>
      <c r="F41" s="16">
        <v>55</v>
      </c>
      <c r="G41" s="16">
        <v>116</v>
      </c>
      <c r="H41" s="15">
        <v>2</v>
      </c>
      <c r="I41" s="16">
        <v>10</v>
      </c>
      <c r="J41" s="16">
        <v>12</v>
      </c>
      <c r="K41" s="15">
        <v>777</v>
      </c>
      <c r="L41" s="16">
        <v>570</v>
      </c>
      <c r="M41" s="16">
        <v>1347</v>
      </c>
      <c r="N41" s="15">
        <f>SUM(N37:N40)</f>
        <v>845</v>
      </c>
      <c r="O41" s="16">
        <f>SUM(O37:O40)</f>
        <v>647</v>
      </c>
      <c r="P41" s="16">
        <f>SUM(P37:P40)</f>
        <v>1492</v>
      </c>
    </row>
    <row r="42" spans="1:29" s="14" customFormat="1">
      <c r="A42" s="14" t="s">
        <v>98</v>
      </c>
      <c r="B42" s="15">
        <f t="shared" ref="B42:P42" si="6">SUM(B41,B35,B29)</f>
        <v>994</v>
      </c>
      <c r="C42" s="16">
        <f t="shared" si="6"/>
        <v>1520</v>
      </c>
      <c r="D42" s="16">
        <f t="shared" si="6"/>
        <v>2514</v>
      </c>
      <c r="E42" s="15">
        <f t="shared" si="6"/>
        <v>1644</v>
      </c>
      <c r="F42" s="16">
        <f t="shared" si="6"/>
        <v>1532</v>
      </c>
      <c r="G42" s="16">
        <f t="shared" si="6"/>
        <v>3176</v>
      </c>
      <c r="H42" s="15">
        <f t="shared" si="6"/>
        <v>75</v>
      </c>
      <c r="I42" s="16">
        <f t="shared" si="6"/>
        <v>187</v>
      </c>
      <c r="J42" s="16">
        <f t="shared" si="6"/>
        <v>262</v>
      </c>
      <c r="K42" s="15">
        <f t="shared" si="6"/>
        <v>3140</v>
      </c>
      <c r="L42" s="16">
        <f t="shared" si="6"/>
        <v>2280</v>
      </c>
      <c r="M42" s="16">
        <f t="shared" si="6"/>
        <v>5420</v>
      </c>
      <c r="N42" s="15">
        <f t="shared" si="6"/>
        <v>5854</v>
      </c>
      <c r="O42" s="16">
        <f t="shared" si="6"/>
        <v>5521</v>
      </c>
      <c r="P42" s="16">
        <f t="shared" si="6"/>
        <v>11375</v>
      </c>
    </row>
    <row r="43" spans="1:29" s="14" customFormat="1">
      <c r="B43" s="85"/>
      <c r="C43" s="17"/>
      <c r="D43" s="17"/>
      <c r="E43" s="85"/>
      <c r="F43" s="17"/>
      <c r="G43" s="17"/>
      <c r="H43" s="85"/>
      <c r="I43" s="17"/>
      <c r="J43" s="17"/>
      <c r="K43" s="85"/>
      <c r="L43" s="17"/>
      <c r="M43" s="17"/>
      <c r="N43" s="85"/>
      <c r="O43" s="17"/>
      <c r="P43" s="17"/>
    </row>
    <row r="44" spans="1:29" s="14" customFormat="1" ht="16.5" customHeight="1">
      <c r="A44" s="74" t="s">
        <v>99</v>
      </c>
      <c r="B44" s="15"/>
      <c r="C44" s="16"/>
      <c r="D44" s="16"/>
      <c r="E44" s="15"/>
      <c r="F44" s="16"/>
      <c r="G44" s="16"/>
      <c r="H44" s="15"/>
      <c r="I44" s="16"/>
      <c r="J44" s="16"/>
      <c r="K44" s="15"/>
      <c r="L44" s="16"/>
      <c r="M44" s="16"/>
      <c r="N44" s="15"/>
      <c r="O44" s="16"/>
      <c r="P44" s="16"/>
      <c r="Q44"/>
      <c r="R44"/>
      <c r="S44"/>
      <c r="T44"/>
      <c r="U44"/>
      <c r="V44"/>
      <c r="W44"/>
      <c r="X44"/>
      <c r="Y44"/>
      <c r="Z44"/>
      <c r="AA44"/>
      <c r="AB44"/>
      <c r="AC44"/>
    </row>
    <row r="45" spans="1:29">
      <c r="A45" t="s">
        <v>61</v>
      </c>
      <c r="B45" s="23">
        <f t="shared" ref="B45:P45" si="7">SUM(B10,B16,B25,B31,B37)</f>
        <v>765</v>
      </c>
      <c r="C45" s="13">
        <f t="shared" si="7"/>
        <v>1085</v>
      </c>
      <c r="D45" s="13">
        <f t="shared" si="7"/>
        <v>1850</v>
      </c>
      <c r="E45" s="23">
        <f t="shared" si="7"/>
        <v>798</v>
      </c>
      <c r="F45" s="13">
        <f t="shared" si="7"/>
        <v>707</v>
      </c>
      <c r="G45" s="13">
        <f t="shared" si="7"/>
        <v>1505</v>
      </c>
      <c r="H45" s="23">
        <f t="shared" si="7"/>
        <v>38</v>
      </c>
      <c r="I45" s="13">
        <f t="shared" si="7"/>
        <v>85</v>
      </c>
      <c r="J45" s="13">
        <f t="shared" si="7"/>
        <v>123</v>
      </c>
      <c r="K45" s="23">
        <f t="shared" si="7"/>
        <v>1820</v>
      </c>
      <c r="L45" s="13">
        <f t="shared" si="7"/>
        <v>1307</v>
      </c>
      <c r="M45" s="13">
        <f t="shared" si="7"/>
        <v>3127</v>
      </c>
      <c r="N45" s="11">
        <f t="shared" si="7"/>
        <v>3421</v>
      </c>
      <c r="O45" s="12">
        <f t="shared" si="7"/>
        <v>3184</v>
      </c>
      <c r="P45" s="12">
        <f t="shared" si="7"/>
        <v>6605</v>
      </c>
    </row>
    <row r="46" spans="1:29">
      <c r="A46" t="s">
        <v>62</v>
      </c>
      <c r="B46" s="23">
        <f>SUM(B38,B32,B26,B17,B11)</f>
        <v>1448</v>
      </c>
      <c r="C46" s="13">
        <f t="shared" ref="C46:P46" si="8">SUM(C38,C32,C26,C17,C11)</f>
        <v>2294</v>
      </c>
      <c r="D46" s="13">
        <f t="shared" si="8"/>
        <v>3742</v>
      </c>
      <c r="E46" s="23">
        <f t="shared" si="8"/>
        <v>2407</v>
      </c>
      <c r="F46" s="13">
        <f t="shared" si="8"/>
        <v>2105</v>
      </c>
      <c r="G46" s="13">
        <f t="shared" si="8"/>
        <v>4512</v>
      </c>
      <c r="H46" s="23">
        <f t="shared" si="8"/>
        <v>80</v>
      </c>
      <c r="I46" s="13">
        <f t="shared" si="8"/>
        <v>237</v>
      </c>
      <c r="J46" s="13">
        <f t="shared" si="8"/>
        <v>317</v>
      </c>
      <c r="K46" s="23">
        <f t="shared" si="8"/>
        <v>3481</v>
      </c>
      <c r="L46" s="13">
        <f t="shared" si="8"/>
        <v>2423</v>
      </c>
      <c r="M46" s="13">
        <f t="shared" si="8"/>
        <v>5904</v>
      </c>
      <c r="N46" s="11">
        <f t="shared" si="8"/>
        <v>7416</v>
      </c>
      <c r="O46" s="12">
        <f t="shared" si="8"/>
        <v>7059</v>
      </c>
      <c r="P46" s="12">
        <f t="shared" si="8"/>
        <v>14475</v>
      </c>
    </row>
    <row r="47" spans="1:29">
      <c r="A47" t="s">
        <v>63</v>
      </c>
      <c r="B47" s="23">
        <f t="shared" ref="B47:P47" si="9">SUM(B12,B18,,B27,B33,B39)</f>
        <v>51</v>
      </c>
      <c r="C47" s="13">
        <f t="shared" si="9"/>
        <v>72</v>
      </c>
      <c r="D47" s="13">
        <f t="shared" si="9"/>
        <v>123</v>
      </c>
      <c r="E47" s="23">
        <f t="shared" si="9"/>
        <v>179</v>
      </c>
      <c r="F47" s="13">
        <f t="shared" si="9"/>
        <v>131</v>
      </c>
      <c r="G47" s="13">
        <f t="shared" si="9"/>
        <v>310</v>
      </c>
      <c r="H47" s="23">
        <f t="shared" si="9"/>
        <v>10</v>
      </c>
      <c r="I47" s="13">
        <f t="shared" si="9"/>
        <v>52</v>
      </c>
      <c r="J47" s="13">
        <f t="shared" si="9"/>
        <v>62</v>
      </c>
      <c r="K47" s="23">
        <f t="shared" si="9"/>
        <v>346</v>
      </c>
      <c r="L47" s="13">
        <f t="shared" si="9"/>
        <v>245</v>
      </c>
      <c r="M47" s="13">
        <f t="shared" si="9"/>
        <v>591</v>
      </c>
      <c r="N47" s="11">
        <f t="shared" si="9"/>
        <v>586</v>
      </c>
      <c r="O47" s="12">
        <f t="shared" si="9"/>
        <v>500</v>
      </c>
      <c r="P47" s="12">
        <f t="shared" si="9"/>
        <v>1086</v>
      </c>
    </row>
    <row r="48" spans="1:29">
      <c r="A48" t="s">
        <v>64</v>
      </c>
      <c r="B48" s="23">
        <f t="shared" ref="B48:P48" si="10">SUM(B13,B19,B28,B34,B40)</f>
        <v>128</v>
      </c>
      <c r="C48" s="13">
        <f t="shared" si="10"/>
        <v>172</v>
      </c>
      <c r="D48" s="13">
        <f t="shared" si="10"/>
        <v>300</v>
      </c>
      <c r="E48" s="23">
        <f t="shared" si="10"/>
        <v>297</v>
      </c>
      <c r="F48" s="13">
        <f t="shared" si="10"/>
        <v>185</v>
      </c>
      <c r="G48" s="13">
        <f t="shared" si="10"/>
        <v>482</v>
      </c>
      <c r="H48" s="23">
        <f t="shared" si="10"/>
        <v>26</v>
      </c>
      <c r="I48" s="13">
        <f t="shared" si="10"/>
        <v>55</v>
      </c>
      <c r="J48" s="13">
        <f t="shared" si="10"/>
        <v>81</v>
      </c>
      <c r="K48" s="23">
        <f t="shared" si="10"/>
        <v>609</v>
      </c>
      <c r="L48" s="13">
        <f t="shared" si="10"/>
        <v>427</v>
      </c>
      <c r="M48" s="13">
        <f t="shared" si="10"/>
        <v>1036</v>
      </c>
      <c r="N48" s="11">
        <f t="shared" si="10"/>
        <v>1060</v>
      </c>
      <c r="O48" s="12">
        <f t="shared" si="10"/>
        <v>839</v>
      </c>
      <c r="P48" s="12">
        <f t="shared" si="10"/>
        <v>1899</v>
      </c>
    </row>
    <row r="49" spans="1:29" s="14" customFormat="1">
      <c r="A49" s="14" t="s">
        <v>46</v>
      </c>
      <c r="B49" s="15">
        <f t="shared" ref="B49:P49" si="11">SUM(B45:B48)</f>
        <v>2392</v>
      </c>
      <c r="C49" s="16">
        <f t="shared" si="11"/>
        <v>3623</v>
      </c>
      <c r="D49" s="16">
        <f t="shared" si="11"/>
        <v>6015</v>
      </c>
      <c r="E49" s="15">
        <f t="shared" si="11"/>
        <v>3681</v>
      </c>
      <c r="F49" s="16">
        <f t="shared" si="11"/>
        <v>3128</v>
      </c>
      <c r="G49" s="16">
        <f t="shared" si="11"/>
        <v>6809</v>
      </c>
      <c r="H49" s="15">
        <f t="shared" si="11"/>
        <v>154</v>
      </c>
      <c r="I49" s="16">
        <f t="shared" si="11"/>
        <v>429</v>
      </c>
      <c r="J49" s="16">
        <f t="shared" si="11"/>
        <v>583</v>
      </c>
      <c r="K49" s="15">
        <f t="shared" si="11"/>
        <v>6256</v>
      </c>
      <c r="L49" s="16">
        <f t="shared" si="11"/>
        <v>4402</v>
      </c>
      <c r="M49" s="16">
        <f t="shared" si="11"/>
        <v>10658</v>
      </c>
      <c r="N49" s="15">
        <f t="shared" si="11"/>
        <v>12483</v>
      </c>
      <c r="O49" s="16">
        <f t="shared" si="11"/>
        <v>11582</v>
      </c>
      <c r="P49" s="16">
        <f t="shared" si="11"/>
        <v>24065</v>
      </c>
    </row>
    <row r="50" spans="1:29">
      <c r="B50" s="3"/>
      <c r="N50" s="150"/>
      <c r="O50" s="151"/>
      <c r="P50" s="151"/>
      <c r="Q50" s="14"/>
      <c r="R50" s="14"/>
      <c r="S50" s="14"/>
      <c r="T50" s="14"/>
      <c r="U50" s="14"/>
      <c r="V50" s="14"/>
      <c r="W50" s="14"/>
      <c r="X50" s="14"/>
      <c r="Y50" s="14"/>
      <c r="Z50" s="14"/>
      <c r="AA50" s="14"/>
      <c r="AB50" s="14"/>
      <c r="AC50" s="14"/>
    </row>
    <row r="51" spans="1:29">
      <c r="A51" s="1" t="s">
        <v>100</v>
      </c>
      <c r="B51" s="152"/>
      <c r="C51" s="153"/>
      <c r="D51" s="153"/>
      <c r="E51" s="153"/>
      <c r="F51" s="153"/>
      <c r="G51" s="153"/>
      <c r="H51" s="153"/>
      <c r="I51" s="153"/>
      <c r="J51" s="153"/>
      <c r="K51" s="153"/>
      <c r="L51" s="153"/>
      <c r="M51" s="154"/>
      <c r="N51" s="155">
        <v>25</v>
      </c>
      <c r="O51" s="1">
        <v>60</v>
      </c>
      <c r="P51" s="1">
        <v>85</v>
      </c>
      <c r="Q51" s="14"/>
      <c r="R51" s="14"/>
      <c r="S51" s="14"/>
      <c r="T51" s="14"/>
      <c r="U51" s="14"/>
      <c r="V51" s="14"/>
      <c r="W51" s="14"/>
      <c r="X51" s="14"/>
      <c r="Y51" s="14"/>
      <c r="Z51" s="14"/>
      <c r="AA51" s="14"/>
      <c r="AB51" s="14"/>
      <c r="AC51" s="14"/>
    </row>
    <row r="52" spans="1:29">
      <c r="A52" s="1"/>
      <c r="N52" s="156"/>
      <c r="O52" s="157"/>
      <c r="P52" s="157"/>
      <c r="Q52" s="14"/>
      <c r="R52" s="14"/>
      <c r="S52" s="14"/>
      <c r="T52" s="14"/>
      <c r="U52" s="14"/>
      <c r="V52" s="14"/>
      <c r="W52" s="14"/>
      <c r="X52" s="14"/>
      <c r="Y52" s="14"/>
      <c r="Z52" s="14"/>
      <c r="AA52" s="14"/>
      <c r="AB52" s="14"/>
      <c r="AC52" s="14"/>
    </row>
    <row r="53" spans="1:29">
      <c r="M53" s="14" t="s">
        <v>101</v>
      </c>
      <c r="N53" s="158">
        <f>SUM('21vrem07'!B43+'21vrem07'!B12+N51+N49)</f>
        <v>22578</v>
      </c>
      <c r="O53" s="81">
        <f>SUM('21vrem07'!C43+'21vrem07'!C12+O51+O49)</f>
        <v>20271</v>
      </c>
      <c r="P53" s="81">
        <f>SUM('21vrem07'!D43+'21vrem07'!D12+P51+P49)</f>
        <v>42849</v>
      </c>
    </row>
    <row r="54" spans="1:29" ht="18" customHeight="1">
      <c r="B54" s="75"/>
    </row>
    <row r="55" spans="1:29">
      <c r="A55" s="241" t="s">
        <v>378</v>
      </c>
      <c r="M55" s="12"/>
    </row>
    <row r="56" spans="1:29">
      <c r="Q56" s="14"/>
      <c r="R56" s="14"/>
      <c r="S56" s="14"/>
      <c r="T56" s="14"/>
      <c r="U56" s="14"/>
      <c r="V56" s="14"/>
      <c r="W56" s="14"/>
      <c r="X56" s="14"/>
      <c r="Y56" s="14"/>
      <c r="Z56" s="14"/>
      <c r="AA56" s="14"/>
      <c r="AB56" s="14"/>
      <c r="AC56" s="14"/>
    </row>
    <row r="58" spans="1:29">
      <c r="N58" s="12"/>
      <c r="O58" s="12"/>
      <c r="P58" s="12"/>
    </row>
    <row r="60" spans="1:29">
      <c r="S60" s="12"/>
    </row>
  </sheetData>
  <mergeCells count="8">
    <mergeCell ref="N6:P6"/>
    <mergeCell ref="A2:P2"/>
    <mergeCell ref="A3:P3"/>
    <mergeCell ref="B6:D6"/>
    <mergeCell ref="E6:G6"/>
    <mergeCell ref="H6:J6"/>
    <mergeCell ref="K6:M6"/>
    <mergeCell ref="A4:P4"/>
  </mergeCells>
  <phoneticPr fontId="6" type="noConversion"/>
  <pageMargins left="0.15748031496062992" right="0.15748031496062992" top="0.59055118110236227" bottom="0.39370078740157483" header="0.51181102362204722" footer="0.51181102362204722"/>
  <pageSetup paperSize="9" scale="81" orientation="portrait" r:id="rId1"/>
  <headerFooter alignWithMargins="0">
    <oddFooter>&amp;R&amp;A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CFB07F8B6A634DA136D429608D4A16" ma:contentTypeVersion="17" ma:contentTypeDescription="Een nieuw document maken." ma:contentTypeScope="" ma:versionID="c17c89835cdb21c27ad14c9afaa5493c">
  <xsd:schema xmlns:xsd="http://www.w3.org/2001/XMLSchema" xmlns:xs="http://www.w3.org/2001/XMLSchema" xmlns:p="http://schemas.microsoft.com/office/2006/metadata/properties" xmlns:ns2="c3712c5a-a8d0-44e8-9b9d-678a904abb54" xmlns:ns3="http://schemas.microsoft.com/sharepoint/v3/fields" xmlns:ns4="e1183e09-c796-41a2-ba5a-4d319536ae41" xmlns:ns5="9a9ec0f0-7796-43d0-ac1f-4c8c46ee0bd1" targetNamespace="http://schemas.microsoft.com/office/2006/metadata/properties" ma:root="true" ma:fieldsID="08873ea7fc885bc1c62bd7b9383cf68a" ns2:_="" ns3:_="" ns4:_="" ns5:_="">
    <xsd:import namespace="c3712c5a-a8d0-44e8-9b9d-678a904abb54"/>
    <xsd:import namespace="http://schemas.microsoft.com/sharepoint/v3/fields"/>
    <xsd:import namespace="e1183e09-c796-41a2-ba5a-4d319536ae41"/>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_Version" minOccurs="0"/>
                <xsd:element ref="ns2:MediaServiceDateTaken" minOccurs="0"/>
                <xsd:element ref="ns2:MediaLengthInSeconds" minOccurs="0"/>
                <xsd:element ref="ns4:SharedWithUsers" minOccurs="0"/>
                <xsd:element ref="ns4:SharedWithDetails" minOccurs="0"/>
                <xsd:element ref="ns2:lcf76f155ced4ddcb4097134ff3c332f" minOccurs="0"/>
                <xsd:element ref="ns5: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12c5a-a8d0-44e8-9b9d-678a904abb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e"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183e09-c796-41a2-ba5a-4d319536ae41"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87197e86-4d33-40b3-83a0-6f4c8f991a54}" ma:internalName="TaxCatchAll" ma:showField="CatchAllData" ma:web="e1183e09-c796-41a2-ba5a-4d319536ae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ma:index="13"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c3712c5a-a8d0-44e8-9b9d-678a904abb54">
      <Terms xmlns="http://schemas.microsoft.com/office/infopath/2007/PartnerControls"/>
    </lcf76f155ced4ddcb4097134ff3c332f>
    <TaxCatchAll xmlns="9a9ec0f0-7796-43d0-ac1f-4c8c46ee0bd1" xsi:nil="true"/>
  </documentManagement>
</p:properties>
</file>

<file path=customXml/itemProps1.xml><?xml version="1.0" encoding="utf-8"?>
<ds:datastoreItem xmlns:ds="http://schemas.openxmlformats.org/officeDocument/2006/customXml" ds:itemID="{FB626A1F-6C59-4FE4-AB76-B4F018786780}">
  <ds:schemaRefs>
    <ds:schemaRef ds:uri="http://schemas.microsoft.com/sharepoint/v3/contenttype/forms"/>
  </ds:schemaRefs>
</ds:datastoreItem>
</file>

<file path=customXml/itemProps2.xml><?xml version="1.0" encoding="utf-8"?>
<ds:datastoreItem xmlns:ds="http://schemas.openxmlformats.org/officeDocument/2006/customXml" ds:itemID="{834D8F46-B31A-4800-A444-3DA9A57D81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712c5a-a8d0-44e8-9b9d-678a904abb54"/>
    <ds:schemaRef ds:uri="http://schemas.microsoft.com/sharepoint/v3/fields"/>
    <ds:schemaRef ds:uri="e1183e09-c796-41a2-ba5a-4d319536ae41"/>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5965EA-5A84-457D-AD8A-A60F3593D92D}">
  <ds:schemaRefs>
    <ds:schemaRef ds:uri="http://schemas.microsoft.com/office/2006/documentManagement/types"/>
    <ds:schemaRef ds:uri="c3712c5a-a8d0-44e8-9b9d-678a904abb54"/>
    <ds:schemaRef ds:uri="http://purl.org/dc/terms/"/>
    <ds:schemaRef ds:uri="http://purl.org/dc/dcmitype/"/>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9a9ec0f0-7796-43d0-ac1f-4c8c46ee0bd1"/>
    <ds:schemaRef ds:uri="e1183e09-c796-41a2-ba5a-4d319536ae41"/>
    <ds:schemaRef ds:uri="http://schemas.microsoft.com/sharepoint/v3/field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16</vt:i4>
      </vt:variant>
      <vt:variant>
        <vt:lpstr>Benoemde bereiken</vt:lpstr>
      </vt:variant>
      <vt:variant>
        <vt:i4>2</vt:i4>
      </vt:variant>
    </vt:vector>
  </HeadingPairs>
  <TitlesOfParts>
    <vt:vector size="18" baseType="lpstr">
      <vt:lpstr>INHOUD</vt:lpstr>
      <vt:lpstr>21vrem01</vt:lpstr>
      <vt:lpstr>21vrem02</vt:lpstr>
      <vt:lpstr>21vrem03</vt:lpstr>
      <vt:lpstr>21vrem04</vt:lpstr>
      <vt:lpstr>21vrem05</vt:lpstr>
      <vt:lpstr>21vrem06</vt:lpstr>
      <vt:lpstr>21vrem07</vt:lpstr>
      <vt:lpstr>21vrem08</vt:lpstr>
      <vt:lpstr>21vrem09</vt:lpstr>
      <vt:lpstr>21vrem10</vt:lpstr>
      <vt:lpstr>21vrem11</vt:lpstr>
      <vt:lpstr>21vrem12</vt:lpstr>
      <vt:lpstr>21vrem13</vt:lpstr>
      <vt:lpstr>21vrem14</vt:lpstr>
      <vt:lpstr>21vrem15</vt:lpstr>
      <vt:lpstr>'21vrem01'!Afdrukbereik</vt:lpstr>
      <vt:lpstr>'21vrem02'!Afdrukbereik</vt:lpstr>
    </vt:vector>
  </TitlesOfParts>
  <Manager/>
  <Company>SBS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Van Impe Hannah</cp:lastModifiedBy>
  <cp:revision/>
  <dcterms:created xsi:type="dcterms:W3CDTF">2002-09-03T08:12:57Z</dcterms:created>
  <dcterms:modified xsi:type="dcterms:W3CDTF">2023-09-25T06:57:47Z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0x01010036CFB07F8B6A634DA136D429608D4A16</vt:lpwstr>
  </property>
  <property fmtid="{D5CDD505-2E9C-101B-9397-08002B2CF9AE}" pid="3" name="Order">
    <vt:r8>426800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