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256" windowHeight="12576" tabRatio="740" activeTab="0"/>
  </bookViews>
  <sheets>
    <sheet name="INHOUD" sheetId="1" r:id="rId1"/>
    <sheet name="AANTAL-SCHOLEN" sheetId="2" r:id="rId2"/>
    <sheet name="21sch01" sheetId="3" r:id="rId3"/>
    <sheet name="21sch02" sheetId="4" r:id="rId4"/>
    <sheet name="21sch03" sheetId="5" r:id="rId5"/>
    <sheet name="21sch04" sheetId="6" r:id="rId6"/>
    <sheet name="21sch05" sheetId="7" r:id="rId7"/>
    <sheet name="21sch06" sheetId="8" r:id="rId8"/>
    <sheet name="21sch07" sheetId="9" r:id="rId9"/>
    <sheet name="21sch08" sheetId="10" r:id="rId10"/>
    <sheet name="21sch09" sheetId="11" r:id="rId11"/>
    <sheet name="21sch10" sheetId="12" r:id="rId12"/>
    <sheet name="21sch11" sheetId="13" r:id="rId13"/>
    <sheet name="21sch12" sheetId="14" r:id="rId14"/>
    <sheet name="21sch13" sheetId="15" r:id="rId15"/>
    <sheet name="21sch14" sheetId="16" r:id="rId16"/>
  </sheets>
  <definedNames>
    <definedName name="_p412">#REF!</definedName>
    <definedName name="_p413">#REF!</definedName>
    <definedName name="_xlnm.Print_Area" localSheetId="2">'21sch01'!$A$1:$S$55</definedName>
    <definedName name="_xlnm.Print_Area" localSheetId="3">'21sch02'!$A$1:$S$46</definedName>
    <definedName name="_xlnm.Print_Area" localSheetId="4">'21sch03'!$A$1:$I$49</definedName>
    <definedName name="_xlnm.Print_Area" localSheetId="5">'21sch04'!$A$1:$I$51</definedName>
    <definedName name="_xlnm.Print_Area" localSheetId="6">'21sch05'!$A$1:$I$49</definedName>
    <definedName name="_xlnm.Print_Area" localSheetId="1">'AANTAL-SCHOLEN'!$A$1:$M$49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<sst xmlns="http://schemas.openxmlformats.org/spreadsheetml/2006/main" count="854" uniqueCount="197">
  <si>
    <t>Algemeen totaal</t>
  </si>
  <si>
    <t>Antwerpen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</si>
  <si>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</si>
  <si>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</si>
  <si>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</si>
  <si>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</si>
  <si>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</si>
  <si>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</si>
  <si>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</si>
  <si>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</si>
  <si>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</si>
  <si>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</si>
  <si>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</si>
  <si>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</si>
  <si>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</si>
  <si>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</si>
  <si>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</si>
  <si>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</si>
  <si>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</si>
  <si>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SECUNDAIR ONDERWIJS</t>
  </si>
  <si>
    <t>Gemeenschaps-</t>
  </si>
  <si>
    <t>Vlaamse</t>
  </si>
  <si>
    <t>onderwijs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</si>
  <si>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</si>
  <si>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</si>
  <si>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</si>
  <si>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</si>
  <si>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</si>
  <si>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</si>
  <si>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</si>
  <si>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</si>
  <si>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</si>
  <si>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</si>
  <si>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</si>
  <si>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</si>
  <si>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</si>
  <si>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B.O. </t>
  </si>
  <si>
    <t xml:space="preserve">Aantal Franstalige afdelingen van Nederlandstalige scholen </t>
  </si>
  <si>
    <t>1 (2)</t>
  </si>
  <si>
    <t>(scholen met kleuteronderwijs, lager onderwijs of kleuter- én lager onderwijs)</t>
  </si>
  <si>
    <t>Gemeenschapsonderwijs: 1 in West-Vlaanderen; Privaatrechtelijk: 1 in Antwerpen en 2 in Vlaams-Brabant; Gemeentelijk: 1 in Antwerpen en 1 in Oost-Vlaanderen.</t>
  </si>
  <si>
    <t>onder de bevoegdheid van het Vlaams Ministerie van Onderwijs en Vorming</t>
  </si>
  <si>
    <t>voor voltijds gewoon secundair onderwijs.</t>
  </si>
  <si>
    <t>Voor het aantal Franstalige scholen en Franstalige afdelingen van Nederlandstalige scholen: zie laatste tabel van dit hoofdstuk.</t>
  </si>
  <si>
    <t>B.H.G. (4)</t>
  </si>
  <si>
    <t>(4) B.H.G.: Brussels Hoofdstedelijk Gewest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</si>
  <si>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</si>
  <si>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</si>
  <si>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</si>
  <si>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</si>
  <si>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</si>
  <si>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</si>
  <si>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</si>
  <si>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Aantal scholen in het basisonderwijs / kleuteronderwjis / lager onderwijs</t>
  </si>
  <si>
    <t>Aantal autonome kleuterscholen, autonome lagere scholen en basisscholen (kleuter én lager)</t>
  </si>
  <si>
    <t>Aantal scholen in het secundair onderwijs</t>
  </si>
  <si>
    <t>Deeltijds beroepssecundair onderwijs - aantal scholen</t>
  </si>
  <si>
    <t>Franstalig onderwijs - aantal Franstalige scholen / afdelingen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</si>
  <si>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</si>
  <si>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</si>
  <si>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Aantal centra voor deeltijds onderwijs (1)</t>
  </si>
  <si>
    <t>DEELTIJDS SECUNDAIR ONDERWIJS</t>
  </si>
  <si>
    <t xml:space="preserve">Daarnaast (niet opgenomen in de tabel) waren er nog 6 scholen met buitengewoon onderwijs van het type 5: </t>
  </si>
  <si>
    <t>Deeltijds kunstonderwijs - aantal scholen</t>
  </si>
  <si>
    <t xml:space="preserve">   Dans</t>
  </si>
  <si>
    <t xml:space="preserve">   Muziek</t>
  </si>
  <si>
    <t>KUNSTACADEMIES (1)</t>
  </si>
  <si>
    <t>Aantal instellingen naar soort schoolbestuur, provincie en soort academie</t>
  </si>
  <si>
    <t>DEELTIJDS KUNSTONDERWIJS</t>
  </si>
  <si>
    <t>Volwassenenonderwijs - aantal centra</t>
  </si>
  <si>
    <t>VOLWASSENENONDERWIJS</t>
  </si>
  <si>
    <t>Vlaams Brabant</t>
  </si>
  <si>
    <t>AANTAL CENTRA VOOR BASISEDUCATIE</t>
  </si>
  <si>
    <t>Aantal centra</t>
  </si>
  <si>
    <t>Gemeenschaps-
onderwijs</t>
  </si>
  <si>
    <t>Gesubsidieerd vrij onderwijs</t>
  </si>
  <si>
    <t>Gesubsidieerd officieel onderwijs</t>
  </si>
  <si>
    <t>Aantal scholen waar voltijds gewoon secundair onderwijs of buitengewoon secundair onderwijs ingericht wordt (1)(2)(3)</t>
  </si>
  <si>
    <t>Intercommunale</t>
  </si>
  <si>
    <t>MUZIEK, WOORDKUNST-DRAMA, DANS</t>
  </si>
  <si>
    <t xml:space="preserve">   Woordkunst-drama</t>
  </si>
  <si>
    <t>EVOLUTIE AANTAL ONDERWIJSINSTELLINGEN</t>
  </si>
  <si>
    <t xml:space="preserve"> </t>
  </si>
  <si>
    <t>2016-2017</t>
  </si>
  <si>
    <t>2015-2016</t>
  </si>
  <si>
    <t>2014-2015</t>
  </si>
  <si>
    <t>2013-2014</t>
  </si>
  <si>
    <t>2012-2013</t>
  </si>
  <si>
    <t>2011-2012</t>
  </si>
  <si>
    <t>2010-2011</t>
  </si>
  <si>
    <t>Nederlandstalig</t>
  </si>
  <si>
    <t>Gewoon basisonderwijs</t>
  </si>
  <si>
    <t xml:space="preserve">   Autonome kleuterscholen</t>
  </si>
  <si>
    <t xml:space="preserve">   Autonome lagere scholen</t>
  </si>
  <si>
    <t xml:space="preserve">   Scholen die kleuter- én lager onderwijs inrichten</t>
  </si>
  <si>
    <t>Franstalig</t>
  </si>
  <si>
    <t xml:space="preserve">     Gewoon basisonderwijs</t>
  </si>
  <si>
    <t>Gewoon secundair onderwijs (voltijds en deeltijds)</t>
  </si>
  <si>
    <t>waarvan       - autonome centra voor deeltijds beroepssecundair onderwijs</t>
  </si>
  <si>
    <t>en waarvan  - scholen die enkel HBO5 verpleegkunde inrichten</t>
  </si>
  <si>
    <t>Buitengewoon secundair onderwijs (1)</t>
  </si>
  <si>
    <t xml:space="preserve">     Hogescholen</t>
  </si>
  <si>
    <t xml:space="preserve">     Universiteiten</t>
  </si>
  <si>
    <t xml:space="preserve">    Centra voor volwassenenonderwijs</t>
  </si>
  <si>
    <t xml:space="preserve">    Centra voor basiseducatie</t>
  </si>
  <si>
    <t xml:space="preserve">    Academies</t>
  </si>
  <si>
    <t>(1) inclusief type 5-scholen</t>
  </si>
  <si>
    <t>AANTAL BASISSCHOLEN</t>
  </si>
  <si>
    <t>AANTAL SECUNDAIRE SCHOLEN</t>
  </si>
  <si>
    <t>Totaal aantal Nederlandstalige basisscholen</t>
  </si>
  <si>
    <t>2018-2019</t>
  </si>
  <si>
    <t>2017-2018</t>
  </si>
  <si>
    <t>AANTAL CENTRA VOLWASSENENONDERWIJS EN BASISEDUCATIE</t>
  </si>
  <si>
    <t>AANTAL ACADEMIES DEELTIJDS KUNSTONDERWIJS</t>
  </si>
  <si>
    <t>AANTAL HOGER ONDERWIJS INSTELLINGEN</t>
  </si>
  <si>
    <t>Totaal aantal secundaire scholen</t>
  </si>
  <si>
    <t>Buitengewoon basisonderwijs (1)</t>
  </si>
  <si>
    <t xml:space="preserve">     Buitengewoon basisonderwijs (1)</t>
  </si>
  <si>
    <t>In deze tabel worden zowel de Nederlandstalige als de Franstalige scholen meegeteld. Ook de type 5-scholen worden meegeteld.</t>
  </si>
  <si>
    <t>Aantal scholen - weergave per onderwijsniveau van de school</t>
  </si>
  <si>
    <t>Totaal aantal scholen volgens het onderwijsniveau van de school</t>
  </si>
  <si>
    <t>De tabellen over het aantal scholen volgens het onderwijsniveau dat er ingericht wordt, zijn analoog opgebouwd met de tabellen over het aantal inschrijvingen.</t>
  </si>
  <si>
    <t>Ze moeten in samenhang daarmee gelezen worden. Leerlingenaantallen in de Franstalige scholen worden in een aparte tabel gerapporteerd. Daarom is er ook een aparte tabel over het aantal Franstalige scholen.</t>
  </si>
  <si>
    <t xml:space="preserve">Het aantal type 5-leerlingen wordt, om dubbeltellingen te vermijden, enkel in voetnoot vermeld. Analoog daarmee worden ook de type 5-scholen in voetnoot vermeld in de hiernavolgende tabellen </t>
  </si>
  <si>
    <t>aantal scholen</t>
  </si>
  <si>
    <t>Aantal scholen - weergave volgens het onderwijsniveau dat in de school ingericht wordt</t>
  </si>
  <si>
    <t>2019-2020</t>
  </si>
  <si>
    <t xml:space="preserve">   Domeinoverschrijdend</t>
  </si>
  <si>
    <t>Aantal instellingen naar soort schoolbestuur en domein</t>
  </si>
  <si>
    <t>(1) Kunstacademies bieden zowel beeldende en audiovisuele kunsten als podiumkunsten aan.</t>
  </si>
  <si>
    <t>BEELDENDE EN AUDIOVISUELE KUNSTEN</t>
  </si>
  <si>
    <t xml:space="preserve">   Beeldende en audiovisuele kunsten</t>
  </si>
  <si>
    <t>2020-2021</t>
  </si>
  <si>
    <t xml:space="preserve">                       - scholen die SO én HBO5 verpleegkunde inrichten</t>
  </si>
  <si>
    <t xml:space="preserve">                       - centra voor deeltijds beroepssecundair onderwijs gehecht
                         aan een school voor voltijds secundair onderwijs</t>
  </si>
  <si>
    <t>AANTAL SCHOLEN - Schooljaar 2021-2022</t>
  </si>
  <si>
    <t>2021-2022</t>
  </si>
  <si>
    <t>Schooljaar 2021-2022</t>
  </si>
  <si>
    <t>In het buitengewoon basisonderwijs was er 1 autonome kleuterschool, 67 autonome lagere scholen en 125 basisscholen met buitengewoon kleuter- én lager onderwijs.</t>
  </si>
  <si>
    <t>(1) Van de 49 centra voor deeltijds onderwijs zijn er 6 autonoom, de overige 43 maken deel uit van een school</t>
  </si>
  <si>
    <t>(3) Naast de 130 scholen voor buitengewoon secundair onderwijs die in de tabel zijn vermeld, zijn er nog 8 scholen die buitengewoon secundair onderwijs van het type 5 aanbieden:</t>
  </si>
  <si>
    <t xml:space="preserve">     Gemeenschapsonderwijs: 2 in West-Vlaanderen; Privaatrechtelijk: 1 in Antwerpen en 3 in Vlaams-Brabant; Gemeentelijk: 1 in Antwerpen en 1 in Oost-Vlaanderen.</t>
  </si>
  <si>
    <t>ALLE CENTRA VOOR VOLWASSENENONDERWIJS in het schooljaar 2021-2022</t>
  </si>
  <si>
    <t>-</t>
  </si>
  <si>
    <t>21sch01</t>
  </si>
  <si>
    <t>21sch02</t>
  </si>
  <si>
    <t>21sch07</t>
  </si>
  <si>
    <t>21sch11</t>
  </si>
  <si>
    <t>21sch12</t>
  </si>
  <si>
    <t>21sch13</t>
  </si>
  <si>
    <t>21sch14</t>
  </si>
  <si>
    <t>(2) 16 van de 953 scholen voor voltijds gewoon secundair onderwijs organiseren ook HBO5 verpleegkunde. Daarnaast zijn er nog 4 scholen die enkel HBO5 verpleegkunde inrichten. Die zijn niet opgenomen in deze tabel.</t>
  </si>
  <si>
    <t xml:space="preserve">      B.O.: buitengewoon onderwijs</t>
  </si>
  <si>
    <t>Gemeenschapscommissie</t>
  </si>
  <si>
    <t xml:space="preserve">(2) In deze Franstalige afdeling wordt enkel type 5-onderwijs verstrekt. </t>
  </si>
  <si>
    <t>21sch03</t>
  </si>
  <si>
    <t>Gewoon kleuteronderwijs - aantal scholen volgens hun aandeel jongens</t>
  </si>
  <si>
    <t>21sch04</t>
  </si>
  <si>
    <t>Buitengewoon kleuteronderwijs - aantal scholen volgens hun aandeel jongens</t>
  </si>
  <si>
    <t>21sch05</t>
  </si>
  <si>
    <t>Gewoon lager onderwijs - aantal scholen volgens hun aandeel jongens</t>
  </si>
  <si>
    <t>21sch06</t>
  </si>
  <si>
    <t>Buitengewoon lager onderwijs - aantal scholen volgens hun aandeel jongens</t>
  </si>
  <si>
    <t>21sch08</t>
  </si>
  <si>
    <t>Gewoon secundair onderwijs - aantal scholen volgens hun aandeel jongens</t>
  </si>
  <si>
    <t>21sch09</t>
  </si>
  <si>
    <t>Gewoon secundair onderwijs - aantal leerlingen in gemengde scholen volgens hun aandeel jongens</t>
  </si>
  <si>
    <t>21sch10</t>
  </si>
  <si>
    <t>Buitengewoon secundair onderwijs - aantal scholen volgens hun aandeel jongens</t>
  </si>
  <si>
    <t xml:space="preserve">   Gemeente</t>
  </si>
  <si>
    <t xml:space="preserve">    Provincie</t>
  </si>
  <si>
    <t xml:space="preserve">   Privaatrechtelijk</t>
  </si>
  <si>
    <t xml:space="preserve">   Gemeenschapsonderwijs</t>
  </si>
  <si>
    <t>ALGEMEEN TOTAAL</t>
  </si>
  <si>
    <t xml:space="preserve">   Provincie</t>
  </si>
  <si>
    <t>&gt;80-&lt;100%</t>
  </si>
  <si>
    <t>&gt;60-80%</t>
  </si>
  <si>
    <t>&gt;50-60%</t>
  </si>
  <si>
    <t>&gt;40-50%</t>
  </si>
  <si>
    <t>&gt;0-40%</t>
  </si>
  <si>
    <t>Aantal scholen volgens hun aandeel jongens</t>
  </si>
  <si>
    <t>GEWOON KLEUTERONDERWIJS</t>
  </si>
  <si>
    <t xml:space="preserve">   Vlaamse Gemeenschapscommissie</t>
  </si>
  <si>
    <t>BUITENGEWOON KLEUTERONDERWIJS</t>
  </si>
  <si>
    <t>GEWOON LAGER ONDERWIJS</t>
  </si>
  <si>
    <t xml:space="preserve">    Vl. Gemeenschapscommissie</t>
  </si>
  <si>
    <t xml:space="preserve">   Vl. Gemeenschapscommissie</t>
  </si>
  <si>
    <t>BUITENGEWOON LAGER ONDERWIJS</t>
  </si>
  <si>
    <t>VOLTIJDS GEWOON SECUNDAIR ONDERWIJS</t>
  </si>
  <si>
    <t xml:space="preserve">  Gemeente</t>
  </si>
  <si>
    <t>Aantal leerlingen in gemengde scholen volgens hun aandeel jongens</t>
  </si>
  <si>
    <t xml:space="preserve">    Gemeente</t>
  </si>
  <si>
    <t>Aantal scholen volgens hun aandeel jongens (1)</t>
  </si>
  <si>
    <t>BUITENGEWOON SECUNDAIR ONDERWIJS</t>
  </si>
  <si>
    <t>In het schooljaar 2021-2022 waren er in het gewoon basisonderwijs 157 autonome kleuterscholen, 152 autonome lagere scholen en 2.186 basisscholen met kleuter- én lager onderwijs.</t>
  </si>
  <si>
    <t>(1) Daarnaast (niet opgenomen in de tabel) zijn er nog 8 scholen die buitengewoon secundair onderwijs van het type 5 aanbieden: Gemeenschapsonderwijs: 2 in West-Vlaanderen; Privaatrechtelijk: 1 in Antwerpen en 3 in Vlaams-Brabant; Gemeentelijk: 1 in Antwerpen en 1 in Oost-Vlaanderen.</t>
  </si>
  <si>
    <t>(1) Aan 43 van de 953 scholen voor voltijds gewoon secundair onderwijs is een centrum voor deeltijds onderwijs gehecht. Daarnaast, niet opgenomen in de tabel, zijn er nog 6 autonome centra voor deeltijds onderwijs (zie tabel op tabblad 21sch11).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</si>
</sst>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BF&quot;_-;\-* #,##0\ &quot;BF&quot;_-;_-* &quot;-&quot;\ &quot;BF&quot;_-;_-@_-"/>
    <numFmt numFmtId="173" formatCode="_-* #,##0\ _B_F_-;\-* #,##0\ _B_F_-;_-* &quot;-&quot;\ _B_F_-;_-@_-"/>
    <numFmt numFmtId="174" formatCode="_-* #,##0.00\ &quot;BF&quot;_-;\-* #,##0.00\ &quot;BF&quot;_-;_-* &quot;-&quot;??\ &quot;BF&quot;_-;_-@_-"/>
    <numFmt numFmtId="175" formatCode="_-* #,##0.00\ _B_F_-;\-* #,##0.00\ _B_F_-;_-* &quot;-&quot;??\ _B_F_-;_-@_-"/>
    <numFmt numFmtId="176" formatCode="#,##0;0;&quot;-&quot;"/>
    <numFmt numFmtId="177" formatCode="#,##0;\-0;&quot;-&quot;"/>
    <numFmt numFmtId="178" formatCode="0.0"/>
    <numFmt numFmtId="179" formatCode="0.0%"/>
    <numFmt numFmtId="180" formatCode="#,##0.0"/>
    <numFmt numFmtId="181" formatCode="0.000000"/>
    <numFmt numFmtId="182" formatCode="0.000%"/>
    <numFmt numFmtId="183" formatCode="0.0000%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4"/>
      <name val="Calibri"/>
      <family val="2"/>
    </font>
    <font>
      <b/>
      <sz val="12"/>
      <color rgb="FFFF0000"/>
      <name val="Calibri"/>
      <family val="2"/>
    </font>
    <font>
      <b/>
      <i/>
      <u val="single"/>
      <sz val="12"/>
      <color rgb="FF0070C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>
        <color rgb="FFABABAB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27" borderId="2" applyNumberFormat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3" fontId="4" fillId="1" borderId="4" applyBorder="0">
      <alignment/>
      <protection/>
    </xf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58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59" fillId="32" borderId="0" applyNumberFormat="0" applyBorder="0" applyAlignment="0" applyProtection="0"/>
    <xf numFmtId="179" fontId="7" fillId="0" borderId="0" applyFont="0" applyFill="0" applyBorder="0" applyAlignment="0" applyProtection="0"/>
    <xf numFmtId="10" fontId="7" fillId="0" borderId="0">
      <alignment/>
      <protection/>
    </xf>
    <xf numFmtId="182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60" fillId="26" borderId="1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176" fontId="0" fillId="0" borderId="20" xfId="0" applyNumberFormat="1" applyFont="1" applyFill="1" applyBorder="1" applyAlignment="1">
      <alignment horizontal="centerContinuous"/>
    </xf>
    <xf numFmtId="176" fontId="0" fillId="0" borderId="21" xfId="0" applyNumberFormat="1" applyFont="1" applyFill="1" applyBorder="1" applyAlignment="1">
      <alignment horizontal="centerContinuous"/>
    </xf>
    <xf numFmtId="176" fontId="0" fillId="0" borderId="19" xfId="0" applyNumberFormat="1" applyFont="1" applyFill="1" applyBorder="1" applyAlignment="1">
      <alignment horizontal="centerContinuous"/>
    </xf>
    <xf numFmtId="176" fontId="0" fillId="0" borderId="22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83" applyFont="1" applyFill="1">
      <alignment/>
      <protection/>
    </xf>
    <xf numFmtId="0" fontId="3" fillId="0" borderId="0" xfId="83" applyFont="1" applyFill="1" applyBorder="1" applyAlignment="1">
      <alignment horizontal="centerContinuous"/>
      <protection/>
    </xf>
    <xf numFmtId="0" fontId="3" fillId="0" borderId="0" xfId="83" applyFont="1" applyFill="1" applyBorder="1">
      <alignment/>
      <protection/>
    </xf>
    <xf numFmtId="0" fontId="0" fillId="0" borderId="0" xfId="83" applyFont="1" applyFill="1">
      <alignment/>
      <protection/>
    </xf>
    <xf numFmtId="0" fontId="0" fillId="0" borderId="0" xfId="83" applyFont="1" applyFill="1" applyBorder="1">
      <alignment/>
      <protection/>
    </xf>
    <xf numFmtId="0" fontId="0" fillId="0" borderId="19" xfId="83" applyFont="1" applyFill="1" applyBorder="1">
      <alignment/>
      <protection/>
    </xf>
    <xf numFmtId="0" fontId="0" fillId="0" borderId="29" xfId="83" applyFont="1" applyFill="1" applyBorder="1" applyAlignment="1">
      <alignment horizontal="center"/>
      <protection/>
    </xf>
    <xf numFmtId="0" fontId="0" fillId="0" borderId="0" xfId="83" applyFont="1" applyFill="1" applyAlignment="1">
      <alignment horizontal="center"/>
      <protection/>
    </xf>
    <xf numFmtId="0" fontId="0" fillId="0" borderId="29" xfId="8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14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0" fontId="3" fillId="0" borderId="0" xfId="83" applyFont="1" applyFill="1" applyAlignment="1">
      <alignment horizontal="centerContinuous"/>
      <protection/>
    </xf>
    <xf numFmtId="0" fontId="0" fillId="0" borderId="33" xfId="83" applyFont="1" applyFill="1" applyBorder="1" applyAlignment="1">
      <alignment horizontal="centerContinuous"/>
      <protection/>
    </xf>
    <xf numFmtId="0" fontId="0" fillId="0" borderId="34" xfId="83" applyFont="1" applyFill="1" applyBorder="1" applyAlignment="1">
      <alignment horizontal="centerContinuous"/>
      <protection/>
    </xf>
    <xf numFmtId="0" fontId="0" fillId="0" borderId="33" xfId="83" applyFont="1" applyFill="1" applyBorder="1">
      <alignment/>
      <protection/>
    </xf>
    <xf numFmtId="0" fontId="0" fillId="0" borderId="34" xfId="83" applyFont="1" applyFill="1" applyBorder="1" applyAlignment="1">
      <alignment horizontal="center"/>
      <protection/>
    </xf>
    <xf numFmtId="0" fontId="0" fillId="0" borderId="34" xfId="83" applyFont="1" applyFill="1" applyBorder="1">
      <alignment/>
      <protection/>
    </xf>
    <xf numFmtId="0" fontId="0" fillId="0" borderId="35" xfId="83" applyFont="1" applyFill="1" applyBorder="1" applyAlignment="1">
      <alignment horizontal="center"/>
      <protection/>
    </xf>
    <xf numFmtId="0" fontId="0" fillId="0" borderId="23" xfId="83" applyFont="1" applyFill="1" applyBorder="1" applyAlignment="1">
      <alignment horizontal="center"/>
      <protection/>
    </xf>
    <xf numFmtId="0" fontId="0" fillId="0" borderId="36" xfId="83" applyFont="1" applyFill="1" applyBorder="1" applyAlignment="1">
      <alignment horizontal="center"/>
      <protection/>
    </xf>
    <xf numFmtId="177" fontId="0" fillId="0" borderId="28" xfId="83" applyNumberFormat="1" applyFont="1" applyFill="1" applyBorder="1" applyAlignment="1">
      <alignment horizontal="center"/>
      <protection/>
    </xf>
    <xf numFmtId="177" fontId="0" fillId="0" borderId="0" xfId="83" applyNumberFormat="1" applyFont="1" applyFill="1" applyBorder="1" applyAlignment="1">
      <alignment horizontal="center"/>
      <protection/>
    </xf>
    <xf numFmtId="177" fontId="0" fillId="0" borderId="37" xfId="83" applyNumberFormat="1" applyFont="1" applyFill="1" applyBorder="1" applyAlignment="1">
      <alignment horizontal="center"/>
      <protection/>
    </xf>
    <xf numFmtId="0" fontId="3" fillId="0" borderId="0" xfId="83" applyFont="1" applyFill="1" applyBorder="1" applyAlignment="1">
      <alignment horizontal="right"/>
      <protection/>
    </xf>
    <xf numFmtId="177" fontId="3" fillId="0" borderId="4" xfId="83" applyNumberFormat="1" applyFont="1" applyFill="1" applyBorder="1" applyAlignment="1">
      <alignment horizontal="center"/>
      <protection/>
    </xf>
    <xf numFmtId="177" fontId="3" fillId="0" borderId="27" xfId="83" applyNumberFormat="1" applyFont="1" applyFill="1" applyBorder="1" applyAlignment="1">
      <alignment horizontal="center"/>
      <protection/>
    </xf>
    <xf numFmtId="177" fontId="3" fillId="0" borderId="38" xfId="83" applyNumberFormat="1" applyFont="1" applyFill="1" applyBorder="1" applyAlignment="1">
      <alignment horizontal="center"/>
      <protection/>
    </xf>
    <xf numFmtId="177" fontId="3" fillId="0" borderId="0" xfId="83" applyNumberFormat="1" applyFont="1" applyFill="1" applyBorder="1" applyAlignment="1">
      <alignment horizontal="center"/>
      <protection/>
    </xf>
    <xf numFmtId="0" fontId="13" fillId="0" borderId="0" xfId="82" applyFont="1" applyFill="1">
      <alignment/>
      <protection/>
    </xf>
    <xf numFmtId="0" fontId="14" fillId="0" borderId="0" xfId="82" applyFont="1" applyFill="1" applyAlignment="1">
      <alignment horizontal="right"/>
      <protection/>
    </xf>
    <xf numFmtId="0" fontId="14" fillId="0" borderId="0" xfId="82" applyFont="1" applyFill="1">
      <alignment/>
      <protection/>
    </xf>
    <xf numFmtId="0" fontId="13" fillId="0" borderId="0" xfId="82" applyFont="1" applyFill="1" applyBorder="1">
      <alignment/>
      <protection/>
    </xf>
    <xf numFmtId="0" fontId="13" fillId="0" borderId="39" xfId="82" applyFont="1" applyFill="1" applyBorder="1">
      <alignment/>
      <protection/>
    </xf>
    <xf numFmtId="0" fontId="13" fillId="0" borderId="28" xfId="82" applyFont="1" applyFill="1" applyBorder="1">
      <alignment/>
      <protection/>
    </xf>
    <xf numFmtId="0" fontId="13" fillId="0" borderId="28" xfId="82" applyFont="1" applyFill="1" applyBorder="1" applyAlignment="1">
      <alignment horizontal="centerContinuous"/>
      <protection/>
    </xf>
    <xf numFmtId="0" fontId="13" fillId="0" borderId="29" xfId="82" applyFont="1" applyFill="1" applyBorder="1">
      <alignment/>
      <protection/>
    </xf>
    <xf numFmtId="0" fontId="13" fillId="0" borderId="40" xfId="82" applyFont="1" applyFill="1" applyBorder="1">
      <alignment/>
      <protection/>
    </xf>
    <xf numFmtId="0" fontId="13" fillId="0" borderId="41" xfId="82" applyFont="1" applyFill="1" applyBorder="1">
      <alignment/>
      <protection/>
    </xf>
    <xf numFmtId="0" fontId="13" fillId="0" borderId="41" xfId="82" applyFont="1" applyFill="1" applyBorder="1" applyAlignment="1">
      <alignment horizontal="centerContinuous"/>
      <protection/>
    </xf>
    <xf numFmtId="0" fontId="13" fillId="0" borderId="41" xfId="82" applyFont="1" applyFill="1" applyBorder="1" applyAlignment="1">
      <alignment horizontal="center"/>
      <protection/>
    </xf>
    <xf numFmtId="0" fontId="13" fillId="0" borderId="21" xfId="82" applyFont="1" applyFill="1" applyBorder="1" applyAlignment="1">
      <alignment horizontal="centerContinuous"/>
      <protection/>
    </xf>
    <xf numFmtId="0" fontId="13" fillId="0" borderId="19" xfId="82" applyFont="1" applyFill="1" applyBorder="1">
      <alignment/>
      <protection/>
    </xf>
    <xf numFmtId="177" fontId="14" fillId="0" borderId="0" xfId="82" applyNumberFormat="1" applyFont="1" applyFill="1" applyBorder="1" applyAlignment="1">
      <alignment horizontal="centerContinuous"/>
      <protection/>
    </xf>
    <xf numFmtId="0" fontId="14" fillId="0" borderId="0" xfId="82" applyFont="1" applyFill="1" applyAlignment="1">
      <alignment horizontal="centerContinuous"/>
      <protection/>
    </xf>
    <xf numFmtId="177" fontId="14" fillId="0" borderId="0" xfId="82" applyNumberFormat="1" applyFont="1" applyFill="1" applyBorder="1" applyAlignment="1">
      <alignment horizontal="center"/>
      <protection/>
    </xf>
    <xf numFmtId="3" fontId="14" fillId="0" borderId="0" xfId="82" applyNumberFormat="1" applyFont="1" applyFill="1" applyAlignment="1">
      <alignment horizontal="right"/>
      <protection/>
    </xf>
    <xf numFmtId="3" fontId="14" fillId="0" borderId="0" xfId="82" applyNumberFormat="1" applyFont="1" applyFill="1" applyBorder="1" applyAlignment="1">
      <alignment horizontal="right"/>
      <protection/>
    </xf>
    <xf numFmtId="3" fontId="13" fillId="0" borderId="0" xfId="82" applyNumberFormat="1" applyFont="1" applyFill="1">
      <alignment/>
      <protection/>
    </xf>
    <xf numFmtId="0" fontId="14" fillId="0" borderId="0" xfId="82" applyFont="1" applyFill="1" applyBorder="1">
      <alignment/>
      <protection/>
    </xf>
    <xf numFmtId="0" fontId="13" fillId="0" borderId="0" xfId="82" applyFont="1" applyFill="1" applyAlignment="1">
      <alignment horizontal="centerContinuous"/>
      <protection/>
    </xf>
    <xf numFmtId="0" fontId="3" fillId="0" borderId="0" xfId="81" applyFont="1" applyFill="1" applyAlignment="1">
      <alignment/>
      <protection/>
    </xf>
    <xf numFmtId="0" fontId="0" fillId="0" borderId="42" xfId="0" applyBorder="1" applyAlignment="1">
      <alignment horizontal="right"/>
    </xf>
    <xf numFmtId="176" fontId="3" fillId="0" borderId="43" xfId="0" applyNumberFormat="1" applyFont="1" applyBorder="1" applyAlignment="1">
      <alignment horizontal="right"/>
    </xf>
    <xf numFmtId="3" fontId="14" fillId="0" borderId="0" xfId="80" applyNumberFormat="1" applyFont="1">
      <alignment/>
      <protection/>
    </xf>
    <xf numFmtId="3" fontId="14" fillId="0" borderId="0" xfId="80" applyNumberFormat="1" applyFont="1" applyBorder="1">
      <alignment/>
      <protection/>
    </xf>
    <xf numFmtId="3" fontId="13" fillId="0" borderId="0" xfId="80" applyNumberFormat="1" applyFont="1" applyBorder="1">
      <alignment/>
      <protection/>
    </xf>
    <xf numFmtId="3" fontId="13" fillId="0" borderId="0" xfId="80" applyNumberFormat="1" applyFont="1">
      <alignment/>
      <protection/>
    </xf>
    <xf numFmtId="176" fontId="13" fillId="0" borderId="0" xfId="82" applyNumberFormat="1" applyFont="1" applyFill="1">
      <alignment/>
      <protection/>
    </xf>
    <xf numFmtId="0" fontId="11" fillId="0" borderId="0" xfId="0" applyFont="1" applyAlignment="1">
      <alignment/>
    </xf>
    <xf numFmtId="176" fontId="0" fillId="0" borderId="4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/>
    </xf>
    <xf numFmtId="0" fontId="0" fillId="0" borderId="0" xfId="79">
      <alignment/>
      <protection/>
    </xf>
    <xf numFmtId="0" fontId="0" fillId="0" borderId="0" xfId="79" applyBorder="1">
      <alignment/>
      <protection/>
    </xf>
    <xf numFmtId="0" fontId="0" fillId="0" borderId="34" xfId="79" applyBorder="1">
      <alignment/>
      <protection/>
    </xf>
    <xf numFmtId="0" fontId="3" fillId="0" borderId="0" xfId="79" applyFont="1" applyAlignment="1">
      <alignment horizontal="right"/>
      <protection/>
    </xf>
    <xf numFmtId="0" fontId="3" fillId="0" borderId="4" xfId="79" applyFont="1" applyBorder="1" applyAlignment="1">
      <alignment horizontal="right"/>
      <protection/>
    </xf>
    <xf numFmtId="176" fontId="3" fillId="0" borderId="44" xfId="79" applyNumberFormat="1" applyFont="1" applyBorder="1" applyAlignment="1">
      <alignment horizontal="right"/>
      <protection/>
    </xf>
    <xf numFmtId="176" fontId="3" fillId="0" borderId="0" xfId="79" applyNumberFormat="1" applyFont="1" applyBorder="1" applyAlignment="1">
      <alignment horizontal="right"/>
      <protection/>
    </xf>
    <xf numFmtId="0" fontId="0" fillId="0" borderId="45" xfId="79" applyBorder="1">
      <alignment/>
      <protection/>
    </xf>
    <xf numFmtId="0" fontId="0" fillId="0" borderId="37" xfId="79" applyBorder="1">
      <alignment/>
      <protection/>
    </xf>
    <xf numFmtId="0" fontId="3" fillId="0" borderId="37" xfId="79" applyFont="1" applyBorder="1" applyAlignment="1">
      <alignment horizontal="right"/>
      <protection/>
    </xf>
    <xf numFmtId="0" fontId="53" fillId="0" borderId="0" xfId="54" applyFill="1" applyAlignment="1">
      <alignment/>
    </xf>
    <xf numFmtId="0" fontId="63" fillId="0" borderId="0" xfId="0" applyFont="1" applyFill="1" applyAlignment="1">
      <alignment/>
    </xf>
    <xf numFmtId="0" fontId="0" fillId="0" borderId="0" xfId="84" applyFont="1" applyFill="1">
      <alignment/>
      <protection/>
    </xf>
    <xf numFmtId="0" fontId="3" fillId="0" borderId="0" xfId="84" applyFont="1" applyFill="1">
      <alignment/>
      <protection/>
    </xf>
    <xf numFmtId="0" fontId="13" fillId="0" borderId="46" xfId="82" applyFont="1" applyFill="1" applyBorder="1" applyAlignment="1">
      <alignment horizontal="centerContinuous"/>
      <protection/>
    </xf>
    <xf numFmtId="0" fontId="13" fillId="0" borderId="19" xfId="82" applyFont="1" applyFill="1" applyBorder="1" applyAlignment="1">
      <alignment horizontal="centerContinuous"/>
      <protection/>
    </xf>
    <xf numFmtId="0" fontId="13" fillId="0" borderId="39" xfId="82" applyFont="1" applyFill="1" applyBorder="1" applyAlignment="1">
      <alignment horizontal="centerContinuous"/>
      <protection/>
    </xf>
    <xf numFmtId="0" fontId="13" fillId="0" borderId="0" xfId="82" applyFont="1" applyFill="1" applyBorder="1" applyAlignment="1">
      <alignment horizontal="centerContinuous"/>
      <protection/>
    </xf>
    <xf numFmtId="176" fontId="13" fillId="0" borderId="28" xfId="82" applyNumberFormat="1" applyFont="1" applyFill="1" applyBorder="1" applyAlignment="1">
      <alignment horizontal="center"/>
      <protection/>
    </xf>
    <xf numFmtId="176" fontId="13" fillId="0" borderId="39" xfId="82" applyNumberFormat="1" applyFont="1" applyFill="1" applyBorder="1" applyAlignment="1">
      <alignment horizontal="center"/>
      <protection/>
    </xf>
    <xf numFmtId="176" fontId="13" fillId="0" borderId="0" xfId="82" applyNumberFormat="1" applyFont="1" applyFill="1" applyBorder="1" applyAlignment="1">
      <alignment horizontal="center"/>
      <protection/>
    </xf>
    <xf numFmtId="3" fontId="64" fillId="0" borderId="44" xfId="77" applyNumberFormat="1" applyFont="1" applyFill="1" applyBorder="1">
      <alignment/>
      <protection/>
    </xf>
    <xf numFmtId="3" fontId="65" fillId="0" borderId="39" xfId="77" applyNumberFormat="1" applyFont="1" applyBorder="1">
      <alignment/>
      <protection/>
    </xf>
    <xf numFmtId="3" fontId="65" fillId="0" borderId="39" xfId="77" applyNumberFormat="1" applyFont="1" applyFill="1" applyBorder="1">
      <alignment/>
      <protection/>
    </xf>
    <xf numFmtId="3" fontId="64" fillId="0" borderId="39" xfId="77" applyNumberFormat="1" applyFont="1" applyBorder="1">
      <alignment/>
      <protection/>
    </xf>
    <xf numFmtId="0" fontId="46" fillId="0" borderId="39" xfId="77" applyFill="1" applyBorder="1">
      <alignment/>
      <protection/>
    </xf>
    <xf numFmtId="3" fontId="46" fillId="0" borderId="39" xfId="77" applyNumberFormat="1" applyFill="1" applyBorder="1">
      <alignment/>
      <protection/>
    </xf>
    <xf numFmtId="3" fontId="46" fillId="0" borderId="39" xfId="77" applyNumberFormat="1" applyBorder="1">
      <alignment/>
      <protection/>
    </xf>
    <xf numFmtId="3" fontId="64" fillId="0" borderId="39" xfId="77" applyNumberFormat="1" applyFont="1" applyFill="1" applyBorder="1">
      <alignment/>
      <protection/>
    </xf>
    <xf numFmtId="3" fontId="46" fillId="0" borderId="39" xfId="77" applyNumberFormat="1" applyFont="1" applyFill="1" applyBorder="1">
      <alignment/>
      <protection/>
    </xf>
    <xf numFmtId="3" fontId="46" fillId="0" borderId="39" xfId="77" applyNumberFormat="1" applyFont="1" applyBorder="1">
      <alignment/>
      <protection/>
    </xf>
    <xf numFmtId="0" fontId="46" fillId="0" borderId="39" xfId="77" applyBorder="1">
      <alignment/>
      <protection/>
    </xf>
    <xf numFmtId="0" fontId="46" fillId="0" borderId="0" xfId="77">
      <alignment/>
      <protection/>
    </xf>
    <xf numFmtId="0" fontId="64" fillId="0" borderId="0" xfId="77" applyFont="1">
      <alignment/>
      <protection/>
    </xf>
    <xf numFmtId="0" fontId="66" fillId="0" borderId="0" xfId="77" applyFont="1">
      <alignment/>
      <protection/>
    </xf>
    <xf numFmtId="0" fontId="67" fillId="0" borderId="0" xfId="77" applyFont="1">
      <alignment/>
      <protection/>
    </xf>
    <xf numFmtId="0" fontId="68" fillId="0" borderId="0" xfId="77" applyFont="1">
      <alignment/>
      <protection/>
    </xf>
    <xf numFmtId="0" fontId="46" fillId="0" borderId="47" xfId="77" applyFill="1" applyBorder="1" applyAlignment="1">
      <alignment horizontal="center"/>
      <protection/>
    </xf>
    <xf numFmtId="0" fontId="46" fillId="0" borderId="47" xfId="77" applyBorder="1" applyAlignment="1">
      <alignment horizontal="center"/>
      <protection/>
    </xf>
    <xf numFmtId="0" fontId="64" fillId="0" borderId="39" xfId="77" applyFont="1" applyBorder="1">
      <alignment/>
      <protection/>
    </xf>
    <xf numFmtId="3" fontId="46" fillId="0" borderId="0" xfId="77" applyNumberFormat="1" applyFont="1">
      <alignment/>
      <protection/>
    </xf>
    <xf numFmtId="3" fontId="64" fillId="0" borderId="0" xfId="77" applyNumberFormat="1" applyFont="1">
      <alignment/>
      <protection/>
    </xf>
    <xf numFmtId="3" fontId="46" fillId="0" borderId="0" xfId="77" applyNumberFormat="1" applyFont="1" applyFill="1">
      <alignment/>
      <protection/>
    </xf>
    <xf numFmtId="3" fontId="68" fillId="0" borderId="39" xfId="77" applyNumberFormat="1" applyFont="1" applyBorder="1">
      <alignment/>
      <protection/>
    </xf>
    <xf numFmtId="3" fontId="68" fillId="0" borderId="0" xfId="77" applyNumberFormat="1" applyFont="1">
      <alignment/>
      <protection/>
    </xf>
    <xf numFmtId="3" fontId="64" fillId="0" borderId="0" xfId="77" applyNumberFormat="1" applyFont="1" applyFill="1" applyBorder="1">
      <alignment/>
      <protection/>
    </xf>
    <xf numFmtId="3" fontId="69" fillId="0" borderId="39" xfId="77" applyNumberFormat="1" applyFont="1" applyFill="1" applyBorder="1">
      <alignment/>
      <protection/>
    </xf>
    <xf numFmtId="3" fontId="69" fillId="0" borderId="0" xfId="77" applyNumberFormat="1" applyFont="1" applyFill="1" applyBorder="1">
      <alignment/>
      <protection/>
    </xf>
    <xf numFmtId="3" fontId="64" fillId="0" borderId="0" xfId="77" applyNumberFormat="1" applyFont="1" applyFill="1">
      <alignment/>
      <protection/>
    </xf>
    <xf numFmtId="3" fontId="65" fillId="0" borderId="0" xfId="77" applyNumberFormat="1" applyFont="1">
      <alignment/>
      <protection/>
    </xf>
    <xf numFmtId="3" fontId="65" fillId="0" borderId="39" xfId="77" applyNumberFormat="1" applyFont="1" applyBorder="1" applyAlignment="1">
      <alignment wrapText="1"/>
      <protection/>
    </xf>
    <xf numFmtId="3" fontId="65" fillId="0" borderId="0" xfId="77" applyNumberFormat="1" applyFont="1" applyAlignment="1">
      <alignment wrapText="1"/>
      <protection/>
    </xf>
    <xf numFmtId="3" fontId="46" fillId="0" borderId="0" xfId="77" applyNumberFormat="1">
      <alignment/>
      <protection/>
    </xf>
    <xf numFmtId="3" fontId="69" fillId="0" borderId="39" xfId="77" applyNumberFormat="1" applyFont="1" applyBorder="1">
      <alignment/>
      <protection/>
    </xf>
    <xf numFmtId="3" fontId="69" fillId="0" borderId="0" xfId="77" applyNumberFormat="1" applyFont="1">
      <alignment/>
      <protection/>
    </xf>
    <xf numFmtId="3" fontId="46" fillId="0" borderId="0" xfId="77" applyNumberFormat="1" applyFill="1">
      <alignment/>
      <protection/>
    </xf>
    <xf numFmtId="0" fontId="53" fillId="0" borderId="0" xfId="54" applyAlignment="1">
      <alignment/>
    </xf>
    <xf numFmtId="0" fontId="15" fillId="0" borderId="0" xfId="0" applyFont="1" applyAlignment="1">
      <alignment/>
    </xf>
    <xf numFmtId="0" fontId="46" fillId="0" borderId="44" xfId="77" applyBorder="1" applyAlignment="1">
      <alignment horizontal="center"/>
      <protection/>
    </xf>
    <xf numFmtId="0" fontId="46" fillId="0" borderId="0" xfId="77" applyBorder="1" applyAlignment="1">
      <alignment horizontal="center"/>
      <protection/>
    </xf>
    <xf numFmtId="0" fontId="46" fillId="0" borderId="39" xfId="77" applyBorder="1" applyAlignment="1">
      <alignment horizontal="center"/>
      <protection/>
    </xf>
    <xf numFmtId="0" fontId="46" fillId="0" borderId="39" xfId="77" applyFill="1" applyBorder="1" applyAlignment="1">
      <alignment horizontal="center"/>
      <protection/>
    </xf>
    <xf numFmtId="0" fontId="68" fillId="0" borderId="39" xfId="77" applyFont="1" applyBorder="1">
      <alignment/>
      <protection/>
    </xf>
    <xf numFmtId="0" fontId="69" fillId="0" borderId="47" xfId="77" applyFont="1" applyBorder="1">
      <alignment/>
      <protection/>
    </xf>
    <xf numFmtId="0" fontId="0" fillId="0" borderId="47" xfId="0" applyBorder="1" applyAlignment="1">
      <alignment/>
    </xf>
    <xf numFmtId="0" fontId="69" fillId="0" borderId="47" xfId="77" applyFont="1" applyFill="1" applyBorder="1">
      <alignment/>
      <protection/>
    </xf>
    <xf numFmtId="0" fontId="70" fillId="0" borderId="39" xfId="77" applyFont="1" applyBorder="1">
      <alignment/>
      <protection/>
    </xf>
    <xf numFmtId="0" fontId="46" fillId="0" borderId="39" xfId="77" applyFont="1" applyBorder="1">
      <alignment/>
      <protection/>
    </xf>
    <xf numFmtId="0" fontId="64" fillId="0" borderId="39" xfId="77" applyFont="1" applyBorder="1" applyAlignment="1">
      <alignment horizontal="right"/>
      <protection/>
    </xf>
    <xf numFmtId="0" fontId="46" fillId="0" borderId="39" xfId="77" applyFont="1" applyFill="1" applyBorder="1">
      <alignment/>
      <protection/>
    </xf>
    <xf numFmtId="0" fontId="64" fillId="0" borderId="39" xfId="77" applyFont="1" applyFill="1" applyBorder="1">
      <alignment/>
      <protection/>
    </xf>
    <xf numFmtId="0" fontId="64" fillId="0" borderId="39" xfId="77" applyFont="1" applyBorder="1" applyAlignment="1">
      <alignment horizontal="left"/>
      <protection/>
    </xf>
    <xf numFmtId="0" fontId="65" fillId="0" borderId="39" xfId="77" applyFont="1" applyBorder="1">
      <alignment/>
      <protection/>
    </xf>
    <xf numFmtId="0" fontId="65" fillId="0" borderId="39" xfId="77" applyFont="1" applyBorder="1" applyAlignment="1">
      <alignment wrapText="1"/>
      <protection/>
    </xf>
    <xf numFmtId="0" fontId="64" fillId="0" borderId="39" xfId="77" applyFont="1" applyBorder="1" applyAlignment="1">
      <alignment horizontal="left" vertical="top"/>
      <protection/>
    </xf>
    <xf numFmtId="0" fontId="46" fillId="0" borderId="39" xfId="77" applyBorder="1" applyAlignment="1">
      <alignment horizontal="left" indent="1"/>
      <protection/>
    </xf>
    <xf numFmtId="3" fontId="13" fillId="0" borderId="0" xfId="82" applyNumberFormat="1" applyFont="1" applyFill="1" applyAlignment="1">
      <alignment horizontal="left"/>
      <protection/>
    </xf>
    <xf numFmtId="0" fontId="3" fillId="0" borderId="0" xfId="81" applyFont="1">
      <alignment/>
      <protection/>
    </xf>
    <xf numFmtId="0" fontId="0" fillId="0" borderId="48" xfId="79" applyBorder="1" applyAlignment="1">
      <alignment horizontal="center" wrapText="1"/>
      <protection/>
    </xf>
    <xf numFmtId="0" fontId="0" fillId="0" borderId="34" xfId="79" applyBorder="1" applyAlignment="1">
      <alignment horizontal="center" wrapText="1"/>
      <protection/>
    </xf>
    <xf numFmtId="176" fontId="3" fillId="0" borderId="0" xfId="79" applyNumberFormat="1" applyFont="1" applyAlignment="1">
      <alignment horizontal="right"/>
      <protection/>
    </xf>
    <xf numFmtId="0" fontId="0" fillId="0" borderId="34" xfId="79" applyBorder="1" applyAlignment="1">
      <alignment horizontal="center"/>
      <protection/>
    </xf>
    <xf numFmtId="0" fontId="46" fillId="0" borderId="39" xfId="77" applyBorder="1" applyAlignment="1">
      <alignment horizontal="right"/>
      <protection/>
    </xf>
    <xf numFmtId="0" fontId="71" fillId="0" borderId="0" xfId="79" applyFont="1">
      <alignment/>
      <protection/>
    </xf>
    <xf numFmtId="177" fontId="13" fillId="0" borderId="28" xfId="82" applyNumberFormat="1" applyFont="1" applyFill="1" applyBorder="1" applyAlignment="1">
      <alignment horizontal="center"/>
      <protection/>
    </xf>
    <xf numFmtId="177" fontId="13" fillId="0" borderId="28" xfId="82" applyNumberFormat="1" applyFont="1" applyFill="1" applyBorder="1" applyAlignment="1">
      <alignment horizontal="centerContinuous"/>
      <protection/>
    </xf>
    <xf numFmtId="177" fontId="13" fillId="0" borderId="39" xfId="82" applyNumberFormat="1" applyFont="1" applyFill="1" applyBorder="1" applyAlignment="1">
      <alignment horizontal="center"/>
      <protection/>
    </xf>
    <xf numFmtId="177" fontId="13" fillId="0" borderId="41" xfId="82" applyNumberFormat="1" applyFont="1" applyFill="1" applyBorder="1" applyAlignment="1">
      <alignment horizontal="center"/>
      <protection/>
    </xf>
    <xf numFmtId="177" fontId="13" fillId="0" borderId="40" xfId="82" applyNumberFormat="1" applyFont="1" applyFill="1" applyBorder="1" applyAlignment="1">
      <alignment horizontal="center"/>
      <protection/>
    </xf>
    <xf numFmtId="177" fontId="14" fillId="0" borderId="28" xfId="82" applyNumberFormat="1" applyFont="1" applyFill="1" applyBorder="1" applyAlignment="1">
      <alignment horizontal="centerContinuous"/>
      <protection/>
    </xf>
    <xf numFmtId="177" fontId="14" fillId="0" borderId="4" xfId="82" applyNumberFormat="1" applyFont="1" applyFill="1" applyBorder="1" applyAlignment="1">
      <alignment horizontal="centerContinuous"/>
      <protection/>
    </xf>
    <xf numFmtId="177" fontId="14" fillId="0" borderId="39" xfId="82" applyNumberFormat="1" applyFont="1" applyFill="1" applyBorder="1" applyAlignment="1">
      <alignment horizontal="centerContinuous"/>
      <protection/>
    </xf>
    <xf numFmtId="177" fontId="14" fillId="0" borderId="4" xfId="82" applyNumberFormat="1" applyFont="1" applyFill="1" applyBorder="1" applyAlignment="1">
      <alignment horizontal="center"/>
      <protection/>
    </xf>
    <xf numFmtId="177" fontId="14" fillId="0" borderId="28" xfId="82" applyNumberFormat="1" applyFont="1" applyFill="1" applyBorder="1" applyAlignment="1">
      <alignment horizontal="center"/>
      <protection/>
    </xf>
    <xf numFmtId="177" fontId="14" fillId="0" borderId="39" xfId="82" applyNumberFormat="1" applyFont="1" applyFill="1" applyBorder="1" applyAlignment="1">
      <alignment horizontal="center"/>
      <protection/>
    </xf>
    <xf numFmtId="0" fontId="13" fillId="0" borderId="39" xfId="82" applyFont="1" applyFill="1" applyBorder="1" applyAlignment="1">
      <alignment horizontal="center"/>
      <protection/>
    </xf>
    <xf numFmtId="0" fontId="13" fillId="0" borderId="0" xfId="82" applyFont="1" applyFill="1" applyAlignment="1">
      <alignment horizontal="left"/>
      <protection/>
    </xf>
    <xf numFmtId="176" fontId="3" fillId="0" borderId="27" xfId="0" applyNumberFormat="1" applyFont="1" applyFill="1" applyBorder="1" applyAlignment="1">
      <alignment/>
    </xf>
    <xf numFmtId="0" fontId="69" fillId="0" borderId="44" xfId="77" applyFont="1" applyBorder="1">
      <alignment/>
      <protection/>
    </xf>
    <xf numFmtId="0" fontId="69" fillId="0" borderId="39" xfId="77" applyFont="1" applyFill="1" applyBorder="1">
      <alignment/>
      <protection/>
    </xf>
    <xf numFmtId="0" fontId="69" fillId="0" borderId="39" xfId="77" applyFont="1" applyBorder="1">
      <alignment/>
      <protection/>
    </xf>
    <xf numFmtId="0" fontId="0" fillId="0" borderId="47" xfId="0" applyBorder="1" applyAlignment="1">
      <alignment horizontal="center"/>
    </xf>
    <xf numFmtId="3" fontId="64" fillId="0" borderId="40" xfId="77" applyNumberFormat="1" applyFont="1" applyFill="1" applyBorder="1">
      <alignment/>
      <protection/>
    </xf>
    <xf numFmtId="3" fontId="64" fillId="0" borderId="40" xfId="77" applyNumberFormat="1" applyFont="1" applyBorder="1">
      <alignment/>
      <protection/>
    </xf>
    <xf numFmtId="3" fontId="64" fillId="0" borderId="29" xfId="77" applyNumberFormat="1" applyFont="1" applyBorder="1">
      <alignment/>
      <protection/>
    </xf>
    <xf numFmtId="0" fontId="13" fillId="0" borderId="40" xfId="82" applyFont="1" applyFill="1" applyBorder="1" applyAlignment="1">
      <alignment horizontal="centerContinuous"/>
      <protection/>
    </xf>
    <xf numFmtId="176" fontId="46" fillId="0" borderId="39" xfId="77" applyNumberFormat="1" applyFont="1" applyFill="1" applyBorder="1">
      <alignment/>
      <protection/>
    </xf>
    <xf numFmtId="176" fontId="64" fillId="0" borderId="39" xfId="77" applyNumberFormat="1" applyFont="1" applyBorder="1">
      <alignment/>
      <protection/>
    </xf>
    <xf numFmtId="176" fontId="64" fillId="0" borderId="0" xfId="77" applyNumberFormat="1" applyFont="1">
      <alignment/>
      <protection/>
    </xf>
    <xf numFmtId="176" fontId="46" fillId="0" borderId="39" xfId="77" applyNumberFormat="1" applyBorder="1">
      <alignment/>
      <protection/>
    </xf>
    <xf numFmtId="176" fontId="46" fillId="0" borderId="39" xfId="77" applyNumberFormat="1" applyFill="1" applyBorder="1">
      <alignment/>
      <protection/>
    </xf>
    <xf numFmtId="0" fontId="46" fillId="0" borderId="0" xfId="77" applyFont="1">
      <alignment/>
      <protection/>
    </xf>
    <xf numFmtId="3" fontId="0" fillId="0" borderId="0" xfId="0" applyNumberFormat="1" applyAlignment="1">
      <alignment/>
    </xf>
    <xf numFmtId="176" fontId="0" fillId="0" borderId="49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72" fillId="0" borderId="0" xfId="0" applyFont="1" applyFill="1" applyAlignment="1">
      <alignment/>
    </xf>
    <xf numFmtId="44" fontId="72" fillId="0" borderId="0" xfId="89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84" applyFont="1" applyFill="1">
      <alignment/>
      <protection/>
    </xf>
    <xf numFmtId="0" fontId="73" fillId="0" borderId="0" xfId="0" applyFont="1" applyFill="1" applyAlignment="1">
      <alignment/>
    </xf>
    <xf numFmtId="0" fontId="64" fillId="0" borderId="39" xfId="77" applyFont="1" applyBorder="1" applyAlignment="1">
      <alignment horizontal="right" vertical="top"/>
      <protection/>
    </xf>
    <xf numFmtId="0" fontId="0" fillId="0" borderId="2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right"/>
    </xf>
    <xf numFmtId="176" fontId="0" fillId="0" borderId="0" xfId="79" applyNumberFormat="1">
      <alignment/>
      <protection/>
    </xf>
    <xf numFmtId="0" fontId="46" fillId="0" borderId="39" xfId="77" applyFill="1" applyBorder="1" applyAlignment="1">
      <alignment horizontal="right"/>
      <protection/>
    </xf>
    <xf numFmtId="0" fontId="0" fillId="0" borderId="39" xfId="0" applyBorder="1" applyAlignment="1">
      <alignment/>
    </xf>
    <xf numFmtId="176" fontId="3" fillId="0" borderId="27" xfId="79" applyNumberFormat="1" applyFont="1" applyBorder="1" applyAlignment="1">
      <alignment horizontal="right"/>
      <protection/>
    </xf>
    <xf numFmtId="0" fontId="0" fillId="0" borderId="39" xfId="0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74" fillId="0" borderId="0" xfId="84" applyFont="1" applyFill="1">
      <alignment/>
      <protection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3" fillId="0" borderId="25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17" xfId="0" applyFont="1" applyBorder="1" applyAlignment="1">
      <alignment/>
    </xf>
    <xf numFmtId="0" fontId="13" fillId="0" borderId="50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15" xfId="0" applyFont="1" applyBorder="1" applyAlignment="1">
      <alignment/>
    </xf>
    <xf numFmtId="176" fontId="13" fillId="0" borderId="14" xfId="0" applyNumberFormat="1" applyFont="1" applyBorder="1" applyAlignment="1">
      <alignment horizontal="right"/>
    </xf>
    <xf numFmtId="176" fontId="13" fillId="0" borderId="15" xfId="0" applyNumberFormat="1" applyFont="1" applyBorder="1" applyAlignment="1">
      <alignment horizontal="right"/>
    </xf>
    <xf numFmtId="176" fontId="13" fillId="0" borderId="25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6" fontId="13" fillId="0" borderId="18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8" xfId="0" applyFont="1" applyBorder="1" applyAlignment="1">
      <alignment horizontal="right"/>
    </xf>
    <xf numFmtId="176" fontId="14" fillId="0" borderId="14" xfId="0" applyNumberFormat="1" applyFont="1" applyBorder="1" applyAlignment="1">
      <alignment horizontal="right"/>
    </xf>
    <xf numFmtId="176" fontId="1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6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52" xfId="0" applyNumberFormat="1" applyFont="1" applyBorder="1" applyAlignment="1">
      <alignment horizontal="right"/>
    </xf>
    <xf numFmtId="176" fontId="0" fillId="0" borderId="25" xfId="0" applyNumberFormat="1" applyBorder="1" applyAlignment="1">
      <alignment/>
    </xf>
    <xf numFmtId="176" fontId="0" fillId="0" borderId="53" xfId="0" applyNumberFormat="1" applyBorder="1" applyAlignment="1">
      <alignment/>
    </xf>
    <xf numFmtId="0" fontId="3" fillId="0" borderId="0" xfId="0" applyFont="1" applyAlignment="1">
      <alignment horizontal="left"/>
    </xf>
    <xf numFmtId="176" fontId="0" fillId="0" borderId="14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3" fillId="0" borderId="43" xfId="0" applyFont="1" applyBorder="1" applyAlignment="1">
      <alignment/>
    </xf>
    <xf numFmtId="0" fontId="0" fillId="0" borderId="14" xfId="0" applyBorder="1" applyAlignment="1">
      <alignment/>
    </xf>
    <xf numFmtId="0" fontId="0" fillId="0" borderId="52" xfId="0" applyBorder="1" applyAlignment="1">
      <alignment/>
    </xf>
    <xf numFmtId="0" fontId="3" fillId="0" borderId="15" xfId="0" applyFont="1" applyBorder="1" applyAlignment="1">
      <alignment/>
    </xf>
    <xf numFmtId="9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16" fillId="0" borderId="0" xfId="0" applyFont="1" applyAlignment="1">
      <alignment/>
    </xf>
    <xf numFmtId="0" fontId="0" fillId="0" borderId="0" xfId="84" applyFont="1">
      <alignment/>
      <protection/>
    </xf>
    <xf numFmtId="0" fontId="3" fillId="0" borderId="27" xfId="0" applyFont="1" applyBorder="1" applyAlignment="1">
      <alignment/>
    </xf>
    <xf numFmtId="176" fontId="3" fillId="0" borderId="25" xfId="0" applyNumberFormat="1" applyFont="1" applyBorder="1" applyAlignment="1">
      <alignment horizontal="right"/>
    </xf>
    <xf numFmtId="176" fontId="3" fillId="0" borderId="53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3" fillId="0" borderId="18" xfId="0" applyFont="1" applyBorder="1" applyAlignment="1">
      <alignment/>
    </xf>
    <xf numFmtId="176" fontId="18" fillId="0" borderId="14" xfId="0" applyNumberFormat="1" applyFont="1" applyBorder="1" applyAlignment="1">
      <alignment horizontal="right"/>
    </xf>
    <xf numFmtId="176" fontId="18" fillId="0" borderId="52" xfId="0" applyNumberFormat="1" applyFont="1" applyBorder="1" applyAlignment="1">
      <alignment horizontal="right"/>
    </xf>
    <xf numFmtId="176" fontId="17" fillId="0" borderId="25" xfId="0" applyNumberFormat="1" applyFont="1" applyBorder="1" applyAlignment="1">
      <alignment/>
    </xf>
    <xf numFmtId="176" fontId="17" fillId="0" borderId="5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176" fontId="17" fillId="0" borderId="52" xfId="0" applyNumberFormat="1" applyFont="1" applyBorder="1" applyAlignment="1">
      <alignment/>
    </xf>
    <xf numFmtId="176" fontId="18" fillId="0" borderId="25" xfId="0" applyNumberFormat="1" applyFont="1" applyBorder="1" applyAlignment="1">
      <alignment horizontal="right"/>
    </xf>
    <xf numFmtId="176" fontId="18" fillId="0" borderId="53" xfId="0" applyNumberFormat="1" applyFont="1" applyBorder="1" applyAlignment="1">
      <alignment horizontal="right"/>
    </xf>
    <xf numFmtId="1" fontId="16" fillId="0" borderId="53" xfId="0" applyNumberFormat="1" applyFont="1" applyBorder="1" applyAlignment="1">
      <alignment horizontal="center"/>
    </xf>
    <xf numFmtId="3" fontId="76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0" fillId="0" borderId="25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25" xfId="0" applyNumberFormat="1" applyFont="1" applyBorder="1" applyAlignment="1">
      <alignment horizontal="center"/>
    </xf>
    <xf numFmtId="176" fontId="0" fillId="0" borderId="53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9" fontId="0" fillId="0" borderId="54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6" fillId="0" borderId="0" xfId="77" applyFont="1" applyFill="1" applyAlignment="1">
      <alignment horizontal="left" vertical="top" wrapText="1"/>
      <protection/>
    </xf>
    <xf numFmtId="0" fontId="3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3" fillId="0" borderId="0" xfId="81" applyFont="1" applyAlignment="1">
      <alignment horizontal="center"/>
      <protection/>
    </xf>
    <xf numFmtId="0" fontId="14" fillId="0" borderId="0" xfId="82" applyFont="1" applyFill="1" applyAlignment="1">
      <alignment horizontal="center"/>
      <protection/>
    </xf>
  </cellXfs>
  <cellStyles count="7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Followed Hyperlink" xfId="51"/>
    <cellStyle name="Goed" xfId="52"/>
    <cellStyle name="Header" xfId="53"/>
    <cellStyle name="Hyperlink" xfId="54"/>
    <cellStyle name="Invoer" xfId="55"/>
    <cellStyle name="Comma" xfId="56"/>
    <cellStyle name="Comma [0]" xfId="57"/>
    <cellStyle name="komma1nul" xfId="58"/>
    <cellStyle name="komma2nul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ormal_data" xfId="68"/>
    <cellStyle name="Notitie" xfId="69"/>
    <cellStyle name="Ongeldig" xfId="70"/>
    <cellStyle name="perc1nul" xfId="71"/>
    <cellStyle name="perc2nul" xfId="72"/>
    <cellStyle name="perc3nul" xfId="73"/>
    <cellStyle name="perc4" xfId="74"/>
    <cellStyle name="Percent" xfId="75"/>
    <cellStyle name="Procent 2" xfId="76"/>
    <cellStyle name="Standaard 2" xfId="77"/>
    <cellStyle name="Standaard 2 2" xfId="78"/>
    <cellStyle name="Standaard 3" xfId="79"/>
    <cellStyle name="Standaard_09finpernet" xfId="80"/>
    <cellStyle name="Standaard_96SCH13" xfId="81"/>
    <cellStyle name="Standaard_96SCH14" xfId="82"/>
    <cellStyle name="Standaard_96SCH15" xfId="83"/>
    <cellStyle name="Standaard_scholen" xfId="84"/>
    <cellStyle name="Subtotaal" xfId="85"/>
    <cellStyle name="Titel" xfId="86"/>
    <cellStyle name="Totaal" xfId="87"/>
    <cellStyle name="Uitvoer" xfId="88"/>
    <cellStyle name="Currency" xfId="89"/>
    <cellStyle name="Currency [0]" xfId="90"/>
    <cellStyle name="Verklarende tekst" xfId="91"/>
    <cellStyle name="Waarschuwingsteks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13</xdr:col>
      <xdr:colOff>76200</xdr:colOff>
      <xdr:row>28</xdr:row>
      <xdr:rowOff>66675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9525" y="4200525"/>
          <a:ext cx="828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het statistisch jaarboek, en dus ook in het hoofdstuk over het aantal onderwijsinstellingen, wordt enkel gerapporteerd over erkende en gesubsidieerde of gefinancierde scholen.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</cols>
  <sheetData>
    <row r="1" ht="15">
      <c r="A1" s="128" t="s">
        <v>135</v>
      </c>
    </row>
    <row r="2" ht="15">
      <c r="A2" s="128"/>
    </row>
    <row r="3" ht="13.5">
      <c r="A3" s="188" t="s">
        <v>119</v>
      </c>
    </row>
    <row r="4" ht="12.75">
      <c r="A4" s="69" t="s">
        <v>118</v>
      </c>
    </row>
    <row r="5" spans="1:2" ht="12.75">
      <c r="A5" s="187" t="s">
        <v>124</v>
      </c>
      <c r="B5" s="69" t="s">
        <v>120</v>
      </c>
    </row>
    <row r="6" ht="15">
      <c r="A6" s="128"/>
    </row>
    <row r="7" ht="13.5">
      <c r="A7" s="188" t="s">
        <v>125</v>
      </c>
    </row>
    <row r="8" s="69" customFormat="1" ht="12.75">
      <c r="A8" s="69" t="s">
        <v>121</v>
      </c>
    </row>
    <row r="9" ht="12.75">
      <c r="A9" s="69" t="s">
        <v>122</v>
      </c>
    </row>
    <row r="10" ht="12.75">
      <c r="A10" s="69" t="s">
        <v>123</v>
      </c>
    </row>
    <row r="11" ht="12.75">
      <c r="A11" s="69"/>
    </row>
    <row r="12" spans="1:2" ht="12.75">
      <c r="A12" s="141" t="s">
        <v>144</v>
      </c>
      <c r="B12" t="s">
        <v>53</v>
      </c>
    </row>
    <row r="13" spans="1:2" ht="12.75">
      <c r="A13" s="141" t="s">
        <v>145</v>
      </c>
      <c r="B13" t="s">
        <v>54</v>
      </c>
    </row>
    <row r="14" spans="1:2" ht="12.75">
      <c r="A14" s="141" t="s">
        <v>155</v>
      </c>
      <c r="B14" s="76" t="s">
        <v>156</v>
      </c>
    </row>
    <row r="15" spans="1:2" ht="12.75">
      <c r="A15" s="141" t="s">
        <v>157</v>
      </c>
      <c r="B15" s="76" t="s">
        <v>158</v>
      </c>
    </row>
    <row r="16" spans="1:2" ht="12.75">
      <c r="A16" s="141" t="s">
        <v>159</v>
      </c>
      <c r="B16" s="76" t="s">
        <v>160</v>
      </c>
    </row>
    <row r="17" spans="1:2" ht="12.75">
      <c r="A17" s="141" t="s">
        <v>161</v>
      </c>
      <c r="B17" s="76" t="s">
        <v>162</v>
      </c>
    </row>
    <row r="18" spans="1:3" ht="12.75">
      <c r="A18" s="141" t="s">
        <v>146</v>
      </c>
      <c r="B18" s="76" t="s">
        <v>55</v>
      </c>
      <c r="C18" s="69"/>
    </row>
    <row r="19" spans="1:3" ht="12.75">
      <c r="A19" s="141" t="s">
        <v>163</v>
      </c>
      <c r="B19" s="76" t="s">
        <v>164</v>
      </c>
      <c r="C19" s="69"/>
    </row>
    <row r="20" spans="1:3" ht="12.75">
      <c r="A20" s="141" t="s">
        <v>165</v>
      </c>
      <c r="B20" s="76" t="s">
        <v>166</v>
      </c>
      <c r="C20" s="69"/>
    </row>
    <row r="21" spans="1:3" ht="12.75">
      <c r="A21" s="141" t="s">
        <v>167</v>
      </c>
      <c r="B21" s="76" t="s">
        <v>168</v>
      </c>
      <c r="C21" s="69"/>
    </row>
    <row r="22" spans="1:2" ht="12.75">
      <c r="A22" s="141" t="s">
        <v>147</v>
      </c>
      <c r="B22" t="s">
        <v>56</v>
      </c>
    </row>
    <row r="23" spans="1:2" ht="12.75">
      <c r="A23" s="141" t="s">
        <v>148</v>
      </c>
      <c r="B23" t="s">
        <v>69</v>
      </c>
    </row>
    <row r="24" spans="1:2" ht="12.75">
      <c r="A24" s="141" t="s">
        <v>149</v>
      </c>
      <c r="B24" t="s">
        <v>63</v>
      </c>
    </row>
    <row r="25" spans="1:2" ht="12.75">
      <c r="A25" s="141" t="s">
        <v>150</v>
      </c>
      <c r="B25" t="s">
        <v>57</v>
      </c>
    </row>
  </sheetData>
  <sheetProtection/>
  <hyperlinks>
    <hyperlink ref="A5" location="'AANTAL-SCHOLEN'!A1" display="aantal scholen"/>
    <hyperlink ref="A12" location="'21sch01'!A1" display="21sch01"/>
    <hyperlink ref="A13" location="'21sch02'!A1" display="21sch02"/>
    <hyperlink ref="A18" location="'21sch07'!A1" display="21sch07"/>
    <hyperlink ref="A22" location="'21sch11'!A1" display="21sch11"/>
    <hyperlink ref="A23" location="'21sch12'!A1" display="21sch12"/>
    <hyperlink ref="A24" location="'21sch13'!A1" display="21sch13"/>
    <hyperlink ref="A25" location="'21sch14'!A1" display="21sch14"/>
    <hyperlink ref="A14" location="'21sch03'!A1" display="21sch03"/>
    <hyperlink ref="A15" location="'21sch04'!A1" display="21sch04"/>
    <hyperlink ref="A16" location="'21sch05'!A1" display="21sch05"/>
    <hyperlink ref="A17" location="'21sch06'!A1" display="21sch06"/>
    <hyperlink ref="A19" location="'21sch08'!A1" display="21sch08"/>
    <hyperlink ref="A20" location="'21sch09'!A1" display="21sch09"/>
    <hyperlink ref="A21" location="'21sch10'!A1" display="21sch10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1.00390625" style="0" customWidth="1"/>
    <col min="2" max="9" width="10.140625" style="0" customWidth="1"/>
  </cols>
  <sheetData>
    <row r="1" ht="12.75">
      <c r="A1" s="10" t="s">
        <v>137</v>
      </c>
    </row>
    <row r="2" spans="1:9" ht="12.75">
      <c r="A2" s="350" t="s">
        <v>188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180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12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>
      <c r="A6" s="309" t="s">
        <v>1</v>
      </c>
      <c r="B6" s="319"/>
      <c r="C6" s="320"/>
      <c r="D6" s="320"/>
      <c r="E6" s="320"/>
      <c r="F6" s="320"/>
      <c r="G6" s="320"/>
      <c r="H6" s="319"/>
      <c r="I6" s="318"/>
    </row>
    <row r="7" spans="1:9" ht="12.75">
      <c r="A7" s="322" t="s">
        <v>172</v>
      </c>
      <c r="B7" s="328">
        <v>0</v>
      </c>
      <c r="C7" s="328">
        <v>9</v>
      </c>
      <c r="D7" s="328">
        <v>15</v>
      </c>
      <c r="E7" s="328">
        <v>18</v>
      </c>
      <c r="F7" s="328">
        <v>3</v>
      </c>
      <c r="G7" s="328">
        <v>3</v>
      </c>
      <c r="H7" s="328">
        <v>0</v>
      </c>
      <c r="I7" s="327">
        <v>48</v>
      </c>
    </row>
    <row r="8" spans="1:9" ht="12.75">
      <c r="A8" s="322" t="s">
        <v>171</v>
      </c>
      <c r="B8" s="328">
        <v>0</v>
      </c>
      <c r="C8" s="328">
        <v>65</v>
      </c>
      <c r="D8" s="328">
        <v>58</v>
      </c>
      <c r="E8" s="328">
        <v>35</v>
      </c>
      <c r="F8" s="328">
        <v>8</v>
      </c>
      <c r="G8" s="328">
        <v>16</v>
      </c>
      <c r="H8" s="328">
        <v>0</v>
      </c>
      <c r="I8" s="327">
        <v>182</v>
      </c>
    </row>
    <row r="9" spans="1:9" ht="12.75">
      <c r="A9" s="322" t="s">
        <v>174</v>
      </c>
      <c r="B9" s="328">
        <v>0</v>
      </c>
      <c r="C9" s="328">
        <v>1</v>
      </c>
      <c r="D9" s="328">
        <v>1</v>
      </c>
      <c r="E9" s="328">
        <v>0</v>
      </c>
      <c r="F9" s="328">
        <v>2</v>
      </c>
      <c r="G9" s="328">
        <v>2</v>
      </c>
      <c r="H9" s="328">
        <v>0</v>
      </c>
      <c r="I9" s="327">
        <v>6</v>
      </c>
    </row>
    <row r="10" spans="1:9" ht="12.75">
      <c r="A10" s="322" t="s">
        <v>169</v>
      </c>
      <c r="B10" s="328">
        <v>0</v>
      </c>
      <c r="C10" s="328">
        <v>5</v>
      </c>
      <c r="D10" s="328">
        <v>1</v>
      </c>
      <c r="E10" s="328">
        <v>6</v>
      </c>
      <c r="F10" s="328">
        <v>2</v>
      </c>
      <c r="G10" s="328">
        <v>6</v>
      </c>
      <c r="H10" s="328">
        <v>1</v>
      </c>
      <c r="I10" s="327">
        <v>21</v>
      </c>
    </row>
    <row r="11" spans="1:9" s="298" customFormat="1" ht="12.75">
      <c r="A11" s="12" t="s">
        <v>2</v>
      </c>
      <c r="B11" s="326">
        <v>0</v>
      </c>
      <c r="C11" s="326">
        <v>80</v>
      </c>
      <c r="D11" s="326">
        <v>75</v>
      </c>
      <c r="E11" s="326">
        <v>59</v>
      </c>
      <c r="F11" s="326">
        <v>15</v>
      </c>
      <c r="G11" s="326">
        <v>27</v>
      </c>
      <c r="H11" s="326">
        <v>1</v>
      </c>
      <c r="I11" s="325">
        <v>257</v>
      </c>
    </row>
    <row r="12" spans="1:9" s="298" customFormat="1" ht="12.75">
      <c r="A12" s="324" t="s">
        <v>3</v>
      </c>
      <c r="B12" s="332"/>
      <c r="C12" s="332"/>
      <c r="D12" s="332"/>
      <c r="E12" s="332"/>
      <c r="F12" s="332"/>
      <c r="G12" s="332"/>
      <c r="H12" s="332"/>
      <c r="I12" s="331"/>
    </row>
    <row r="13" spans="1:9" ht="12.75">
      <c r="A13" s="322" t="s">
        <v>172</v>
      </c>
      <c r="B13" s="328">
        <v>0</v>
      </c>
      <c r="C13" s="328">
        <v>4</v>
      </c>
      <c r="D13" s="328">
        <v>13</v>
      </c>
      <c r="E13" s="328">
        <v>7</v>
      </c>
      <c r="F13" s="328">
        <v>5</v>
      </c>
      <c r="G13" s="328">
        <v>3</v>
      </c>
      <c r="H13" s="328">
        <v>0</v>
      </c>
      <c r="I13" s="327">
        <v>32</v>
      </c>
    </row>
    <row r="14" spans="1:9" ht="12.75">
      <c r="A14" s="322" t="s">
        <v>171</v>
      </c>
      <c r="B14" s="328">
        <v>0</v>
      </c>
      <c r="C14" s="328">
        <v>21</v>
      </c>
      <c r="D14" s="328">
        <v>34</v>
      </c>
      <c r="E14" s="328">
        <v>25</v>
      </c>
      <c r="F14" s="328">
        <v>4</v>
      </c>
      <c r="G14" s="328">
        <v>9</v>
      </c>
      <c r="H14" s="328">
        <v>0</v>
      </c>
      <c r="I14" s="327">
        <v>93</v>
      </c>
    </row>
    <row r="15" spans="1:9" ht="12.75">
      <c r="A15" s="322" t="s">
        <v>174</v>
      </c>
      <c r="B15" s="328">
        <v>0</v>
      </c>
      <c r="C15" s="328">
        <v>0</v>
      </c>
      <c r="D15" s="328">
        <v>0</v>
      </c>
      <c r="E15" s="328">
        <v>1</v>
      </c>
      <c r="F15" s="328">
        <v>1</v>
      </c>
      <c r="G15" s="328">
        <v>0</v>
      </c>
      <c r="H15" s="328">
        <v>0</v>
      </c>
      <c r="I15" s="327">
        <v>2</v>
      </c>
    </row>
    <row r="16" spans="1:9" ht="12.75">
      <c r="A16" s="322" t="s">
        <v>169</v>
      </c>
      <c r="B16" s="328">
        <v>0</v>
      </c>
      <c r="C16" s="328">
        <v>0</v>
      </c>
      <c r="D16" s="328">
        <v>0</v>
      </c>
      <c r="E16" s="328">
        <v>1</v>
      </c>
      <c r="F16" s="328">
        <v>1</v>
      </c>
      <c r="G16" s="328">
        <v>4</v>
      </c>
      <c r="H16" s="328">
        <v>0</v>
      </c>
      <c r="I16" s="327">
        <v>6</v>
      </c>
    </row>
    <row r="17" spans="1:9" s="298" customFormat="1" ht="12.75">
      <c r="A17" s="12" t="s">
        <v>2</v>
      </c>
      <c r="B17" s="326">
        <v>0</v>
      </c>
      <c r="C17" s="326">
        <v>25</v>
      </c>
      <c r="D17" s="326">
        <v>47</v>
      </c>
      <c r="E17" s="326">
        <v>34</v>
      </c>
      <c r="F17" s="326">
        <v>11</v>
      </c>
      <c r="G17" s="326">
        <v>16</v>
      </c>
      <c r="H17" s="326">
        <v>0</v>
      </c>
      <c r="I17" s="325">
        <v>133</v>
      </c>
    </row>
    <row r="18" spans="1:9" s="298" customFormat="1" ht="12.75">
      <c r="A18" s="324" t="s">
        <v>4</v>
      </c>
      <c r="B18" s="332"/>
      <c r="C18" s="332"/>
      <c r="D18" s="332"/>
      <c r="E18" s="332"/>
      <c r="F18" s="332"/>
      <c r="G18" s="332"/>
      <c r="H18" s="332"/>
      <c r="I18" s="331"/>
    </row>
    <row r="19" spans="1:9" ht="12.75">
      <c r="A19" s="322" t="s">
        <v>172</v>
      </c>
      <c r="B19" s="328">
        <v>0</v>
      </c>
      <c r="C19" s="328">
        <v>2</v>
      </c>
      <c r="D19" s="328">
        <v>4</v>
      </c>
      <c r="E19" s="328">
        <v>5</v>
      </c>
      <c r="F19" s="328">
        <v>3</v>
      </c>
      <c r="G19" s="328">
        <v>0</v>
      </c>
      <c r="H19" s="328">
        <v>0</v>
      </c>
      <c r="I19" s="327">
        <v>14</v>
      </c>
    </row>
    <row r="20" spans="1:9" ht="12.75">
      <c r="A20" s="322" t="s">
        <v>171</v>
      </c>
      <c r="B20" s="328">
        <v>0</v>
      </c>
      <c r="C20" s="328">
        <v>5</v>
      </c>
      <c r="D20" s="328">
        <v>8</v>
      </c>
      <c r="E20" s="328">
        <v>9</v>
      </c>
      <c r="F20" s="328">
        <v>1</v>
      </c>
      <c r="G20" s="328">
        <v>0</v>
      </c>
      <c r="H20" s="328">
        <v>0</v>
      </c>
      <c r="I20" s="327">
        <v>23</v>
      </c>
    </row>
    <row r="21" spans="1:9" ht="12.75">
      <c r="A21" s="322" t="s">
        <v>169</v>
      </c>
      <c r="B21" s="328">
        <v>0</v>
      </c>
      <c r="C21" s="328">
        <v>0</v>
      </c>
      <c r="D21" s="328">
        <v>0</v>
      </c>
      <c r="E21" s="328">
        <v>1</v>
      </c>
      <c r="F21" s="328">
        <v>1</v>
      </c>
      <c r="G21" s="328">
        <v>0</v>
      </c>
      <c r="H21" s="328">
        <v>0</v>
      </c>
      <c r="I21" s="327">
        <v>2</v>
      </c>
    </row>
    <row r="22" spans="1:9" s="298" customFormat="1" ht="12.75">
      <c r="A22" s="12" t="s">
        <v>2</v>
      </c>
      <c r="B22" s="326">
        <v>0</v>
      </c>
      <c r="C22" s="326">
        <v>7</v>
      </c>
      <c r="D22" s="326">
        <v>12</v>
      </c>
      <c r="E22" s="326">
        <v>15</v>
      </c>
      <c r="F22" s="326">
        <v>5</v>
      </c>
      <c r="G22" s="326">
        <v>0</v>
      </c>
      <c r="H22" s="326">
        <v>0</v>
      </c>
      <c r="I22" s="325">
        <v>39</v>
      </c>
    </row>
    <row r="23" spans="1:9" s="298" customFormat="1" ht="12.75">
      <c r="A23" s="324" t="s">
        <v>5</v>
      </c>
      <c r="B23" s="332"/>
      <c r="C23" s="332"/>
      <c r="D23" s="332"/>
      <c r="E23" s="332"/>
      <c r="F23" s="332"/>
      <c r="G23" s="332"/>
      <c r="H23" s="332"/>
      <c r="I23" s="331"/>
    </row>
    <row r="24" spans="1:9" ht="12.75">
      <c r="A24" s="322" t="s">
        <v>172</v>
      </c>
      <c r="B24" s="328">
        <v>0</v>
      </c>
      <c r="C24" s="328">
        <v>2</v>
      </c>
      <c r="D24" s="328">
        <v>17</v>
      </c>
      <c r="E24" s="328">
        <v>12</v>
      </c>
      <c r="F24" s="328">
        <v>6</v>
      </c>
      <c r="G24" s="328">
        <v>2</v>
      </c>
      <c r="H24" s="328">
        <v>0</v>
      </c>
      <c r="I24" s="327">
        <v>39</v>
      </c>
    </row>
    <row r="25" spans="1:9" ht="12.75">
      <c r="A25" s="322" t="s">
        <v>171</v>
      </c>
      <c r="B25" s="328">
        <v>0</v>
      </c>
      <c r="C25" s="328">
        <v>35</v>
      </c>
      <c r="D25" s="328">
        <v>44</v>
      </c>
      <c r="E25" s="328">
        <v>25</v>
      </c>
      <c r="F25" s="328">
        <v>14</v>
      </c>
      <c r="G25" s="328">
        <v>19</v>
      </c>
      <c r="H25" s="328">
        <v>1</v>
      </c>
      <c r="I25" s="327">
        <v>138</v>
      </c>
    </row>
    <row r="26" spans="1:9" ht="12.75">
      <c r="A26" s="322" t="s">
        <v>174</v>
      </c>
      <c r="B26" s="328">
        <v>0</v>
      </c>
      <c r="C26" s="328">
        <v>0</v>
      </c>
      <c r="D26" s="328">
        <v>0</v>
      </c>
      <c r="E26" s="328">
        <v>0</v>
      </c>
      <c r="F26" s="328">
        <v>1</v>
      </c>
      <c r="G26" s="328">
        <v>0</v>
      </c>
      <c r="H26" s="328">
        <v>0</v>
      </c>
      <c r="I26" s="327">
        <v>1</v>
      </c>
    </row>
    <row r="27" spans="1:9" ht="12.75">
      <c r="A27" s="322" t="s">
        <v>169</v>
      </c>
      <c r="B27" s="328">
        <v>0</v>
      </c>
      <c r="C27" s="328">
        <v>1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7">
        <v>1</v>
      </c>
    </row>
    <row r="28" spans="1:9" s="298" customFormat="1" ht="12.75">
      <c r="A28" s="12" t="s">
        <v>2</v>
      </c>
      <c r="B28" s="326">
        <v>0</v>
      </c>
      <c r="C28" s="326">
        <v>38</v>
      </c>
      <c r="D28" s="326">
        <v>61</v>
      </c>
      <c r="E28" s="326">
        <v>37</v>
      </c>
      <c r="F28" s="326">
        <v>21</v>
      </c>
      <c r="G28" s="326">
        <v>21</v>
      </c>
      <c r="H28" s="326">
        <v>1</v>
      </c>
      <c r="I28" s="325">
        <v>179</v>
      </c>
    </row>
    <row r="29" spans="1:9" s="298" customFormat="1" ht="12.75">
      <c r="A29" s="324" t="s">
        <v>6</v>
      </c>
      <c r="B29" s="332"/>
      <c r="C29" s="332"/>
      <c r="D29" s="332"/>
      <c r="E29" s="332"/>
      <c r="F29" s="332"/>
      <c r="G29" s="332"/>
      <c r="H29" s="332"/>
      <c r="I29" s="331"/>
    </row>
    <row r="30" spans="1:9" ht="12.75">
      <c r="A30" s="322" t="s">
        <v>172</v>
      </c>
      <c r="B30" s="328">
        <v>0</v>
      </c>
      <c r="C30" s="328">
        <v>2</v>
      </c>
      <c r="D30" s="328">
        <v>18</v>
      </c>
      <c r="E30" s="328">
        <v>25</v>
      </c>
      <c r="F30" s="328">
        <v>3</v>
      </c>
      <c r="G30" s="328">
        <v>1</v>
      </c>
      <c r="H30" s="328">
        <v>0</v>
      </c>
      <c r="I30" s="327">
        <v>49</v>
      </c>
    </row>
    <row r="31" spans="1:9" ht="12.75">
      <c r="A31" s="322" t="s">
        <v>171</v>
      </c>
      <c r="B31" s="328">
        <v>0</v>
      </c>
      <c r="C31" s="328">
        <v>37</v>
      </c>
      <c r="D31" s="328">
        <v>52</v>
      </c>
      <c r="E31" s="328">
        <v>22</v>
      </c>
      <c r="F31" s="328">
        <v>15</v>
      </c>
      <c r="G31" s="328">
        <v>13</v>
      </c>
      <c r="H31" s="328">
        <v>0</v>
      </c>
      <c r="I31" s="327">
        <v>139</v>
      </c>
    </row>
    <row r="32" spans="1:9" ht="12.75">
      <c r="A32" s="322" t="s">
        <v>174</v>
      </c>
      <c r="B32" s="328">
        <v>0</v>
      </c>
      <c r="C32" s="328">
        <v>3</v>
      </c>
      <c r="D32" s="328">
        <v>1</v>
      </c>
      <c r="E32" s="328">
        <v>0</v>
      </c>
      <c r="F32" s="328">
        <v>0</v>
      </c>
      <c r="G32" s="328">
        <v>4</v>
      </c>
      <c r="H32" s="328">
        <v>0</v>
      </c>
      <c r="I32" s="327">
        <v>8</v>
      </c>
    </row>
    <row r="33" spans="1:9" ht="12.75">
      <c r="A33" s="322" t="s">
        <v>169</v>
      </c>
      <c r="B33" s="328">
        <v>0</v>
      </c>
      <c r="C33" s="328">
        <v>3</v>
      </c>
      <c r="D33" s="328">
        <v>1</v>
      </c>
      <c r="E33" s="328">
        <v>1</v>
      </c>
      <c r="F33" s="328">
        <v>0</v>
      </c>
      <c r="G33" s="328">
        <v>1</v>
      </c>
      <c r="H33" s="328">
        <v>0</v>
      </c>
      <c r="I33" s="327">
        <v>6</v>
      </c>
    </row>
    <row r="34" spans="1:9" s="298" customFormat="1" ht="12.75">
      <c r="A34" s="12" t="s">
        <v>2</v>
      </c>
      <c r="B34" s="326">
        <v>0</v>
      </c>
      <c r="C34" s="326">
        <v>45</v>
      </c>
      <c r="D34" s="326">
        <v>72</v>
      </c>
      <c r="E34" s="326">
        <v>48</v>
      </c>
      <c r="F34" s="326">
        <v>18</v>
      </c>
      <c r="G34" s="326">
        <v>19</v>
      </c>
      <c r="H34" s="326">
        <v>0</v>
      </c>
      <c r="I34" s="325">
        <v>202</v>
      </c>
    </row>
    <row r="35" spans="1:9" s="298" customFormat="1" ht="12.75">
      <c r="A35" s="324" t="s">
        <v>8</v>
      </c>
      <c r="B35" s="332"/>
      <c r="C35" s="332"/>
      <c r="D35" s="332"/>
      <c r="E35" s="332"/>
      <c r="F35" s="332"/>
      <c r="G35" s="332"/>
      <c r="H35" s="332"/>
      <c r="I35" s="331"/>
    </row>
    <row r="36" spans="1:9" ht="12.75">
      <c r="A36" s="322" t="s">
        <v>172</v>
      </c>
      <c r="B36" s="328">
        <v>0</v>
      </c>
      <c r="C36" s="328">
        <v>7</v>
      </c>
      <c r="D36" s="328">
        <v>13</v>
      </c>
      <c r="E36" s="328">
        <v>7</v>
      </c>
      <c r="F36" s="328">
        <v>3</v>
      </c>
      <c r="G36" s="328">
        <v>2</v>
      </c>
      <c r="H36" s="328">
        <v>0</v>
      </c>
      <c r="I36" s="327">
        <v>32</v>
      </c>
    </row>
    <row r="37" spans="1:9" ht="12.75">
      <c r="A37" s="322" t="s">
        <v>171</v>
      </c>
      <c r="B37" s="328">
        <v>0</v>
      </c>
      <c r="C37" s="328">
        <v>26</v>
      </c>
      <c r="D37" s="328">
        <v>38</v>
      </c>
      <c r="E37" s="328">
        <v>10</v>
      </c>
      <c r="F37" s="328">
        <v>9</v>
      </c>
      <c r="G37" s="328">
        <v>17</v>
      </c>
      <c r="H37" s="328">
        <v>0</v>
      </c>
      <c r="I37" s="327">
        <v>100</v>
      </c>
    </row>
    <row r="38" spans="1:9" ht="12.75">
      <c r="A38" s="322" t="s">
        <v>174</v>
      </c>
      <c r="B38" s="328">
        <v>0</v>
      </c>
      <c r="C38" s="328">
        <v>2</v>
      </c>
      <c r="D38" s="328">
        <v>2</v>
      </c>
      <c r="E38" s="328">
        <v>2</v>
      </c>
      <c r="F38" s="328">
        <v>1</v>
      </c>
      <c r="G38" s="328">
        <v>3</v>
      </c>
      <c r="H38" s="328">
        <v>0</v>
      </c>
      <c r="I38" s="327">
        <v>10</v>
      </c>
    </row>
    <row r="39" spans="1:9" ht="12.75">
      <c r="A39" s="322" t="s">
        <v>169</v>
      </c>
      <c r="B39" s="328">
        <v>0</v>
      </c>
      <c r="C39" s="328">
        <v>0</v>
      </c>
      <c r="D39" s="328">
        <v>1</v>
      </c>
      <c r="E39" s="328">
        <v>0</v>
      </c>
      <c r="F39" s="328">
        <v>0</v>
      </c>
      <c r="G39" s="328">
        <v>0</v>
      </c>
      <c r="H39" s="328">
        <v>0</v>
      </c>
      <c r="I39" s="327">
        <v>1</v>
      </c>
    </row>
    <row r="40" spans="1:9" s="298" customFormat="1" ht="12.75">
      <c r="A40" s="12" t="s">
        <v>2</v>
      </c>
      <c r="B40" s="326">
        <v>0</v>
      </c>
      <c r="C40" s="326">
        <v>35</v>
      </c>
      <c r="D40" s="326">
        <v>54</v>
      </c>
      <c r="E40" s="326">
        <v>19</v>
      </c>
      <c r="F40" s="326">
        <v>13</v>
      </c>
      <c r="G40" s="326">
        <v>22</v>
      </c>
      <c r="H40" s="326">
        <v>0</v>
      </c>
      <c r="I40" s="325">
        <v>143</v>
      </c>
    </row>
    <row r="41" spans="1:9" ht="12.75">
      <c r="A41" s="309" t="s">
        <v>173</v>
      </c>
      <c r="B41" s="330"/>
      <c r="C41" s="330"/>
      <c r="D41" s="330"/>
      <c r="E41" s="330"/>
      <c r="F41" s="330"/>
      <c r="G41" s="330"/>
      <c r="H41" s="330"/>
      <c r="I41" s="329"/>
    </row>
    <row r="42" spans="1:9" ht="12.75">
      <c r="A42" t="s">
        <v>172</v>
      </c>
      <c r="B42" s="328">
        <f aca="true" t="shared" si="0" ref="B42:H43">SUM(B36,B30,B24,B19,B13,B7)</f>
        <v>0</v>
      </c>
      <c r="C42" s="328">
        <f t="shared" si="0"/>
        <v>26</v>
      </c>
      <c r="D42" s="328">
        <f t="shared" si="0"/>
        <v>80</v>
      </c>
      <c r="E42" s="328">
        <f t="shared" si="0"/>
        <v>74</v>
      </c>
      <c r="F42" s="328">
        <f t="shared" si="0"/>
        <v>23</v>
      </c>
      <c r="G42" s="328">
        <f t="shared" si="0"/>
        <v>11</v>
      </c>
      <c r="H42" s="328">
        <f t="shared" si="0"/>
        <v>0</v>
      </c>
      <c r="I42" s="327">
        <f>SUM(B42:H42)</f>
        <v>214</v>
      </c>
    </row>
    <row r="43" spans="1:9" ht="12.75">
      <c r="A43" t="s">
        <v>171</v>
      </c>
      <c r="B43" s="328">
        <f t="shared" si="0"/>
        <v>0</v>
      </c>
      <c r="C43" s="328">
        <f t="shared" si="0"/>
        <v>189</v>
      </c>
      <c r="D43" s="328">
        <f t="shared" si="0"/>
        <v>234</v>
      </c>
      <c r="E43" s="328">
        <f t="shared" si="0"/>
        <v>126</v>
      </c>
      <c r="F43" s="328">
        <f t="shared" si="0"/>
        <v>51</v>
      </c>
      <c r="G43" s="328">
        <f t="shared" si="0"/>
        <v>74</v>
      </c>
      <c r="H43" s="328">
        <f t="shared" si="0"/>
        <v>1</v>
      </c>
      <c r="I43" s="327">
        <f>SUM(B43:H43)</f>
        <v>675</v>
      </c>
    </row>
    <row r="44" spans="1:9" ht="12.75">
      <c r="A44" t="s">
        <v>174</v>
      </c>
      <c r="B44" s="328">
        <f aca="true" t="shared" si="1" ref="B44:H44">SUM(B38,B32,B26,B15,B9)</f>
        <v>0</v>
      </c>
      <c r="C44" s="328">
        <f t="shared" si="1"/>
        <v>6</v>
      </c>
      <c r="D44" s="328">
        <f t="shared" si="1"/>
        <v>4</v>
      </c>
      <c r="E44" s="328">
        <f t="shared" si="1"/>
        <v>3</v>
      </c>
      <c r="F44" s="328">
        <f t="shared" si="1"/>
        <v>5</v>
      </c>
      <c r="G44" s="328">
        <f t="shared" si="1"/>
        <v>9</v>
      </c>
      <c r="H44" s="328">
        <f t="shared" si="1"/>
        <v>0</v>
      </c>
      <c r="I44" s="327">
        <f>SUM(B44:H44)</f>
        <v>27</v>
      </c>
    </row>
    <row r="45" spans="1:9" ht="12.75">
      <c r="A45" t="s">
        <v>169</v>
      </c>
      <c r="B45" s="328">
        <f aca="true" t="shared" si="2" ref="B45:H45">SUM(B39,B33,B27,B21,B16,B10)</f>
        <v>0</v>
      </c>
      <c r="C45" s="328">
        <f t="shared" si="2"/>
        <v>9</v>
      </c>
      <c r="D45" s="328">
        <f t="shared" si="2"/>
        <v>3</v>
      </c>
      <c r="E45" s="328">
        <f t="shared" si="2"/>
        <v>9</v>
      </c>
      <c r="F45" s="328">
        <f t="shared" si="2"/>
        <v>4</v>
      </c>
      <c r="G45" s="328">
        <f t="shared" si="2"/>
        <v>11</v>
      </c>
      <c r="H45" s="328">
        <f t="shared" si="2"/>
        <v>1</v>
      </c>
      <c r="I45" s="327">
        <f>SUM(B45:H45)</f>
        <v>37</v>
      </c>
    </row>
    <row r="46" spans="1:9" s="298" customFormat="1" ht="12.75">
      <c r="A46" s="12" t="s">
        <v>0</v>
      </c>
      <c r="B46" s="326">
        <f aca="true" t="shared" si="3" ref="B46:H46">SUM(B42:B45)</f>
        <v>0</v>
      </c>
      <c r="C46" s="326">
        <f t="shared" si="3"/>
        <v>230</v>
      </c>
      <c r="D46" s="326">
        <f t="shared" si="3"/>
        <v>321</v>
      </c>
      <c r="E46" s="326">
        <f t="shared" si="3"/>
        <v>212</v>
      </c>
      <c r="F46" s="326">
        <f t="shared" si="3"/>
        <v>83</v>
      </c>
      <c r="G46" s="326">
        <f t="shared" si="3"/>
        <v>105</v>
      </c>
      <c r="H46" s="326">
        <f t="shared" si="3"/>
        <v>2</v>
      </c>
      <c r="I46" s="325">
        <f>SUM(B46:H46)</f>
        <v>953</v>
      </c>
    </row>
    <row r="73" ht="15.75" customHeight="1"/>
    <row r="75" ht="15.75" customHeight="1"/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1.8515625" style="0" customWidth="1"/>
    <col min="2" max="9" width="9.8515625" style="0" customWidth="1"/>
  </cols>
  <sheetData>
    <row r="1" ht="13.5" customHeight="1">
      <c r="A1" s="10" t="s">
        <v>137</v>
      </c>
    </row>
    <row r="2" spans="1:9" ht="12.75">
      <c r="A2" s="350" t="s">
        <v>188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190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12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>
      <c r="A6" s="309" t="s">
        <v>1</v>
      </c>
      <c r="B6" s="319"/>
      <c r="C6" s="320"/>
      <c r="D6" s="320"/>
      <c r="E6" s="320"/>
      <c r="F6" s="320"/>
      <c r="G6" s="320"/>
      <c r="H6" s="319"/>
      <c r="I6" s="318"/>
    </row>
    <row r="7" spans="1:9" ht="12.75">
      <c r="A7" t="s">
        <v>172</v>
      </c>
      <c r="B7" s="328">
        <v>0</v>
      </c>
      <c r="C7" s="328">
        <v>4524</v>
      </c>
      <c r="D7" s="328">
        <v>7468</v>
      </c>
      <c r="E7" s="328">
        <v>7668</v>
      </c>
      <c r="F7" s="328">
        <v>1535</v>
      </c>
      <c r="G7" s="328">
        <v>1394</v>
      </c>
      <c r="H7" s="328">
        <v>0</v>
      </c>
      <c r="I7" s="327">
        <v>22589</v>
      </c>
    </row>
    <row r="8" spans="1:9" ht="12.75">
      <c r="A8" t="s">
        <v>171</v>
      </c>
      <c r="B8" s="328">
        <v>0</v>
      </c>
      <c r="C8" s="328">
        <v>30834</v>
      </c>
      <c r="D8" s="328">
        <v>26676</v>
      </c>
      <c r="E8" s="328">
        <v>16279</v>
      </c>
      <c r="F8" s="328">
        <v>4277</v>
      </c>
      <c r="G8" s="328">
        <v>9273</v>
      </c>
      <c r="H8" s="328">
        <v>0</v>
      </c>
      <c r="I8" s="327">
        <v>87339</v>
      </c>
    </row>
    <row r="9" spans="1:9" s="298" customFormat="1" ht="12.75">
      <c r="A9" t="s">
        <v>174</v>
      </c>
      <c r="B9" s="328">
        <v>0</v>
      </c>
      <c r="C9" s="328">
        <v>1045</v>
      </c>
      <c r="D9" s="328">
        <v>407</v>
      </c>
      <c r="E9" s="328">
        <v>0</v>
      </c>
      <c r="F9" s="328">
        <v>2096</v>
      </c>
      <c r="G9" s="328">
        <v>1209</v>
      </c>
      <c r="H9" s="328">
        <v>0</v>
      </c>
      <c r="I9" s="327">
        <v>4757</v>
      </c>
    </row>
    <row r="10" spans="1:9" ht="12.75">
      <c r="A10" t="s">
        <v>169</v>
      </c>
      <c r="B10" s="328">
        <v>0</v>
      </c>
      <c r="C10" s="328">
        <v>2707</v>
      </c>
      <c r="D10" s="328">
        <v>289</v>
      </c>
      <c r="E10" s="328">
        <v>3634</v>
      </c>
      <c r="F10" s="328">
        <v>1335</v>
      </c>
      <c r="G10" s="328">
        <v>3215</v>
      </c>
      <c r="H10" s="328">
        <v>390</v>
      </c>
      <c r="I10" s="327">
        <v>11570</v>
      </c>
    </row>
    <row r="11" spans="1:9" ht="12.75">
      <c r="A11" s="298" t="s">
        <v>2</v>
      </c>
      <c r="B11" s="326">
        <v>0</v>
      </c>
      <c r="C11" s="326">
        <v>39110</v>
      </c>
      <c r="D11" s="326">
        <v>34840</v>
      </c>
      <c r="E11" s="326">
        <v>27581</v>
      </c>
      <c r="F11" s="326">
        <v>9243</v>
      </c>
      <c r="G11" s="326">
        <v>15091</v>
      </c>
      <c r="H11" s="326">
        <v>390</v>
      </c>
      <c r="I11" s="325">
        <v>126255</v>
      </c>
    </row>
    <row r="12" spans="1:9" ht="12.75">
      <c r="A12" s="10" t="s">
        <v>3</v>
      </c>
      <c r="B12" s="332"/>
      <c r="C12" s="332"/>
      <c r="D12" s="332"/>
      <c r="E12" s="332"/>
      <c r="F12" s="332"/>
      <c r="G12" s="332"/>
      <c r="H12" s="332"/>
      <c r="I12" s="331"/>
    </row>
    <row r="13" spans="1:9" ht="12.75">
      <c r="A13" t="s">
        <v>172</v>
      </c>
      <c r="B13" s="328">
        <v>0</v>
      </c>
      <c r="C13" s="328">
        <v>1627</v>
      </c>
      <c r="D13" s="328">
        <v>9212</v>
      </c>
      <c r="E13" s="328">
        <v>1910</v>
      </c>
      <c r="F13" s="328">
        <v>2685</v>
      </c>
      <c r="G13" s="328">
        <v>804</v>
      </c>
      <c r="H13" s="328">
        <v>0</v>
      </c>
      <c r="I13" s="327">
        <v>16238</v>
      </c>
    </row>
    <row r="14" spans="1:9" ht="12.75">
      <c r="A14" t="s">
        <v>171</v>
      </c>
      <c r="B14" s="328">
        <v>0</v>
      </c>
      <c r="C14" s="328">
        <v>11419</v>
      </c>
      <c r="D14" s="328">
        <v>15425</v>
      </c>
      <c r="E14" s="328">
        <v>14191</v>
      </c>
      <c r="F14" s="328">
        <v>1810</v>
      </c>
      <c r="G14" s="328">
        <v>4319</v>
      </c>
      <c r="H14" s="328">
        <v>0</v>
      </c>
      <c r="I14" s="327">
        <v>47164</v>
      </c>
    </row>
    <row r="15" spans="1:9" s="298" customFormat="1" ht="12.75">
      <c r="A15" t="s">
        <v>174</v>
      </c>
      <c r="B15" s="328">
        <v>0</v>
      </c>
      <c r="C15" s="328">
        <v>0</v>
      </c>
      <c r="D15" s="328">
        <v>0</v>
      </c>
      <c r="E15" s="328">
        <v>606</v>
      </c>
      <c r="F15" s="328">
        <v>828</v>
      </c>
      <c r="G15" s="328">
        <v>0</v>
      </c>
      <c r="H15" s="328">
        <v>0</v>
      </c>
      <c r="I15" s="327">
        <v>1434</v>
      </c>
    </row>
    <row r="16" spans="1:9" ht="12.75">
      <c r="A16" t="s">
        <v>169</v>
      </c>
      <c r="B16" s="328">
        <v>0</v>
      </c>
      <c r="C16" s="328">
        <v>0</v>
      </c>
      <c r="D16" s="328">
        <v>0</v>
      </c>
      <c r="E16" s="328">
        <v>349</v>
      </c>
      <c r="F16" s="328">
        <v>377</v>
      </c>
      <c r="G16" s="328">
        <v>1116</v>
      </c>
      <c r="H16" s="328">
        <v>0</v>
      </c>
      <c r="I16" s="327">
        <v>1842</v>
      </c>
    </row>
    <row r="17" spans="1:9" ht="12.75">
      <c r="A17" s="298" t="s">
        <v>2</v>
      </c>
      <c r="B17" s="326">
        <v>0</v>
      </c>
      <c r="C17" s="326">
        <v>13046</v>
      </c>
      <c r="D17" s="326">
        <v>24637</v>
      </c>
      <c r="E17" s="326">
        <v>17056</v>
      </c>
      <c r="F17" s="326">
        <v>5700</v>
      </c>
      <c r="G17" s="326">
        <v>6239</v>
      </c>
      <c r="H17" s="326">
        <v>0</v>
      </c>
      <c r="I17" s="325">
        <v>66678</v>
      </c>
    </row>
    <row r="18" spans="1:9" ht="12.75">
      <c r="A18" s="10" t="s">
        <v>4</v>
      </c>
      <c r="B18" s="332"/>
      <c r="C18" s="332"/>
      <c r="D18" s="332"/>
      <c r="E18" s="332"/>
      <c r="F18" s="332"/>
      <c r="G18" s="332"/>
      <c r="H18" s="332"/>
      <c r="I18" s="331"/>
    </row>
    <row r="19" spans="1:9" ht="12.75">
      <c r="A19" t="s">
        <v>172</v>
      </c>
      <c r="B19" s="328">
        <v>0</v>
      </c>
      <c r="C19" s="328">
        <v>974</v>
      </c>
      <c r="D19" s="328">
        <v>2877</v>
      </c>
      <c r="E19" s="328">
        <v>1831</v>
      </c>
      <c r="F19" s="328">
        <v>689</v>
      </c>
      <c r="G19" s="328">
        <v>0</v>
      </c>
      <c r="H19" s="328">
        <v>0</v>
      </c>
      <c r="I19" s="327">
        <v>6371</v>
      </c>
    </row>
    <row r="20" spans="1:9" ht="12.75">
      <c r="A20" t="s">
        <v>171</v>
      </c>
      <c r="B20" s="328">
        <v>0</v>
      </c>
      <c r="C20" s="328">
        <v>2802</v>
      </c>
      <c r="D20" s="328">
        <v>4851</v>
      </c>
      <c r="E20" s="328">
        <v>3757</v>
      </c>
      <c r="F20" s="328">
        <v>256</v>
      </c>
      <c r="G20" s="328">
        <v>0</v>
      </c>
      <c r="H20" s="328">
        <v>0</v>
      </c>
      <c r="I20" s="327">
        <v>11666</v>
      </c>
    </row>
    <row r="21" spans="1:9" s="298" customFormat="1" ht="12.75">
      <c r="A21" t="s">
        <v>169</v>
      </c>
      <c r="B21" s="328">
        <v>0</v>
      </c>
      <c r="C21" s="328">
        <v>0</v>
      </c>
      <c r="D21" s="328">
        <v>0</v>
      </c>
      <c r="E21" s="328">
        <v>252</v>
      </c>
      <c r="F21" s="328">
        <v>416</v>
      </c>
      <c r="G21" s="328">
        <v>0</v>
      </c>
      <c r="H21" s="328">
        <v>0</v>
      </c>
      <c r="I21" s="327">
        <v>668</v>
      </c>
    </row>
    <row r="22" spans="1:9" ht="12.75">
      <c r="A22" s="298" t="s">
        <v>2</v>
      </c>
      <c r="B22" s="326">
        <v>0</v>
      </c>
      <c r="C22" s="326">
        <v>3776</v>
      </c>
      <c r="D22" s="326">
        <v>7728</v>
      </c>
      <c r="E22" s="326">
        <v>5840</v>
      </c>
      <c r="F22" s="326">
        <v>1361</v>
      </c>
      <c r="G22" s="326">
        <v>0</v>
      </c>
      <c r="H22" s="326">
        <v>0</v>
      </c>
      <c r="I22" s="325">
        <v>18705</v>
      </c>
    </row>
    <row r="23" spans="1:9" ht="12.75">
      <c r="A23" s="10" t="s">
        <v>5</v>
      </c>
      <c r="B23" s="332"/>
      <c r="C23" s="332"/>
      <c r="D23" s="332"/>
      <c r="E23" s="332"/>
      <c r="F23" s="332"/>
      <c r="G23" s="332"/>
      <c r="H23" s="332"/>
      <c r="I23" s="331"/>
    </row>
    <row r="24" spans="1:9" ht="12.75">
      <c r="A24" t="s">
        <v>172</v>
      </c>
      <c r="B24" s="328">
        <v>0</v>
      </c>
      <c r="C24" s="328">
        <v>1103</v>
      </c>
      <c r="D24" s="328">
        <v>5694</v>
      </c>
      <c r="E24" s="328">
        <v>3968</v>
      </c>
      <c r="F24" s="328">
        <v>2698</v>
      </c>
      <c r="G24" s="328">
        <v>481</v>
      </c>
      <c r="H24" s="328">
        <v>0</v>
      </c>
      <c r="I24" s="327">
        <v>13944</v>
      </c>
    </row>
    <row r="25" spans="1:9" ht="12.75">
      <c r="A25" t="s">
        <v>171</v>
      </c>
      <c r="B25" s="328">
        <v>0</v>
      </c>
      <c r="C25" s="328">
        <v>18254</v>
      </c>
      <c r="D25" s="328">
        <v>19918</v>
      </c>
      <c r="E25" s="328">
        <v>9562</v>
      </c>
      <c r="F25" s="328">
        <v>4851</v>
      </c>
      <c r="G25" s="328">
        <v>8704</v>
      </c>
      <c r="H25" s="328">
        <v>31</v>
      </c>
      <c r="I25" s="327">
        <v>61320</v>
      </c>
    </row>
    <row r="26" spans="1:9" s="298" customFormat="1" ht="12.75">
      <c r="A26" t="s">
        <v>174</v>
      </c>
      <c r="B26" s="328">
        <v>0</v>
      </c>
      <c r="C26" s="328">
        <v>0</v>
      </c>
      <c r="D26" s="328">
        <v>0</v>
      </c>
      <c r="E26" s="328">
        <v>0</v>
      </c>
      <c r="F26" s="328">
        <v>1055</v>
      </c>
      <c r="G26" s="328">
        <v>0</v>
      </c>
      <c r="H26" s="328">
        <v>0</v>
      </c>
      <c r="I26" s="327">
        <v>1055</v>
      </c>
    </row>
    <row r="27" spans="1:9" ht="12.75">
      <c r="A27" t="s">
        <v>169</v>
      </c>
      <c r="B27" s="328">
        <v>0</v>
      </c>
      <c r="C27" s="328">
        <v>576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7">
        <v>576</v>
      </c>
    </row>
    <row r="28" spans="1:9" ht="12.75">
      <c r="A28" s="298" t="s">
        <v>2</v>
      </c>
      <c r="B28" s="326">
        <v>0</v>
      </c>
      <c r="C28" s="326">
        <v>19933</v>
      </c>
      <c r="D28" s="326">
        <v>25612</v>
      </c>
      <c r="E28" s="326">
        <v>13530</v>
      </c>
      <c r="F28" s="326">
        <v>8604</v>
      </c>
      <c r="G28" s="326">
        <v>9185</v>
      </c>
      <c r="H28" s="326">
        <v>31</v>
      </c>
      <c r="I28" s="325">
        <v>76895</v>
      </c>
    </row>
    <row r="29" spans="1:9" ht="12.75">
      <c r="A29" s="10" t="s">
        <v>6</v>
      </c>
      <c r="B29" s="332"/>
      <c r="C29" s="332"/>
      <c r="D29" s="332"/>
      <c r="E29" s="332"/>
      <c r="F29" s="332"/>
      <c r="G29" s="332"/>
      <c r="H29" s="332"/>
      <c r="I29" s="331"/>
    </row>
    <row r="30" spans="1:9" ht="12.75">
      <c r="A30" t="s">
        <v>172</v>
      </c>
      <c r="B30" s="328">
        <v>0</v>
      </c>
      <c r="C30" s="328">
        <v>949</v>
      </c>
      <c r="D30" s="328">
        <v>10182</v>
      </c>
      <c r="E30" s="328">
        <v>13226</v>
      </c>
      <c r="F30" s="328">
        <v>1070</v>
      </c>
      <c r="G30" s="328">
        <v>473</v>
      </c>
      <c r="H30" s="328">
        <v>0</v>
      </c>
      <c r="I30" s="327">
        <v>25900</v>
      </c>
    </row>
    <row r="31" spans="1:9" ht="12.75">
      <c r="A31" t="s">
        <v>171</v>
      </c>
      <c r="B31" s="328">
        <v>0</v>
      </c>
      <c r="C31" s="328">
        <v>20501</v>
      </c>
      <c r="D31" s="328">
        <v>26567</v>
      </c>
      <c r="E31" s="328">
        <v>10071</v>
      </c>
      <c r="F31" s="328">
        <v>7474</v>
      </c>
      <c r="G31" s="328">
        <v>7015</v>
      </c>
      <c r="H31" s="328">
        <v>0</v>
      </c>
      <c r="I31" s="327">
        <v>71628</v>
      </c>
    </row>
    <row r="32" spans="1:9" s="298" customFormat="1" ht="12.75">
      <c r="A32" t="s">
        <v>174</v>
      </c>
      <c r="B32" s="328">
        <v>0</v>
      </c>
      <c r="C32" s="328">
        <v>956</v>
      </c>
      <c r="D32" s="328">
        <v>207</v>
      </c>
      <c r="E32" s="328">
        <v>0</v>
      </c>
      <c r="F32" s="328">
        <v>0</v>
      </c>
      <c r="G32" s="328">
        <v>1937</v>
      </c>
      <c r="H32" s="328">
        <v>0</v>
      </c>
      <c r="I32" s="327">
        <v>3100</v>
      </c>
    </row>
    <row r="33" spans="1:9" ht="12.75">
      <c r="A33" t="s">
        <v>169</v>
      </c>
      <c r="B33" s="328">
        <v>0</v>
      </c>
      <c r="C33" s="328">
        <v>1702</v>
      </c>
      <c r="D33" s="328">
        <v>967</v>
      </c>
      <c r="E33" s="328">
        <v>400</v>
      </c>
      <c r="F33" s="328">
        <v>0</v>
      </c>
      <c r="G33" s="328">
        <v>929</v>
      </c>
      <c r="H33" s="328">
        <v>0</v>
      </c>
      <c r="I33" s="327">
        <v>3998</v>
      </c>
    </row>
    <row r="34" spans="1:9" ht="12.75">
      <c r="A34" s="298" t="s">
        <v>2</v>
      </c>
      <c r="B34" s="326">
        <v>0</v>
      </c>
      <c r="C34" s="326">
        <v>24108</v>
      </c>
      <c r="D34" s="326">
        <v>37923</v>
      </c>
      <c r="E34" s="326">
        <v>23697</v>
      </c>
      <c r="F34" s="326">
        <v>8544</v>
      </c>
      <c r="G34" s="326">
        <v>10354</v>
      </c>
      <c r="H34" s="326">
        <v>0</v>
      </c>
      <c r="I34" s="325">
        <v>104626</v>
      </c>
    </row>
    <row r="35" spans="1:9" ht="12.75">
      <c r="A35" s="10" t="s">
        <v>8</v>
      </c>
      <c r="B35" s="332"/>
      <c r="C35" s="332"/>
      <c r="D35" s="332"/>
      <c r="E35" s="332"/>
      <c r="F35" s="332"/>
      <c r="G35" s="332"/>
      <c r="H35" s="332"/>
      <c r="I35" s="331"/>
    </row>
    <row r="36" spans="1:9" ht="12.75">
      <c r="A36" t="s">
        <v>172</v>
      </c>
      <c r="B36" s="328">
        <v>0</v>
      </c>
      <c r="C36" s="328">
        <v>1990</v>
      </c>
      <c r="D36" s="328">
        <v>4194</v>
      </c>
      <c r="E36" s="328">
        <v>1727</v>
      </c>
      <c r="F36" s="328">
        <v>1304</v>
      </c>
      <c r="G36" s="328">
        <v>418</v>
      </c>
      <c r="H36" s="328">
        <v>0</v>
      </c>
      <c r="I36" s="327">
        <v>9633</v>
      </c>
    </row>
    <row r="37" spans="1:9" ht="12.75">
      <c r="A37" t="s">
        <v>171</v>
      </c>
      <c r="B37" s="328">
        <v>0</v>
      </c>
      <c r="C37" s="328">
        <v>11565</v>
      </c>
      <c r="D37" s="328">
        <v>18756</v>
      </c>
      <c r="E37" s="328">
        <v>3616</v>
      </c>
      <c r="F37" s="328">
        <v>2753</v>
      </c>
      <c r="G37" s="328">
        <v>6664</v>
      </c>
      <c r="H37" s="328">
        <v>0</v>
      </c>
      <c r="I37" s="327">
        <v>43354</v>
      </c>
    </row>
    <row r="38" spans="1:9" s="298" customFormat="1" ht="12.75">
      <c r="A38" t="s">
        <v>174</v>
      </c>
      <c r="B38" s="328">
        <v>0</v>
      </c>
      <c r="C38" s="328">
        <v>1173</v>
      </c>
      <c r="D38" s="328">
        <v>611</v>
      </c>
      <c r="E38" s="328">
        <v>1080</v>
      </c>
      <c r="F38" s="328">
        <v>429</v>
      </c>
      <c r="G38" s="328">
        <v>1318</v>
      </c>
      <c r="H38" s="328">
        <v>0</v>
      </c>
      <c r="I38" s="327">
        <v>4611</v>
      </c>
    </row>
    <row r="39" spans="1:9" ht="12.75">
      <c r="A39" t="s">
        <v>169</v>
      </c>
      <c r="B39" s="328">
        <v>0</v>
      </c>
      <c r="C39" s="328">
        <v>0</v>
      </c>
      <c r="D39" s="328">
        <v>1132</v>
      </c>
      <c r="E39" s="328">
        <v>0</v>
      </c>
      <c r="F39" s="328">
        <v>0</v>
      </c>
      <c r="G39" s="328">
        <v>0</v>
      </c>
      <c r="H39" s="328">
        <v>0</v>
      </c>
      <c r="I39" s="327">
        <v>1132</v>
      </c>
    </row>
    <row r="40" spans="1:9" s="298" customFormat="1" ht="12.75">
      <c r="A40" s="298" t="s">
        <v>2</v>
      </c>
      <c r="B40" s="326">
        <v>0</v>
      </c>
      <c r="C40" s="326">
        <v>14728</v>
      </c>
      <c r="D40" s="326">
        <v>24693</v>
      </c>
      <c r="E40" s="326">
        <v>6423</v>
      </c>
      <c r="F40" s="326">
        <v>4486</v>
      </c>
      <c r="G40" s="326">
        <v>8400</v>
      </c>
      <c r="H40" s="326">
        <v>0</v>
      </c>
      <c r="I40" s="325">
        <v>58730</v>
      </c>
    </row>
    <row r="41" spans="1:9" ht="12.75">
      <c r="A41" s="306" t="s">
        <v>173</v>
      </c>
      <c r="B41" s="330"/>
      <c r="C41" s="330"/>
      <c r="D41" s="330"/>
      <c r="E41" s="330"/>
      <c r="F41" s="330"/>
      <c r="G41" s="330"/>
      <c r="H41" s="330"/>
      <c r="I41" s="329"/>
    </row>
    <row r="42" spans="1:9" ht="12.75">
      <c r="A42" t="s">
        <v>172</v>
      </c>
      <c r="B42" s="328">
        <f aca="true" t="shared" si="0" ref="B42:H43">SUM(B7,B13,B19,B24,B30,B36)</f>
        <v>0</v>
      </c>
      <c r="C42" s="328">
        <f t="shared" si="0"/>
        <v>11167</v>
      </c>
      <c r="D42" s="328">
        <f t="shared" si="0"/>
        <v>39627</v>
      </c>
      <c r="E42" s="328">
        <f t="shared" si="0"/>
        <v>30330</v>
      </c>
      <c r="F42" s="328">
        <f t="shared" si="0"/>
        <v>9981</v>
      </c>
      <c r="G42" s="328">
        <f t="shared" si="0"/>
        <v>3570</v>
      </c>
      <c r="H42" s="328">
        <f t="shared" si="0"/>
        <v>0</v>
      </c>
      <c r="I42" s="327">
        <f>SUM(B42:H42)</f>
        <v>94675</v>
      </c>
    </row>
    <row r="43" spans="1:9" ht="12.75">
      <c r="A43" t="s">
        <v>171</v>
      </c>
      <c r="B43" s="328">
        <f t="shared" si="0"/>
        <v>0</v>
      </c>
      <c r="C43" s="328">
        <f t="shared" si="0"/>
        <v>95375</v>
      </c>
      <c r="D43" s="328">
        <f t="shared" si="0"/>
        <v>112193</v>
      </c>
      <c r="E43" s="328">
        <f t="shared" si="0"/>
        <v>57476</v>
      </c>
      <c r="F43" s="328">
        <f t="shared" si="0"/>
        <v>21421</v>
      </c>
      <c r="G43" s="328">
        <f t="shared" si="0"/>
        <v>35975</v>
      </c>
      <c r="H43" s="328">
        <f t="shared" si="0"/>
        <v>31</v>
      </c>
      <c r="I43" s="327">
        <f>SUM(B43:H43)</f>
        <v>322471</v>
      </c>
    </row>
    <row r="44" spans="1:9" ht="12.75">
      <c r="A44" t="s">
        <v>174</v>
      </c>
      <c r="B44" s="328">
        <f aca="true" t="shared" si="1" ref="B44:H44">SUM(B9,B15,B26,B32,B38)</f>
        <v>0</v>
      </c>
      <c r="C44" s="328">
        <f t="shared" si="1"/>
        <v>3174</v>
      </c>
      <c r="D44" s="328">
        <f t="shared" si="1"/>
        <v>1225</v>
      </c>
      <c r="E44" s="328">
        <f t="shared" si="1"/>
        <v>1686</v>
      </c>
      <c r="F44" s="328">
        <f t="shared" si="1"/>
        <v>4408</v>
      </c>
      <c r="G44" s="328">
        <f t="shared" si="1"/>
        <v>4464</v>
      </c>
      <c r="H44" s="328">
        <f t="shared" si="1"/>
        <v>0</v>
      </c>
      <c r="I44" s="327">
        <f>SUM(B44:H44)</f>
        <v>14957</v>
      </c>
    </row>
    <row r="45" spans="1:9" s="298" customFormat="1" ht="12.75">
      <c r="A45" t="s">
        <v>189</v>
      </c>
      <c r="B45" s="328">
        <f aca="true" t="shared" si="2" ref="B45:H45">SUM(B10,B16,B21,B27,B33,B39)</f>
        <v>0</v>
      </c>
      <c r="C45" s="328">
        <f t="shared" si="2"/>
        <v>4985</v>
      </c>
      <c r="D45" s="328">
        <f t="shared" si="2"/>
        <v>2388</v>
      </c>
      <c r="E45" s="328">
        <f t="shared" si="2"/>
        <v>4635</v>
      </c>
      <c r="F45" s="328">
        <f t="shared" si="2"/>
        <v>2128</v>
      </c>
      <c r="G45" s="328">
        <f t="shared" si="2"/>
        <v>5260</v>
      </c>
      <c r="H45" s="328">
        <f t="shared" si="2"/>
        <v>390</v>
      </c>
      <c r="I45" s="327">
        <f>SUM(B45:H45)</f>
        <v>19786</v>
      </c>
    </row>
    <row r="46" spans="1:10" ht="12.75">
      <c r="A46" s="298" t="s">
        <v>0</v>
      </c>
      <c r="B46" s="326">
        <f aca="true" t="shared" si="3" ref="B46:H46">SUM(B42:B45)</f>
        <v>0</v>
      </c>
      <c r="C46" s="326">
        <f t="shared" si="3"/>
        <v>114701</v>
      </c>
      <c r="D46" s="326">
        <f t="shared" si="3"/>
        <v>155433</v>
      </c>
      <c r="E46" s="326">
        <f t="shared" si="3"/>
        <v>94127</v>
      </c>
      <c r="F46" s="326">
        <f t="shared" si="3"/>
        <v>37938</v>
      </c>
      <c r="G46" s="326">
        <f t="shared" si="3"/>
        <v>49269</v>
      </c>
      <c r="H46" s="326">
        <f t="shared" si="3"/>
        <v>421</v>
      </c>
      <c r="I46" s="325">
        <f>SUM(B46:H46)</f>
        <v>451889</v>
      </c>
      <c r="J46" s="335"/>
    </row>
    <row r="48" spans="2:7" ht="13.5">
      <c r="B48" s="334"/>
      <c r="C48" s="243"/>
      <c r="D48" s="243"/>
      <c r="E48" s="243"/>
      <c r="F48" s="243"/>
      <c r="G48" s="243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9.57421875" style="0" customWidth="1"/>
    <col min="2" max="9" width="9.8515625" style="69" customWidth="1"/>
  </cols>
  <sheetData>
    <row r="1" ht="12.75">
      <c r="A1" s="10" t="s">
        <v>137</v>
      </c>
    </row>
    <row r="2" spans="1:9" ht="15.75" customHeight="1">
      <c r="A2" s="350" t="s">
        <v>193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192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21"/>
      <c r="B5" s="343">
        <v>0</v>
      </c>
      <c r="C5" s="344" t="s">
        <v>179</v>
      </c>
      <c r="D5" s="344" t="s">
        <v>178</v>
      </c>
      <c r="E5" s="344" t="s">
        <v>177</v>
      </c>
      <c r="F5" s="344" t="s">
        <v>176</v>
      </c>
      <c r="G5" s="344" t="s">
        <v>175</v>
      </c>
      <c r="H5" s="343">
        <v>1</v>
      </c>
      <c r="I5" s="342" t="s">
        <v>2</v>
      </c>
    </row>
    <row r="6" spans="1:9" ht="12.75">
      <c r="A6" s="309" t="s">
        <v>1</v>
      </c>
      <c r="B6" s="341"/>
      <c r="C6" s="341"/>
      <c r="D6" s="341"/>
      <c r="E6" s="341"/>
      <c r="F6" s="341"/>
      <c r="G6" s="341"/>
      <c r="H6" s="341"/>
      <c r="I6" s="340"/>
    </row>
    <row r="7" spans="1:9" ht="12.75">
      <c r="A7" t="s">
        <v>172</v>
      </c>
      <c r="B7" s="337">
        <v>0</v>
      </c>
      <c r="C7" s="337">
        <v>0</v>
      </c>
      <c r="D7" s="337">
        <v>0</v>
      </c>
      <c r="E7" s="337">
        <v>0</v>
      </c>
      <c r="F7" s="337">
        <v>4</v>
      </c>
      <c r="G7" s="337">
        <v>1</v>
      </c>
      <c r="H7" s="337">
        <v>0</v>
      </c>
      <c r="I7" s="336">
        <v>5</v>
      </c>
    </row>
    <row r="8" spans="1:9" ht="12.75">
      <c r="A8" t="s">
        <v>171</v>
      </c>
      <c r="B8" s="337">
        <v>0</v>
      </c>
      <c r="C8" s="337">
        <v>1</v>
      </c>
      <c r="D8" s="337">
        <v>0</v>
      </c>
      <c r="E8" s="337">
        <v>7</v>
      </c>
      <c r="F8" s="337">
        <v>12</v>
      </c>
      <c r="G8" s="337">
        <v>3</v>
      </c>
      <c r="H8" s="337">
        <v>0</v>
      </c>
      <c r="I8" s="336">
        <v>23</v>
      </c>
    </row>
    <row r="9" spans="1:9" ht="12.75">
      <c r="A9" t="s">
        <v>174</v>
      </c>
      <c r="B9" s="337">
        <v>0</v>
      </c>
      <c r="C9" s="337">
        <v>0</v>
      </c>
      <c r="D9" s="337">
        <v>0</v>
      </c>
      <c r="E9" s="337">
        <v>0</v>
      </c>
      <c r="F9" s="337">
        <v>0</v>
      </c>
      <c r="G9" s="337">
        <v>0</v>
      </c>
      <c r="H9" s="337">
        <v>0</v>
      </c>
      <c r="I9" s="336">
        <v>0</v>
      </c>
    </row>
    <row r="10" spans="1:9" ht="12.75">
      <c r="A10" t="s">
        <v>169</v>
      </c>
      <c r="B10" s="337">
        <v>0</v>
      </c>
      <c r="C10" s="337">
        <v>0</v>
      </c>
      <c r="D10" s="337">
        <v>0</v>
      </c>
      <c r="E10" s="337">
        <v>3</v>
      </c>
      <c r="F10" s="337">
        <v>3</v>
      </c>
      <c r="G10" s="337">
        <v>0</v>
      </c>
      <c r="H10" s="337">
        <v>0</v>
      </c>
      <c r="I10" s="336">
        <v>6</v>
      </c>
    </row>
    <row r="11" spans="1:9" s="298" customFormat="1" ht="12.75">
      <c r="A11" s="298" t="s">
        <v>2</v>
      </c>
      <c r="B11" s="300">
        <v>0</v>
      </c>
      <c r="C11" s="300">
        <v>1</v>
      </c>
      <c r="D11" s="300">
        <v>0</v>
      </c>
      <c r="E11" s="300">
        <v>10</v>
      </c>
      <c r="F11" s="300">
        <v>19</v>
      </c>
      <c r="G11" s="300">
        <v>4</v>
      </c>
      <c r="H11" s="300">
        <v>0</v>
      </c>
      <c r="I11" s="6">
        <v>34</v>
      </c>
    </row>
    <row r="12" spans="1:9" s="298" customFormat="1" ht="12.75">
      <c r="A12" s="10" t="s">
        <v>3</v>
      </c>
      <c r="B12" s="317"/>
      <c r="C12" s="317"/>
      <c r="D12" s="317"/>
      <c r="E12" s="317"/>
      <c r="F12" s="317"/>
      <c r="G12" s="317"/>
      <c r="H12" s="317"/>
      <c r="I12" s="316"/>
    </row>
    <row r="13" spans="1:9" ht="12.75">
      <c r="A13" t="s">
        <v>172</v>
      </c>
      <c r="B13" s="337">
        <v>0</v>
      </c>
      <c r="C13" s="337">
        <v>0</v>
      </c>
      <c r="D13" s="337">
        <v>0</v>
      </c>
      <c r="E13" s="337">
        <v>0</v>
      </c>
      <c r="F13" s="337">
        <v>2</v>
      </c>
      <c r="G13" s="337">
        <v>1</v>
      </c>
      <c r="H13" s="337">
        <v>0</v>
      </c>
      <c r="I13" s="336">
        <v>3</v>
      </c>
    </row>
    <row r="14" spans="1:9" ht="12.75">
      <c r="A14" t="s">
        <v>171</v>
      </c>
      <c r="B14" s="337">
        <v>0</v>
      </c>
      <c r="C14" s="337">
        <v>0</v>
      </c>
      <c r="D14" s="337">
        <v>2</v>
      </c>
      <c r="E14" s="337">
        <v>3</v>
      </c>
      <c r="F14" s="337">
        <v>3</v>
      </c>
      <c r="G14" s="337">
        <v>0</v>
      </c>
      <c r="H14" s="337">
        <v>0</v>
      </c>
      <c r="I14" s="336">
        <v>8</v>
      </c>
    </row>
    <row r="15" spans="1:9" ht="12.75">
      <c r="A15" t="s">
        <v>174</v>
      </c>
      <c r="B15" s="337">
        <v>0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6">
        <v>0</v>
      </c>
    </row>
    <row r="16" spans="1:9" ht="12.75">
      <c r="A16" t="s">
        <v>169</v>
      </c>
      <c r="B16" s="337">
        <v>0</v>
      </c>
      <c r="C16" s="337">
        <v>0</v>
      </c>
      <c r="D16" s="337">
        <v>0</v>
      </c>
      <c r="E16" s="337">
        <v>0</v>
      </c>
      <c r="F16" s="337">
        <v>2</v>
      </c>
      <c r="G16" s="337">
        <v>0</v>
      </c>
      <c r="H16" s="337">
        <v>0</v>
      </c>
      <c r="I16" s="336">
        <v>2</v>
      </c>
    </row>
    <row r="17" spans="1:9" s="298" customFormat="1" ht="12.75">
      <c r="A17" s="298" t="s">
        <v>2</v>
      </c>
      <c r="B17" s="300">
        <v>0</v>
      </c>
      <c r="C17" s="300">
        <v>0</v>
      </c>
      <c r="D17" s="300">
        <v>2</v>
      </c>
      <c r="E17" s="300">
        <v>3</v>
      </c>
      <c r="F17" s="300">
        <v>7</v>
      </c>
      <c r="G17" s="300">
        <v>1</v>
      </c>
      <c r="H17" s="300">
        <v>0</v>
      </c>
      <c r="I17" s="6">
        <v>13</v>
      </c>
    </row>
    <row r="18" spans="1:9" s="298" customFormat="1" ht="12.75">
      <c r="A18" s="10" t="s">
        <v>4</v>
      </c>
      <c r="B18" s="317"/>
      <c r="C18" s="317"/>
      <c r="D18" s="317"/>
      <c r="E18" s="317"/>
      <c r="F18" s="317"/>
      <c r="G18" s="317"/>
      <c r="H18" s="317"/>
      <c r="I18" s="316"/>
    </row>
    <row r="19" spans="1:10" ht="12.75">
      <c r="A19" t="s">
        <v>172</v>
      </c>
      <c r="B19" s="337">
        <v>0</v>
      </c>
      <c r="C19" s="337">
        <v>0</v>
      </c>
      <c r="D19" s="337">
        <v>0</v>
      </c>
      <c r="E19" s="337">
        <v>0</v>
      </c>
      <c r="F19" s="337">
        <v>1</v>
      </c>
      <c r="G19" s="337">
        <v>0</v>
      </c>
      <c r="H19" s="337">
        <v>0</v>
      </c>
      <c r="I19" s="336">
        <v>1</v>
      </c>
      <c r="J19" s="298"/>
    </row>
    <row r="20" spans="1:9" ht="12.75">
      <c r="A20" t="s">
        <v>171</v>
      </c>
      <c r="B20" s="337">
        <v>0</v>
      </c>
      <c r="C20" s="337">
        <v>0</v>
      </c>
      <c r="D20" s="337">
        <v>1</v>
      </c>
      <c r="E20" s="337">
        <v>0</v>
      </c>
      <c r="F20" s="337">
        <v>1</v>
      </c>
      <c r="G20" s="337">
        <v>1</v>
      </c>
      <c r="H20" s="337">
        <v>0</v>
      </c>
      <c r="I20" s="336">
        <v>3</v>
      </c>
    </row>
    <row r="21" spans="1:9" ht="12.75">
      <c r="A21" t="s">
        <v>186</v>
      </c>
      <c r="B21" s="337">
        <v>0</v>
      </c>
      <c r="C21" s="337">
        <v>0</v>
      </c>
      <c r="D21" s="337">
        <v>0</v>
      </c>
      <c r="E21" s="337">
        <v>0</v>
      </c>
      <c r="F21" s="337">
        <v>1</v>
      </c>
      <c r="G21" s="337">
        <v>1</v>
      </c>
      <c r="H21" s="337">
        <v>0</v>
      </c>
      <c r="I21" s="336">
        <v>2</v>
      </c>
    </row>
    <row r="22" spans="1:10" s="298" customFormat="1" ht="12.75">
      <c r="A22" s="298" t="s">
        <v>2</v>
      </c>
      <c r="B22" s="300">
        <v>0</v>
      </c>
      <c r="C22" s="300">
        <v>0</v>
      </c>
      <c r="D22" s="300">
        <v>1</v>
      </c>
      <c r="E22" s="300">
        <v>0</v>
      </c>
      <c r="F22" s="300">
        <v>3</v>
      </c>
      <c r="G22" s="300">
        <v>2</v>
      </c>
      <c r="H22" s="300">
        <v>0</v>
      </c>
      <c r="I22" s="6">
        <v>6</v>
      </c>
      <c r="J22"/>
    </row>
    <row r="23" spans="1:10" s="298" customFormat="1" ht="12.75">
      <c r="A23" s="10" t="s">
        <v>5</v>
      </c>
      <c r="B23" s="317"/>
      <c r="C23" s="317"/>
      <c r="D23" s="317"/>
      <c r="E23" s="317"/>
      <c r="F23" s="317"/>
      <c r="G23" s="317"/>
      <c r="H23" s="317"/>
      <c r="I23" s="316"/>
      <c r="J23"/>
    </row>
    <row r="24" spans="1:10" ht="12.75">
      <c r="A24" t="s">
        <v>172</v>
      </c>
      <c r="B24" s="337">
        <v>0</v>
      </c>
      <c r="C24" s="337">
        <v>0</v>
      </c>
      <c r="D24" s="337">
        <v>0</v>
      </c>
      <c r="E24" s="337">
        <v>1</v>
      </c>
      <c r="F24" s="337">
        <v>4</v>
      </c>
      <c r="G24" s="337">
        <v>3</v>
      </c>
      <c r="H24" s="337">
        <v>0</v>
      </c>
      <c r="I24" s="336">
        <v>8</v>
      </c>
      <c r="J24" s="298"/>
    </row>
    <row r="25" spans="1:10" ht="12.75">
      <c r="A25" t="s">
        <v>171</v>
      </c>
      <c r="B25" s="337">
        <v>0</v>
      </c>
      <c r="C25" s="337">
        <v>0</v>
      </c>
      <c r="D25" s="337">
        <v>2</v>
      </c>
      <c r="E25" s="337">
        <v>5</v>
      </c>
      <c r="F25" s="337">
        <v>11</v>
      </c>
      <c r="G25" s="337">
        <v>1</v>
      </c>
      <c r="H25" s="337">
        <v>0</v>
      </c>
      <c r="I25" s="336">
        <v>19</v>
      </c>
      <c r="J25" s="298"/>
    </row>
    <row r="26" spans="1:10" ht="12.75">
      <c r="A26" t="s">
        <v>174</v>
      </c>
      <c r="B26" s="337">
        <v>0</v>
      </c>
      <c r="C26" s="337">
        <v>0</v>
      </c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6">
        <v>0</v>
      </c>
      <c r="J26" s="298"/>
    </row>
    <row r="27" spans="1:9" ht="12.75">
      <c r="A27" t="s">
        <v>169</v>
      </c>
      <c r="B27" s="337">
        <v>0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v>0</v>
      </c>
      <c r="I27" s="336">
        <v>0</v>
      </c>
    </row>
    <row r="28" spans="1:10" s="298" customFormat="1" ht="12.75">
      <c r="A28" s="298" t="s">
        <v>2</v>
      </c>
      <c r="B28" s="300">
        <v>0</v>
      </c>
      <c r="C28" s="300">
        <v>0</v>
      </c>
      <c r="D28" s="300">
        <v>2</v>
      </c>
      <c r="E28" s="300">
        <v>6</v>
      </c>
      <c r="F28" s="300">
        <v>15</v>
      </c>
      <c r="G28" s="300">
        <v>4</v>
      </c>
      <c r="H28" s="300">
        <v>0</v>
      </c>
      <c r="I28" s="6">
        <v>27</v>
      </c>
      <c r="J28"/>
    </row>
    <row r="29" spans="1:10" s="298" customFormat="1" ht="12.75">
      <c r="A29" s="10" t="s">
        <v>6</v>
      </c>
      <c r="B29" s="317"/>
      <c r="C29" s="317"/>
      <c r="D29" s="317"/>
      <c r="E29" s="317"/>
      <c r="F29" s="317"/>
      <c r="G29" s="317"/>
      <c r="H29" s="317"/>
      <c r="I29" s="316"/>
      <c r="J29"/>
    </row>
    <row r="30" spans="1:9" ht="12.75">
      <c r="A30" t="s">
        <v>172</v>
      </c>
      <c r="B30" s="337">
        <v>0</v>
      </c>
      <c r="C30" s="337">
        <v>0</v>
      </c>
      <c r="D30" s="337">
        <v>0</v>
      </c>
      <c r="E30" s="337">
        <v>0</v>
      </c>
      <c r="F30" s="337">
        <v>5</v>
      </c>
      <c r="G30" s="337">
        <v>2</v>
      </c>
      <c r="H30" s="337">
        <v>0</v>
      </c>
      <c r="I30" s="336">
        <v>7</v>
      </c>
    </row>
    <row r="31" spans="1:9" ht="12.75">
      <c r="A31" t="s">
        <v>171</v>
      </c>
      <c r="B31" s="337">
        <v>0</v>
      </c>
      <c r="C31" s="337">
        <v>0</v>
      </c>
      <c r="D31" s="337">
        <v>2</v>
      </c>
      <c r="E31" s="337">
        <v>7</v>
      </c>
      <c r="F31" s="337">
        <v>9</v>
      </c>
      <c r="G31" s="337">
        <v>4</v>
      </c>
      <c r="H31" s="337">
        <v>0</v>
      </c>
      <c r="I31" s="336">
        <v>22</v>
      </c>
    </row>
    <row r="32" spans="1:9" ht="12.75">
      <c r="A32" t="s">
        <v>174</v>
      </c>
      <c r="B32" s="337">
        <v>0</v>
      </c>
      <c r="C32" s="337">
        <v>0</v>
      </c>
      <c r="D32" s="337">
        <v>0</v>
      </c>
      <c r="E32" s="337">
        <v>0</v>
      </c>
      <c r="F32" s="337">
        <v>1</v>
      </c>
      <c r="G32" s="337">
        <v>0</v>
      </c>
      <c r="H32" s="337">
        <v>0</v>
      </c>
      <c r="I32" s="336">
        <v>1</v>
      </c>
    </row>
    <row r="33" spans="1:10" ht="12.75">
      <c r="A33" t="s">
        <v>169</v>
      </c>
      <c r="B33" s="337">
        <v>0</v>
      </c>
      <c r="C33" s="337">
        <v>0</v>
      </c>
      <c r="D33" s="337">
        <v>0</v>
      </c>
      <c r="E33" s="337">
        <v>0</v>
      </c>
      <c r="F33" s="337">
        <v>1</v>
      </c>
      <c r="G33" s="337">
        <v>0</v>
      </c>
      <c r="H33" s="337">
        <v>0</v>
      </c>
      <c r="I33" s="336">
        <v>1</v>
      </c>
      <c r="J33" s="298"/>
    </row>
    <row r="34" spans="1:9" s="298" customFormat="1" ht="12.75">
      <c r="A34" s="298" t="s">
        <v>2</v>
      </c>
      <c r="B34" s="300">
        <v>0</v>
      </c>
      <c r="C34" s="300">
        <v>0</v>
      </c>
      <c r="D34" s="300">
        <v>2</v>
      </c>
      <c r="E34" s="300">
        <v>7</v>
      </c>
      <c r="F34" s="300">
        <v>16</v>
      </c>
      <c r="G34" s="300">
        <v>6</v>
      </c>
      <c r="H34" s="300">
        <v>0</v>
      </c>
      <c r="I34" s="6">
        <v>31</v>
      </c>
    </row>
    <row r="35" spans="1:10" s="298" customFormat="1" ht="12.75">
      <c r="A35" s="10" t="s">
        <v>8</v>
      </c>
      <c r="B35" s="317"/>
      <c r="C35" s="317"/>
      <c r="D35" s="317"/>
      <c r="E35" s="317"/>
      <c r="F35" s="317"/>
      <c r="G35" s="317"/>
      <c r="H35" s="317"/>
      <c r="I35" s="316"/>
      <c r="J35"/>
    </row>
    <row r="36" spans="1:9" ht="12.75">
      <c r="A36" t="s">
        <v>172</v>
      </c>
      <c r="B36" s="337">
        <v>0</v>
      </c>
      <c r="C36" s="337">
        <v>0</v>
      </c>
      <c r="D36" s="337">
        <v>0</v>
      </c>
      <c r="E36" s="337">
        <v>0</v>
      </c>
      <c r="F36" s="337">
        <v>4</v>
      </c>
      <c r="G36" s="337">
        <v>0</v>
      </c>
      <c r="H36" s="337">
        <v>0</v>
      </c>
      <c r="I36" s="336">
        <v>4</v>
      </c>
    </row>
    <row r="37" spans="1:9" ht="12.75">
      <c r="A37" t="s">
        <v>171</v>
      </c>
      <c r="B37" s="337">
        <v>0</v>
      </c>
      <c r="C37" s="337">
        <v>1</v>
      </c>
      <c r="D37" s="337">
        <v>0</v>
      </c>
      <c r="E37" s="337">
        <v>3</v>
      </c>
      <c r="F37" s="337">
        <v>4</v>
      </c>
      <c r="G37" s="337">
        <v>4</v>
      </c>
      <c r="H37" s="337">
        <v>0</v>
      </c>
      <c r="I37" s="336">
        <v>12</v>
      </c>
    </row>
    <row r="38" spans="1:9" ht="12.75">
      <c r="A38" t="s">
        <v>174</v>
      </c>
      <c r="B38" s="337">
        <v>0</v>
      </c>
      <c r="C38" s="337">
        <v>0</v>
      </c>
      <c r="D38" s="337">
        <v>0</v>
      </c>
      <c r="E38" s="337">
        <v>0</v>
      </c>
      <c r="F38" s="337">
        <v>1</v>
      </c>
      <c r="G38" s="337">
        <v>1</v>
      </c>
      <c r="H38" s="337">
        <v>0</v>
      </c>
      <c r="I38" s="336">
        <v>2</v>
      </c>
    </row>
    <row r="39" spans="1:10" ht="12.75">
      <c r="A39" t="s">
        <v>169</v>
      </c>
      <c r="B39" s="337">
        <v>0</v>
      </c>
      <c r="C39" s="337">
        <v>0</v>
      </c>
      <c r="D39" s="337">
        <v>0</v>
      </c>
      <c r="E39" s="337">
        <v>0</v>
      </c>
      <c r="F39" s="337">
        <v>0</v>
      </c>
      <c r="G39" s="337">
        <v>1</v>
      </c>
      <c r="H39" s="337">
        <v>0</v>
      </c>
      <c r="I39" s="336">
        <v>1</v>
      </c>
      <c r="J39" s="298"/>
    </row>
    <row r="40" spans="1:10" s="298" customFormat="1" ht="12.75">
      <c r="A40" s="298" t="s">
        <v>2</v>
      </c>
      <c r="B40" s="300">
        <v>0</v>
      </c>
      <c r="C40" s="300">
        <v>1</v>
      </c>
      <c r="D40" s="300">
        <v>0</v>
      </c>
      <c r="E40" s="300">
        <v>3</v>
      </c>
      <c r="F40" s="300">
        <v>9</v>
      </c>
      <c r="G40" s="300">
        <v>6</v>
      </c>
      <c r="H40" s="300">
        <v>0</v>
      </c>
      <c r="I40" s="6">
        <v>19</v>
      </c>
      <c r="J40"/>
    </row>
    <row r="41" spans="1:9" ht="12.75">
      <c r="A41" s="306" t="s">
        <v>173</v>
      </c>
      <c r="B41" s="339"/>
      <c r="C41" s="339"/>
      <c r="D41" s="339"/>
      <c r="E41" s="339"/>
      <c r="F41" s="339"/>
      <c r="G41" s="339"/>
      <c r="H41" s="339"/>
      <c r="I41" s="338"/>
    </row>
    <row r="42" spans="1:9" ht="12.75">
      <c r="A42" t="s">
        <v>172</v>
      </c>
      <c r="B42" s="337">
        <f aca="true" t="shared" si="0" ref="B42:I43">SUM(B36,B30,B24,B19,B13,B7)</f>
        <v>0</v>
      </c>
      <c r="C42" s="337">
        <f t="shared" si="0"/>
        <v>0</v>
      </c>
      <c r="D42" s="337">
        <f t="shared" si="0"/>
        <v>0</v>
      </c>
      <c r="E42" s="337">
        <f t="shared" si="0"/>
        <v>1</v>
      </c>
      <c r="F42" s="337">
        <f t="shared" si="0"/>
        <v>20</v>
      </c>
      <c r="G42" s="337">
        <f t="shared" si="0"/>
        <v>7</v>
      </c>
      <c r="H42" s="337">
        <f t="shared" si="0"/>
        <v>0</v>
      </c>
      <c r="I42" s="336">
        <f t="shared" si="0"/>
        <v>28</v>
      </c>
    </row>
    <row r="43" spans="1:9" ht="12.75">
      <c r="A43" t="s">
        <v>171</v>
      </c>
      <c r="B43" s="337">
        <f t="shared" si="0"/>
        <v>0</v>
      </c>
      <c r="C43" s="337">
        <f t="shared" si="0"/>
        <v>2</v>
      </c>
      <c r="D43" s="337">
        <f t="shared" si="0"/>
        <v>7</v>
      </c>
      <c r="E43" s="337">
        <f t="shared" si="0"/>
        <v>25</v>
      </c>
      <c r="F43" s="337">
        <f t="shared" si="0"/>
        <v>40</v>
      </c>
      <c r="G43" s="337">
        <f t="shared" si="0"/>
        <v>13</v>
      </c>
      <c r="H43" s="337">
        <f t="shared" si="0"/>
        <v>0</v>
      </c>
      <c r="I43" s="336">
        <f t="shared" si="0"/>
        <v>87</v>
      </c>
    </row>
    <row r="44" spans="1:9" ht="12.75">
      <c r="A44" t="s">
        <v>174</v>
      </c>
      <c r="B44" s="337">
        <f aca="true" t="shared" si="1" ref="B44:I45">SUM(B38,B32,B26,B15,B9)</f>
        <v>0</v>
      </c>
      <c r="C44" s="337">
        <f t="shared" si="1"/>
        <v>0</v>
      </c>
      <c r="D44" s="337">
        <f t="shared" si="1"/>
        <v>0</v>
      </c>
      <c r="E44" s="337">
        <f t="shared" si="1"/>
        <v>0</v>
      </c>
      <c r="F44" s="337">
        <f t="shared" si="1"/>
        <v>2</v>
      </c>
      <c r="G44" s="337">
        <f t="shared" si="1"/>
        <v>1</v>
      </c>
      <c r="H44" s="337">
        <f t="shared" si="1"/>
        <v>0</v>
      </c>
      <c r="I44" s="336">
        <f t="shared" si="1"/>
        <v>3</v>
      </c>
    </row>
    <row r="45" spans="1:10" ht="12.75">
      <c r="A45" s="266" t="s">
        <v>191</v>
      </c>
      <c r="B45" s="337">
        <f t="shared" si="1"/>
        <v>0</v>
      </c>
      <c r="C45" s="337">
        <f t="shared" si="1"/>
        <v>0</v>
      </c>
      <c r="D45" s="337">
        <f t="shared" si="1"/>
        <v>0</v>
      </c>
      <c r="E45" s="337">
        <f t="shared" si="1"/>
        <v>3</v>
      </c>
      <c r="F45" s="337">
        <f t="shared" si="1"/>
        <v>6</v>
      </c>
      <c r="G45" s="337">
        <f t="shared" si="1"/>
        <v>1</v>
      </c>
      <c r="H45" s="337">
        <f t="shared" si="1"/>
        <v>0</v>
      </c>
      <c r="I45" s="336">
        <f t="shared" si="1"/>
        <v>10</v>
      </c>
      <c r="J45" s="298"/>
    </row>
    <row r="46" spans="1:9" ht="12.75">
      <c r="A46" t="s">
        <v>186</v>
      </c>
      <c r="B46" s="337">
        <f aca="true" t="shared" si="2" ref="B46:I46">SUM(B21)</f>
        <v>0</v>
      </c>
      <c r="C46" s="337">
        <f t="shared" si="2"/>
        <v>0</v>
      </c>
      <c r="D46" s="337">
        <f t="shared" si="2"/>
        <v>0</v>
      </c>
      <c r="E46" s="337">
        <f t="shared" si="2"/>
        <v>0</v>
      </c>
      <c r="F46" s="337">
        <f t="shared" si="2"/>
        <v>1</v>
      </c>
      <c r="G46" s="337">
        <f t="shared" si="2"/>
        <v>1</v>
      </c>
      <c r="H46" s="337">
        <f t="shared" si="2"/>
        <v>0</v>
      </c>
      <c r="I46" s="336">
        <f t="shared" si="2"/>
        <v>2</v>
      </c>
    </row>
    <row r="47" spans="1:10" s="298" customFormat="1" ht="12.75">
      <c r="A47" s="298" t="s">
        <v>0</v>
      </c>
      <c r="B47" s="300">
        <f aca="true" t="shared" si="3" ref="B47:I47">SUM(B42:B46)</f>
        <v>0</v>
      </c>
      <c r="C47" s="300">
        <f t="shared" si="3"/>
        <v>2</v>
      </c>
      <c r="D47" s="300">
        <f t="shared" si="3"/>
        <v>7</v>
      </c>
      <c r="E47" s="300">
        <f t="shared" si="3"/>
        <v>29</v>
      </c>
      <c r="F47" s="300">
        <f t="shared" si="3"/>
        <v>69</v>
      </c>
      <c r="G47" s="300">
        <f t="shared" si="3"/>
        <v>23</v>
      </c>
      <c r="H47" s="300">
        <f t="shared" si="3"/>
        <v>0</v>
      </c>
      <c r="I47" s="6">
        <f t="shared" si="3"/>
        <v>130</v>
      </c>
      <c r="J47"/>
    </row>
    <row r="49" spans="1:9" ht="37.5" customHeight="1">
      <c r="A49" s="352" t="s">
        <v>195</v>
      </c>
      <c r="B49" s="352"/>
      <c r="C49" s="352"/>
      <c r="D49" s="352"/>
      <c r="E49" s="352"/>
      <c r="F49" s="352"/>
      <c r="G49" s="352"/>
      <c r="H49" s="352"/>
      <c r="I49" s="352"/>
    </row>
    <row r="51" ht="12.75">
      <c r="J51" s="335"/>
    </row>
    <row r="52" spans="2:11" ht="12.75">
      <c r="B52"/>
      <c r="J52" s="69"/>
      <c r="K52" s="298"/>
    </row>
    <row r="53" spans="2:10" ht="12.75">
      <c r="B53"/>
      <c r="J53" s="69"/>
    </row>
    <row r="54" spans="2:10" ht="12.75">
      <c r="B54"/>
      <c r="J54" s="69"/>
    </row>
    <row r="56" spans="2:10" ht="12.75">
      <c r="B56"/>
      <c r="J56" s="69"/>
    </row>
    <row r="57" spans="2:10" ht="12.75">
      <c r="B57"/>
      <c r="J57" s="69"/>
    </row>
    <row r="58" spans="2:10" ht="12.75">
      <c r="B58"/>
      <c r="J58" s="69"/>
    </row>
    <row r="59" spans="2:10" ht="12.75">
      <c r="B59"/>
      <c r="J59" s="69"/>
    </row>
    <row r="60" spans="2:10" ht="12.75">
      <c r="B60"/>
      <c r="J60" s="69"/>
    </row>
    <row r="61" spans="2:10" ht="12.75">
      <c r="B61"/>
      <c r="J61" s="69"/>
    </row>
    <row r="62" spans="2:10" ht="12.75">
      <c r="B62"/>
      <c r="J62" s="69"/>
    </row>
    <row r="63" spans="2:10" ht="12.75">
      <c r="B63"/>
      <c r="J63" s="69"/>
    </row>
    <row r="64" spans="2:10" ht="12.75">
      <c r="B64"/>
      <c r="J64" s="69"/>
    </row>
    <row r="65" spans="2:10" ht="12.75">
      <c r="B65"/>
      <c r="J65" s="69"/>
    </row>
    <row r="66" spans="2:10" ht="12.75">
      <c r="B66"/>
      <c r="J66" s="69"/>
    </row>
    <row r="67" spans="2:10" ht="12.75">
      <c r="B67"/>
      <c r="J67" s="69"/>
    </row>
    <row r="68" spans="2:10" ht="12.75">
      <c r="B68"/>
      <c r="J68" s="69"/>
    </row>
    <row r="69" spans="2:10" ht="12.75">
      <c r="B69"/>
      <c r="J69" s="69"/>
    </row>
    <row r="70" spans="2:10" ht="12.75">
      <c r="B70"/>
      <c r="J70" s="69"/>
    </row>
    <row r="71" spans="2:10" ht="12.75">
      <c r="B71"/>
      <c r="J71" s="69"/>
    </row>
    <row r="72" ht="12.75">
      <c r="B72"/>
    </row>
    <row r="73" spans="2:10" ht="12.75">
      <c r="B73"/>
      <c r="J73" s="69"/>
    </row>
    <row r="74" spans="2:10" ht="12.75">
      <c r="B74"/>
      <c r="J74" s="69"/>
    </row>
    <row r="75" spans="2:10" ht="12.75">
      <c r="B75"/>
      <c r="J75" s="69"/>
    </row>
    <row r="76" spans="2:10" ht="12.75">
      <c r="B76"/>
      <c r="J76" s="69"/>
    </row>
    <row r="77" spans="2:10" ht="12.75">
      <c r="B77"/>
      <c r="J77" s="69"/>
    </row>
    <row r="78" spans="2:10" ht="12.75">
      <c r="B78"/>
      <c r="J78" s="69"/>
    </row>
    <row r="79" spans="2:10" ht="12.75">
      <c r="B79"/>
      <c r="J79" s="69"/>
    </row>
    <row r="80" spans="2:10" ht="12.75">
      <c r="B80"/>
      <c r="J80" s="69"/>
    </row>
    <row r="81" spans="2:10" ht="12.75">
      <c r="B81"/>
      <c r="J81" s="69"/>
    </row>
    <row r="82" spans="2:10" ht="12.75">
      <c r="B82"/>
      <c r="J82" s="69"/>
    </row>
    <row r="83" spans="2:10" ht="12.75">
      <c r="B83"/>
      <c r="J83" s="69"/>
    </row>
    <row r="84" spans="2:10" ht="12.75">
      <c r="B84"/>
      <c r="J84" s="69"/>
    </row>
    <row r="85" spans="2:10" ht="12.75">
      <c r="B85"/>
      <c r="J85" s="69"/>
    </row>
    <row r="86" spans="2:10" ht="12.75">
      <c r="B86"/>
      <c r="J86" s="69"/>
    </row>
    <row r="87" spans="2:10" ht="12.75">
      <c r="B87"/>
      <c r="J87" s="69"/>
    </row>
    <row r="88" spans="2:10" ht="12.75">
      <c r="B88"/>
      <c r="J88" s="69"/>
    </row>
    <row r="89" spans="2:10" ht="12.75">
      <c r="B89"/>
      <c r="J89" s="69"/>
    </row>
    <row r="91" spans="2:10" ht="12.75">
      <c r="B91"/>
      <c r="J91" s="69"/>
    </row>
  </sheetData>
  <sheetProtection/>
  <mergeCells count="3">
    <mergeCell ref="A2:I2"/>
    <mergeCell ref="A3:I3"/>
    <mergeCell ref="A49:I4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2"/>
  <headerFooter alignWithMargins="0">
    <oddFooter>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29.7109375" style="69" customWidth="1"/>
    <col min="2" max="2" width="14.7109375" style="69" bestFit="1" customWidth="1"/>
    <col min="3" max="3" width="14.140625" style="69" bestFit="1" customWidth="1"/>
    <col min="4" max="4" width="14.7109375" style="69" customWidth="1"/>
    <col min="5" max="5" width="13.140625" style="69" customWidth="1"/>
    <col min="6" max="6" width="13.28125" style="69" customWidth="1"/>
    <col min="7" max="16384" width="9.140625" style="69" customWidth="1"/>
  </cols>
  <sheetData>
    <row r="1" ht="12.75">
      <c r="A1" s="1" t="s">
        <v>137</v>
      </c>
    </row>
    <row r="2" spans="1:6" ht="12.75">
      <c r="A2" s="346" t="s">
        <v>61</v>
      </c>
      <c r="B2" s="346"/>
      <c r="C2" s="346"/>
      <c r="D2" s="346"/>
      <c r="E2" s="346"/>
      <c r="F2" s="346"/>
    </row>
    <row r="4" spans="1:6" ht="12.75">
      <c r="A4" s="14" t="s">
        <v>60</v>
      </c>
      <c r="B4" s="14"/>
      <c r="C4" s="14"/>
      <c r="D4" s="14"/>
      <c r="E4" s="14"/>
      <c r="F4" s="14"/>
    </row>
    <row r="5" spans="1:6" ht="13.5" thickBot="1">
      <c r="A5" s="1"/>
      <c r="F5" s="70"/>
    </row>
    <row r="6" spans="1:6" ht="12.75">
      <c r="A6" s="71"/>
      <c r="B6" s="72" t="s">
        <v>20</v>
      </c>
      <c r="C6" s="73" t="s">
        <v>10</v>
      </c>
      <c r="D6" s="73" t="s">
        <v>11</v>
      </c>
      <c r="E6" s="73" t="s">
        <v>12</v>
      </c>
      <c r="F6" s="73" t="s">
        <v>2</v>
      </c>
    </row>
    <row r="7" spans="1:6" ht="12.75">
      <c r="A7" s="70" t="s">
        <v>11</v>
      </c>
      <c r="B7" s="74" t="s">
        <v>22</v>
      </c>
      <c r="C7" s="75"/>
      <c r="D7" s="75"/>
      <c r="E7" s="75"/>
      <c r="F7" s="75"/>
    </row>
    <row r="8" spans="1:6" ht="12.75">
      <c r="A8" s="263" t="s">
        <v>1</v>
      </c>
      <c r="B8" s="77">
        <v>4</v>
      </c>
      <c r="C8" s="78">
        <v>5</v>
      </c>
      <c r="D8" s="78">
        <v>1</v>
      </c>
      <c r="E8" s="78">
        <v>2</v>
      </c>
      <c r="F8" s="78">
        <f aca="true" t="shared" si="0" ref="F8:F13">SUM(B8:E8)</f>
        <v>12</v>
      </c>
    </row>
    <row r="9" spans="1:6" ht="12.75">
      <c r="A9" s="264" t="s">
        <v>3</v>
      </c>
      <c r="B9" s="79">
        <v>1</v>
      </c>
      <c r="C9" s="80">
        <v>2</v>
      </c>
      <c r="D9" s="80">
        <v>0</v>
      </c>
      <c r="E9" s="80">
        <v>0</v>
      </c>
      <c r="F9" s="80">
        <f t="shared" si="0"/>
        <v>3</v>
      </c>
    </row>
    <row r="10" spans="1:6" ht="12.75">
      <c r="A10" s="264" t="s">
        <v>4</v>
      </c>
      <c r="B10" s="79">
        <v>1</v>
      </c>
      <c r="C10" s="80">
        <v>1</v>
      </c>
      <c r="D10" s="80">
        <v>0</v>
      </c>
      <c r="E10" s="80">
        <v>1</v>
      </c>
      <c r="F10" s="80">
        <f t="shared" si="0"/>
        <v>3</v>
      </c>
    </row>
    <row r="11" spans="1:6" ht="12.75">
      <c r="A11" s="264" t="s">
        <v>5</v>
      </c>
      <c r="B11" s="79">
        <v>5</v>
      </c>
      <c r="C11" s="80">
        <v>5</v>
      </c>
      <c r="D11" s="80">
        <v>0</v>
      </c>
      <c r="E11" s="80">
        <v>0</v>
      </c>
      <c r="F11" s="80">
        <f t="shared" si="0"/>
        <v>10</v>
      </c>
    </row>
    <row r="12" spans="1:6" ht="12.75">
      <c r="A12" s="264" t="s">
        <v>6</v>
      </c>
      <c r="B12" s="79">
        <v>4</v>
      </c>
      <c r="C12" s="80">
        <v>6</v>
      </c>
      <c r="D12" s="80">
        <v>1</v>
      </c>
      <c r="E12" s="80">
        <v>1</v>
      </c>
      <c r="F12" s="80">
        <f t="shared" si="0"/>
        <v>12</v>
      </c>
    </row>
    <row r="13" spans="1:6" ht="12.75">
      <c r="A13" s="264" t="s">
        <v>8</v>
      </c>
      <c r="B13" s="79">
        <v>2</v>
      </c>
      <c r="C13" s="80">
        <v>5</v>
      </c>
      <c r="D13" s="80">
        <v>2</v>
      </c>
      <c r="E13" s="80">
        <v>0</v>
      </c>
      <c r="F13" s="80">
        <f t="shared" si="0"/>
        <v>9</v>
      </c>
    </row>
    <row r="14" spans="1:6" s="10" customFormat="1" ht="12.75">
      <c r="A14" s="5" t="s">
        <v>2</v>
      </c>
      <c r="B14" s="36">
        <f>SUM(B8:B13)</f>
        <v>17</v>
      </c>
      <c r="C14" s="36">
        <f>SUM(C8:C13)</f>
        <v>24</v>
      </c>
      <c r="D14" s="36">
        <f>SUM(D8:D13)</f>
        <v>4</v>
      </c>
      <c r="E14" s="36">
        <f>SUM(E8:E13)</f>
        <v>4</v>
      </c>
      <c r="F14" s="36">
        <f>SUM(F8:F13)</f>
        <v>49</v>
      </c>
    </row>
    <row r="15" spans="1:6" ht="9" customHeight="1">
      <c r="A15" s="70"/>
      <c r="F15" s="70"/>
    </row>
    <row r="16" s="76" customFormat="1" ht="12.75">
      <c r="A16" s="76" t="s">
        <v>139</v>
      </c>
    </row>
    <row r="17" s="76" customFormat="1" ht="12.75">
      <c r="A17" s="76" t="s">
        <v>42</v>
      </c>
    </row>
    <row r="20" spans="1:6" ht="12.75">
      <c r="A20" s="76"/>
      <c r="B20" s="76"/>
      <c r="C20" s="76"/>
      <c r="D20" s="76"/>
      <c r="E20" s="76"/>
      <c r="F20" s="76"/>
    </row>
    <row r="21" spans="1:6" ht="12.75">
      <c r="A21" s="76"/>
      <c r="B21" s="76"/>
      <c r="C21" s="76"/>
      <c r="D21" s="76"/>
      <c r="E21" s="76"/>
      <c r="F21" s="76"/>
    </row>
    <row r="22" spans="1:6" ht="12.75">
      <c r="A22" s="76"/>
      <c r="B22" s="76"/>
      <c r="C22" s="76"/>
      <c r="D22" s="76"/>
      <c r="E22" s="76"/>
      <c r="F22" s="76"/>
    </row>
    <row r="23" spans="1:6" ht="12.75">
      <c r="A23" s="76"/>
      <c r="B23" s="76"/>
      <c r="C23" s="76"/>
      <c r="D23" s="76"/>
      <c r="E23" s="76"/>
      <c r="F23" s="76"/>
    </row>
    <row r="24" spans="1:6" ht="12.75">
      <c r="A24" s="76"/>
      <c r="B24" s="76"/>
      <c r="C24" s="76"/>
      <c r="D24" s="76"/>
      <c r="E24" s="76"/>
      <c r="F24" s="76"/>
    </row>
    <row r="25" spans="1:6" ht="12.75">
      <c r="A25" s="76"/>
      <c r="B25" s="76"/>
      <c r="C25" s="76"/>
      <c r="D25" s="76"/>
      <c r="E25" s="76"/>
      <c r="F25" s="76"/>
    </row>
    <row r="26" spans="1:6" ht="12.75">
      <c r="A26" s="76"/>
      <c r="B26" s="76"/>
      <c r="C26" s="76"/>
      <c r="D26" s="76"/>
      <c r="E26" s="76"/>
      <c r="F26" s="76"/>
    </row>
    <row r="27" spans="1:6" ht="12.75">
      <c r="A27" s="76"/>
      <c r="B27" s="76"/>
      <c r="C27" s="76"/>
      <c r="D27" s="76"/>
      <c r="E27" s="76"/>
      <c r="F27" s="76"/>
    </row>
    <row r="28" spans="1:6" ht="12.75">
      <c r="A28" s="76"/>
      <c r="B28" s="76"/>
      <c r="C28" s="76"/>
      <c r="D28" s="76"/>
      <c r="E28" s="76"/>
      <c r="F28" s="76"/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0.00390625" style="0" customWidth="1"/>
    <col min="2" max="4" width="18.28125" style="0" customWidth="1"/>
    <col min="5" max="5" width="18.28125" style="2" customWidth="1"/>
    <col min="8" max="8" width="26.7109375" style="0" bestFit="1" customWidth="1"/>
    <col min="9" max="9" width="21.421875" style="0" bestFit="1" customWidth="1"/>
    <col min="10" max="10" width="28.140625" style="0" bestFit="1" customWidth="1"/>
  </cols>
  <sheetData>
    <row r="1" spans="1:7" ht="12.75">
      <c r="A1" s="1" t="s">
        <v>137</v>
      </c>
      <c r="B1" s="131"/>
      <c r="C1" s="131"/>
      <c r="D1" s="131"/>
      <c r="E1" s="132"/>
      <c r="F1" s="131"/>
      <c r="G1" s="131"/>
    </row>
    <row r="2" spans="1:7" ht="12.75">
      <c r="A2" s="353" t="s">
        <v>70</v>
      </c>
      <c r="B2" s="353"/>
      <c r="C2" s="353"/>
      <c r="D2" s="353"/>
      <c r="E2" s="353"/>
      <c r="F2" s="208"/>
      <c r="G2" s="120"/>
    </row>
    <row r="4" spans="1:7" ht="12.75">
      <c r="A4" s="353" t="s">
        <v>142</v>
      </c>
      <c r="B4" s="353"/>
      <c r="C4" s="353"/>
      <c r="D4" s="353"/>
      <c r="E4" s="353"/>
      <c r="F4" s="353"/>
      <c r="G4" s="131"/>
    </row>
    <row r="5" spans="1:7" ht="13.5" thickBot="1">
      <c r="A5" s="131"/>
      <c r="B5" s="131"/>
      <c r="C5" s="131"/>
      <c r="D5" s="131"/>
      <c r="E5" s="132"/>
      <c r="F5" s="131"/>
      <c r="G5" s="131"/>
    </row>
    <row r="6" spans="1:7" ht="26.25">
      <c r="A6" s="133"/>
      <c r="B6" s="209" t="s">
        <v>74</v>
      </c>
      <c r="C6" s="210" t="s">
        <v>75</v>
      </c>
      <c r="D6" s="209" t="s">
        <v>76</v>
      </c>
      <c r="E6" s="210" t="s">
        <v>2</v>
      </c>
      <c r="F6" s="131"/>
      <c r="G6" s="131"/>
    </row>
    <row r="7" spans="1:7" ht="12.75">
      <c r="A7" t="s">
        <v>1</v>
      </c>
      <c r="B7" s="256">
        <v>3</v>
      </c>
      <c r="C7">
        <v>3</v>
      </c>
      <c r="D7" s="256">
        <v>4</v>
      </c>
      <c r="E7" s="254">
        <f aca="true" t="shared" si="0" ref="E7:E12">SUM(B7:D7)</f>
        <v>10</v>
      </c>
      <c r="F7" s="131"/>
      <c r="G7" s="131"/>
    </row>
    <row r="8" spans="1:7" ht="12.75">
      <c r="A8" t="s">
        <v>71</v>
      </c>
      <c r="B8" s="256">
        <v>1</v>
      </c>
      <c r="C8">
        <v>1</v>
      </c>
      <c r="D8" s="258" t="s">
        <v>143</v>
      </c>
      <c r="E8" s="254">
        <f t="shared" si="0"/>
        <v>2</v>
      </c>
      <c r="F8" s="131"/>
      <c r="G8" s="131"/>
    </row>
    <row r="9" spans="1:7" ht="12.75">
      <c r="A9" t="s">
        <v>4</v>
      </c>
      <c r="B9" s="256">
        <v>1</v>
      </c>
      <c r="C9">
        <v>2</v>
      </c>
      <c r="D9" s="258" t="s">
        <v>143</v>
      </c>
      <c r="E9" s="254">
        <f t="shared" si="0"/>
        <v>3</v>
      </c>
      <c r="F9" s="131"/>
      <c r="G9" s="131"/>
    </row>
    <row r="10" spans="1:7" ht="12.75">
      <c r="A10" t="s">
        <v>5</v>
      </c>
      <c r="B10" s="256">
        <v>2</v>
      </c>
      <c r="C10">
        <v>3</v>
      </c>
      <c r="D10" s="256">
        <v>1</v>
      </c>
      <c r="E10" s="254">
        <f t="shared" si="0"/>
        <v>6</v>
      </c>
      <c r="F10" s="131"/>
      <c r="G10" s="131"/>
    </row>
    <row r="11" spans="1:7" ht="12.75">
      <c r="A11" t="s">
        <v>6</v>
      </c>
      <c r="B11" s="256">
        <v>3</v>
      </c>
      <c r="C11">
        <v>2</v>
      </c>
      <c r="D11" s="256">
        <v>3</v>
      </c>
      <c r="E11" s="254">
        <f t="shared" si="0"/>
        <v>8</v>
      </c>
      <c r="F11" s="131"/>
      <c r="G11" s="131"/>
    </row>
    <row r="12" spans="1:7" ht="12.75">
      <c r="A12" t="s">
        <v>8</v>
      </c>
      <c r="B12" s="256">
        <v>1</v>
      </c>
      <c r="C12">
        <v>1</v>
      </c>
      <c r="D12" s="256">
        <v>3</v>
      </c>
      <c r="E12" s="254">
        <f t="shared" si="0"/>
        <v>5</v>
      </c>
      <c r="F12" s="131"/>
      <c r="G12" s="131"/>
    </row>
    <row r="13" spans="1:7" ht="12.75">
      <c r="A13" s="134"/>
      <c r="B13" s="136">
        <f>SUM(B7:B12)</f>
        <v>11</v>
      </c>
      <c r="C13" s="257">
        <f>SUM(C7:C12)</f>
        <v>12</v>
      </c>
      <c r="D13" s="136">
        <f>SUM(D7:D12)</f>
        <v>11</v>
      </c>
      <c r="E13" s="257">
        <f>SUM(E7:E12)</f>
        <v>34</v>
      </c>
      <c r="F13" s="134"/>
      <c r="G13" s="134"/>
    </row>
    <row r="14" spans="1:7" ht="12.75">
      <c r="A14" s="131"/>
      <c r="B14" s="131"/>
      <c r="C14" s="131"/>
      <c r="D14" s="131"/>
      <c r="E14" s="132"/>
      <c r="F14" s="131"/>
      <c r="G14" s="131"/>
    </row>
    <row r="15" spans="1:5" ht="12.75">
      <c r="A15" s="134"/>
      <c r="B15" s="211"/>
      <c r="C15" s="211"/>
      <c r="D15" s="211"/>
      <c r="E15" s="137"/>
    </row>
    <row r="16" spans="1:5" ht="12.75">
      <c r="A16" s="131"/>
      <c r="B16" s="131"/>
      <c r="C16" s="131"/>
      <c r="D16" s="131"/>
      <c r="E16" s="132"/>
    </row>
    <row r="17" spans="1:5" ht="12.75">
      <c r="A17" s="353" t="s">
        <v>72</v>
      </c>
      <c r="B17" s="353"/>
      <c r="C17" s="131"/>
      <c r="D17" s="131"/>
      <c r="E17" s="132"/>
    </row>
    <row r="18" spans="1:5" ht="13.5" thickBot="1">
      <c r="A18" s="131"/>
      <c r="B18" s="131"/>
      <c r="C18" s="131"/>
      <c r="D18" s="131"/>
      <c r="E18" s="132"/>
    </row>
    <row r="19" spans="1:5" ht="12.75">
      <c r="A19" s="138"/>
      <c r="B19" s="212" t="s">
        <v>73</v>
      </c>
      <c r="C19" s="131"/>
      <c r="D19" s="131"/>
      <c r="E19" s="132"/>
    </row>
    <row r="20" spans="1:5" ht="15">
      <c r="A20" s="139" t="s">
        <v>1</v>
      </c>
      <c r="B20" s="131">
        <v>3</v>
      </c>
      <c r="C20" s="131"/>
      <c r="D20" s="214"/>
      <c r="E20" s="132"/>
    </row>
    <row r="21" spans="1:5" ht="12.75">
      <c r="A21" s="139" t="s">
        <v>71</v>
      </c>
      <c r="B21" s="131">
        <v>2</v>
      </c>
      <c r="C21" s="131"/>
      <c r="D21" s="131"/>
      <c r="E21" s="132"/>
    </row>
    <row r="22" spans="1:5" ht="12.75">
      <c r="A22" s="139" t="s">
        <v>4</v>
      </c>
      <c r="B22" s="131">
        <v>1</v>
      </c>
      <c r="C22" s="131"/>
      <c r="D22" s="131"/>
      <c r="E22" s="132"/>
    </row>
    <row r="23" spans="1:5" ht="12.75">
      <c r="A23" s="139" t="s">
        <v>5</v>
      </c>
      <c r="B23" s="131">
        <v>2</v>
      </c>
      <c r="C23" s="131"/>
      <c r="D23" s="131"/>
      <c r="E23" s="132"/>
    </row>
    <row r="24" spans="1:2" ht="12.75">
      <c r="A24" s="139" t="s">
        <v>6</v>
      </c>
      <c r="B24" s="131">
        <v>3</v>
      </c>
    </row>
    <row r="25" spans="1:2" ht="12.75">
      <c r="A25" s="139" t="s">
        <v>8</v>
      </c>
      <c r="B25" s="131">
        <v>2</v>
      </c>
    </row>
    <row r="26" spans="1:2" ht="12.75">
      <c r="A26" s="140" t="s">
        <v>2</v>
      </c>
      <c r="B26" s="135">
        <v>13</v>
      </c>
    </row>
    <row r="27" spans="1:5" ht="12.75">
      <c r="A27" s="131"/>
      <c r="B27" s="131"/>
      <c r="C27" s="131"/>
      <c r="D27" s="131"/>
      <c r="E27" s="132"/>
    </row>
  </sheetData>
  <sheetProtection/>
  <mergeCells count="3">
    <mergeCell ref="A17:B17"/>
    <mergeCell ref="A2:E2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8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zoomScalePageLayoutView="0" workbookViewId="0" topLeftCell="A1">
      <selection activeCell="A59" sqref="A59"/>
    </sheetView>
  </sheetViews>
  <sheetFormatPr defaultColWidth="10.00390625" defaultRowHeight="12.75"/>
  <cols>
    <col min="1" max="1" width="36.00390625" style="98" customWidth="1"/>
    <col min="2" max="6" width="13.28125" style="98" customWidth="1"/>
    <col min="7" max="239" width="10.00390625" style="98" customWidth="1"/>
    <col min="240" max="240" width="32.00390625" style="98" customWidth="1"/>
    <col min="241" max="242" width="15.00390625" style="98" customWidth="1"/>
    <col min="243" max="245" width="12.57421875" style="98" customWidth="1"/>
    <col min="246" max="16384" width="10.00390625" style="98" customWidth="1"/>
  </cols>
  <sheetData>
    <row r="1" spans="1:255" ht="12.75">
      <c r="A1" s="1" t="s">
        <v>137</v>
      </c>
      <c r="B1" s="123"/>
      <c r="C1" s="124"/>
      <c r="D1" s="123"/>
      <c r="E1" s="124"/>
      <c r="F1" s="124"/>
      <c r="G1" s="125"/>
      <c r="H1" s="123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</row>
    <row r="2" spans="1:6" ht="12">
      <c r="A2" s="354" t="s">
        <v>68</v>
      </c>
      <c r="B2" s="354"/>
      <c r="C2" s="354"/>
      <c r="D2" s="354"/>
      <c r="E2" s="354"/>
      <c r="F2" s="354"/>
    </row>
    <row r="3" ht="8.25" customHeight="1">
      <c r="A3" s="100"/>
    </row>
    <row r="4" spans="1:6" ht="12">
      <c r="A4" s="113" t="s">
        <v>67</v>
      </c>
      <c r="B4" s="119"/>
      <c r="C4" s="119"/>
      <c r="D4" s="119"/>
      <c r="E4" s="119"/>
      <c r="F4" s="119"/>
    </row>
    <row r="5" ht="12" thickBot="1">
      <c r="A5" s="100"/>
    </row>
    <row r="6" spans="1:6" ht="11.25">
      <c r="A6" s="111"/>
      <c r="B6" s="110"/>
      <c r="C6" s="110"/>
      <c r="D6" s="110"/>
      <c r="E6" s="110"/>
      <c r="F6" s="110"/>
    </row>
    <row r="7" spans="1:6" ht="11.25">
      <c r="A7" s="101"/>
      <c r="B7" s="104" t="s">
        <v>20</v>
      </c>
      <c r="C7" s="104" t="s">
        <v>10</v>
      </c>
      <c r="D7" s="104" t="s">
        <v>12</v>
      </c>
      <c r="E7" s="104" t="s">
        <v>78</v>
      </c>
      <c r="F7" s="104" t="s">
        <v>2</v>
      </c>
    </row>
    <row r="8" spans="1:6" ht="11.25">
      <c r="A8" s="105"/>
      <c r="B8" s="109" t="s">
        <v>22</v>
      </c>
      <c r="C8" s="108"/>
      <c r="D8" s="106"/>
      <c r="E8" s="108"/>
      <c r="F8" s="107"/>
    </row>
    <row r="9" spans="1:6" ht="11.25">
      <c r="A9" s="101"/>
      <c r="B9" s="103"/>
      <c r="C9" s="104"/>
      <c r="D9" s="102"/>
      <c r="E9" s="104"/>
      <c r="F9" s="103"/>
    </row>
    <row r="10" spans="1:6" ht="12">
      <c r="A10" s="118" t="s">
        <v>130</v>
      </c>
      <c r="B10" s="103"/>
      <c r="C10" s="104"/>
      <c r="D10" s="102"/>
      <c r="E10" s="104"/>
      <c r="F10" s="103"/>
    </row>
    <row r="11" spans="1:6" ht="11.25">
      <c r="A11" s="98" t="s">
        <v>30</v>
      </c>
      <c r="B11" s="215">
        <v>2</v>
      </c>
      <c r="C11" s="215">
        <v>1</v>
      </c>
      <c r="D11" s="217">
        <v>20</v>
      </c>
      <c r="E11" s="215">
        <v>0</v>
      </c>
      <c r="F11" s="216">
        <f>SUM(B11:E11)</f>
        <v>23</v>
      </c>
    </row>
    <row r="12" spans="1:6" ht="11.25">
      <c r="A12" s="98" t="s">
        <v>31</v>
      </c>
      <c r="B12" s="215">
        <v>0</v>
      </c>
      <c r="C12" s="215">
        <v>0</v>
      </c>
      <c r="D12" s="217">
        <v>6</v>
      </c>
      <c r="E12" s="215">
        <v>0</v>
      </c>
      <c r="F12" s="216">
        <f aca="true" t="shared" si="0" ref="F12:F17">SUM(B12:E12)</f>
        <v>6</v>
      </c>
    </row>
    <row r="13" spans="1:6" ht="11.25">
      <c r="A13" s="98" t="s">
        <v>32</v>
      </c>
      <c r="B13" s="215">
        <v>2</v>
      </c>
      <c r="C13" s="215">
        <v>1</v>
      </c>
      <c r="D13" s="217">
        <v>0</v>
      </c>
      <c r="E13" s="215">
        <v>0</v>
      </c>
      <c r="F13" s="216">
        <f t="shared" si="0"/>
        <v>3</v>
      </c>
    </row>
    <row r="14" spans="1:6" ht="11.25">
      <c r="A14" s="98" t="s">
        <v>33</v>
      </c>
      <c r="B14" s="215">
        <v>0</v>
      </c>
      <c r="C14" s="215">
        <v>0</v>
      </c>
      <c r="D14" s="217">
        <v>10</v>
      </c>
      <c r="E14" s="215">
        <v>0</v>
      </c>
      <c r="F14" s="216">
        <f t="shared" si="0"/>
        <v>10</v>
      </c>
    </row>
    <row r="15" spans="1:6" ht="11.25">
      <c r="A15" s="98" t="s">
        <v>34</v>
      </c>
      <c r="B15" s="215">
        <v>0</v>
      </c>
      <c r="C15" s="215">
        <v>1</v>
      </c>
      <c r="D15" s="217">
        <v>11</v>
      </c>
      <c r="E15" s="215">
        <v>0</v>
      </c>
      <c r="F15" s="216">
        <f t="shared" si="0"/>
        <v>12</v>
      </c>
    </row>
    <row r="16" spans="1:6" ht="11.25">
      <c r="A16" s="98" t="s">
        <v>35</v>
      </c>
      <c r="B16" s="218">
        <v>1</v>
      </c>
      <c r="C16" s="218">
        <v>1</v>
      </c>
      <c r="D16" s="219">
        <v>6</v>
      </c>
      <c r="E16" s="218">
        <v>0</v>
      </c>
      <c r="F16" s="216">
        <f t="shared" si="0"/>
        <v>8</v>
      </c>
    </row>
    <row r="17" spans="1:6" ht="12">
      <c r="A17" s="99" t="s">
        <v>2</v>
      </c>
      <c r="B17" s="220">
        <f>SUM(B11:B16)</f>
        <v>5</v>
      </c>
      <c r="C17" s="220">
        <f>SUM(C11:C16)</f>
        <v>4</v>
      </c>
      <c r="D17" s="220">
        <f>SUM(D11:D16)</f>
        <v>53</v>
      </c>
      <c r="E17" s="220">
        <f>SUM(E11:E16)</f>
        <v>0</v>
      </c>
      <c r="F17" s="221">
        <f t="shared" si="0"/>
        <v>62</v>
      </c>
    </row>
    <row r="18" spans="1:6" ht="12">
      <c r="A18" s="100"/>
      <c r="B18" s="220"/>
      <c r="C18" s="220"/>
      <c r="D18" s="222"/>
      <c r="E18" s="220"/>
      <c r="F18" s="220"/>
    </row>
    <row r="19" spans="1:6" ht="12">
      <c r="A19" s="118" t="s">
        <v>79</v>
      </c>
      <c r="B19" s="103"/>
      <c r="C19" s="104"/>
      <c r="D19" s="102"/>
      <c r="E19" s="104"/>
      <c r="F19" s="103"/>
    </row>
    <row r="20" spans="1:6" ht="11.25">
      <c r="A20" s="117" t="s">
        <v>30</v>
      </c>
      <c r="B20" s="215">
        <v>2</v>
      </c>
      <c r="C20" s="215">
        <v>0</v>
      </c>
      <c r="D20" s="215">
        <v>22</v>
      </c>
      <c r="E20" s="215">
        <v>1</v>
      </c>
      <c r="F20" s="215">
        <f aca="true" t="shared" si="1" ref="F20:F26">SUM(B20:E20)</f>
        <v>25</v>
      </c>
    </row>
    <row r="21" spans="1:6" ht="11.25">
      <c r="A21" s="117" t="s">
        <v>31</v>
      </c>
      <c r="B21" s="215">
        <v>2</v>
      </c>
      <c r="C21" s="215">
        <v>0</v>
      </c>
      <c r="D21" s="215">
        <v>10</v>
      </c>
      <c r="E21" s="215">
        <v>0</v>
      </c>
      <c r="F21" s="215">
        <f t="shared" si="1"/>
        <v>12</v>
      </c>
    </row>
    <row r="22" spans="1:6" ht="11.25">
      <c r="A22" s="117" t="s">
        <v>32</v>
      </c>
      <c r="B22" s="215">
        <v>3</v>
      </c>
      <c r="C22" s="215">
        <v>0</v>
      </c>
      <c r="D22" s="215">
        <v>4</v>
      </c>
      <c r="E22" s="215">
        <v>0</v>
      </c>
      <c r="F22" s="215">
        <f t="shared" si="1"/>
        <v>7</v>
      </c>
    </row>
    <row r="23" spans="1:6" ht="11.25">
      <c r="A23" s="117" t="s">
        <v>33</v>
      </c>
      <c r="B23" s="215">
        <v>0</v>
      </c>
      <c r="C23" s="215">
        <v>0</v>
      </c>
      <c r="D23" s="215">
        <v>12</v>
      </c>
      <c r="E23" s="215">
        <v>0</v>
      </c>
      <c r="F23" s="215">
        <f t="shared" si="1"/>
        <v>12</v>
      </c>
    </row>
    <row r="24" spans="1:6" ht="11.25">
      <c r="A24" s="117" t="s">
        <v>34</v>
      </c>
      <c r="B24" s="215">
        <v>0</v>
      </c>
      <c r="C24" s="215">
        <v>0</v>
      </c>
      <c r="D24" s="215">
        <v>13</v>
      </c>
      <c r="E24" s="215">
        <v>0</v>
      </c>
      <c r="F24" s="215">
        <f t="shared" si="1"/>
        <v>13</v>
      </c>
    </row>
    <row r="25" spans="1:6" ht="11.25">
      <c r="A25" s="117" t="s">
        <v>35</v>
      </c>
      <c r="B25" s="215">
        <v>1</v>
      </c>
      <c r="C25" s="215">
        <v>1</v>
      </c>
      <c r="D25" s="215">
        <v>7</v>
      </c>
      <c r="E25" s="215">
        <v>0</v>
      </c>
      <c r="F25" s="215">
        <f t="shared" si="1"/>
        <v>9</v>
      </c>
    </row>
    <row r="26" spans="1:6" ht="12">
      <c r="A26" s="115" t="s">
        <v>2</v>
      </c>
      <c r="B26" s="223">
        <f>SUM(B20:B25)</f>
        <v>8</v>
      </c>
      <c r="C26" s="223">
        <f>SUM(C20:C25)</f>
        <v>1</v>
      </c>
      <c r="D26" s="223">
        <f>SUM(D20:D25)</f>
        <v>68</v>
      </c>
      <c r="E26" s="223">
        <f>SUM(E20:E25)</f>
        <v>1</v>
      </c>
      <c r="F26" s="223">
        <f t="shared" si="1"/>
        <v>78</v>
      </c>
    </row>
    <row r="27" spans="1:6" ht="12">
      <c r="A27" s="115"/>
      <c r="B27" s="224"/>
      <c r="C27" s="224"/>
      <c r="D27" s="225"/>
      <c r="E27" s="224"/>
      <c r="F27" s="224"/>
    </row>
    <row r="28" spans="1:6" ht="12">
      <c r="A28" s="118" t="s">
        <v>66</v>
      </c>
      <c r="B28" s="103"/>
      <c r="C28" s="104"/>
      <c r="D28" s="102"/>
      <c r="E28" s="104"/>
      <c r="F28" s="103"/>
    </row>
    <row r="29" spans="1:6" ht="11.25">
      <c r="A29" s="117" t="s">
        <v>30</v>
      </c>
      <c r="B29" s="215">
        <v>0</v>
      </c>
      <c r="C29" s="215">
        <v>0</v>
      </c>
      <c r="D29" s="215">
        <v>3</v>
      </c>
      <c r="E29" s="215">
        <v>0</v>
      </c>
      <c r="F29" s="215">
        <f aca="true" t="shared" si="2" ref="F29:F36">SUM(B29:E29)</f>
        <v>3</v>
      </c>
    </row>
    <row r="30" spans="1:6" ht="11.25">
      <c r="A30" s="117" t="s">
        <v>31</v>
      </c>
      <c r="B30" s="215">
        <v>0</v>
      </c>
      <c r="C30" s="215">
        <v>0</v>
      </c>
      <c r="D30" s="226">
        <v>5</v>
      </c>
      <c r="E30" s="215">
        <v>0</v>
      </c>
      <c r="F30" s="215">
        <f t="shared" si="2"/>
        <v>5</v>
      </c>
    </row>
    <row r="31" spans="1:6" ht="11.25">
      <c r="A31" s="117" t="s">
        <v>32</v>
      </c>
      <c r="B31" s="215">
        <v>0</v>
      </c>
      <c r="C31" s="215">
        <v>0</v>
      </c>
      <c r="D31" s="215">
        <v>1</v>
      </c>
      <c r="E31" s="215">
        <v>0</v>
      </c>
      <c r="F31" s="215">
        <f t="shared" si="2"/>
        <v>1</v>
      </c>
    </row>
    <row r="32" spans="1:6" ht="11.25">
      <c r="A32" s="117" t="s">
        <v>33</v>
      </c>
      <c r="B32" s="215">
        <v>0</v>
      </c>
      <c r="C32" s="215">
        <v>0</v>
      </c>
      <c r="D32" s="215">
        <v>5</v>
      </c>
      <c r="E32" s="215">
        <v>0</v>
      </c>
      <c r="F32" s="215">
        <f t="shared" si="2"/>
        <v>5</v>
      </c>
    </row>
    <row r="33" spans="1:6" ht="11.25">
      <c r="A33" s="117" t="s">
        <v>34</v>
      </c>
      <c r="B33" s="215">
        <v>1</v>
      </c>
      <c r="C33" s="215">
        <v>0</v>
      </c>
      <c r="D33" s="215">
        <v>7</v>
      </c>
      <c r="E33" s="215">
        <v>0</v>
      </c>
      <c r="F33" s="215">
        <f t="shared" si="2"/>
        <v>8</v>
      </c>
    </row>
    <row r="34" spans="1:6" ht="11.25">
      <c r="A34" s="117" t="s">
        <v>35</v>
      </c>
      <c r="B34" s="215">
        <v>1</v>
      </c>
      <c r="C34" s="215">
        <v>0</v>
      </c>
      <c r="D34" s="215">
        <v>2</v>
      </c>
      <c r="E34" s="215">
        <v>0</v>
      </c>
      <c r="F34" s="215">
        <f t="shared" si="2"/>
        <v>3</v>
      </c>
    </row>
    <row r="35" spans="1:6" ht="12">
      <c r="A35" s="115" t="s">
        <v>2</v>
      </c>
      <c r="B35" s="223">
        <f>SUM(B29:B34)</f>
        <v>2</v>
      </c>
      <c r="C35" s="223">
        <f>SUM(C29:C34)</f>
        <v>0</v>
      </c>
      <c r="D35" s="223">
        <f>SUM(D29:D34)</f>
        <v>23</v>
      </c>
      <c r="E35" s="223">
        <f>SUM(E29:E34)</f>
        <v>0</v>
      </c>
      <c r="F35" s="223">
        <f t="shared" si="2"/>
        <v>25</v>
      </c>
    </row>
    <row r="36" spans="1:6" ht="12">
      <c r="A36" s="116" t="s">
        <v>0</v>
      </c>
      <c r="B36" s="223">
        <f>SUM(B35,B26,B17)</f>
        <v>15</v>
      </c>
      <c r="C36" s="223">
        <f>SUM(C35,C26,C17)</f>
        <v>5</v>
      </c>
      <c r="D36" s="223">
        <f>SUM(D35,D26,D17)</f>
        <v>144</v>
      </c>
      <c r="E36" s="223">
        <f>SUM(E35,E26,E17)</f>
        <v>1</v>
      </c>
      <c r="F36" s="223">
        <f t="shared" si="2"/>
        <v>165</v>
      </c>
    </row>
    <row r="37" spans="1:6" ht="6" customHeight="1">
      <c r="A37" s="115"/>
      <c r="B37" s="114"/>
      <c r="C37" s="114"/>
      <c r="D37" s="114"/>
      <c r="E37" s="114"/>
      <c r="F37" s="114"/>
    </row>
    <row r="38" spans="1:6" ht="12">
      <c r="A38" s="207" t="s">
        <v>129</v>
      </c>
      <c r="B38" s="114"/>
      <c r="C38" s="114"/>
      <c r="D38" s="114"/>
      <c r="E38" s="114"/>
      <c r="F38" s="114"/>
    </row>
    <row r="39" spans="1:6" ht="12">
      <c r="A39" s="115"/>
      <c r="B39" s="114"/>
      <c r="C39" s="114"/>
      <c r="D39" s="114"/>
      <c r="E39" s="114"/>
      <c r="F39" s="114"/>
    </row>
    <row r="40" spans="1:6" ht="12">
      <c r="A40" s="115"/>
      <c r="B40" s="114"/>
      <c r="C40" s="114"/>
      <c r="D40" s="114"/>
      <c r="E40" s="114"/>
      <c r="F40" s="114"/>
    </row>
    <row r="41" spans="1:6" ht="12">
      <c r="A41" s="115"/>
      <c r="B41" s="114"/>
      <c r="C41" s="114"/>
      <c r="D41" s="114"/>
      <c r="E41" s="114"/>
      <c r="F41" s="114"/>
    </row>
    <row r="42" spans="1:6" ht="12">
      <c r="A42" s="113" t="s">
        <v>128</v>
      </c>
      <c r="B42" s="112"/>
      <c r="C42" s="112"/>
      <c r="D42" s="112"/>
      <c r="E42" s="112"/>
      <c r="F42" s="112"/>
    </row>
    <row r="43" ht="12" thickBot="1"/>
    <row r="44" spans="1:6" ht="11.25">
      <c r="A44" s="111"/>
      <c r="B44" s="110"/>
      <c r="C44" s="110"/>
      <c r="D44" s="110"/>
      <c r="E44" s="145"/>
      <c r="F44" s="146"/>
    </row>
    <row r="45" spans="1:6" ht="11.25">
      <c r="A45" s="101"/>
      <c r="B45" s="104" t="s">
        <v>20</v>
      </c>
      <c r="C45" s="104" t="s">
        <v>10</v>
      </c>
      <c r="D45" s="104" t="s">
        <v>12</v>
      </c>
      <c r="E45" s="147" t="s">
        <v>78</v>
      </c>
      <c r="F45" s="148" t="s">
        <v>2</v>
      </c>
    </row>
    <row r="46" spans="1:6" ht="11.25">
      <c r="A46" s="105"/>
      <c r="B46" s="109" t="s">
        <v>22</v>
      </c>
      <c r="C46" s="108"/>
      <c r="D46" s="106"/>
      <c r="E46" s="236"/>
      <c r="F46" s="105"/>
    </row>
    <row r="47" spans="1:6" ht="11.25">
      <c r="A47" s="101"/>
      <c r="B47" s="103"/>
      <c r="C47" s="104"/>
      <c r="D47" s="102"/>
      <c r="E47" s="147"/>
      <c r="F47" s="101"/>
    </row>
    <row r="48" spans="1:6" ht="11.25">
      <c r="A48" s="101" t="s">
        <v>131</v>
      </c>
      <c r="B48" s="149">
        <v>7</v>
      </c>
      <c r="C48" s="149">
        <v>4</v>
      </c>
      <c r="D48" s="150">
        <v>76</v>
      </c>
      <c r="E48" s="150">
        <v>0</v>
      </c>
      <c r="F48" s="151">
        <f>SUM(B48:D48)</f>
        <v>87</v>
      </c>
    </row>
    <row r="49" spans="1:6" ht="11.25">
      <c r="A49" s="98" t="s">
        <v>65</v>
      </c>
      <c r="B49" s="149">
        <v>10</v>
      </c>
      <c r="C49" s="149">
        <v>1</v>
      </c>
      <c r="D49" s="150">
        <v>91</v>
      </c>
      <c r="E49" s="150">
        <v>1</v>
      </c>
      <c r="F49" s="151">
        <f>SUM(B49:E49)</f>
        <v>103</v>
      </c>
    </row>
    <row r="50" spans="1:7" ht="12">
      <c r="A50" s="98" t="s">
        <v>80</v>
      </c>
      <c r="B50" s="149">
        <v>9</v>
      </c>
      <c r="C50" s="149">
        <v>1</v>
      </c>
      <c r="D50" s="150">
        <v>89</v>
      </c>
      <c r="E50" s="150">
        <v>1</v>
      </c>
      <c r="F50" s="151">
        <f>SUM(B50:E50)</f>
        <v>100</v>
      </c>
      <c r="G50" s="100"/>
    </row>
    <row r="51" spans="1:6" ht="11.25">
      <c r="A51" s="98" t="s">
        <v>64</v>
      </c>
      <c r="B51" s="149">
        <v>6</v>
      </c>
      <c r="C51" s="149">
        <v>1</v>
      </c>
      <c r="D51" s="150">
        <v>61</v>
      </c>
      <c r="E51" s="150">
        <v>0</v>
      </c>
      <c r="F51" s="151">
        <f>SUM(B51:E51)</f>
        <v>68</v>
      </c>
    </row>
    <row r="52" spans="1:6" ht="11.25">
      <c r="A52" s="227" t="s">
        <v>127</v>
      </c>
      <c r="B52" s="149">
        <v>3</v>
      </c>
      <c r="C52" s="149">
        <v>1</v>
      </c>
      <c r="D52" s="150">
        <v>57</v>
      </c>
      <c r="E52" s="150">
        <v>1</v>
      </c>
      <c r="F52" s="151">
        <f>SUM(B52:E52)</f>
        <v>62</v>
      </c>
    </row>
    <row r="53" spans="2:6" ht="11.25">
      <c r="B53" s="127"/>
      <c r="C53" s="127"/>
      <c r="D53" s="127"/>
      <c r="E53" s="127"/>
      <c r="F53" s="127"/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9.140625" style="64" customWidth="1"/>
    <col min="2" max="2" width="9.8515625" style="63" customWidth="1"/>
    <col min="3" max="10" width="9.421875" style="63" customWidth="1"/>
    <col min="11" max="11" width="9.421875" style="64" customWidth="1"/>
    <col min="12" max="13" width="9.421875" style="63" customWidth="1"/>
    <col min="14" max="16384" width="9.140625" style="63" customWidth="1"/>
  </cols>
  <sheetData>
    <row r="1" spans="1:2" ht="12.75">
      <c r="A1" s="1" t="s">
        <v>137</v>
      </c>
      <c r="B1" s="60"/>
    </row>
    <row r="2" spans="1:13" s="60" customFormat="1" ht="12.75">
      <c r="A2" s="6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61"/>
      <c r="L2" s="81"/>
      <c r="M2" s="81"/>
    </row>
    <row r="3" spans="1:13" s="60" customFormat="1" ht="12.75">
      <c r="A3" s="61"/>
      <c r="B3" s="81"/>
      <c r="C3" s="81"/>
      <c r="D3" s="81"/>
      <c r="E3" s="81"/>
      <c r="F3" s="81"/>
      <c r="G3" s="81"/>
      <c r="H3" s="81"/>
      <c r="I3" s="81"/>
      <c r="J3" s="81"/>
      <c r="K3" s="61"/>
      <c r="L3" s="81"/>
      <c r="M3" s="81"/>
    </row>
    <row r="4" spans="1:13" s="60" customFormat="1" ht="12.75">
      <c r="A4" s="61" t="s">
        <v>24</v>
      </c>
      <c r="B4" s="81"/>
      <c r="C4" s="81"/>
      <c r="D4" s="81"/>
      <c r="E4" s="81"/>
      <c r="F4" s="81"/>
      <c r="G4" s="81"/>
      <c r="H4" s="81"/>
      <c r="I4" s="81"/>
      <c r="J4" s="81"/>
      <c r="K4" s="61"/>
      <c r="L4" s="81"/>
      <c r="M4" s="81"/>
    </row>
    <row r="5" spans="1:13" s="60" customFormat="1" ht="12.75">
      <c r="A5" s="6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61"/>
      <c r="L5" s="81"/>
      <c r="M5" s="81"/>
    </row>
    <row r="6" ht="4.5" customHeight="1" thickBot="1"/>
    <row r="7" spans="1:13" ht="12.75">
      <c r="A7" s="65"/>
      <c r="B7" s="65"/>
      <c r="C7" s="82" t="s">
        <v>25</v>
      </c>
      <c r="D7" s="83"/>
      <c r="E7" s="82" t="s">
        <v>10</v>
      </c>
      <c r="F7" s="83"/>
      <c r="G7" s="82" t="s">
        <v>11</v>
      </c>
      <c r="H7" s="83"/>
      <c r="I7" s="82" t="s">
        <v>12</v>
      </c>
      <c r="J7" s="83"/>
      <c r="K7" s="84"/>
      <c r="L7" s="85" t="s">
        <v>2</v>
      </c>
      <c r="M7" s="86"/>
    </row>
    <row r="8" spans="1:13" s="67" customFormat="1" ht="12.75">
      <c r="A8" s="66"/>
      <c r="B8" s="66"/>
      <c r="C8" s="87" t="s">
        <v>26</v>
      </c>
      <c r="D8" s="88" t="s">
        <v>15</v>
      </c>
      <c r="E8" s="87" t="s">
        <v>26</v>
      </c>
      <c r="F8" s="88" t="s">
        <v>15</v>
      </c>
      <c r="G8" s="87" t="s">
        <v>26</v>
      </c>
      <c r="H8" s="89" t="s">
        <v>15</v>
      </c>
      <c r="I8" s="87" t="s">
        <v>26</v>
      </c>
      <c r="J8" s="88" t="s">
        <v>15</v>
      </c>
      <c r="K8" s="87" t="s">
        <v>26</v>
      </c>
      <c r="L8" s="88" t="s">
        <v>15</v>
      </c>
      <c r="M8" s="88" t="s">
        <v>2</v>
      </c>
    </row>
    <row r="9" spans="1:13" ht="12.75">
      <c r="A9" s="64" t="s">
        <v>28</v>
      </c>
      <c r="B9" s="64"/>
      <c r="C9" s="90">
        <v>0</v>
      </c>
      <c r="D9" s="91">
        <v>0</v>
      </c>
      <c r="E9" s="90">
        <v>2</v>
      </c>
      <c r="F9" s="92">
        <v>0</v>
      </c>
      <c r="G9" s="91">
        <v>0</v>
      </c>
      <c r="H9" s="92">
        <v>0</v>
      </c>
      <c r="I9" s="90">
        <v>6</v>
      </c>
      <c r="J9" s="92">
        <v>0</v>
      </c>
      <c r="K9" s="90">
        <v>8</v>
      </c>
      <c r="L9" s="91">
        <v>0</v>
      </c>
      <c r="M9" s="91">
        <v>8</v>
      </c>
    </row>
    <row r="10" spans="1:13" ht="12.75">
      <c r="A10" s="64" t="s">
        <v>27</v>
      </c>
      <c r="B10" s="64"/>
      <c r="C10" s="90">
        <v>0</v>
      </c>
      <c r="D10" s="91">
        <v>0</v>
      </c>
      <c r="E10" s="90">
        <v>0</v>
      </c>
      <c r="F10" s="92">
        <v>0</v>
      </c>
      <c r="G10" s="91">
        <v>0</v>
      </c>
      <c r="H10" s="92">
        <v>0</v>
      </c>
      <c r="I10" s="90">
        <v>0</v>
      </c>
      <c r="J10" s="92">
        <v>0</v>
      </c>
      <c r="K10" s="90">
        <v>0</v>
      </c>
      <c r="L10" s="91">
        <v>0</v>
      </c>
      <c r="M10" s="91">
        <v>0</v>
      </c>
    </row>
    <row r="11" spans="2:13" ht="6" customHeight="1">
      <c r="B11" s="64"/>
      <c r="C11" s="90"/>
      <c r="D11" s="91"/>
      <c r="E11" s="90"/>
      <c r="F11" s="92"/>
      <c r="G11" s="91"/>
      <c r="H11" s="92"/>
      <c r="I11" s="90"/>
      <c r="J11" s="92"/>
      <c r="K11" s="90"/>
      <c r="L11" s="91"/>
      <c r="M11" s="91"/>
    </row>
    <row r="12" spans="2:13" s="62" customFormat="1" ht="12.75">
      <c r="B12" s="93" t="s">
        <v>2</v>
      </c>
      <c r="C12" s="94">
        <v>0</v>
      </c>
      <c r="D12" s="95">
        <v>0</v>
      </c>
      <c r="E12" s="94">
        <v>2</v>
      </c>
      <c r="F12" s="96">
        <v>0</v>
      </c>
      <c r="G12" s="95">
        <v>0</v>
      </c>
      <c r="H12" s="96">
        <v>0</v>
      </c>
      <c r="I12" s="94">
        <v>6</v>
      </c>
      <c r="J12" s="96">
        <v>0</v>
      </c>
      <c r="K12" s="94">
        <v>8</v>
      </c>
      <c r="L12" s="95">
        <v>0</v>
      </c>
      <c r="M12" s="95">
        <v>8</v>
      </c>
    </row>
    <row r="15" spans="1:13" s="60" customFormat="1" ht="12.75">
      <c r="A15" s="61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61"/>
      <c r="L15" s="81"/>
      <c r="M15" s="81"/>
    </row>
    <row r="16" spans="1:13" s="60" customFormat="1" ht="12.75">
      <c r="A16" s="61" t="s">
        <v>41</v>
      </c>
      <c r="B16" s="81"/>
      <c r="C16" s="81"/>
      <c r="D16" s="81"/>
      <c r="E16" s="81"/>
      <c r="F16" s="81"/>
      <c r="G16" s="81"/>
      <c r="H16" s="81"/>
      <c r="I16" s="81"/>
      <c r="J16" s="81"/>
      <c r="K16" s="61"/>
      <c r="L16" s="81"/>
      <c r="M16" s="81"/>
    </row>
    <row r="17" ht="5.25" customHeight="1" thickBot="1"/>
    <row r="18" spans="1:13" ht="12.75">
      <c r="A18" s="65"/>
      <c r="B18" s="65"/>
      <c r="C18" s="82" t="s">
        <v>25</v>
      </c>
      <c r="D18" s="83"/>
      <c r="E18" s="82" t="s">
        <v>10</v>
      </c>
      <c r="F18" s="83"/>
      <c r="G18" s="82" t="s">
        <v>11</v>
      </c>
      <c r="H18" s="83"/>
      <c r="I18" s="82" t="s">
        <v>12</v>
      </c>
      <c r="J18" s="83"/>
      <c r="K18" s="84"/>
      <c r="L18" s="85" t="s">
        <v>2</v>
      </c>
      <c r="M18" s="86"/>
    </row>
    <row r="19" spans="1:13" ht="12.75">
      <c r="A19" s="68"/>
      <c r="B19" s="68"/>
      <c r="C19" s="87" t="s">
        <v>26</v>
      </c>
      <c r="D19" s="88" t="s">
        <v>36</v>
      </c>
      <c r="E19" s="87" t="s">
        <v>26</v>
      </c>
      <c r="F19" s="88" t="s">
        <v>15</v>
      </c>
      <c r="G19" s="87" t="s">
        <v>26</v>
      </c>
      <c r="H19" s="89" t="s">
        <v>15</v>
      </c>
      <c r="I19" s="87" t="s">
        <v>26</v>
      </c>
      <c r="J19" s="88" t="s">
        <v>15</v>
      </c>
      <c r="K19" s="87" t="s">
        <v>26</v>
      </c>
      <c r="L19" s="88" t="s">
        <v>15</v>
      </c>
      <c r="M19" s="88" t="s">
        <v>2</v>
      </c>
    </row>
    <row r="20" spans="1:13" ht="12.75">
      <c r="A20" s="64" t="s">
        <v>28</v>
      </c>
      <c r="B20" s="64"/>
      <c r="C20" s="90">
        <v>1</v>
      </c>
      <c r="D20" s="91">
        <v>0</v>
      </c>
      <c r="E20" s="90">
        <v>0</v>
      </c>
      <c r="F20" s="92">
        <v>0</v>
      </c>
      <c r="G20" s="91">
        <v>0</v>
      </c>
      <c r="H20" s="92">
        <v>0</v>
      </c>
      <c r="I20" s="90">
        <v>0</v>
      </c>
      <c r="J20" s="92">
        <v>0</v>
      </c>
      <c r="K20" s="90">
        <v>1</v>
      </c>
      <c r="L20" s="91">
        <v>0</v>
      </c>
      <c r="M20" s="91">
        <v>1</v>
      </c>
    </row>
    <row r="21" spans="1:13" ht="12.75">
      <c r="A21" s="64" t="s">
        <v>27</v>
      </c>
      <c r="B21" s="64"/>
      <c r="C21" s="90">
        <v>1</v>
      </c>
      <c r="D21" s="91" t="s">
        <v>38</v>
      </c>
      <c r="E21" s="90">
        <v>0</v>
      </c>
      <c r="F21" s="92">
        <v>0</v>
      </c>
      <c r="G21" s="91">
        <v>0</v>
      </c>
      <c r="H21" s="92">
        <v>0</v>
      </c>
      <c r="I21" s="90">
        <v>0</v>
      </c>
      <c r="J21" s="92">
        <v>0</v>
      </c>
      <c r="K21" s="90">
        <v>1</v>
      </c>
      <c r="L21" s="91">
        <v>1</v>
      </c>
      <c r="M21" s="91">
        <v>2</v>
      </c>
    </row>
    <row r="22" spans="2:13" ht="5.25" customHeight="1">
      <c r="B22" s="64"/>
      <c r="C22" s="90"/>
      <c r="D22" s="91"/>
      <c r="E22" s="90"/>
      <c r="F22" s="92"/>
      <c r="G22" s="91"/>
      <c r="H22" s="92"/>
      <c r="I22" s="90"/>
      <c r="J22" s="92"/>
      <c r="K22" s="90"/>
      <c r="L22" s="91"/>
      <c r="M22" s="91"/>
    </row>
    <row r="23" spans="2:13" s="62" customFormat="1" ht="12.75">
      <c r="B23" s="93" t="s">
        <v>2</v>
      </c>
      <c r="C23" s="94">
        <v>2</v>
      </c>
      <c r="D23" s="95">
        <v>1</v>
      </c>
      <c r="E23" s="94">
        <v>0</v>
      </c>
      <c r="F23" s="96">
        <v>0</v>
      </c>
      <c r="G23" s="95">
        <v>0</v>
      </c>
      <c r="H23" s="96">
        <v>0</v>
      </c>
      <c r="I23" s="94">
        <v>0</v>
      </c>
      <c r="J23" s="96">
        <v>0</v>
      </c>
      <c r="K23" s="94">
        <v>2</v>
      </c>
      <c r="L23" s="95">
        <v>1</v>
      </c>
      <c r="M23" s="95">
        <v>3</v>
      </c>
    </row>
    <row r="24" spans="2:13" s="62" customFormat="1" ht="12.75">
      <c r="B24" s="93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ht="12.75">
      <c r="A25" s="64" t="s">
        <v>29</v>
      </c>
    </row>
    <row r="26" ht="12.75">
      <c r="A26" s="64" t="s">
        <v>154</v>
      </c>
    </row>
    <row r="30" spans="8:11" ht="12.75">
      <c r="H30" s="64"/>
      <c r="K30" s="63"/>
    </row>
    <row r="31" spans="7:11" ht="12.75">
      <c r="G31" s="64"/>
      <c r="K31" s="63"/>
    </row>
    <row r="32" spans="8:11" ht="12.75">
      <c r="H32" s="64"/>
      <c r="K32" s="63"/>
    </row>
    <row r="33" spans="8:11" ht="12.75">
      <c r="H33" s="64"/>
      <c r="K33" s="6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62.7109375" style="0" customWidth="1"/>
    <col min="2" max="3" width="10.00390625" style="0" customWidth="1"/>
    <col min="4" max="13" width="10.421875" style="0" bestFit="1" customWidth="1"/>
  </cols>
  <sheetData>
    <row r="1" spans="1:13" ht="23.25">
      <c r="A1" s="166" t="s">
        <v>81</v>
      </c>
      <c r="B1" s="166"/>
      <c r="C1" s="166"/>
      <c r="D1" s="166"/>
      <c r="E1" s="166"/>
      <c r="F1" s="166"/>
      <c r="G1" s="163"/>
      <c r="H1" s="163"/>
      <c r="I1" s="163"/>
      <c r="J1" s="163"/>
      <c r="K1" s="163"/>
      <c r="L1" s="163"/>
      <c r="M1" s="163"/>
    </row>
    <row r="2" spans="1:13" ht="18">
      <c r="A2" s="165"/>
      <c r="B2" s="165"/>
      <c r="C2" s="165"/>
      <c r="D2" s="165"/>
      <c r="E2" s="165"/>
      <c r="F2" s="165"/>
      <c r="G2" s="163" t="s">
        <v>82</v>
      </c>
      <c r="H2" s="163"/>
      <c r="I2" s="163"/>
      <c r="J2" s="163"/>
      <c r="K2" s="163"/>
      <c r="L2" s="163"/>
      <c r="M2" s="163"/>
    </row>
    <row r="3" spans="1:13" ht="14.25">
      <c r="A3" s="195"/>
      <c r="B3" s="195" t="s">
        <v>136</v>
      </c>
      <c r="C3" s="232" t="s">
        <v>132</v>
      </c>
      <c r="D3" s="169" t="s">
        <v>126</v>
      </c>
      <c r="E3" s="169" t="s">
        <v>110</v>
      </c>
      <c r="F3" s="169" t="s">
        <v>111</v>
      </c>
      <c r="G3" s="169" t="s">
        <v>83</v>
      </c>
      <c r="H3" s="169" t="s">
        <v>84</v>
      </c>
      <c r="I3" s="169" t="s">
        <v>85</v>
      </c>
      <c r="J3" s="169" t="s">
        <v>86</v>
      </c>
      <c r="K3" s="169" t="s">
        <v>87</v>
      </c>
      <c r="L3" s="169" t="s">
        <v>88</v>
      </c>
      <c r="M3" s="168" t="s">
        <v>89</v>
      </c>
    </row>
    <row r="4" spans="1:13" ht="15">
      <c r="A4" s="194" t="s">
        <v>107</v>
      </c>
      <c r="B4" s="229"/>
      <c r="C4" s="229"/>
      <c r="D4" s="189"/>
      <c r="E4" s="189"/>
      <c r="F4" s="190"/>
      <c r="G4" s="191"/>
      <c r="H4" s="191"/>
      <c r="I4" s="191"/>
      <c r="J4" s="191"/>
      <c r="K4" s="191"/>
      <c r="L4" s="191"/>
      <c r="M4" s="192"/>
    </row>
    <row r="5" spans="1:13" ht="15">
      <c r="A5" s="197" t="s">
        <v>90</v>
      </c>
      <c r="B5" s="197"/>
      <c r="C5" s="197"/>
      <c r="D5" s="193"/>
      <c r="E5" s="193"/>
      <c r="F5" s="167"/>
      <c r="G5" s="162"/>
      <c r="H5" s="162"/>
      <c r="I5" s="162"/>
      <c r="J5" s="162"/>
      <c r="K5" s="162"/>
      <c r="L5" s="162"/>
      <c r="M5" s="162"/>
    </row>
    <row r="6" spans="1:13" ht="14.25">
      <c r="A6" s="170" t="s">
        <v>91</v>
      </c>
      <c r="B6" s="170"/>
      <c r="C6" s="170"/>
      <c r="D6" s="170"/>
      <c r="E6" s="170"/>
      <c r="F6" s="164"/>
      <c r="G6" s="162"/>
      <c r="H6" s="162"/>
      <c r="I6" s="162"/>
      <c r="J6" s="162"/>
      <c r="K6" s="162"/>
      <c r="L6" s="162"/>
      <c r="M6" s="162"/>
    </row>
    <row r="7" spans="1:13" ht="14.25">
      <c r="A7" s="198" t="s">
        <v>92</v>
      </c>
      <c r="B7" s="198">
        <v>157</v>
      </c>
      <c r="C7" s="198">
        <v>160</v>
      </c>
      <c r="D7" s="161">
        <v>160</v>
      </c>
      <c r="E7" s="161">
        <v>162</v>
      </c>
      <c r="F7" s="171">
        <v>162</v>
      </c>
      <c r="G7" s="161">
        <v>162</v>
      </c>
      <c r="H7" s="161">
        <v>162</v>
      </c>
      <c r="I7" s="161">
        <v>164</v>
      </c>
      <c r="J7" s="161">
        <v>165</v>
      </c>
      <c r="K7" s="161">
        <v>165</v>
      </c>
      <c r="L7" s="161">
        <v>169</v>
      </c>
      <c r="M7" s="160">
        <v>171</v>
      </c>
    </row>
    <row r="8" spans="1:13" ht="14.25">
      <c r="A8" s="198" t="s">
        <v>93</v>
      </c>
      <c r="B8" s="198">
        <v>152</v>
      </c>
      <c r="C8" s="198">
        <v>154</v>
      </c>
      <c r="D8" s="161">
        <v>157</v>
      </c>
      <c r="E8" s="161">
        <v>161</v>
      </c>
      <c r="F8" s="171">
        <v>164</v>
      </c>
      <c r="G8" s="161">
        <v>167</v>
      </c>
      <c r="H8" s="161">
        <v>168</v>
      </c>
      <c r="I8" s="161">
        <v>168</v>
      </c>
      <c r="J8" s="161">
        <v>171</v>
      </c>
      <c r="K8" s="161">
        <v>169</v>
      </c>
      <c r="L8" s="161">
        <v>174</v>
      </c>
      <c r="M8" s="160">
        <v>176</v>
      </c>
    </row>
    <row r="9" spans="1:13" ht="14.25">
      <c r="A9" s="198" t="s">
        <v>94</v>
      </c>
      <c r="B9" s="198">
        <v>2186</v>
      </c>
      <c r="C9" s="198">
        <v>2171</v>
      </c>
      <c r="D9" s="161">
        <v>2137</v>
      </c>
      <c r="E9" s="161">
        <v>2114</v>
      </c>
      <c r="F9" s="171">
        <v>2094</v>
      </c>
      <c r="G9" s="161">
        <v>2081</v>
      </c>
      <c r="H9" s="161">
        <v>2072</v>
      </c>
      <c r="I9" s="161">
        <v>2060</v>
      </c>
      <c r="J9" s="161">
        <v>2045</v>
      </c>
      <c r="K9" s="161">
        <v>2034</v>
      </c>
      <c r="L9" s="161">
        <v>2011</v>
      </c>
      <c r="M9" s="160">
        <v>1989</v>
      </c>
    </row>
    <row r="10" spans="1:13" ht="14.25">
      <c r="A10" s="199" t="s">
        <v>2</v>
      </c>
      <c r="B10" s="152">
        <f>SUM(B7:B9)</f>
        <v>2495</v>
      </c>
      <c r="C10" s="152">
        <f>SUM(C7:C9)</f>
        <v>2485</v>
      </c>
      <c r="D10" s="152">
        <f>SUM(D7:D9)</f>
        <v>2454</v>
      </c>
      <c r="E10" s="152">
        <f aca="true" t="shared" si="0" ref="E10:M10">SUM(E7:E9)</f>
        <v>2437</v>
      </c>
      <c r="F10" s="152">
        <f t="shared" si="0"/>
        <v>2420</v>
      </c>
      <c r="G10" s="152">
        <f t="shared" si="0"/>
        <v>2410</v>
      </c>
      <c r="H10" s="152">
        <f t="shared" si="0"/>
        <v>2402</v>
      </c>
      <c r="I10" s="152">
        <f t="shared" si="0"/>
        <v>2392</v>
      </c>
      <c r="J10" s="152">
        <f t="shared" si="0"/>
        <v>2381</v>
      </c>
      <c r="K10" s="152">
        <f t="shared" si="0"/>
        <v>2368</v>
      </c>
      <c r="L10" s="152">
        <f t="shared" si="0"/>
        <v>2354</v>
      </c>
      <c r="M10" s="152">
        <f t="shared" si="0"/>
        <v>2336</v>
      </c>
    </row>
    <row r="11" spans="1:13" ht="14.25">
      <c r="A11" s="170" t="s">
        <v>116</v>
      </c>
      <c r="B11" s="170"/>
      <c r="C11" s="170"/>
      <c r="D11" s="155"/>
      <c r="E11" s="155"/>
      <c r="F11" s="172"/>
      <c r="G11" s="158"/>
      <c r="H11" s="158"/>
      <c r="I11" s="158"/>
      <c r="J11" s="158"/>
      <c r="K11" s="158"/>
      <c r="L11" s="158"/>
      <c r="M11" s="157"/>
    </row>
    <row r="12" spans="1:13" ht="14.25">
      <c r="A12" s="198" t="s">
        <v>92</v>
      </c>
      <c r="B12" s="198">
        <v>1</v>
      </c>
      <c r="C12" s="237">
        <v>1</v>
      </c>
      <c r="D12" s="238">
        <v>0</v>
      </c>
      <c r="E12" s="238">
        <v>0</v>
      </c>
      <c r="F12" s="239">
        <v>0</v>
      </c>
      <c r="G12" s="240">
        <v>0</v>
      </c>
      <c r="H12" s="240">
        <v>0</v>
      </c>
      <c r="I12" s="240"/>
      <c r="J12" s="240">
        <v>0</v>
      </c>
      <c r="K12" s="240">
        <v>0</v>
      </c>
      <c r="L12" s="240">
        <v>0</v>
      </c>
      <c r="M12" s="241">
        <v>0</v>
      </c>
    </row>
    <row r="13" spans="1:13" ht="14.25">
      <c r="A13" s="198" t="s">
        <v>93</v>
      </c>
      <c r="B13" s="198">
        <v>67</v>
      </c>
      <c r="C13" s="198">
        <v>70</v>
      </c>
      <c r="D13" s="161">
        <v>71</v>
      </c>
      <c r="E13" s="161">
        <v>75</v>
      </c>
      <c r="F13" s="171">
        <v>79</v>
      </c>
      <c r="G13" s="161">
        <v>83</v>
      </c>
      <c r="H13" s="161">
        <v>89</v>
      </c>
      <c r="I13" s="161">
        <v>96</v>
      </c>
      <c r="J13" s="161">
        <v>96</v>
      </c>
      <c r="K13" s="161">
        <v>94</v>
      </c>
      <c r="L13" s="161">
        <v>94</v>
      </c>
      <c r="M13" s="160">
        <v>94</v>
      </c>
    </row>
    <row r="14" spans="1:13" ht="14.25">
      <c r="A14" s="200" t="s">
        <v>94</v>
      </c>
      <c r="B14" s="200">
        <v>131</v>
      </c>
      <c r="C14" s="200">
        <v>128</v>
      </c>
      <c r="D14" s="160">
        <v>127</v>
      </c>
      <c r="E14" s="160">
        <v>123</v>
      </c>
      <c r="F14" s="173">
        <v>120</v>
      </c>
      <c r="G14" s="160">
        <v>116</v>
      </c>
      <c r="H14" s="160">
        <v>111</v>
      </c>
      <c r="I14" s="160">
        <v>105</v>
      </c>
      <c r="J14" s="160">
        <v>106</v>
      </c>
      <c r="K14" s="160">
        <v>105</v>
      </c>
      <c r="L14" s="160">
        <v>103</v>
      </c>
      <c r="M14" s="160">
        <v>103</v>
      </c>
    </row>
    <row r="15" spans="1:13" ht="14.25">
      <c r="A15" s="199" t="s">
        <v>2</v>
      </c>
      <c r="B15" s="152">
        <f>SUM(B12:B14)</f>
        <v>199</v>
      </c>
      <c r="C15" s="152">
        <f>SUM(C12:C14)</f>
        <v>199</v>
      </c>
      <c r="D15" s="152">
        <f>SUM(D13:D14)</f>
        <v>198</v>
      </c>
      <c r="E15" s="152">
        <f aca="true" t="shared" si="1" ref="E15:M15">SUM(E13:E14)</f>
        <v>198</v>
      </c>
      <c r="F15" s="152">
        <f t="shared" si="1"/>
        <v>199</v>
      </c>
      <c r="G15" s="152">
        <f t="shared" si="1"/>
        <v>199</v>
      </c>
      <c r="H15" s="152">
        <f t="shared" si="1"/>
        <v>200</v>
      </c>
      <c r="I15" s="152">
        <f t="shared" si="1"/>
        <v>201</v>
      </c>
      <c r="J15" s="152">
        <f t="shared" si="1"/>
        <v>202</v>
      </c>
      <c r="K15" s="152">
        <f t="shared" si="1"/>
        <v>199</v>
      </c>
      <c r="L15" s="152">
        <f t="shared" si="1"/>
        <v>197</v>
      </c>
      <c r="M15" s="152">
        <f t="shared" si="1"/>
        <v>197</v>
      </c>
    </row>
    <row r="16" spans="1:13" ht="14.25">
      <c r="A16" s="199" t="s">
        <v>109</v>
      </c>
      <c r="B16" s="152">
        <f>SUM(B15,B10)</f>
        <v>2694</v>
      </c>
      <c r="C16" s="152">
        <f>SUM(C15,C10)</f>
        <v>2684</v>
      </c>
      <c r="D16" s="152">
        <f>SUM(D15,D10)</f>
        <v>2652</v>
      </c>
      <c r="E16" s="152">
        <f aca="true" t="shared" si="2" ref="E16:M16">SUM(E15,E10)</f>
        <v>2635</v>
      </c>
      <c r="F16" s="152">
        <f t="shared" si="2"/>
        <v>2619</v>
      </c>
      <c r="G16" s="152">
        <f t="shared" si="2"/>
        <v>2609</v>
      </c>
      <c r="H16" s="152">
        <f t="shared" si="2"/>
        <v>2602</v>
      </c>
      <c r="I16" s="152">
        <f t="shared" si="2"/>
        <v>2593</v>
      </c>
      <c r="J16" s="152">
        <f t="shared" si="2"/>
        <v>2583</v>
      </c>
      <c r="K16" s="152">
        <f t="shared" si="2"/>
        <v>2567</v>
      </c>
      <c r="L16" s="152">
        <f t="shared" si="2"/>
        <v>2551</v>
      </c>
      <c r="M16" s="152">
        <f t="shared" si="2"/>
        <v>2533</v>
      </c>
    </row>
    <row r="17" spans="1:13" ht="15">
      <c r="A17" s="197" t="s">
        <v>95</v>
      </c>
      <c r="B17" s="197"/>
      <c r="C17" s="197"/>
      <c r="D17" s="174"/>
      <c r="E17" s="174"/>
      <c r="F17" s="175"/>
      <c r="G17" s="162"/>
      <c r="H17" s="162"/>
      <c r="I17" s="162"/>
      <c r="J17" s="162"/>
      <c r="K17" s="162"/>
      <c r="L17" s="162"/>
      <c r="M17" s="162"/>
    </row>
    <row r="18" spans="1:13" ht="14.25">
      <c r="A18" s="170" t="s">
        <v>96</v>
      </c>
      <c r="B18" s="170"/>
      <c r="C18" s="170"/>
      <c r="D18" s="155"/>
      <c r="E18" s="155"/>
      <c r="F18" s="172"/>
      <c r="G18" s="162"/>
      <c r="H18" s="162"/>
      <c r="I18" s="162"/>
      <c r="J18" s="162"/>
      <c r="K18" s="162"/>
      <c r="L18" s="162"/>
      <c r="M18" s="162"/>
    </row>
    <row r="19" spans="1:13" ht="14.25">
      <c r="A19" s="198" t="s">
        <v>94</v>
      </c>
      <c r="B19" s="198">
        <v>8</v>
      </c>
      <c r="C19" s="198">
        <v>8</v>
      </c>
      <c r="D19" s="161">
        <v>8</v>
      </c>
      <c r="E19" s="161">
        <v>8</v>
      </c>
      <c r="F19" s="171">
        <v>8</v>
      </c>
      <c r="G19" s="162">
        <v>8</v>
      </c>
      <c r="H19" s="162">
        <v>8</v>
      </c>
      <c r="I19" s="162">
        <v>8</v>
      </c>
      <c r="J19" s="162">
        <v>8</v>
      </c>
      <c r="K19" s="162">
        <v>8</v>
      </c>
      <c r="L19" s="162">
        <v>8</v>
      </c>
      <c r="M19" s="156">
        <v>8</v>
      </c>
    </row>
    <row r="20" spans="1:13" ht="14.25">
      <c r="A20" s="170" t="s">
        <v>117</v>
      </c>
      <c r="B20" s="170"/>
      <c r="C20" s="170"/>
      <c r="D20" s="155"/>
      <c r="E20" s="155"/>
      <c r="F20" s="172"/>
      <c r="G20" s="162"/>
      <c r="H20" s="162"/>
      <c r="I20" s="162"/>
      <c r="J20" s="162"/>
      <c r="K20" s="162"/>
      <c r="L20" s="162"/>
      <c r="M20" s="162"/>
    </row>
    <row r="21" spans="1:13" ht="14.25">
      <c r="A21" s="198" t="s">
        <v>94</v>
      </c>
      <c r="B21" s="198">
        <v>0</v>
      </c>
      <c r="C21" s="198">
        <v>1</v>
      </c>
      <c r="D21" s="161">
        <v>1</v>
      </c>
      <c r="E21" s="161">
        <v>1</v>
      </c>
      <c r="F21" s="171">
        <v>1</v>
      </c>
      <c r="G21" s="162">
        <v>1</v>
      </c>
      <c r="H21" s="162">
        <v>1</v>
      </c>
      <c r="I21" s="162">
        <v>1</v>
      </c>
      <c r="J21" s="162">
        <v>1</v>
      </c>
      <c r="K21" s="162">
        <v>1</v>
      </c>
      <c r="L21" s="162">
        <v>1</v>
      </c>
      <c r="M21" s="156">
        <v>1</v>
      </c>
    </row>
    <row r="22" spans="1:13" ht="14.25">
      <c r="A22" s="201"/>
      <c r="B22" s="201"/>
      <c r="C22" s="201"/>
      <c r="D22" s="159"/>
      <c r="E22" s="159"/>
      <c r="F22" s="176"/>
      <c r="G22" s="156"/>
      <c r="H22" s="156"/>
      <c r="I22" s="156"/>
      <c r="J22" s="156"/>
      <c r="K22" s="156"/>
      <c r="L22" s="156"/>
      <c r="M22" s="156"/>
    </row>
    <row r="23" spans="1:13" ht="15">
      <c r="A23" s="196" t="s">
        <v>108</v>
      </c>
      <c r="B23" s="230"/>
      <c r="C23" s="230"/>
      <c r="D23" s="177"/>
      <c r="E23" s="177"/>
      <c r="F23" s="178"/>
      <c r="G23" s="162"/>
      <c r="H23" s="162"/>
      <c r="I23" s="162"/>
      <c r="J23" s="162"/>
      <c r="K23" s="162"/>
      <c r="L23" s="162"/>
      <c r="M23" s="162"/>
    </row>
    <row r="24" spans="1:13" ht="14.25">
      <c r="A24" s="201"/>
      <c r="B24" s="201"/>
      <c r="C24" s="201"/>
      <c r="D24" s="159"/>
      <c r="E24" s="159"/>
      <c r="F24" s="179"/>
      <c r="G24" s="157"/>
      <c r="H24" s="157"/>
      <c r="I24" s="157"/>
      <c r="J24" s="157"/>
      <c r="K24" s="157"/>
      <c r="L24" s="157"/>
      <c r="M24" s="157"/>
    </row>
    <row r="25" spans="1:13" ht="14.25">
      <c r="A25" s="202" t="s">
        <v>97</v>
      </c>
      <c r="B25" s="199">
        <v>963</v>
      </c>
      <c r="C25" s="199">
        <v>955</v>
      </c>
      <c r="D25" s="155">
        <v>952</v>
      </c>
      <c r="E25" s="155">
        <v>950</v>
      </c>
      <c r="F25" s="172">
        <v>949</v>
      </c>
      <c r="G25" s="159">
        <v>949</v>
      </c>
      <c r="H25" s="159">
        <v>948</v>
      </c>
      <c r="I25" s="159">
        <v>953</v>
      </c>
      <c r="J25" s="159">
        <v>961</v>
      </c>
      <c r="K25" s="159">
        <v>963</v>
      </c>
      <c r="L25" s="159">
        <v>965</v>
      </c>
      <c r="M25" s="159">
        <v>969</v>
      </c>
    </row>
    <row r="26" spans="1:13" ht="14.25">
      <c r="A26" s="203" t="s">
        <v>98</v>
      </c>
      <c r="B26" s="203">
        <v>6</v>
      </c>
      <c r="C26" s="203">
        <v>7</v>
      </c>
      <c r="D26" s="153">
        <v>6</v>
      </c>
      <c r="E26" s="153">
        <v>6</v>
      </c>
      <c r="F26" s="180">
        <v>6</v>
      </c>
      <c r="G26" s="154">
        <v>6</v>
      </c>
      <c r="H26" s="154">
        <v>5</v>
      </c>
      <c r="I26" s="154">
        <v>5</v>
      </c>
      <c r="J26" s="154">
        <v>5</v>
      </c>
      <c r="K26" s="154">
        <v>5</v>
      </c>
      <c r="L26" s="154">
        <v>5</v>
      </c>
      <c r="M26" s="154">
        <v>5</v>
      </c>
    </row>
    <row r="27" spans="1:13" ht="32.25" customHeight="1">
      <c r="A27" s="204" t="s">
        <v>134</v>
      </c>
      <c r="B27" s="204">
        <v>43</v>
      </c>
      <c r="C27" s="204">
        <v>42</v>
      </c>
      <c r="D27" s="181">
        <v>43</v>
      </c>
      <c r="E27" s="181">
        <v>43</v>
      </c>
      <c r="F27" s="182">
        <v>43</v>
      </c>
      <c r="G27" s="154">
        <v>42</v>
      </c>
      <c r="H27" s="154">
        <v>43</v>
      </c>
      <c r="I27" s="154">
        <v>42</v>
      </c>
      <c r="J27" s="154">
        <v>42</v>
      </c>
      <c r="K27" s="154">
        <v>42</v>
      </c>
      <c r="L27" s="154">
        <v>42</v>
      </c>
      <c r="M27" s="154">
        <v>42</v>
      </c>
    </row>
    <row r="28" spans="1:13" ht="14.25">
      <c r="A28" s="203" t="s">
        <v>99</v>
      </c>
      <c r="B28" s="203">
        <v>4</v>
      </c>
      <c r="C28" s="203">
        <v>4</v>
      </c>
      <c r="D28" s="153">
        <v>4</v>
      </c>
      <c r="E28" s="153">
        <v>4</v>
      </c>
      <c r="F28" s="180">
        <v>4</v>
      </c>
      <c r="G28" s="154">
        <v>4</v>
      </c>
      <c r="H28" s="154">
        <v>4</v>
      </c>
      <c r="I28" s="154">
        <v>4</v>
      </c>
      <c r="J28" s="154">
        <v>4</v>
      </c>
      <c r="K28" s="154">
        <v>4</v>
      </c>
      <c r="L28" s="154">
        <v>4</v>
      </c>
      <c r="M28" s="154">
        <v>4</v>
      </c>
    </row>
    <row r="29" spans="1:13" ht="14.25">
      <c r="A29" s="203" t="s">
        <v>133</v>
      </c>
      <c r="B29" s="203">
        <v>16</v>
      </c>
      <c r="C29" s="203">
        <v>16</v>
      </c>
      <c r="D29" s="153">
        <v>16</v>
      </c>
      <c r="E29" s="153">
        <v>16</v>
      </c>
      <c r="F29" s="180">
        <v>16</v>
      </c>
      <c r="G29" s="154">
        <v>16</v>
      </c>
      <c r="H29" s="154">
        <v>16</v>
      </c>
      <c r="I29" s="154">
        <v>16</v>
      </c>
      <c r="J29" s="154">
        <v>16</v>
      </c>
      <c r="K29" s="154">
        <v>16</v>
      </c>
      <c r="L29" s="154">
        <v>16</v>
      </c>
      <c r="M29" s="154">
        <v>16</v>
      </c>
    </row>
    <row r="30" spans="1:13" ht="14.25">
      <c r="A30" s="203"/>
      <c r="B30" s="203"/>
      <c r="C30" s="203"/>
      <c r="D30" s="153"/>
      <c r="E30" s="153"/>
      <c r="F30" s="180"/>
      <c r="G30" s="154"/>
      <c r="H30" s="154"/>
      <c r="I30" s="154"/>
      <c r="J30" s="154"/>
      <c r="K30" s="154"/>
      <c r="L30" s="154"/>
      <c r="M30" s="154"/>
    </row>
    <row r="31" spans="1:13" ht="14.25">
      <c r="A31" s="205" t="s">
        <v>100</v>
      </c>
      <c r="B31" s="251">
        <v>138</v>
      </c>
      <c r="C31" s="233">
        <v>136</v>
      </c>
      <c r="D31" s="233">
        <v>132</v>
      </c>
      <c r="E31" s="234">
        <v>126</v>
      </c>
      <c r="F31" s="235">
        <v>126</v>
      </c>
      <c r="G31" s="234">
        <v>124</v>
      </c>
      <c r="H31" s="234">
        <v>121</v>
      </c>
      <c r="I31" s="234">
        <v>119</v>
      </c>
      <c r="J31" s="234">
        <v>119</v>
      </c>
      <c r="K31" s="234">
        <v>117</v>
      </c>
      <c r="L31" s="233">
        <v>116</v>
      </c>
      <c r="M31" s="233">
        <v>115</v>
      </c>
    </row>
    <row r="32" spans="1:13" ht="14.25">
      <c r="A32" s="199" t="s">
        <v>115</v>
      </c>
      <c r="B32" s="152">
        <f>SUM(B31,B25)</f>
        <v>1101</v>
      </c>
      <c r="C32" s="152">
        <f>SUM(C31,C25)</f>
        <v>1091</v>
      </c>
      <c r="D32" s="152">
        <f>SUM(D31,D25)</f>
        <v>1084</v>
      </c>
      <c r="E32" s="152">
        <f aca="true" t="shared" si="3" ref="E32:M32">SUM(E31,E25)</f>
        <v>1076</v>
      </c>
      <c r="F32" s="152">
        <f t="shared" si="3"/>
        <v>1075</v>
      </c>
      <c r="G32" s="152">
        <f t="shared" si="3"/>
        <v>1073</v>
      </c>
      <c r="H32" s="152">
        <f t="shared" si="3"/>
        <v>1069</v>
      </c>
      <c r="I32" s="152">
        <f t="shared" si="3"/>
        <v>1072</v>
      </c>
      <c r="J32" s="152">
        <f t="shared" si="3"/>
        <v>1080</v>
      </c>
      <c r="K32" s="152">
        <f t="shared" si="3"/>
        <v>1080</v>
      </c>
      <c r="L32" s="152">
        <f t="shared" si="3"/>
        <v>1081</v>
      </c>
      <c r="M32" s="152">
        <f t="shared" si="3"/>
        <v>1084</v>
      </c>
    </row>
    <row r="33" spans="1:13" ht="14.25">
      <c r="A33" s="162"/>
      <c r="B33" s="162"/>
      <c r="C33" s="162"/>
      <c r="D33" s="158"/>
      <c r="E33" s="158"/>
      <c r="F33" s="183"/>
      <c r="G33" s="158"/>
      <c r="H33" s="158"/>
      <c r="I33" s="158"/>
      <c r="J33" s="158"/>
      <c r="K33" s="158"/>
      <c r="L33" s="158"/>
      <c r="M33" s="157"/>
    </row>
    <row r="34" spans="1:13" ht="15">
      <c r="A34" s="194" t="s">
        <v>114</v>
      </c>
      <c r="B34" s="231"/>
      <c r="C34" s="231"/>
      <c r="D34" s="184"/>
      <c r="E34" s="184"/>
      <c r="F34" s="185"/>
      <c r="G34" s="158"/>
      <c r="H34" s="158"/>
      <c r="I34" s="158"/>
      <c r="J34" s="158"/>
      <c r="K34" s="158"/>
      <c r="L34" s="158"/>
      <c r="M34" s="157"/>
    </row>
    <row r="35" spans="1:13" s="10" customFormat="1" ht="14.25">
      <c r="A35" s="170" t="s">
        <v>101</v>
      </c>
      <c r="B35" s="170">
        <v>16</v>
      </c>
      <c r="C35" s="170">
        <v>16</v>
      </c>
      <c r="D35" s="155">
        <v>16</v>
      </c>
      <c r="E35" s="155">
        <v>16</v>
      </c>
      <c r="F35" s="172">
        <v>16</v>
      </c>
      <c r="G35" s="159">
        <v>16</v>
      </c>
      <c r="H35" s="155">
        <v>16</v>
      </c>
      <c r="I35" s="155">
        <v>17</v>
      </c>
      <c r="J35" s="155">
        <v>17</v>
      </c>
      <c r="K35" s="155">
        <v>21</v>
      </c>
      <c r="L35" s="155">
        <v>21</v>
      </c>
      <c r="M35" s="159">
        <v>22</v>
      </c>
    </row>
    <row r="36" spans="1:13" s="10" customFormat="1" ht="14.25">
      <c r="A36" s="170" t="s">
        <v>102</v>
      </c>
      <c r="B36" s="170">
        <v>6</v>
      </c>
      <c r="C36" s="170">
        <v>6</v>
      </c>
      <c r="D36" s="155">
        <v>6</v>
      </c>
      <c r="E36" s="155">
        <v>6</v>
      </c>
      <c r="F36" s="172">
        <v>6</v>
      </c>
      <c r="G36" s="155">
        <v>6</v>
      </c>
      <c r="H36" s="155">
        <v>6</v>
      </c>
      <c r="I36" s="155">
        <v>6</v>
      </c>
      <c r="J36" s="155">
        <v>6</v>
      </c>
      <c r="K36" s="155">
        <v>7</v>
      </c>
      <c r="L36" s="155">
        <v>7</v>
      </c>
      <c r="M36" s="159">
        <v>7</v>
      </c>
    </row>
    <row r="37" spans="1:13" ht="14.25">
      <c r="A37" s="162"/>
      <c r="B37" s="162"/>
      <c r="C37" s="162"/>
      <c r="D37" s="158"/>
      <c r="E37" s="158"/>
      <c r="F37" s="183"/>
      <c r="G37" s="157"/>
      <c r="H37" s="157"/>
      <c r="I37" s="158"/>
      <c r="J37" s="158"/>
      <c r="K37" s="157"/>
      <c r="L37" s="157"/>
      <c r="M37" s="157"/>
    </row>
    <row r="38" spans="1:13" ht="15">
      <c r="A38" s="194" t="s">
        <v>112</v>
      </c>
      <c r="B38" s="231"/>
      <c r="C38" s="231"/>
      <c r="D38" s="184"/>
      <c r="E38" s="184"/>
      <c r="F38" s="185"/>
      <c r="G38" s="157"/>
      <c r="H38" s="157"/>
      <c r="I38" s="158"/>
      <c r="J38" s="158"/>
      <c r="K38" s="157"/>
      <c r="L38" s="157"/>
      <c r="M38" s="157"/>
    </row>
    <row r="39" spans="1:13" ht="14.25">
      <c r="A39" s="170" t="s">
        <v>103</v>
      </c>
      <c r="B39" s="201">
        <v>34</v>
      </c>
      <c r="C39" s="170">
        <v>34</v>
      </c>
      <c r="D39" s="170">
        <v>48</v>
      </c>
      <c r="E39" s="159">
        <v>82</v>
      </c>
      <c r="F39" s="179">
        <v>92</v>
      </c>
      <c r="G39" s="159">
        <v>97</v>
      </c>
      <c r="H39" s="159">
        <v>101</v>
      </c>
      <c r="I39" s="159">
        <v>107</v>
      </c>
      <c r="J39" s="159">
        <v>109</v>
      </c>
      <c r="K39" s="159">
        <v>109</v>
      </c>
      <c r="L39" s="159">
        <v>111</v>
      </c>
      <c r="M39" s="159">
        <v>111</v>
      </c>
    </row>
    <row r="40" spans="1:13" ht="14.25">
      <c r="A40" s="206" t="str">
        <f>"- SVWO"</f>
        <v>- SVWO</v>
      </c>
      <c r="B40" s="200">
        <v>34</v>
      </c>
      <c r="C40" s="198">
        <v>34</v>
      </c>
      <c r="D40" s="158">
        <v>48</v>
      </c>
      <c r="E40" s="157">
        <v>77</v>
      </c>
      <c r="F40" s="186">
        <v>87</v>
      </c>
      <c r="G40" s="157">
        <v>92</v>
      </c>
      <c r="H40" s="157">
        <v>96</v>
      </c>
      <c r="I40" s="157">
        <v>102</v>
      </c>
      <c r="J40" s="157">
        <v>104</v>
      </c>
      <c r="K40" s="157">
        <v>104</v>
      </c>
      <c r="L40" s="157">
        <v>105</v>
      </c>
      <c r="M40" s="157">
        <v>105</v>
      </c>
    </row>
    <row r="41" spans="1:13" ht="14.25">
      <c r="A41" s="206" t="str">
        <f>"- HBO5"</f>
        <v>- HBO5</v>
      </c>
      <c r="B41" s="255" t="str">
        <f aca="true" t="shared" si="4" ref="B41:D42">"(2)"</f>
        <v>(2)</v>
      </c>
      <c r="C41" s="213" t="str">
        <f t="shared" si="4"/>
        <v>(2)</v>
      </c>
      <c r="D41" s="213" t="str">
        <f t="shared" si="4"/>
        <v>(2)</v>
      </c>
      <c r="E41" s="157">
        <v>29</v>
      </c>
      <c r="F41" s="186">
        <v>29</v>
      </c>
      <c r="G41" s="157">
        <v>31</v>
      </c>
      <c r="H41" s="157">
        <v>32</v>
      </c>
      <c r="I41" s="157">
        <v>32</v>
      </c>
      <c r="J41" s="157">
        <v>51</v>
      </c>
      <c r="K41" s="157">
        <v>53</v>
      </c>
      <c r="L41" s="157">
        <v>55</v>
      </c>
      <c r="M41" s="157">
        <v>56</v>
      </c>
    </row>
    <row r="42" spans="1:13" ht="14.25">
      <c r="A42" s="206" t="str">
        <f>"- SLO"</f>
        <v>- SLO</v>
      </c>
      <c r="B42" s="255" t="str">
        <f t="shared" si="4"/>
        <v>(2)</v>
      </c>
      <c r="C42" s="213" t="str">
        <f t="shared" si="4"/>
        <v>(2)</v>
      </c>
      <c r="D42" s="213" t="str">
        <f t="shared" si="4"/>
        <v>(2)</v>
      </c>
      <c r="E42" s="157">
        <v>21</v>
      </c>
      <c r="F42" s="186">
        <v>22</v>
      </c>
      <c r="G42" s="157">
        <v>22</v>
      </c>
      <c r="H42" s="157">
        <v>22</v>
      </c>
      <c r="I42" s="157">
        <v>22</v>
      </c>
      <c r="J42" s="157">
        <v>23</v>
      </c>
      <c r="K42" s="157">
        <v>23</v>
      </c>
      <c r="L42" s="157">
        <v>23</v>
      </c>
      <c r="M42" s="157">
        <v>23</v>
      </c>
    </row>
    <row r="43" spans="1:13" s="10" customFormat="1" ht="14.25">
      <c r="A43" s="170" t="s">
        <v>104</v>
      </c>
      <c r="B43" s="201">
        <v>13</v>
      </c>
      <c r="C43" s="170">
        <v>13</v>
      </c>
      <c r="D43" s="170">
        <v>13</v>
      </c>
      <c r="E43" s="155">
        <v>13</v>
      </c>
      <c r="F43" s="172">
        <v>13</v>
      </c>
      <c r="G43" s="155">
        <v>13</v>
      </c>
      <c r="H43" s="155">
        <v>13</v>
      </c>
      <c r="I43" s="155">
        <v>13</v>
      </c>
      <c r="J43" s="155">
        <v>13</v>
      </c>
      <c r="K43" s="159">
        <v>13</v>
      </c>
      <c r="L43" s="159">
        <v>13</v>
      </c>
      <c r="M43" s="159">
        <v>13</v>
      </c>
    </row>
    <row r="44" spans="1:13" ht="14.25">
      <c r="A44" s="162"/>
      <c r="B44" s="156"/>
      <c r="C44" s="162"/>
      <c r="D44" s="158"/>
      <c r="E44" s="158"/>
      <c r="F44" s="183"/>
      <c r="G44" s="158"/>
      <c r="H44" s="158"/>
      <c r="I44" s="158"/>
      <c r="J44" s="158"/>
      <c r="K44" s="158"/>
      <c r="L44" s="158"/>
      <c r="M44" s="157"/>
    </row>
    <row r="45" spans="1:13" ht="15">
      <c r="A45" s="194" t="s">
        <v>113</v>
      </c>
      <c r="B45" s="230"/>
      <c r="C45" s="231"/>
      <c r="D45" s="184"/>
      <c r="E45" s="184"/>
      <c r="F45" s="185"/>
      <c r="G45" s="158"/>
      <c r="H45" s="158"/>
      <c r="I45" s="158"/>
      <c r="J45" s="158"/>
      <c r="K45" s="158"/>
      <c r="L45" s="158"/>
      <c r="M45" s="157"/>
    </row>
    <row r="46" spans="1:13" s="10" customFormat="1" ht="14.25">
      <c r="A46" s="170" t="s">
        <v>105</v>
      </c>
      <c r="B46" s="201">
        <v>165</v>
      </c>
      <c r="C46" s="201">
        <v>167</v>
      </c>
      <c r="D46" s="159">
        <v>168</v>
      </c>
      <c r="E46" s="155">
        <v>168</v>
      </c>
      <c r="F46" s="172">
        <v>168</v>
      </c>
      <c r="G46" s="170">
        <v>168</v>
      </c>
      <c r="H46" s="170">
        <v>168</v>
      </c>
      <c r="I46" s="170">
        <v>168</v>
      </c>
      <c r="J46" s="170">
        <v>168</v>
      </c>
      <c r="K46" s="170">
        <v>168</v>
      </c>
      <c r="L46" s="170">
        <v>168</v>
      </c>
      <c r="M46" s="201">
        <v>168</v>
      </c>
    </row>
    <row r="48" spans="1:13" ht="14.25">
      <c r="A48" s="242" t="s">
        <v>106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</row>
    <row r="49" spans="1:13" ht="14.25">
      <c r="A49" s="345" t="str">
        <f>"(2) Vanaf 1 september 2019 werden de opleidingstypes hoger beroepsonderwijs en specifieke lerarenopleiding overgedragen van het volwassenenonderwijs naar het Hoger Onderwijs. "</f>
        <v>(2) Vanaf 1 september 2019 werden de opleidingstypes hoger beroepsonderwijs en specifieke lerarenopleiding overgedragen van het volwassenenonderwijs naar het Hoger Onderwijs. 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</row>
    <row r="51" ht="12.75">
      <c r="C51" s="243"/>
    </row>
    <row r="52" ht="12.75">
      <c r="B52" s="243"/>
    </row>
  </sheetData>
  <sheetProtection/>
  <mergeCells count="1">
    <mergeCell ref="A49:M49"/>
  </mergeCells>
  <printOptions/>
  <pageMargins left="0.35433070866141736" right="0.7480314960629921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137</v>
      </c>
      <c r="D1" s="2"/>
      <c r="G1" s="2"/>
      <c r="J1" s="2"/>
      <c r="M1" s="2"/>
      <c r="N1" s="2"/>
      <c r="P1" s="2"/>
      <c r="S1" s="2"/>
    </row>
    <row r="2" spans="1:19" ht="12.75">
      <c r="A2" s="346" t="s">
        <v>49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ht="12.75">
      <c r="A3" s="346" t="s">
        <v>39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8"/>
      <c r="B5" s="347" t="s">
        <v>9</v>
      </c>
      <c r="C5" s="348"/>
      <c r="D5" s="349"/>
      <c r="E5" s="347" t="s">
        <v>10</v>
      </c>
      <c r="F5" s="348"/>
      <c r="G5" s="349"/>
      <c r="H5" s="347" t="s">
        <v>11</v>
      </c>
      <c r="I5" s="348"/>
      <c r="J5" s="349"/>
      <c r="K5" s="347" t="s">
        <v>12</v>
      </c>
      <c r="L5" s="348"/>
      <c r="M5" s="349"/>
      <c r="N5" s="347" t="s">
        <v>14</v>
      </c>
      <c r="O5" s="348"/>
      <c r="P5" s="349"/>
      <c r="Q5" s="347" t="s">
        <v>2</v>
      </c>
      <c r="R5" s="348"/>
      <c r="S5" s="348"/>
    </row>
    <row r="6" spans="1:19" ht="12.75">
      <c r="A6" s="261" t="s">
        <v>11</v>
      </c>
      <c r="B6" s="3" t="s">
        <v>13</v>
      </c>
      <c r="C6" s="4" t="s">
        <v>15</v>
      </c>
      <c r="D6" s="4" t="s">
        <v>2</v>
      </c>
      <c r="E6" s="3" t="s">
        <v>13</v>
      </c>
      <c r="F6" s="4" t="s">
        <v>15</v>
      </c>
      <c r="G6" s="4" t="s">
        <v>2</v>
      </c>
      <c r="H6" s="3" t="s">
        <v>13</v>
      </c>
      <c r="I6" s="4" t="s">
        <v>15</v>
      </c>
      <c r="J6" s="4" t="s">
        <v>2</v>
      </c>
      <c r="K6" s="3" t="s">
        <v>13</v>
      </c>
      <c r="L6" s="4" t="s">
        <v>15</v>
      </c>
      <c r="M6" s="4" t="s">
        <v>2</v>
      </c>
      <c r="N6" s="3" t="s">
        <v>13</v>
      </c>
      <c r="O6" s="4" t="s">
        <v>15</v>
      </c>
      <c r="P6" s="4" t="s">
        <v>2</v>
      </c>
      <c r="Q6" s="3" t="s">
        <v>13</v>
      </c>
      <c r="R6" s="4" t="s">
        <v>15</v>
      </c>
      <c r="S6" s="4" t="s">
        <v>2</v>
      </c>
    </row>
    <row r="7" spans="1:19" ht="12.75">
      <c r="A7" s="9" t="s">
        <v>1</v>
      </c>
      <c r="B7" s="30">
        <f>SUM('21sch02'!B32,'21sch02'!B19,'21sch02'!B6)</f>
        <v>103</v>
      </c>
      <c r="C7" s="31">
        <f>SUM('21sch02'!C32,'21sch02'!C19,'21sch02'!C6)</f>
        <v>6</v>
      </c>
      <c r="D7" s="31">
        <f>SUM(B7:C7)</f>
        <v>109</v>
      </c>
      <c r="E7" s="30">
        <f>SUM('21sch02'!E32,'21sch02'!E19,'21sch02'!E6)</f>
        <v>378</v>
      </c>
      <c r="F7" s="31">
        <f>SUM('21sch02'!F32,'21sch02'!F19,'21sch02'!F6)</f>
        <v>29</v>
      </c>
      <c r="G7" s="31">
        <f aca="true" t="shared" si="0" ref="G7:G13">SUM(E7:F7)</f>
        <v>407</v>
      </c>
      <c r="H7" s="30">
        <f>SUM('21sch02'!H32,'21sch02'!H19,'21sch02'!H6)</f>
        <v>0</v>
      </c>
      <c r="I7" s="31">
        <f>SUM('21sch02'!I32,'21sch02'!I19,'21sch02'!I6)</f>
        <v>0</v>
      </c>
      <c r="J7" s="31">
        <f aca="true" t="shared" si="1" ref="J7:J13">SUM(H7:I7)</f>
        <v>0</v>
      </c>
      <c r="K7" s="30">
        <f>SUM('21sch02'!K32,'21sch02'!K19,'21sch02'!K6)</f>
        <v>174</v>
      </c>
      <c r="L7" s="31">
        <f>SUM('21sch02'!L32,'21sch02'!L19,'21sch02'!L6)</f>
        <v>13</v>
      </c>
      <c r="M7" s="31">
        <f aca="true" t="shared" si="2" ref="M7:M13">SUM(K7:L7)</f>
        <v>187</v>
      </c>
      <c r="N7" s="30">
        <f>SUM('21sch02'!N32,'21sch02'!N19,'21sch02'!N6)</f>
        <v>0</v>
      </c>
      <c r="O7" s="31">
        <f>SUM('21sch02'!O32,'21sch02'!O19,'21sch02'!O6)</f>
        <v>0</v>
      </c>
      <c r="P7" s="31">
        <f aca="true" t="shared" si="3" ref="P7:P13">SUM(N7:O7)</f>
        <v>0</v>
      </c>
      <c r="Q7" s="30">
        <f>SUM(N7,K7,H7,E7,B7)</f>
        <v>655</v>
      </c>
      <c r="R7" s="31">
        <f>SUM(O7,L7,I7,F7,C7)</f>
        <v>48</v>
      </c>
      <c r="S7" s="31">
        <f>SUM(P7,M7,J7,G7,D7)</f>
        <v>703</v>
      </c>
    </row>
    <row r="8" spans="1:19" ht="12.75">
      <c r="A8" s="2" t="s">
        <v>3</v>
      </c>
      <c r="B8" s="32">
        <f>SUM('21sch02'!B33,'21sch02'!B20,'21sch02'!B7)</f>
        <v>59</v>
      </c>
      <c r="C8" s="33">
        <f>SUM('21sch02'!C33,'21sch02'!C20,'21sch02'!C7)</f>
        <v>3</v>
      </c>
      <c r="D8" s="34">
        <f aca="true" t="shared" si="4" ref="D8:D13">SUM(B8:C8)</f>
        <v>62</v>
      </c>
      <c r="E8" s="32">
        <f>SUM('21sch02'!E33,'21sch02'!E20,'21sch02'!E7)</f>
        <v>206</v>
      </c>
      <c r="F8" s="33">
        <f>SUM('21sch02'!F33,'21sch02'!F20,'21sch02'!F7)</f>
        <v>15</v>
      </c>
      <c r="G8" s="34">
        <f t="shared" si="0"/>
        <v>221</v>
      </c>
      <c r="H8" s="32">
        <f>SUM('21sch02'!H33,'21sch02'!H20,'21sch02'!H7)</f>
        <v>0</v>
      </c>
      <c r="I8" s="34">
        <f>SUM('21sch02'!I33,'21sch02'!I20,'21sch02'!I7)</f>
        <v>1</v>
      </c>
      <c r="J8" s="34">
        <f t="shared" si="1"/>
        <v>1</v>
      </c>
      <c r="K8" s="32">
        <f>SUM('21sch02'!K33,'21sch02'!K20,'21sch02'!K7)</f>
        <v>112</v>
      </c>
      <c r="L8" s="33">
        <f>SUM('21sch02'!L33,'21sch02'!L20,'21sch02'!L7)</f>
        <v>3</v>
      </c>
      <c r="M8" s="35">
        <f t="shared" si="2"/>
        <v>115</v>
      </c>
      <c r="N8" s="32">
        <f>SUM('21sch02'!N33,'21sch02'!N20,'21sch02'!N7)</f>
        <v>0</v>
      </c>
      <c r="O8" s="34">
        <f>SUM('21sch02'!O33,'21sch02'!O20,'21sch02'!O7)</f>
        <v>0</v>
      </c>
      <c r="P8" s="34">
        <f t="shared" si="3"/>
        <v>0</v>
      </c>
      <c r="Q8" s="32">
        <f aca="true" t="shared" si="5" ref="Q8:Q13">SUM(N8,K8,H8,E8,B8)</f>
        <v>377</v>
      </c>
      <c r="R8" s="33">
        <f aca="true" t="shared" si="6" ref="R8:R13">SUM(O8,L8,I8,F8,C8)</f>
        <v>22</v>
      </c>
      <c r="S8" s="34">
        <f aca="true" t="shared" si="7" ref="S8:S13">SUM(P8,M8,J8,G8,D8)</f>
        <v>399</v>
      </c>
    </row>
    <row r="9" spans="1:19" ht="12.75">
      <c r="A9" s="2" t="s">
        <v>16</v>
      </c>
      <c r="B9" s="32">
        <f>SUM('21sch02'!B34,'21sch02'!B21,'21sch02'!B8)</f>
        <v>37</v>
      </c>
      <c r="C9" s="33">
        <f>SUM('21sch02'!C34,'21sch02'!C21,'21sch02'!C8)</f>
        <v>1</v>
      </c>
      <c r="D9" s="34">
        <f t="shared" si="4"/>
        <v>38</v>
      </c>
      <c r="E9" s="32">
        <f>SUM('21sch02'!E34,'21sch02'!E21,'21sch02'!E8)</f>
        <v>70</v>
      </c>
      <c r="F9" s="33">
        <f>SUM('21sch02'!F34,'21sch02'!F21,'21sch02'!F8)</f>
        <v>3</v>
      </c>
      <c r="G9" s="34">
        <f t="shared" si="0"/>
        <v>73</v>
      </c>
      <c r="H9" s="32">
        <f>SUM('21sch02'!H34,'21sch02'!H21,'21sch02'!H8)</f>
        <v>0</v>
      </c>
      <c r="I9" s="34">
        <f>SUM('21sch02'!I34,'21sch02'!I21,'21sch02'!I8)</f>
        <v>0</v>
      </c>
      <c r="J9" s="34">
        <f t="shared" si="1"/>
        <v>0</v>
      </c>
      <c r="K9" s="32">
        <f>SUM('21sch02'!K34,'21sch02'!K21,'21sch02'!K8)</f>
        <v>35</v>
      </c>
      <c r="L9" s="33">
        <f>SUM('21sch02'!L34,'21sch02'!L21,'21sch02'!L8)</f>
        <v>1</v>
      </c>
      <c r="M9" s="35">
        <f t="shared" si="2"/>
        <v>36</v>
      </c>
      <c r="N9" s="32">
        <f>SUM('21sch02'!N34,'21sch02'!N21,'21sch02'!N8)</f>
        <v>0</v>
      </c>
      <c r="O9" s="34">
        <f>SUM('21sch02'!O34,'21sch02'!O21,'21sch02'!O8)</f>
        <v>1</v>
      </c>
      <c r="P9" s="34">
        <f t="shared" si="3"/>
        <v>1</v>
      </c>
      <c r="Q9" s="32">
        <f t="shared" si="5"/>
        <v>142</v>
      </c>
      <c r="R9" s="33">
        <f t="shared" si="6"/>
        <v>6</v>
      </c>
      <c r="S9" s="34">
        <f t="shared" si="7"/>
        <v>148</v>
      </c>
    </row>
    <row r="10" spans="1:19" ht="12.75">
      <c r="A10" s="2" t="s">
        <v>5</v>
      </c>
      <c r="B10" s="32">
        <f>SUM('21sch02'!B35,'21sch02'!B22,'21sch02'!B9)</f>
        <v>75</v>
      </c>
      <c r="C10" s="33">
        <f>SUM('21sch02'!C35,'21sch02'!C22,'21sch02'!C9)</f>
        <v>7</v>
      </c>
      <c r="D10" s="34">
        <f t="shared" si="4"/>
        <v>82</v>
      </c>
      <c r="E10" s="32">
        <f>SUM('21sch02'!E35,'21sch02'!E22,'21sch02'!E9)</f>
        <v>310</v>
      </c>
      <c r="F10" s="33">
        <f>SUM('21sch02'!F35,'21sch02'!F22,'21sch02'!F9)</f>
        <v>31</v>
      </c>
      <c r="G10" s="34">
        <f t="shared" si="0"/>
        <v>341</v>
      </c>
      <c r="H10" s="32">
        <f>SUM('21sch02'!H35,'21sch02'!H22,'21sch02'!H9)</f>
        <v>0</v>
      </c>
      <c r="I10" s="34">
        <f>SUM('21sch02'!I35,'21sch02'!I22,'21sch02'!I9)</f>
        <v>0</v>
      </c>
      <c r="J10" s="34">
        <f t="shared" si="1"/>
        <v>0</v>
      </c>
      <c r="K10" s="32">
        <f>SUM('21sch02'!K35,'21sch02'!K22,'21sch02'!K9)</f>
        <v>59</v>
      </c>
      <c r="L10" s="33">
        <f>SUM('21sch02'!L35,'21sch02'!L22,'21sch02'!L9)</f>
        <v>5</v>
      </c>
      <c r="M10" s="35">
        <f t="shared" si="2"/>
        <v>64</v>
      </c>
      <c r="N10" s="32">
        <f>SUM('21sch02'!N35,'21sch02'!N22,'21sch02'!N9)</f>
        <v>0</v>
      </c>
      <c r="O10" s="34">
        <f>SUM('21sch02'!O35,'21sch02'!O22,'21sch02'!O9)</f>
        <v>0</v>
      </c>
      <c r="P10" s="34">
        <f t="shared" si="3"/>
        <v>0</v>
      </c>
      <c r="Q10" s="32">
        <f t="shared" si="5"/>
        <v>444</v>
      </c>
      <c r="R10" s="33">
        <f t="shared" si="6"/>
        <v>43</v>
      </c>
      <c r="S10" s="34">
        <f t="shared" si="7"/>
        <v>487</v>
      </c>
    </row>
    <row r="11" spans="1:19" ht="12.75">
      <c r="A11" s="2" t="s">
        <v>6</v>
      </c>
      <c r="B11" s="32">
        <f>SUM('21sch02'!B36,'21sch02'!B23,'21sch02'!B10)</f>
        <v>88</v>
      </c>
      <c r="C11" s="33">
        <f>SUM('21sch02'!C36,'21sch02'!C23,'21sch02'!C10)</f>
        <v>9</v>
      </c>
      <c r="D11" s="34">
        <f t="shared" si="4"/>
        <v>97</v>
      </c>
      <c r="E11" s="32">
        <f>SUM('21sch02'!E36,'21sch02'!E23,'21sch02'!E10)</f>
        <v>346</v>
      </c>
      <c r="F11" s="33">
        <f>SUM('21sch02'!F36,'21sch02'!F23,'21sch02'!F10)</f>
        <v>30</v>
      </c>
      <c r="G11" s="34">
        <f t="shared" si="0"/>
        <v>376</v>
      </c>
      <c r="H11" s="32">
        <f>SUM('21sch02'!H36,'21sch02'!H23,'21sch02'!H10)</f>
        <v>0</v>
      </c>
      <c r="I11" s="34">
        <f>SUM('21sch02'!I36,'21sch02'!I23,'21sch02'!I10)</f>
        <v>3</v>
      </c>
      <c r="J11" s="34">
        <f t="shared" si="1"/>
        <v>3</v>
      </c>
      <c r="K11" s="32">
        <f>SUM('21sch02'!K36,'21sch02'!K23,'21sch02'!K10)</f>
        <v>119</v>
      </c>
      <c r="L11" s="33">
        <f>SUM('21sch02'!L36,'21sch02'!L23,'21sch02'!L10)</f>
        <v>4</v>
      </c>
      <c r="M11" s="35">
        <f t="shared" si="2"/>
        <v>123</v>
      </c>
      <c r="N11" s="32">
        <f>SUM('21sch02'!N36,'21sch02'!N23,'21sch02'!N10)</f>
        <v>0</v>
      </c>
      <c r="O11" s="34">
        <f>SUM('21sch02'!O36,'21sch02'!O23,'21sch02'!O10)</f>
        <v>0</v>
      </c>
      <c r="P11" s="34">
        <f t="shared" si="3"/>
        <v>0</v>
      </c>
      <c r="Q11" s="32">
        <f t="shared" si="5"/>
        <v>553</v>
      </c>
      <c r="R11" s="33">
        <f t="shared" si="6"/>
        <v>46</v>
      </c>
      <c r="S11" s="34">
        <f t="shared" si="7"/>
        <v>599</v>
      </c>
    </row>
    <row r="12" spans="1:19" ht="12.75">
      <c r="A12" s="2" t="s">
        <v>7</v>
      </c>
      <c r="B12" s="32">
        <f>SUM('21sch02'!B37,'21sch02'!B24,'21sch02'!B11)</f>
        <v>1</v>
      </c>
      <c r="C12" s="33">
        <f>SUM('21sch02'!C37,'21sch02'!C24,'21sch02'!C11)</f>
        <v>0</v>
      </c>
      <c r="D12" s="34">
        <f t="shared" si="4"/>
        <v>1</v>
      </c>
      <c r="E12" s="32">
        <f>SUM('21sch02'!E37,'21sch02'!E24,'21sch02'!E11)</f>
        <v>0</v>
      </c>
      <c r="F12" s="33">
        <f>SUM('21sch02'!F37,'21sch02'!F24,'21sch02'!F11)</f>
        <v>0</v>
      </c>
      <c r="G12" s="34">
        <f t="shared" si="0"/>
        <v>0</v>
      </c>
      <c r="H12" s="32">
        <f>SUM('21sch02'!H37,'21sch02'!H24,'21sch02'!H11)</f>
        <v>0</v>
      </c>
      <c r="I12" s="34">
        <f>SUM('21sch02'!I37,'21sch02'!I24,'21sch02'!I11)</f>
        <v>0</v>
      </c>
      <c r="J12" s="34">
        <f t="shared" si="1"/>
        <v>0</v>
      </c>
      <c r="K12" s="32">
        <f>SUM('21sch02'!K37,'21sch02'!K24,'21sch02'!K11)</f>
        <v>0</v>
      </c>
      <c r="L12" s="33">
        <f>SUM('21sch02'!L37,'21sch02'!L24,'21sch02'!L11)</f>
        <v>0</v>
      </c>
      <c r="M12" s="35">
        <f t="shared" si="2"/>
        <v>0</v>
      </c>
      <c r="N12" s="32">
        <f>SUM('21sch02'!N37,'21sch02'!N24,'21sch02'!N11)</f>
        <v>0</v>
      </c>
      <c r="O12" s="34">
        <f>SUM('21sch02'!O37,'21sch02'!O24,'21sch02'!O11)</f>
        <v>0</v>
      </c>
      <c r="P12" s="34">
        <f t="shared" si="3"/>
        <v>0</v>
      </c>
      <c r="Q12" s="32">
        <f t="shared" si="5"/>
        <v>1</v>
      </c>
      <c r="R12" s="33">
        <f t="shared" si="6"/>
        <v>0</v>
      </c>
      <c r="S12" s="34">
        <f t="shared" si="7"/>
        <v>1</v>
      </c>
    </row>
    <row r="13" spans="1:19" ht="12.75">
      <c r="A13" s="2" t="s">
        <v>8</v>
      </c>
      <c r="B13" s="32">
        <f>SUM('21sch02'!B38,'21sch02'!B25,'21sch02'!B12)</f>
        <v>66</v>
      </c>
      <c r="C13" s="33">
        <f>SUM('21sch02'!C38,'21sch02'!C25,'21sch02'!C12)</f>
        <v>8</v>
      </c>
      <c r="D13" s="34">
        <f t="shared" si="4"/>
        <v>74</v>
      </c>
      <c r="E13" s="32">
        <f>SUM('21sch02'!E38,'21sch02'!E25,'21sch02'!E12)</f>
        <v>217</v>
      </c>
      <c r="F13" s="33">
        <f>SUM('21sch02'!F38,'21sch02'!F25,'21sch02'!F12)</f>
        <v>19</v>
      </c>
      <c r="G13" s="34">
        <f t="shared" si="0"/>
        <v>236</v>
      </c>
      <c r="H13" s="32">
        <f>SUM('21sch02'!H38,'21sch02'!H25,'21sch02'!H12)</f>
        <v>2</v>
      </c>
      <c r="I13" s="34">
        <f>SUM('21sch02'!I38,'21sch02'!I25,'21sch02'!I12)</f>
        <v>0</v>
      </c>
      <c r="J13" s="34">
        <f t="shared" si="1"/>
        <v>2</v>
      </c>
      <c r="K13" s="32">
        <f>SUM('21sch02'!K38,'21sch02'!K25,'21sch02'!K12)</f>
        <v>38</v>
      </c>
      <c r="L13" s="33">
        <f>SUM('21sch02'!L38,'21sch02'!L25,'21sch02'!L12)</f>
        <v>1</v>
      </c>
      <c r="M13" s="34">
        <f t="shared" si="2"/>
        <v>39</v>
      </c>
      <c r="N13" s="32">
        <f>SUM('21sch02'!N38,'21sch02'!N25,'21sch02'!N12)</f>
        <v>0</v>
      </c>
      <c r="O13" s="34">
        <f>SUM('21sch02'!O38,'21sch02'!O25,'21sch02'!O12)</f>
        <v>0</v>
      </c>
      <c r="P13" s="34">
        <f t="shared" si="3"/>
        <v>0</v>
      </c>
      <c r="Q13" s="32">
        <f t="shared" si="5"/>
        <v>323</v>
      </c>
      <c r="R13" s="33">
        <f t="shared" si="6"/>
        <v>28</v>
      </c>
      <c r="S13" s="34">
        <f t="shared" si="7"/>
        <v>351</v>
      </c>
    </row>
    <row r="14" spans="1:19" ht="12.75">
      <c r="A14" s="12" t="s">
        <v>2</v>
      </c>
      <c r="B14" s="36">
        <f>SUM(B7:B13)</f>
        <v>429</v>
      </c>
      <c r="C14" s="37">
        <f aca="true" t="shared" si="8" ref="C14:S14">SUM(C7:C13)</f>
        <v>34</v>
      </c>
      <c r="D14" s="37">
        <f t="shared" si="8"/>
        <v>463</v>
      </c>
      <c r="E14" s="36">
        <f t="shared" si="8"/>
        <v>1527</v>
      </c>
      <c r="F14" s="37">
        <f t="shared" si="8"/>
        <v>127</v>
      </c>
      <c r="G14" s="37">
        <f t="shared" si="8"/>
        <v>1654</v>
      </c>
      <c r="H14" s="36">
        <f t="shared" si="8"/>
        <v>2</v>
      </c>
      <c r="I14" s="37">
        <f t="shared" si="8"/>
        <v>4</v>
      </c>
      <c r="J14" s="37">
        <f t="shared" si="8"/>
        <v>6</v>
      </c>
      <c r="K14" s="36">
        <f t="shared" si="8"/>
        <v>537</v>
      </c>
      <c r="L14" s="37">
        <f t="shared" si="8"/>
        <v>27</v>
      </c>
      <c r="M14" s="37">
        <f t="shared" si="8"/>
        <v>564</v>
      </c>
      <c r="N14" s="36">
        <f t="shared" si="8"/>
        <v>0</v>
      </c>
      <c r="O14" s="37">
        <f t="shared" si="8"/>
        <v>1</v>
      </c>
      <c r="P14" s="37">
        <f t="shared" si="8"/>
        <v>1</v>
      </c>
      <c r="Q14" s="36">
        <f t="shared" si="8"/>
        <v>2495</v>
      </c>
      <c r="R14" s="37">
        <f t="shared" si="8"/>
        <v>193</v>
      </c>
      <c r="S14" s="37">
        <f t="shared" si="8"/>
        <v>2688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346" t="s">
        <v>48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8"/>
      <c r="B20" s="347" t="s">
        <v>9</v>
      </c>
      <c r="C20" s="348"/>
      <c r="D20" s="348"/>
      <c r="E20" s="347" t="s">
        <v>10</v>
      </c>
      <c r="F20" s="348"/>
      <c r="G20" s="349"/>
      <c r="H20" s="347" t="s">
        <v>11</v>
      </c>
      <c r="I20" s="348"/>
      <c r="J20" s="349"/>
      <c r="K20" s="347" t="s">
        <v>12</v>
      </c>
      <c r="L20" s="348"/>
      <c r="M20" s="349"/>
      <c r="N20" s="347" t="s">
        <v>14</v>
      </c>
      <c r="O20" s="348"/>
      <c r="P20" s="349"/>
      <c r="Q20" s="347" t="s">
        <v>2</v>
      </c>
      <c r="R20" s="348"/>
      <c r="S20" s="348"/>
    </row>
    <row r="21" spans="1:19" ht="12.75">
      <c r="A21" s="11" t="s">
        <v>11</v>
      </c>
      <c r="B21" s="3" t="s">
        <v>13</v>
      </c>
      <c r="C21" s="4" t="s">
        <v>15</v>
      </c>
      <c r="D21" s="4" t="s">
        <v>2</v>
      </c>
      <c r="E21" s="3" t="s">
        <v>13</v>
      </c>
      <c r="F21" s="4" t="s">
        <v>15</v>
      </c>
      <c r="G21" s="121" t="s">
        <v>2</v>
      </c>
      <c r="H21" s="3" t="s">
        <v>13</v>
      </c>
      <c r="I21" s="4" t="s">
        <v>15</v>
      </c>
      <c r="J21" s="4" t="s">
        <v>2</v>
      </c>
      <c r="K21" s="3" t="s">
        <v>13</v>
      </c>
      <c r="L21" s="4" t="s">
        <v>15</v>
      </c>
      <c r="M21" s="4" t="s">
        <v>2</v>
      </c>
      <c r="N21" s="3" t="s">
        <v>13</v>
      </c>
      <c r="O21" s="4" t="s">
        <v>15</v>
      </c>
      <c r="P21" s="4" t="s">
        <v>2</v>
      </c>
      <c r="Q21" s="3" t="s">
        <v>13</v>
      </c>
      <c r="R21" s="4" t="s">
        <v>15</v>
      </c>
      <c r="S21" s="4" t="s">
        <v>2</v>
      </c>
    </row>
    <row r="22" spans="1:19" ht="12.75">
      <c r="A22" s="9" t="s">
        <v>1</v>
      </c>
      <c r="B22" s="23">
        <f>SUM('21sch02'!B6,'21sch02'!B32)</f>
        <v>103</v>
      </c>
      <c r="C22" s="31">
        <f>SUM('21sch02'!C32)</f>
        <v>5</v>
      </c>
      <c r="D22" s="31">
        <f aca="true" t="shared" si="9" ref="D22:D28">SUM(B22:C22)</f>
        <v>108</v>
      </c>
      <c r="E22" s="245">
        <f>SUM('21sch02'!E6,'21sch02'!E32)</f>
        <v>339</v>
      </c>
      <c r="F22" s="244">
        <f>SUM('21sch02'!F6,'21sch02'!F32)</f>
        <v>18</v>
      </c>
      <c r="G22" s="129">
        <f aca="true" t="shared" si="10" ref="G22:G27">SUM(E22:F22)</f>
        <v>357</v>
      </c>
      <c r="H22" s="30">
        <f>SUM('21sch02'!H6,'21sch02'!H32)</f>
        <v>0</v>
      </c>
      <c r="I22" s="31">
        <f>SUM('21sch02'!I32)</f>
        <v>0</v>
      </c>
      <c r="J22" s="31">
        <f aca="true" t="shared" si="11" ref="J22:J28">SUM(H22:I22)</f>
        <v>0</v>
      </c>
      <c r="K22" s="30">
        <f>SUM('21sch02'!K6,'21sch02'!K32)</f>
        <v>161</v>
      </c>
      <c r="L22" s="31">
        <f>SUM('21sch02'!L32)</f>
        <v>9</v>
      </c>
      <c r="M22" s="24">
        <f aca="true" t="shared" si="12" ref="M22:M28">SUM(K22:L22)</f>
        <v>170</v>
      </c>
      <c r="N22" s="23">
        <f>SUM('21sch02'!N6,'21sch02'!N32)</f>
        <v>0</v>
      </c>
      <c r="O22" s="24">
        <f>SUM('21sch02'!O32)</f>
        <v>0</v>
      </c>
      <c r="P22" s="24">
        <f aca="true" t="shared" si="13" ref="P22:P28">SUM(N22:O22)</f>
        <v>0</v>
      </c>
      <c r="Q22" s="23">
        <f>SUM(N22,K22,H22,E22,B22)</f>
        <v>603</v>
      </c>
      <c r="R22" s="23">
        <f>SUM(O22,L22,I22,F22,C22)</f>
        <v>32</v>
      </c>
      <c r="S22" s="24">
        <f>SUM(P22,M22,J22,G22,D22)</f>
        <v>635</v>
      </c>
    </row>
    <row r="23" spans="1:19" s="2" customFormat="1" ht="12.75">
      <c r="A23" s="2" t="s">
        <v>3</v>
      </c>
      <c r="B23" s="25">
        <f>SUM('21sch02'!B7,'21sch02'!B33)</f>
        <v>59</v>
      </c>
      <c r="C23" s="34">
        <f>SUM('21sch02'!C33)</f>
        <v>1</v>
      </c>
      <c r="D23" s="34">
        <f t="shared" si="9"/>
        <v>60</v>
      </c>
      <c r="E23" s="130">
        <f>SUM('21sch02'!E7,'21sch02'!E33)</f>
        <v>188</v>
      </c>
      <c r="F23" s="34">
        <f>SUM('21sch02'!F7,'21sch02'!F33)</f>
        <v>7</v>
      </c>
      <c r="G23" s="35">
        <f t="shared" si="10"/>
        <v>195</v>
      </c>
      <c r="H23" s="32">
        <f>SUM('21sch02'!H7,'21sch02'!H33)</f>
        <v>0</v>
      </c>
      <c r="I23" s="34">
        <f>SUM('21sch02'!I33)</f>
        <v>1</v>
      </c>
      <c r="J23" s="34">
        <f t="shared" si="11"/>
        <v>1</v>
      </c>
      <c r="K23" s="32">
        <f>SUM('21sch02'!K7,'21sch02'!K33)</f>
        <v>107</v>
      </c>
      <c r="L23" s="34">
        <f>SUM('21sch02'!L33)</f>
        <v>2</v>
      </c>
      <c r="M23" s="27">
        <f t="shared" si="12"/>
        <v>109</v>
      </c>
      <c r="N23" s="25">
        <f>SUM('21sch02'!N7,'21sch02'!N33)</f>
        <v>0</v>
      </c>
      <c r="O23" s="27">
        <f>SUM('21sch02'!O33)</f>
        <v>0</v>
      </c>
      <c r="P23" s="27">
        <f t="shared" si="13"/>
        <v>0</v>
      </c>
      <c r="Q23" s="25">
        <f aca="true" t="shared" si="14" ref="Q23:Q28">SUM(N23,K23,H23,E23,B23)</f>
        <v>354</v>
      </c>
      <c r="R23" s="27">
        <f aca="true" t="shared" si="15" ref="R23:R28">SUM(O23,L23,I23,F23,C23)</f>
        <v>11</v>
      </c>
      <c r="S23" s="27">
        <f aca="true" t="shared" si="16" ref="S23:S28">SUM(P23,M23,J23,G23,D23)</f>
        <v>365</v>
      </c>
    </row>
    <row r="24" spans="1:19" s="2" customFormat="1" ht="12.75">
      <c r="A24" s="2" t="s">
        <v>16</v>
      </c>
      <c r="B24" s="25">
        <f>SUM('21sch02'!B8,'21sch02'!B34)</f>
        <v>36</v>
      </c>
      <c r="C24" s="34">
        <f>SUM('21sch02'!C34)</f>
        <v>1</v>
      </c>
      <c r="D24" s="34">
        <f t="shared" si="9"/>
        <v>37</v>
      </c>
      <c r="E24" s="130">
        <f>SUM('21sch02'!E8,'21sch02'!E34)</f>
        <v>66</v>
      </c>
      <c r="F24" s="34">
        <f>SUM('21sch02'!F8,'21sch02'!F34)</f>
        <v>2</v>
      </c>
      <c r="G24" s="35">
        <f t="shared" si="10"/>
        <v>68</v>
      </c>
      <c r="H24" s="32">
        <f>SUM('21sch02'!H8,'21sch02'!H34)</f>
        <v>0</v>
      </c>
      <c r="I24" s="34">
        <f>SUM('21sch02'!I34)</f>
        <v>0</v>
      </c>
      <c r="J24" s="34">
        <f t="shared" si="11"/>
        <v>0</v>
      </c>
      <c r="K24" s="32">
        <f>SUM('21sch02'!K8,'21sch02'!K34)</f>
        <v>34</v>
      </c>
      <c r="L24" s="34">
        <f>SUM('21sch02'!L34)</f>
        <v>0</v>
      </c>
      <c r="M24" s="27">
        <f t="shared" si="12"/>
        <v>34</v>
      </c>
      <c r="N24" s="25">
        <f>SUM('21sch02'!N8,'21sch02'!N34)</f>
        <v>0</v>
      </c>
      <c r="O24" s="27">
        <f>SUM('21sch02'!O34)</f>
        <v>1</v>
      </c>
      <c r="P24" s="27">
        <f t="shared" si="13"/>
        <v>1</v>
      </c>
      <c r="Q24" s="25">
        <f t="shared" si="14"/>
        <v>136</v>
      </c>
      <c r="R24" s="27">
        <f t="shared" si="15"/>
        <v>4</v>
      </c>
      <c r="S24" s="27">
        <f t="shared" si="16"/>
        <v>140</v>
      </c>
    </row>
    <row r="25" spans="1:19" s="2" customFormat="1" ht="12.75">
      <c r="A25" s="2" t="s">
        <v>5</v>
      </c>
      <c r="B25" s="25">
        <f>SUM('21sch02'!B9,'21sch02'!B35)</f>
        <v>75</v>
      </c>
      <c r="C25" s="34">
        <f>SUM('21sch02'!C35)</f>
        <v>7</v>
      </c>
      <c r="D25" s="34">
        <f t="shared" si="9"/>
        <v>82</v>
      </c>
      <c r="E25" s="130">
        <f>SUM('21sch02'!E9,'21sch02'!E35)</f>
        <v>292</v>
      </c>
      <c r="F25" s="34">
        <f>SUM('21sch02'!F9,'21sch02'!F35)</f>
        <v>18</v>
      </c>
      <c r="G25" s="35">
        <f t="shared" si="10"/>
        <v>310</v>
      </c>
      <c r="H25" s="32">
        <f>SUM('21sch02'!H9,'21sch02'!H35)</f>
        <v>0</v>
      </c>
      <c r="I25" s="34">
        <f>SUM('21sch02'!I35)</f>
        <v>0</v>
      </c>
      <c r="J25" s="34">
        <f t="shared" si="11"/>
        <v>0</v>
      </c>
      <c r="K25" s="32">
        <f>SUM('21sch02'!K9,'21sch02'!K35)</f>
        <v>55</v>
      </c>
      <c r="L25" s="34">
        <f>SUM('21sch02'!L35)</f>
        <v>4</v>
      </c>
      <c r="M25" s="27">
        <f t="shared" si="12"/>
        <v>59</v>
      </c>
      <c r="N25" s="25">
        <f>SUM('21sch02'!N9,'21sch02'!N35)</f>
        <v>0</v>
      </c>
      <c r="O25" s="27">
        <f>SUM('21sch02'!O35)</f>
        <v>0</v>
      </c>
      <c r="P25" s="27">
        <f t="shared" si="13"/>
        <v>0</v>
      </c>
      <c r="Q25" s="25">
        <f t="shared" si="14"/>
        <v>422</v>
      </c>
      <c r="R25" s="27">
        <f t="shared" si="15"/>
        <v>29</v>
      </c>
      <c r="S25" s="27">
        <f t="shared" si="16"/>
        <v>451</v>
      </c>
    </row>
    <row r="26" spans="1:19" s="2" customFormat="1" ht="12.75">
      <c r="A26" s="2" t="s">
        <v>6</v>
      </c>
      <c r="B26" s="25">
        <f>SUM('21sch02'!B10,'21sch02'!B36)</f>
        <v>87</v>
      </c>
      <c r="C26" s="34">
        <f>SUM('21sch02'!C36)</f>
        <v>9</v>
      </c>
      <c r="D26" s="34">
        <f t="shared" si="9"/>
        <v>96</v>
      </c>
      <c r="E26" s="130">
        <f>SUM('21sch02'!E10,'21sch02'!E36)</f>
        <v>328</v>
      </c>
      <c r="F26" s="34">
        <f>SUM('21sch02'!F10,'21sch02'!F36)</f>
        <v>19</v>
      </c>
      <c r="G26" s="35">
        <f t="shared" si="10"/>
        <v>347</v>
      </c>
      <c r="H26" s="32">
        <f>SUM('21sch02'!H10,'21sch02'!H36)</f>
        <v>0</v>
      </c>
      <c r="I26" s="34">
        <f>SUM('21sch02'!I36)</f>
        <v>1</v>
      </c>
      <c r="J26" s="34">
        <f t="shared" si="11"/>
        <v>1</v>
      </c>
      <c r="K26" s="32">
        <f>SUM('21sch02'!K10,'21sch02'!K36)</f>
        <v>114</v>
      </c>
      <c r="L26" s="34">
        <f>SUM('21sch02'!L36)</f>
        <v>2</v>
      </c>
      <c r="M26" s="27">
        <f t="shared" si="12"/>
        <v>116</v>
      </c>
      <c r="N26" s="25">
        <f>SUM('21sch02'!N10,'21sch02'!N36)</f>
        <v>0</v>
      </c>
      <c r="O26" s="27">
        <f>SUM('21sch02'!O36)</f>
        <v>0</v>
      </c>
      <c r="P26" s="27">
        <f t="shared" si="13"/>
        <v>0</v>
      </c>
      <c r="Q26" s="32">
        <f t="shared" si="14"/>
        <v>529</v>
      </c>
      <c r="R26" s="27">
        <f t="shared" si="15"/>
        <v>31</v>
      </c>
      <c r="S26" s="27">
        <f t="shared" si="16"/>
        <v>560</v>
      </c>
    </row>
    <row r="27" spans="1:19" s="2" customFormat="1" ht="12.75">
      <c r="A27" s="2" t="s">
        <v>7</v>
      </c>
      <c r="B27" s="25">
        <f>SUM('21sch02'!B11,'21sch02'!B37)</f>
        <v>1</v>
      </c>
      <c r="C27" s="34">
        <f>SUM('21sch02'!C37)</f>
        <v>0</v>
      </c>
      <c r="D27" s="34">
        <f t="shared" si="9"/>
        <v>1</v>
      </c>
      <c r="E27" s="130">
        <f>SUM('21sch02'!E11,'21sch02'!E37)</f>
        <v>0</v>
      </c>
      <c r="F27" s="34">
        <f>SUM('21sch02'!F11,'21sch02'!F37)</f>
        <v>0</v>
      </c>
      <c r="G27" s="35">
        <f t="shared" si="10"/>
        <v>0</v>
      </c>
      <c r="H27" s="32">
        <f>SUM('21sch02'!H11,'21sch02'!H37)</f>
        <v>0</v>
      </c>
      <c r="I27" s="34">
        <f>SUM('21sch02'!I37)</f>
        <v>0</v>
      </c>
      <c r="J27" s="34">
        <f t="shared" si="11"/>
        <v>0</v>
      </c>
      <c r="K27" s="32">
        <f>SUM('21sch02'!K11,'21sch02'!K37)</f>
        <v>0</v>
      </c>
      <c r="L27" s="34">
        <f>SUM('21sch02'!L37)</f>
        <v>0</v>
      </c>
      <c r="M27" s="27">
        <f t="shared" si="12"/>
        <v>0</v>
      </c>
      <c r="N27" s="25">
        <f>SUM('21sch02'!N11,'21sch02'!N37)</f>
        <v>0</v>
      </c>
      <c r="O27" s="27">
        <f>SUM('21sch02'!O37)</f>
        <v>0</v>
      </c>
      <c r="P27" s="27">
        <f t="shared" si="13"/>
        <v>0</v>
      </c>
      <c r="Q27" s="25">
        <f t="shared" si="14"/>
        <v>1</v>
      </c>
      <c r="R27" s="27">
        <f t="shared" si="15"/>
        <v>0</v>
      </c>
      <c r="S27" s="27">
        <f t="shared" si="16"/>
        <v>1</v>
      </c>
    </row>
    <row r="28" spans="1:19" ht="12.75">
      <c r="A28" s="2" t="s">
        <v>8</v>
      </c>
      <c r="B28" s="25">
        <f>SUM('21sch02'!B12,'21sch02'!B38)</f>
        <v>66</v>
      </c>
      <c r="C28" s="34">
        <f>SUM('21sch02'!C38)</f>
        <v>7</v>
      </c>
      <c r="D28" s="34">
        <f t="shared" si="9"/>
        <v>73</v>
      </c>
      <c r="E28" s="130">
        <f>SUM('21sch02'!E12,'21sch02'!E38)</f>
        <v>195</v>
      </c>
      <c r="F28" s="34">
        <f>SUM('21sch02'!F12,'21sch02'!F38)</f>
        <v>12</v>
      </c>
      <c r="G28" s="35">
        <f>SUM(E28:F28)</f>
        <v>207</v>
      </c>
      <c r="H28" s="32">
        <f>SUM('21sch02'!H12,'21sch02'!H38)</f>
        <v>2</v>
      </c>
      <c r="I28" s="34">
        <f>SUM('21sch02'!I38)</f>
        <v>0</v>
      </c>
      <c r="J28" s="34">
        <f t="shared" si="11"/>
        <v>2</v>
      </c>
      <c r="K28" s="32">
        <f>SUM('21sch02'!K12,'21sch02'!K38)</f>
        <v>35</v>
      </c>
      <c r="L28" s="34">
        <f>SUM('21sch02'!L38)</f>
        <v>0</v>
      </c>
      <c r="M28" s="27">
        <f t="shared" si="12"/>
        <v>35</v>
      </c>
      <c r="N28" s="25">
        <f>SUM('21sch02'!N12,'21sch02'!N38)</f>
        <v>0</v>
      </c>
      <c r="O28" s="27">
        <f>SUM('21sch02'!O38)</f>
        <v>0</v>
      </c>
      <c r="P28" s="27">
        <f t="shared" si="13"/>
        <v>0</v>
      </c>
      <c r="Q28" s="25">
        <f t="shared" si="14"/>
        <v>298</v>
      </c>
      <c r="R28" s="26">
        <f t="shared" si="15"/>
        <v>19</v>
      </c>
      <c r="S28" s="27">
        <f t="shared" si="16"/>
        <v>317</v>
      </c>
    </row>
    <row r="29" spans="1:19" s="5" customFormat="1" ht="12.75">
      <c r="A29" s="12" t="s">
        <v>2</v>
      </c>
      <c r="B29" s="6">
        <f>SUM(B22:B28)</f>
        <v>427</v>
      </c>
      <c r="C29" s="7">
        <f>SUM(C22:C28)</f>
        <v>30</v>
      </c>
      <c r="D29" s="7">
        <f aca="true" t="shared" si="17" ref="D29:P29">SUM(D22:D28)</f>
        <v>457</v>
      </c>
      <c r="E29" s="6">
        <f t="shared" si="17"/>
        <v>1408</v>
      </c>
      <c r="F29" s="7">
        <f>SUM('21sch02'!F13,'21sch02'!F39)</f>
        <v>76</v>
      </c>
      <c r="G29" s="122">
        <f t="shared" si="17"/>
        <v>1484</v>
      </c>
      <c r="H29" s="6">
        <f t="shared" si="17"/>
        <v>2</v>
      </c>
      <c r="I29" s="7">
        <f t="shared" si="17"/>
        <v>2</v>
      </c>
      <c r="J29" s="7">
        <f t="shared" si="17"/>
        <v>4</v>
      </c>
      <c r="K29" s="6">
        <f t="shared" si="17"/>
        <v>506</v>
      </c>
      <c r="L29" s="7">
        <f t="shared" si="17"/>
        <v>17</v>
      </c>
      <c r="M29" s="7">
        <f t="shared" si="17"/>
        <v>523</v>
      </c>
      <c r="N29" s="6">
        <f t="shared" si="17"/>
        <v>0</v>
      </c>
      <c r="O29" s="7">
        <f t="shared" si="17"/>
        <v>1</v>
      </c>
      <c r="P29" s="7">
        <f t="shared" si="17"/>
        <v>1</v>
      </c>
      <c r="Q29" s="6">
        <f>SUM(Q22:Q28)</f>
        <v>2343</v>
      </c>
      <c r="R29" s="7">
        <f>SUM(O29,L29,I29,F29,C29)</f>
        <v>126</v>
      </c>
      <c r="S29" s="7">
        <f>SUM(S22:S28)</f>
        <v>2469</v>
      </c>
    </row>
    <row r="32" spans="1:19" ht="12.75">
      <c r="A32" s="346" t="s">
        <v>47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8"/>
      <c r="B34" s="347" t="s">
        <v>9</v>
      </c>
      <c r="C34" s="348"/>
      <c r="D34" s="349"/>
      <c r="E34" s="347" t="s">
        <v>10</v>
      </c>
      <c r="F34" s="348"/>
      <c r="G34" s="349"/>
      <c r="H34" s="347" t="s">
        <v>11</v>
      </c>
      <c r="I34" s="348"/>
      <c r="J34" s="349"/>
      <c r="K34" s="347" t="s">
        <v>12</v>
      </c>
      <c r="L34" s="348"/>
      <c r="M34" s="349"/>
      <c r="N34" s="347" t="s">
        <v>14</v>
      </c>
      <c r="O34" s="348"/>
      <c r="P34" s="349"/>
      <c r="Q34" s="347" t="s">
        <v>2</v>
      </c>
      <c r="R34" s="348"/>
      <c r="S34" s="348"/>
    </row>
    <row r="35" spans="1:19" ht="12.75">
      <c r="A35" s="11" t="s">
        <v>11</v>
      </c>
      <c r="B35" s="3" t="s">
        <v>13</v>
      </c>
      <c r="C35" s="4" t="s">
        <v>15</v>
      </c>
      <c r="D35" s="4" t="s">
        <v>2</v>
      </c>
      <c r="E35" s="3" t="s">
        <v>13</v>
      </c>
      <c r="F35" s="4" t="s">
        <v>15</v>
      </c>
      <c r="G35" s="4" t="s">
        <v>2</v>
      </c>
      <c r="H35" s="3" t="s">
        <v>13</v>
      </c>
      <c r="I35" s="4" t="s">
        <v>15</v>
      </c>
      <c r="J35" s="4" t="s">
        <v>2</v>
      </c>
      <c r="K35" s="3" t="s">
        <v>13</v>
      </c>
      <c r="L35" s="4" t="s">
        <v>15</v>
      </c>
      <c r="M35" s="4" t="s">
        <v>2</v>
      </c>
      <c r="N35" s="3" t="s">
        <v>13</v>
      </c>
      <c r="O35" s="4" t="s">
        <v>15</v>
      </c>
      <c r="P35" s="4" t="s">
        <v>2</v>
      </c>
      <c r="Q35" s="3" t="s">
        <v>13</v>
      </c>
      <c r="R35" s="4" t="s">
        <v>15</v>
      </c>
      <c r="S35" s="4" t="s">
        <v>2</v>
      </c>
    </row>
    <row r="36" spans="1:19" ht="12.75">
      <c r="A36" s="9" t="s">
        <v>1</v>
      </c>
      <c r="B36" s="23">
        <f>SUM('21sch02'!B19,'21sch02'!B32)</f>
        <v>102</v>
      </c>
      <c r="C36" s="24">
        <f>SUM('21sch02'!C19,'21sch02'!C32)</f>
        <v>6</v>
      </c>
      <c r="D36" s="24">
        <f aca="true" t="shared" si="18" ref="D36:D41">SUM(B36:C36)</f>
        <v>108</v>
      </c>
      <c r="E36" s="23">
        <f>SUM('21sch02'!E19,'21sch02'!E32)</f>
        <v>343</v>
      </c>
      <c r="F36" s="24">
        <f>SUM('21sch02'!F19,'21sch02'!F32)</f>
        <v>28</v>
      </c>
      <c r="G36" s="24">
        <f aca="true" t="shared" si="19" ref="G36:G41">SUM(E36:F36)</f>
        <v>371</v>
      </c>
      <c r="H36" s="23">
        <f>SUM('21sch02'!H19,'21sch02'!H32)</f>
        <v>0</v>
      </c>
      <c r="I36" s="24">
        <f>SUM('21sch02'!I19,'21sch02'!I32)</f>
        <v>0</v>
      </c>
      <c r="J36" s="24">
        <f aca="true" t="shared" si="20" ref="J36:J42">SUM(H36:I36)</f>
        <v>0</v>
      </c>
      <c r="K36" s="23">
        <f>SUM('21sch02'!K19,'21sch02'!K32)</f>
        <v>164</v>
      </c>
      <c r="L36" s="24">
        <f>SUM('21sch02'!L19,'21sch02'!L32)</f>
        <v>13</v>
      </c>
      <c r="M36" s="24">
        <f aca="true" t="shared" si="21" ref="M36:M41">SUM(K36:L36)</f>
        <v>177</v>
      </c>
      <c r="N36" s="23">
        <f>SUM('21sch02'!N19,'21sch02'!N32)</f>
        <v>0</v>
      </c>
      <c r="O36" s="24">
        <f>SUM('21sch02'!O19,'21sch02'!O32)</f>
        <v>0</v>
      </c>
      <c r="P36" s="24">
        <f aca="true" t="shared" si="22" ref="P36:P42">SUM(N36:O36)</f>
        <v>0</v>
      </c>
      <c r="Q36" s="23">
        <f>SUM(N36,K36,H36,E36,B36)</f>
        <v>609</v>
      </c>
      <c r="R36" s="24">
        <f>SUM(O36,L36,I36,F36,C36)</f>
        <v>47</v>
      </c>
      <c r="S36" s="24">
        <f>SUM(P36,M36,J36,G36,D36)</f>
        <v>656</v>
      </c>
    </row>
    <row r="37" spans="1:19" s="2" customFormat="1" ht="12.75">
      <c r="A37" s="2" t="s">
        <v>3</v>
      </c>
      <c r="B37" s="25">
        <f>SUM('21sch02'!B20,'21sch02'!B33)</f>
        <v>59</v>
      </c>
      <c r="C37" s="27">
        <f>SUM('21sch02'!C20,'21sch02'!C33)</f>
        <v>3</v>
      </c>
      <c r="D37" s="27">
        <f t="shared" si="18"/>
        <v>62</v>
      </c>
      <c r="E37" s="25">
        <f>SUM('21sch02'!E20,'21sch02'!E33)</f>
        <v>180</v>
      </c>
      <c r="F37" s="27">
        <f>SUM('21sch02'!F20,'21sch02'!F33)</f>
        <v>15</v>
      </c>
      <c r="G37" s="27">
        <f t="shared" si="19"/>
        <v>195</v>
      </c>
      <c r="H37" s="25">
        <f>SUM('21sch02'!H20,'21sch02'!H33)</f>
        <v>0</v>
      </c>
      <c r="I37" s="27">
        <f>SUM('21sch02'!I20,'21sch02'!I33)</f>
        <v>1</v>
      </c>
      <c r="J37" s="27">
        <f t="shared" si="20"/>
        <v>1</v>
      </c>
      <c r="K37" s="25">
        <f>SUM('21sch02'!K20,'21sch02'!K33)</f>
        <v>107</v>
      </c>
      <c r="L37" s="27">
        <f>SUM('21sch02'!L20,'21sch02'!L33)</f>
        <v>3</v>
      </c>
      <c r="M37" s="27">
        <f t="shared" si="21"/>
        <v>110</v>
      </c>
      <c r="N37" s="25">
        <f>SUM('21sch02'!N20,'21sch02'!N33)</f>
        <v>0</v>
      </c>
      <c r="O37" s="27">
        <f>SUM('21sch02'!O20,'21sch02'!O33)</f>
        <v>0</v>
      </c>
      <c r="P37" s="27">
        <f t="shared" si="22"/>
        <v>0</v>
      </c>
      <c r="Q37" s="25">
        <f aca="true" t="shared" si="23" ref="Q37:Q42">SUM(N37,K37,H37,E37,B37)</f>
        <v>346</v>
      </c>
      <c r="R37" s="27">
        <f aca="true" t="shared" si="24" ref="R37:R42">SUM(O37,L37,I37,F37,C37)</f>
        <v>22</v>
      </c>
      <c r="S37" s="27">
        <f aca="true" t="shared" si="25" ref="S37:S42">SUM(P37,M37,J37,G37,D37)</f>
        <v>368</v>
      </c>
    </row>
    <row r="38" spans="1:19" s="2" customFormat="1" ht="12.75">
      <c r="A38" s="2" t="s">
        <v>16</v>
      </c>
      <c r="B38" s="25">
        <f>SUM('21sch02'!B21,'21sch02'!B34)</f>
        <v>36</v>
      </c>
      <c r="C38" s="27">
        <f>SUM('21sch02'!C21,'21sch02'!C34)</f>
        <v>1</v>
      </c>
      <c r="D38" s="27">
        <f t="shared" si="18"/>
        <v>37</v>
      </c>
      <c r="E38" s="25">
        <f>SUM('21sch02'!E21,'21sch02'!E34)</f>
        <v>66</v>
      </c>
      <c r="F38" s="27">
        <f>SUM('21sch02'!F21,'21sch02'!F34)</f>
        <v>3</v>
      </c>
      <c r="G38" s="27">
        <f t="shared" si="19"/>
        <v>69</v>
      </c>
      <c r="H38" s="25">
        <f>SUM('21sch02'!H21,'21sch02'!H34)</f>
        <v>0</v>
      </c>
      <c r="I38" s="27">
        <f>SUM('21sch02'!I21,'21sch02'!I34)</f>
        <v>0</v>
      </c>
      <c r="J38" s="27">
        <f t="shared" si="20"/>
        <v>0</v>
      </c>
      <c r="K38" s="25">
        <f>SUM('21sch02'!K21,'21sch02'!K34)</f>
        <v>34</v>
      </c>
      <c r="L38" s="27">
        <f>SUM('21sch02'!L21,'21sch02'!L34)</f>
        <v>1</v>
      </c>
      <c r="M38" s="27">
        <f t="shared" si="21"/>
        <v>35</v>
      </c>
      <c r="N38" s="25">
        <f>SUM('21sch02'!N21,'21sch02'!N34)</f>
        <v>0</v>
      </c>
      <c r="O38" s="27">
        <f>SUM('21sch02'!O21,'21sch02'!O34)</f>
        <v>1</v>
      </c>
      <c r="P38" s="27">
        <f t="shared" si="22"/>
        <v>1</v>
      </c>
      <c r="Q38" s="25">
        <f t="shared" si="23"/>
        <v>136</v>
      </c>
      <c r="R38" s="27">
        <f t="shared" si="24"/>
        <v>6</v>
      </c>
      <c r="S38" s="27">
        <f t="shared" si="25"/>
        <v>142</v>
      </c>
    </row>
    <row r="39" spans="1:19" s="2" customFormat="1" ht="12.75">
      <c r="A39" s="2" t="s">
        <v>5</v>
      </c>
      <c r="B39" s="25">
        <f>SUM('21sch02'!B22,'21sch02'!B35)</f>
        <v>75</v>
      </c>
      <c r="C39" s="27">
        <f>SUM('21sch02'!C22,'21sch02'!C35)</f>
        <v>7</v>
      </c>
      <c r="D39" s="27">
        <f t="shared" si="18"/>
        <v>82</v>
      </c>
      <c r="E39" s="25">
        <f>SUM('21sch02'!E22,'21sch02'!E35)</f>
        <v>297</v>
      </c>
      <c r="F39" s="27">
        <f>SUM('21sch02'!F22,'21sch02'!F35)</f>
        <v>31</v>
      </c>
      <c r="G39" s="27">
        <f t="shared" si="19"/>
        <v>328</v>
      </c>
      <c r="H39" s="25">
        <f>SUM('21sch02'!H22,'21sch02'!H35)</f>
        <v>0</v>
      </c>
      <c r="I39" s="27">
        <f>SUM('21sch02'!I22,'21sch02'!I35)</f>
        <v>0</v>
      </c>
      <c r="J39" s="27">
        <f t="shared" si="20"/>
        <v>0</v>
      </c>
      <c r="K39" s="25">
        <f>SUM('21sch02'!K22,'21sch02'!K35)</f>
        <v>58</v>
      </c>
      <c r="L39" s="27">
        <f>SUM('21sch02'!L22,'21sch02'!L35)</f>
        <v>5</v>
      </c>
      <c r="M39" s="27">
        <f t="shared" si="21"/>
        <v>63</v>
      </c>
      <c r="N39" s="25">
        <f>SUM('21sch02'!N22,'21sch02'!N35)</f>
        <v>0</v>
      </c>
      <c r="O39" s="27">
        <f>SUM('21sch02'!O22,'21sch02'!O35)</f>
        <v>0</v>
      </c>
      <c r="P39" s="27">
        <f t="shared" si="22"/>
        <v>0</v>
      </c>
      <c r="Q39" s="25">
        <f t="shared" si="23"/>
        <v>430</v>
      </c>
      <c r="R39" s="27">
        <f t="shared" si="24"/>
        <v>43</v>
      </c>
      <c r="S39" s="27">
        <f t="shared" si="25"/>
        <v>473</v>
      </c>
    </row>
    <row r="40" spans="1:19" s="2" customFormat="1" ht="12.75">
      <c r="A40" s="2" t="s">
        <v>6</v>
      </c>
      <c r="B40" s="32">
        <f>SUM('21sch02'!B23,'21sch02'!B36)</f>
        <v>87</v>
      </c>
      <c r="C40" s="27">
        <f>SUM('21sch02'!C23,'21sch02'!C36)</f>
        <v>9</v>
      </c>
      <c r="D40" s="27">
        <f t="shared" si="18"/>
        <v>96</v>
      </c>
      <c r="E40" s="25">
        <f>SUM('21sch02'!E23,'21sch02'!E36)</f>
        <v>321</v>
      </c>
      <c r="F40" s="27">
        <f>SUM('21sch02'!F23,'21sch02'!F36)</f>
        <v>30</v>
      </c>
      <c r="G40" s="27">
        <f t="shared" si="19"/>
        <v>351</v>
      </c>
      <c r="H40" s="25">
        <f>SUM('21sch02'!H23,'21sch02'!H36)</f>
        <v>0</v>
      </c>
      <c r="I40" s="27">
        <f>SUM('21sch02'!I23,'21sch02'!I36)</f>
        <v>3</v>
      </c>
      <c r="J40" s="27">
        <f t="shared" si="20"/>
        <v>3</v>
      </c>
      <c r="K40" s="25">
        <f>SUM('21sch02'!K23,'21sch02'!K36)</f>
        <v>115</v>
      </c>
      <c r="L40" s="27">
        <f>SUM('21sch02'!L23,'21sch02'!L36)</f>
        <v>4</v>
      </c>
      <c r="M40" s="27">
        <f t="shared" si="21"/>
        <v>119</v>
      </c>
      <c r="N40" s="25">
        <f>SUM('21sch02'!N23,'21sch02'!N36)</f>
        <v>0</v>
      </c>
      <c r="O40" s="27">
        <f>SUM('21sch02'!O23,'21sch02'!O36)</f>
        <v>0</v>
      </c>
      <c r="P40" s="27">
        <f t="shared" si="22"/>
        <v>0</v>
      </c>
      <c r="Q40" s="25">
        <f t="shared" si="23"/>
        <v>523</v>
      </c>
      <c r="R40" s="27">
        <f t="shared" si="24"/>
        <v>46</v>
      </c>
      <c r="S40" s="27">
        <f t="shared" si="25"/>
        <v>569</v>
      </c>
    </row>
    <row r="41" spans="1:19" s="2" customFormat="1" ht="12.75">
      <c r="A41" s="2" t="s">
        <v>7</v>
      </c>
      <c r="B41" s="32">
        <f>SUM('21sch02'!B24,'21sch02'!B37)</f>
        <v>1</v>
      </c>
      <c r="C41" s="27">
        <f>SUM('21sch02'!C24,'21sch02'!C37)</f>
        <v>0</v>
      </c>
      <c r="D41" s="27">
        <f t="shared" si="18"/>
        <v>1</v>
      </c>
      <c r="E41" s="25">
        <f>SUM('21sch02'!E24,'21sch02'!E37)</f>
        <v>0</v>
      </c>
      <c r="F41" s="27">
        <f>SUM('21sch02'!F24,'21sch02'!F37)</f>
        <v>0</v>
      </c>
      <c r="G41" s="27">
        <f t="shared" si="19"/>
        <v>0</v>
      </c>
      <c r="H41" s="25">
        <f>SUM('21sch02'!H24,'21sch02'!H37)</f>
        <v>0</v>
      </c>
      <c r="I41" s="27">
        <f>SUM('21sch02'!I24,'21sch02'!I37)</f>
        <v>0</v>
      </c>
      <c r="J41" s="27">
        <f t="shared" si="20"/>
        <v>0</v>
      </c>
      <c r="K41" s="25">
        <f>SUM('21sch02'!K24,'21sch02'!K37)</f>
        <v>0</v>
      </c>
      <c r="L41" s="27">
        <f>SUM('21sch02'!L24,'21sch02'!L37)</f>
        <v>0</v>
      </c>
      <c r="M41" s="27">
        <f t="shared" si="21"/>
        <v>0</v>
      </c>
      <c r="N41" s="25">
        <f>SUM('21sch02'!N24,'21sch02'!N37)</f>
        <v>0</v>
      </c>
      <c r="O41" s="27">
        <f>SUM('21sch02'!O24,'21sch02'!O37)</f>
        <v>0</v>
      </c>
      <c r="P41" s="27">
        <f t="shared" si="22"/>
        <v>0</v>
      </c>
      <c r="Q41" s="25">
        <f t="shared" si="23"/>
        <v>1</v>
      </c>
      <c r="R41" s="27">
        <f t="shared" si="24"/>
        <v>0</v>
      </c>
      <c r="S41" s="27">
        <f t="shared" si="25"/>
        <v>1</v>
      </c>
    </row>
    <row r="42" spans="1:19" ht="12.75">
      <c r="A42" s="2" t="s">
        <v>8</v>
      </c>
      <c r="B42" s="25">
        <f>SUM('21sch02'!B25,'21sch02'!B38)</f>
        <v>66</v>
      </c>
      <c r="C42" s="26">
        <f>SUM('21sch02'!C25,'21sch02'!C38)</f>
        <v>8</v>
      </c>
      <c r="D42" s="27">
        <f>SUM(B42:C42)</f>
        <v>74</v>
      </c>
      <c r="E42" s="25">
        <f>SUM('21sch02'!E25,'21sch02'!E38)</f>
        <v>191</v>
      </c>
      <c r="F42" s="26">
        <f>SUM('21sch02'!F25,'21sch02'!F38)</f>
        <v>19</v>
      </c>
      <c r="G42" s="27">
        <f>SUM(E42:F42)</f>
        <v>210</v>
      </c>
      <c r="H42" s="25">
        <f>SUM('21sch02'!H25,'21sch02'!H38)</f>
        <v>1</v>
      </c>
      <c r="I42" s="26">
        <f>SUM('21sch02'!I25,'21sch02'!I38)</f>
        <v>0</v>
      </c>
      <c r="J42" s="27">
        <f t="shared" si="20"/>
        <v>1</v>
      </c>
      <c r="K42" s="25">
        <f>SUM('21sch02'!K25,'21sch02'!K38)</f>
        <v>35</v>
      </c>
      <c r="L42" s="26">
        <f>SUM('21sch02'!L25,'21sch02'!L38)</f>
        <v>1</v>
      </c>
      <c r="M42" s="27">
        <f>SUM(K42:L42)</f>
        <v>36</v>
      </c>
      <c r="N42" s="25">
        <f>SUM('21sch02'!N25,'21sch02'!N38)</f>
        <v>0</v>
      </c>
      <c r="O42" s="27">
        <f>SUM('21sch02'!O25,'21sch02'!O38)</f>
        <v>0</v>
      </c>
      <c r="P42" s="27">
        <f t="shared" si="22"/>
        <v>0</v>
      </c>
      <c r="Q42" s="25">
        <f t="shared" si="23"/>
        <v>293</v>
      </c>
      <c r="R42" s="26">
        <f t="shared" si="24"/>
        <v>28</v>
      </c>
      <c r="S42" s="27">
        <f t="shared" si="25"/>
        <v>321</v>
      </c>
    </row>
    <row r="43" spans="1:19" s="5" customFormat="1" ht="12.75">
      <c r="A43" s="12" t="s">
        <v>2</v>
      </c>
      <c r="B43" s="6">
        <f>SUM(B36:B42)</f>
        <v>426</v>
      </c>
      <c r="C43" s="7">
        <f>SUM(C36:C42)</f>
        <v>34</v>
      </c>
      <c r="D43" s="7">
        <f aca="true" t="shared" si="26" ref="D43:P43">SUM(D36:D42)</f>
        <v>460</v>
      </c>
      <c r="E43" s="6">
        <f t="shared" si="26"/>
        <v>1398</v>
      </c>
      <c r="F43" s="7">
        <f>SUM(F36:F42)</f>
        <v>126</v>
      </c>
      <c r="G43" s="7">
        <f t="shared" si="26"/>
        <v>1524</v>
      </c>
      <c r="H43" s="6">
        <f>SUM(H36:H42)</f>
        <v>1</v>
      </c>
      <c r="I43" s="7">
        <f>SUM(I36:I42)</f>
        <v>4</v>
      </c>
      <c r="J43" s="7">
        <f t="shared" si="26"/>
        <v>5</v>
      </c>
      <c r="K43" s="6">
        <f t="shared" si="26"/>
        <v>513</v>
      </c>
      <c r="L43" s="7">
        <f>SUM(L36:L42)</f>
        <v>27</v>
      </c>
      <c r="M43" s="7">
        <f t="shared" si="26"/>
        <v>540</v>
      </c>
      <c r="N43" s="6">
        <f t="shared" si="26"/>
        <v>0</v>
      </c>
      <c r="O43" s="7">
        <f t="shared" si="26"/>
        <v>1</v>
      </c>
      <c r="P43" s="7">
        <f t="shared" si="26"/>
        <v>1</v>
      </c>
      <c r="Q43" s="6">
        <f>SUM(Q36:Q42)</f>
        <v>2338</v>
      </c>
      <c r="R43" s="7">
        <f>SUM(R36:R42)</f>
        <v>192</v>
      </c>
      <c r="S43" s="7">
        <f>SUM(S36:S42)</f>
        <v>2530</v>
      </c>
    </row>
    <row r="45" s="28" customFormat="1" ht="12" customHeight="1">
      <c r="A45" s="143" t="s">
        <v>17</v>
      </c>
    </row>
    <row r="46" s="28" customFormat="1" ht="12" customHeight="1">
      <c r="A46" s="143" t="s">
        <v>18</v>
      </c>
    </row>
    <row r="47" s="246" customFormat="1" ht="12" customHeight="1">
      <c r="A47" s="246" t="s">
        <v>194</v>
      </c>
    </row>
    <row r="48" s="247" customFormat="1" ht="12" customHeight="1">
      <c r="A48" s="247" t="s">
        <v>138</v>
      </c>
    </row>
    <row r="49" s="246" customFormat="1" ht="6" customHeight="1">
      <c r="A49" s="248"/>
    </row>
    <row r="50" s="246" customFormat="1" ht="12" customHeight="1">
      <c r="A50" s="262" t="s">
        <v>62</v>
      </c>
    </row>
    <row r="51" s="246" customFormat="1" ht="12" customHeight="1">
      <c r="A51" s="249" t="s">
        <v>40</v>
      </c>
    </row>
    <row r="52" spans="1:7" s="246" customFormat="1" ht="12" customHeight="1">
      <c r="A52" s="249" t="s">
        <v>58</v>
      </c>
      <c r="G52" s="250"/>
    </row>
    <row r="53" s="28" customFormat="1" ht="6" customHeight="1">
      <c r="A53" s="76"/>
    </row>
    <row r="54" s="28" customFormat="1" ht="12.75">
      <c r="A54" s="144" t="s">
        <v>46</v>
      </c>
    </row>
    <row r="55" s="28" customFormat="1" ht="12.75">
      <c r="A55" s="144" t="s">
        <v>43</v>
      </c>
    </row>
    <row r="56" s="28" customFormat="1" ht="12.75"/>
  </sheetData>
  <sheetProtection/>
  <mergeCells count="22">
    <mergeCell ref="A2:S2"/>
    <mergeCell ref="A3:S3"/>
    <mergeCell ref="Q5:S5"/>
    <mergeCell ref="B5:D5"/>
    <mergeCell ref="E5:G5"/>
    <mergeCell ref="H5:J5"/>
    <mergeCell ref="K5:M5"/>
    <mergeCell ref="N5:P5"/>
    <mergeCell ref="E20:G20"/>
    <mergeCell ref="H20:J20"/>
    <mergeCell ref="K20:M20"/>
    <mergeCell ref="A18:S18"/>
    <mergeCell ref="N20:P20"/>
    <mergeCell ref="Q20:S20"/>
    <mergeCell ref="B20:D20"/>
    <mergeCell ref="A32:S32"/>
    <mergeCell ref="B34:D34"/>
    <mergeCell ref="E34:G34"/>
    <mergeCell ref="H34:J34"/>
    <mergeCell ref="K34:M34"/>
    <mergeCell ref="N34:P34"/>
    <mergeCell ref="Q34:S34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80" r:id="rId2"/>
  <headerFooter alignWithMargins="0">
    <oddFooter>&amp;R&amp;A</oddFooter>
  </headerFooter>
  <ignoredErrors>
    <ignoredError sqref="F29 R2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48" sqref="A48"/>
    </sheetView>
  </sheetViews>
  <sheetFormatPr defaultColWidth="22.57421875" defaultRowHeight="12.75"/>
  <cols>
    <col min="1" max="1" width="23.57421875" style="13" customWidth="1"/>
    <col min="2" max="19" width="8.28125" style="13" customWidth="1"/>
    <col min="20" max="27" width="9.57421875" style="13" customWidth="1"/>
    <col min="28" max="16384" width="22.57421875" style="13" customWidth="1"/>
  </cols>
  <sheetData>
    <row r="1" ht="12.75">
      <c r="A1" s="1" t="s">
        <v>137</v>
      </c>
    </row>
    <row r="2" spans="1:19" ht="12.75">
      <c r="A2" s="14" t="s">
        <v>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3.5" thickBot="1"/>
    <row r="4" spans="1:19" ht="12.75">
      <c r="A4" s="52"/>
      <c r="B4" s="53" t="s">
        <v>9</v>
      </c>
      <c r="C4" s="54"/>
      <c r="D4" s="55"/>
      <c r="E4" s="53" t="s">
        <v>10</v>
      </c>
      <c r="F4" s="54"/>
      <c r="G4" s="55"/>
      <c r="H4" s="53" t="s">
        <v>11</v>
      </c>
      <c r="I4" s="55"/>
      <c r="J4" s="55"/>
      <c r="K4" s="53" t="s">
        <v>12</v>
      </c>
      <c r="L4" s="54"/>
      <c r="M4" s="55"/>
      <c r="N4" s="53" t="s">
        <v>14</v>
      </c>
      <c r="O4" s="55"/>
      <c r="P4" s="55"/>
      <c r="Q4" s="53" t="s">
        <v>2</v>
      </c>
      <c r="R4" s="54"/>
      <c r="S4" s="55"/>
    </row>
    <row r="5" spans="1:19" s="22" customFormat="1" ht="12.75">
      <c r="A5" s="259" t="s">
        <v>11</v>
      </c>
      <c r="B5" s="56" t="s">
        <v>13</v>
      </c>
      <c r="C5" s="57" t="s">
        <v>15</v>
      </c>
      <c r="D5" s="57" t="s">
        <v>2</v>
      </c>
      <c r="E5" s="56" t="s">
        <v>13</v>
      </c>
      <c r="F5" s="57" t="s">
        <v>15</v>
      </c>
      <c r="G5" s="57" t="s">
        <v>2</v>
      </c>
      <c r="H5" s="56" t="s">
        <v>13</v>
      </c>
      <c r="I5" s="57" t="s">
        <v>15</v>
      </c>
      <c r="J5" s="57" t="s">
        <v>2</v>
      </c>
      <c r="K5" s="56" t="s">
        <v>13</v>
      </c>
      <c r="L5" s="57" t="s">
        <v>15</v>
      </c>
      <c r="M5" s="58" t="s">
        <v>2</v>
      </c>
      <c r="N5" s="57" t="s">
        <v>13</v>
      </c>
      <c r="O5" s="57" t="s">
        <v>15</v>
      </c>
      <c r="P5" s="57" t="s">
        <v>2</v>
      </c>
      <c r="Q5" s="56" t="s">
        <v>13</v>
      </c>
      <c r="R5" s="57" t="s">
        <v>15</v>
      </c>
      <c r="S5" s="57" t="s">
        <v>2</v>
      </c>
    </row>
    <row r="6" spans="1:19" s="43" customFormat="1" ht="12.75">
      <c r="A6" s="38" t="s">
        <v>1</v>
      </c>
      <c r="B6" s="39">
        <v>1</v>
      </c>
      <c r="C6" s="40">
        <v>0</v>
      </c>
      <c r="D6" s="40">
        <f aca="true" t="shared" si="0" ref="D6:D12">SUM(B6:C6)</f>
        <v>1</v>
      </c>
      <c r="E6" s="39">
        <v>35</v>
      </c>
      <c r="F6" s="40">
        <v>1</v>
      </c>
      <c r="G6" s="40">
        <f aca="true" t="shared" si="1" ref="G6:G12">SUM(E6:F6)</f>
        <v>36</v>
      </c>
      <c r="H6" s="39">
        <v>0</v>
      </c>
      <c r="I6" s="40">
        <v>0</v>
      </c>
      <c r="J6" s="40">
        <f aca="true" t="shared" si="2" ref="J6:J12">SUM(H6:I6)</f>
        <v>0</v>
      </c>
      <c r="K6" s="39">
        <v>10</v>
      </c>
      <c r="L6" s="40">
        <v>0</v>
      </c>
      <c r="M6" s="40">
        <f aca="true" t="shared" si="3" ref="M6:M12">SUM(K6:L6)</f>
        <v>10</v>
      </c>
      <c r="N6" s="39">
        <v>0</v>
      </c>
      <c r="O6" s="40">
        <v>0</v>
      </c>
      <c r="P6" s="40">
        <f aca="true" t="shared" si="4" ref="P6:P12">SUM(N6:O6)</f>
        <v>0</v>
      </c>
      <c r="Q6" s="39">
        <f aca="true" t="shared" si="5" ref="Q6:Q12">SUM(N6,K6,H6,E6,B6)</f>
        <v>46</v>
      </c>
      <c r="R6" s="40">
        <f aca="true" t="shared" si="6" ref="R6:R12">SUM(O6,L6,I6,F6,C6)</f>
        <v>1</v>
      </c>
      <c r="S6" s="40">
        <f aca="true" t="shared" si="7" ref="S6:S12">SUM(Q6:R6)</f>
        <v>47</v>
      </c>
    </row>
    <row r="7" spans="1:19" s="43" customFormat="1" ht="12.75">
      <c r="A7" s="44" t="s">
        <v>3</v>
      </c>
      <c r="B7" s="45">
        <v>0</v>
      </c>
      <c r="C7" s="46">
        <v>0</v>
      </c>
      <c r="D7" s="47">
        <f t="shared" si="0"/>
        <v>0</v>
      </c>
      <c r="E7" s="45">
        <v>26</v>
      </c>
      <c r="F7" s="46">
        <v>0</v>
      </c>
      <c r="G7" s="47">
        <f t="shared" si="1"/>
        <v>26</v>
      </c>
      <c r="H7" s="45">
        <v>0</v>
      </c>
      <c r="I7" s="47">
        <v>0</v>
      </c>
      <c r="J7" s="47">
        <f t="shared" si="2"/>
        <v>0</v>
      </c>
      <c r="K7" s="45">
        <v>5</v>
      </c>
      <c r="L7" s="46">
        <v>0</v>
      </c>
      <c r="M7" s="47">
        <f t="shared" si="3"/>
        <v>5</v>
      </c>
      <c r="N7" s="45">
        <v>0</v>
      </c>
      <c r="O7" s="47">
        <v>0</v>
      </c>
      <c r="P7" s="47">
        <f t="shared" si="4"/>
        <v>0</v>
      </c>
      <c r="Q7" s="45">
        <f t="shared" si="5"/>
        <v>31</v>
      </c>
      <c r="R7" s="46">
        <f t="shared" si="6"/>
        <v>0</v>
      </c>
      <c r="S7" s="47">
        <f t="shared" si="7"/>
        <v>31</v>
      </c>
    </row>
    <row r="8" spans="1:19" s="43" customFormat="1" ht="12.75">
      <c r="A8" s="44" t="s">
        <v>16</v>
      </c>
      <c r="B8" s="45">
        <v>1</v>
      </c>
      <c r="C8" s="46">
        <v>0</v>
      </c>
      <c r="D8" s="47">
        <f t="shared" si="0"/>
        <v>1</v>
      </c>
      <c r="E8" s="45">
        <v>4</v>
      </c>
      <c r="F8" s="46">
        <v>0</v>
      </c>
      <c r="G8" s="47">
        <f t="shared" si="1"/>
        <v>4</v>
      </c>
      <c r="H8" s="45">
        <v>0</v>
      </c>
      <c r="I8" s="47">
        <v>0</v>
      </c>
      <c r="J8" s="47">
        <f t="shared" si="2"/>
        <v>0</v>
      </c>
      <c r="K8" s="45">
        <v>1</v>
      </c>
      <c r="L8" s="46">
        <v>0</v>
      </c>
      <c r="M8" s="47">
        <f t="shared" si="3"/>
        <v>1</v>
      </c>
      <c r="N8" s="45">
        <v>0</v>
      </c>
      <c r="O8" s="47">
        <v>0</v>
      </c>
      <c r="P8" s="47">
        <f t="shared" si="4"/>
        <v>0</v>
      </c>
      <c r="Q8" s="45">
        <f t="shared" si="5"/>
        <v>6</v>
      </c>
      <c r="R8" s="46">
        <f t="shared" si="6"/>
        <v>0</v>
      </c>
      <c r="S8" s="47">
        <f t="shared" si="7"/>
        <v>6</v>
      </c>
    </row>
    <row r="9" spans="1:19" s="43" customFormat="1" ht="12.75">
      <c r="A9" s="44" t="s">
        <v>5</v>
      </c>
      <c r="B9" s="45">
        <v>0</v>
      </c>
      <c r="C9" s="46">
        <v>0</v>
      </c>
      <c r="D9" s="47">
        <f t="shared" si="0"/>
        <v>0</v>
      </c>
      <c r="E9" s="45">
        <v>13</v>
      </c>
      <c r="F9" s="46">
        <v>0</v>
      </c>
      <c r="G9" s="47">
        <f t="shared" si="1"/>
        <v>13</v>
      </c>
      <c r="H9" s="45">
        <v>0</v>
      </c>
      <c r="I9" s="47">
        <v>0</v>
      </c>
      <c r="J9" s="47">
        <f t="shared" si="2"/>
        <v>0</v>
      </c>
      <c r="K9" s="45">
        <v>1</v>
      </c>
      <c r="L9" s="46">
        <v>0</v>
      </c>
      <c r="M9" s="47">
        <f t="shared" si="3"/>
        <v>1</v>
      </c>
      <c r="N9" s="45">
        <v>0</v>
      </c>
      <c r="O9" s="47">
        <v>0</v>
      </c>
      <c r="P9" s="47">
        <f t="shared" si="4"/>
        <v>0</v>
      </c>
      <c r="Q9" s="45">
        <f t="shared" si="5"/>
        <v>14</v>
      </c>
      <c r="R9" s="46">
        <f t="shared" si="6"/>
        <v>0</v>
      </c>
      <c r="S9" s="47">
        <f t="shared" si="7"/>
        <v>14</v>
      </c>
    </row>
    <row r="10" spans="1:19" s="43" customFormat="1" ht="12.75">
      <c r="A10" s="44" t="s">
        <v>6</v>
      </c>
      <c r="B10" s="45">
        <v>1</v>
      </c>
      <c r="C10" s="46">
        <v>0</v>
      </c>
      <c r="D10" s="47">
        <f t="shared" si="0"/>
        <v>1</v>
      </c>
      <c r="E10" s="45">
        <v>25</v>
      </c>
      <c r="F10" s="46">
        <v>0</v>
      </c>
      <c r="G10" s="47">
        <f t="shared" si="1"/>
        <v>25</v>
      </c>
      <c r="H10" s="45">
        <v>0</v>
      </c>
      <c r="I10" s="47">
        <v>0</v>
      </c>
      <c r="J10" s="47">
        <f t="shared" si="2"/>
        <v>0</v>
      </c>
      <c r="K10" s="45">
        <v>4</v>
      </c>
      <c r="L10" s="46">
        <v>0</v>
      </c>
      <c r="M10" s="47">
        <f t="shared" si="3"/>
        <v>4</v>
      </c>
      <c r="N10" s="45">
        <v>0</v>
      </c>
      <c r="O10" s="47">
        <v>0</v>
      </c>
      <c r="P10" s="47">
        <f t="shared" si="4"/>
        <v>0</v>
      </c>
      <c r="Q10" s="45">
        <f t="shared" si="5"/>
        <v>30</v>
      </c>
      <c r="R10" s="46">
        <f t="shared" si="6"/>
        <v>0</v>
      </c>
      <c r="S10" s="47">
        <f t="shared" si="7"/>
        <v>30</v>
      </c>
    </row>
    <row r="11" spans="1:19" s="43" customFormat="1" ht="12.75">
      <c r="A11" s="44" t="s">
        <v>7</v>
      </c>
      <c r="B11" s="45">
        <v>0</v>
      </c>
      <c r="C11" s="46">
        <v>0</v>
      </c>
      <c r="D11" s="47">
        <f t="shared" si="0"/>
        <v>0</v>
      </c>
      <c r="E11" s="45">
        <v>0</v>
      </c>
      <c r="F11" s="46">
        <v>0</v>
      </c>
      <c r="G11" s="47">
        <f t="shared" si="1"/>
        <v>0</v>
      </c>
      <c r="H11" s="45">
        <v>0</v>
      </c>
      <c r="I11" s="47">
        <v>0</v>
      </c>
      <c r="J11" s="47">
        <f t="shared" si="2"/>
        <v>0</v>
      </c>
      <c r="K11" s="45">
        <v>0</v>
      </c>
      <c r="L11" s="46">
        <v>0</v>
      </c>
      <c r="M11" s="47">
        <f t="shared" si="3"/>
        <v>0</v>
      </c>
      <c r="N11" s="45">
        <v>0</v>
      </c>
      <c r="O11" s="47">
        <v>0</v>
      </c>
      <c r="P11" s="47">
        <f t="shared" si="4"/>
        <v>0</v>
      </c>
      <c r="Q11" s="45">
        <f t="shared" si="5"/>
        <v>0</v>
      </c>
      <c r="R11" s="46">
        <f t="shared" si="6"/>
        <v>0</v>
      </c>
      <c r="S11" s="47">
        <f t="shared" si="7"/>
        <v>0</v>
      </c>
    </row>
    <row r="12" spans="1:19" s="43" customFormat="1" ht="12.75">
      <c r="A12" s="44" t="s">
        <v>8</v>
      </c>
      <c r="B12" s="45">
        <v>0</v>
      </c>
      <c r="C12" s="46">
        <v>0</v>
      </c>
      <c r="D12" s="47">
        <f t="shared" si="0"/>
        <v>0</v>
      </c>
      <c r="E12" s="45">
        <v>26</v>
      </c>
      <c r="F12" s="46">
        <v>0</v>
      </c>
      <c r="G12" s="47">
        <f t="shared" si="1"/>
        <v>26</v>
      </c>
      <c r="H12" s="45">
        <v>1</v>
      </c>
      <c r="I12" s="47">
        <v>0</v>
      </c>
      <c r="J12" s="47">
        <f t="shared" si="2"/>
        <v>1</v>
      </c>
      <c r="K12" s="45">
        <v>3</v>
      </c>
      <c r="L12" s="46">
        <v>0</v>
      </c>
      <c r="M12" s="47">
        <f t="shared" si="3"/>
        <v>3</v>
      </c>
      <c r="N12" s="45">
        <v>0</v>
      </c>
      <c r="O12" s="47">
        <v>0</v>
      </c>
      <c r="P12" s="47">
        <f t="shared" si="4"/>
        <v>0</v>
      </c>
      <c r="Q12" s="45">
        <f t="shared" si="5"/>
        <v>30</v>
      </c>
      <c r="R12" s="46">
        <f t="shared" si="6"/>
        <v>0</v>
      </c>
      <c r="S12" s="47">
        <f t="shared" si="7"/>
        <v>30</v>
      </c>
    </row>
    <row r="13" spans="1:19" s="29" customFormat="1" ht="12.75">
      <c r="A13" s="29" t="s">
        <v>2</v>
      </c>
      <c r="B13" s="36">
        <f>SUM(B6:B12)</f>
        <v>3</v>
      </c>
      <c r="C13" s="37">
        <f aca="true" t="shared" si="8" ref="C13:S13">SUM(C6:C12)</f>
        <v>0</v>
      </c>
      <c r="D13" s="37">
        <f t="shared" si="8"/>
        <v>3</v>
      </c>
      <c r="E13" s="36">
        <f t="shared" si="8"/>
        <v>129</v>
      </c>
      <c r="F13" s="37">
        <f t="shared" si="8"/>
        <v>1</v>
      </c>
      <c r="G13" s="37">
        <f t="shared" si="8"/>
        <v>130</v>
      </c>
      <c r="H13" s="36">
        <f t="shared" si="8"/>
        <v>1</v>
      </c>
      <c r="I13" s="37">
        <f t="shared" si="8"/>
        <v>0</v>
      </c>
      <c r="J13" s="37">
        <f t="shared" si="8"/>
        <v>1</v>
      </c>
      <c r="K13" s="36">
        <f t="shared" si="8"/>
        <v>24</v>
      </c>
      <c r="L13" s="37">
        <f t="shared" si="8"/>
        <v>0</v>
      </c>
      <c r="M13" s="37">
        <f t="shared" si="8"/>
        <v>24</v>
      </c>
      <c r="N13" s="36">
        <f t="shared" si="8"/>
        <v>0</v>
      </c>
      <c r="O13" s="37">
        <f t="shared" si="8"/>
        <v>0</v>
      </c>
      <c r="P13" s="37">
        <f t="shared" si="8"/>
        <v>0</v>
      </c>
      <c r="Q13" s="36">
        <f t="shared" si="8"/>
        <v>157</v>
      </c>
      <c r="R13" s="37">
        <f t="shared" si="8"/>
        <v>1</v>
      </c>
      <c r="S13" s="37">
        <f t="shared" si="8"/>
        <v>158</v>
      </c>
    </row>
    <row r="14" spans="1:19" s="43" customFormat="1" ht="12.75">
      <c r="A14" s="44"/>
      <c r="B14" s="46"/>
      <c r="C14" s="46"/>
      <c r="D14" s="47"/>
      <c r="E14" s="46"/>
      <c r="F14" s="46"/>
      <c r="G14" s="47"/>
      <c r="H14" s="46"/>
      <c r="I14" s="47"/>
      <c r="J14" s="46"/>
      <c r="K14" s="46"/>
      <c r="L14" s="46"/>
      <c r="M14" s="47"/>
      <c r="N14" s="46"/>
      <c r="O14" s="47"/>
      <c r="P14" s="47"/>
      <c r="Q14" s="46"/>
      <c r="R14" s="46"/>
      <c r="S14" s="47"/>
    </row>
    <row r="15" spans="1:19" s="43" customFormat="1" ht="12.75">
      <c r="A15" s="51" t="s">
        <v>51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43" customFormat="1" ht="13.5" thickBot="1">
      <c r="A16" s="44"/>
      <c r="B16" s="46"/>
      <c r="C16" s="46"/>
      <c r="D16" s="47"/>
      <c r="E16" s="46"/>
      <c r="F16" s="46"/>
      <c r="G16" s="47"/>
      <c r="H16" s="46"/>
      <c r="I16" s="47"/>
      <c r="J16" s="46"/>
      <c r="K16" s="46"/>
      <c r="L16" s="46"/>
      <c r="M16" s="47"/>
      <c r="N16" s="46"/>
      <c r="O16" s="47"/>
      <c r="P16" s="47"/>
      <c r="Q16" s="46"/>
      <c r="R16" s="46"/>
      <c r="S16" s="47"/>
    </row>
    <row r="17" spans="1:19" s="43" customFormat="1" ht="12.75">
      <c r="A17" s="52"/>
      <c r="B17" s="53" t="s">
        <v>9</v>
      </c>
      <c r="C17" s="54"/>
      <c r="D17" s="55"/>
      <c r="E17" s="53" t="s">
        <v>10</v>
      </c>
      <c r="F17" s="54"/>
      <c r="G17" s="55"/>
      <c r="H17" s="53" t="s">
        <v>11</v>
      </c>
      <c r="I17" s="55"/>
      <c r="J17" s="55"/>
      <c r="K17" s="53" t="s">
        <v>12</v>
      </c>
      <c r="L17" s="54"/>
      <c r="M17" s="55"/>
      <c r="N17" s="53" t="s">
        <v>14</v>
      </c>
      <c r="O17" s="55"/>
      <c r="P17" s="55"/>
      <c r="Q17" s="53" t="s">
        <v>2</v>
      </c>
      <c r="R17" s="54"/>
      <c r="S17" s="55"/>
    </row>
    <row r="18" spans="1:19" s="59" customFormat="1" ht="12.75">
      <c r="A18" s="259" t="s">
        <v>11</v>
      </c>
      <c r="B18" s="56" t="s">
        <v>13</v>
      </c>
      <c r="C18" s="57" t="s">
        <v>15</v>
      </c>
      <c r="D18" s="57" t="s">
        <v>2</v>
      </c>
      <c r="E18" s="56" t="s">
        <v>13</v>
      </c>
      <c r="F18" s="57" t="s">
        <v>15</v>
      </c>
      <c r="G18" s="57" t="s">
        <v>2</v>
      </c>
      <c r="H18" s="56" t="s">
        <v>13</v>
      </c>
      <c r="I18" s="57" t="s">
        <v>15</v>
      </c>
      <c r="J18" s="57" t="s">
        <v>2</v>
      </c>
      <c r="K18" s="56" t="s">
        <v>13</v>
      </c>
      <c r="L18" s="57" t="s">
        <v>15</v>
      </c>
      <c r="M18" s="58" t="s">
        <v>2</v>
      </c>
      <c r="N18" s="57" t="s">
        <v>13</v>
      </c>
      <c r="O18" s="57" t="s">
        <v>15</v>
      </c>
      <c r="P18" s="57" t="s">
        <v>2</v>
      </c>
      <c r="Q18" s="56" t="s">
        <v>13</v>
      </c>
      <c r="R18" s="57" t="s">
        <v>15</v>
      </c>
      <c r="S18" s="57" t="s">
        <v>2</v>
      </c>
    </row>
    <row r="19" spans="1:19" s="43" customFormat="1" ht="12.75">
      <c r="A19" s="38" t="s">
        <v>1</v>
      </c>
      <c r="B19" s="39">
        <v>0</v>
      </c>
      <c r="C19" s="40">
        <v>1</v>
      </c>
      <c r="D19" s="40">
        <f aca="true" t="shared" si="9" ref="D19:D25">SUM(B19:C19)</f>
        <v>1</v>
      </c>
      <c r="E19" s="39">
        <v>39</v>
      </c>
      <c r="F19" s="40">
        <v>11</v>
      </c>
      <c r="G19" s="40">
        <f aca="true" t="shared" si="10" ref="G19:G25">SUM(E19:F19)</f>
        <v>50</v>
      </c>
      <c r="H19" s="39">
        <v>0</v>
      </c>
      <c r="I19" s="40">
        <v>0</v>
      </c>
      <c r="J19" s="40">
        <f aca="true" t="shared" si="11" ref="J19:J25">SUM(H19:I19)</f>
        <v>0</v>
      </c>
      <c r="K19" s="39">
        <v>13</v>
      </c>
      <c r="L19" s="40">
        <v>4</v>
      </c>
      <c r="M19" s="40">
        <f aca="true" t="shared" si="12" ref="M19:M25">SUM(K19:L19)</f>
        <v>17</v>
      </c>
      <c r="N19" s="39">
        <v>0</v>
      </c>
      <c r="O19" s="40">
        <v>0</v>
      </c>
      <c r="P19" s="40">
        <f aca="true" t="shared" si="13" ref="P19:P25">SUM(N19:O19)</f>
        <v>0</v>
      </c>
      <c r="Q19" s="39">
        <f aca="true" t="shared" si="14" ref="Q19:R25">SUM(N19,K19,H19,E19,B19)</f>
        <v>52</v>
      </c>
      <c r="R19" s="42">
        <f t="shared" si="14"/>
        <v>16</v>
      </c>
      <c r="S19" s="40">
        <f aca="true" t="shared" si="15" ref="S19:S25">SUM(Q19:R19)</f>
        <v>68</v>
      </c>
    </row>
    <row r="20" spans="1:19" s="43" customFormat="1" ht="12.75">
      <c r="A20" s="44" t="s">
        <v>3</v>
      </c>
      <c r="B20" s="45">
        <v>0</v>
      </c>
      <c r="C20" s="46">
        <v>2</v>
      </c>
      <c r="D20" s="47">
        <f t="shared" si="9"/>
        <v>2</v>
      </c>
      <c r="E20" s="45">
        <v>18</v>
      </c>
      <c r="F20" s="46">
        <v>8</v>
      </c>
      <c r="G20" s="47">
        <f t="shared" si="10"/>
        <v>26</v>
      </c>
      <c r="H20" s="45">
        <v>0</v>
      </c>
      <c r="I20" s="47">
        <v>0</v>
      </c>
      <c r="J20" s="47">
        <f t="shared" si="11"/>
        <v>0</v>
      </c>
      <c r="K20" s="45">
        <v>5</v>
      </c>
      <c r="L20" s="46">
        <v>1</v>
      </c>
      <c r="M20" s="47">
        <f t="shared" si="12"/>
        <v>6</v>
      </c>
      <c r="N20" s="45">
        <v>0</v>
      </c>
      <c r="O20" s="47">
        <v>0</v>
      </c>
      <c r="P20" s="47">
        <f t="shared" si="13"/>
        <v>0</v>
      </c>
      <c r="Q20" s="45">
        <f t="shared" si="14"/>
        <v>23</v>
      </c>
      <c r="R20" s="46">
        <f t="shared" si="14"/>
        <v>11</v>
      </c>
      <c r="S20" s="47">
        <f t="shared" si="15"/>
        <v>34</v>
      </c>
    </row>
    <row r="21" spans="1:19" s="43" customFormat="1" ht="12.75">
      <c r="A21" s="44" t="s">
        <v>16</v>
      </c>
      <c r="B21" s="45">
        <v>1</v>
      </c>
      <c r="C21" s="46">
        <v>0</v>
      </c>
      <c r="D21" s="47">
        <f t="shared" si="9"/>
        <v>1</v>
      </c>
      <c r="E21" s="45">
        <v>4</v>
      </c>
      <c r="F21" s="46">
        <v>1</v>
      </c>
      <c r="G21" s="47">
        <f t="shared" si="10"/>
        <v>5</v>
      </c>
      <c r="H21" s="45">
        <v>0</v>
      </c>
      <c r="I21" s="47">
        <v>0</v>
      </c>
      <c r="J21" s="47">
        <f t="shared" si="11"/>
        <v>0</v>
      </c>
      <c r="K21" s="45">
        <v>1</v>
      </c>
      <c r="L21" s="46">
        <v>1</v>
      </c>
      <c r="M21" s="47">
        <f t="shared" si="12"/>
        <v>2</v>
      </c>
      <c r="N21" s="45">
        <v>0</v>
      </c>
      <c r="O21" s="47">
        <v>0</v>
      </c>
      <c r="P21" s="47">
        <f t="shared" si="13"/>
        <v>0</v>
      </c>
      <c r="Q21" s="45">
        <f t="shared" si="14"/>
        <v>6</v>
      </c>
      <c r="R21" s="46">
        <f t="shared" si="14"/>
        <v>2</v>
      </c>
      <c r="S21" s="47">
        <f t="shared" si="15"/>
        <v>8</v>
      </c>
    </row>
    <row r="22" spans="1:19" s="43" customFormat="1" ht="12.75">
      <c r="A22" s="44" t="s">
        <v>5</v>
      </c>
      <c r="B22" s="45">
        <v>0</v>
      </c>
      <c r="C22" s="46">
        <v>0</v>
      </c>
      <c r="D22" s="47">
        <f t="shared" si="9"/>
        <v>0</v>
      </c>
      <c r="E22" s="45">
        <v>18</v>
      </c>
      <c r="F22" s="46">
        <v>13</v>
      </c>
      <c r="G22" s="47">
        <f t="shared" si="10"/>
        <v>31</v>
      </c>
      <c r="H22" s="45">
        <v>0</v>
      </c>
      <c r="I22" s="47">
        <v>0</v>
      </c>
      <c r="J22" s="47">
        <f t="shared" si="11"/>
        <v>0</v>
      </c>
      <c r="K22" s="45">
        <v>4</v>
      </c>
      <c r="L22" s="46">
        <v>1</v>
      </c>
      <c r="M22" s="47">
        <f t="shared" si="12"/>
        <v>5</v>
      </c>
      <c r="N22" s="45">
        <v>0</v>
      </c>
      <c r="O22" s="47">
        <v>0</v>
      </c>
      <c r="P22" s="47">
        <f t="shared" si="13"/>
        <v>0</v>
      </c>
      <c r="Q22" s="45">
        <f t="shared" si="14"/>
        <v>22</v>
      </c>
      <c r="R22" s="46">
        <f t="shared" si="14"/>
        <v>14</v>
      </c>
      <c r="S22" s="47">
        <f t="shared" si="15"/>
        <v>36</v>
      </c>
    </row>
    <row r="23" spans="1:19" s="43" customFormat="1" ht="12.75">
      <c r="A23" s="44" t="s">
        <v>6</v>
      </c>
      <c r="B23" s="45">
        <v>1</v>
      </c>
      <c r="C23" s="46">
        <v>0</v>
      </c>
      <c r="D23" s="47">
        <f t="shared" si="9"/>
        <v>1</v>
      </c>
      <c r="E23" s="45">
        <v>18</v>
      </c>
      <c r="F23" s="46">
        <v>11</v>
      </c>
      <c r="G23" s="47">
        <f t="shared" si="10"/>
        <v>29</v>
      </c>
      <c r="H23" s="45">
        <v>0</v>
      </c>
      <c r="I23" s="47">
        <v>2</v>
      </c>
      <c r="J23" s="47">
        <f t="shared" si="11"/>
        <v>2</v>
      </c>
      <c r="K23" s="45">
        <v>5</v>
      </c>
      <c r="L23" s="46">
        <v>2</v>
      </c>
      <c r="M23" s="47">
        <f t="shared" si="12"/>
        <v>7</v>
      </c>
      <c r="N23" s="45">
        <v>0</v>
      </c>
      <c r="O23" s="47">
        <v>0</v>
      </c>
      <c r="P23" s="47">
        <f t="shared" si="13"/>
        <v>0</v>
      </c>
      <c r="Q23" s="45">
        <f t="shared" si="14"/>
        <v>24</v>
      </c>
      <c r="R23" s="46">
        <f t="shared" si="14"/>
        <v>15</v>
      </c>
      <c r="S23" s="47">
        <f t="shared" si="15"/>
        <v>39</v>
      </c>
    </row>
    <row r="24" spans="1:19" s="43" customFormat="1" ht="12.75">
      <c r="A24" s="44" t="s">
        <v>7</v>
      </c>
      <c r="B24" s="45">
        <v>0</v>
      </c>
      <c r="C24" s="46">
        <v>0</v>
      </c>
      <c r="D24" s="47">
        <f t="shared" si="9"/>
        <v>0</v>
      </c>
      <c r="E24" s="45">
        <v>0</v>
      </c>
      <c r="F24" s="46">
        <v>0</v>
      </c>
      <c r="G24" s="47">
        <f t="shared" si="10"/>
        <v>0</v>
      </c>
      <c r="H24" s="45">
        <v>0</v>
      </c>
      <c r="I24" s="47">
        <v>0</v>
      </c>
      <c r="J24" s="47">
        <f t="shared" si="11"/>
        <v>0</v>
      </c>
      <c r="K24" s="45">
        <v>0</v>
      </c>
      <c r="L24" s="46">
        <v>0</v>
      </c>
      <c r="M24" s="47">
        <f t="shared" si="12"/>
        <v>0</v>
      </c>
      <c r="N24" s="45">
        <v>0</v>
      </c>
      <c r="O24" s="47">
        <v>0</v>
      </c>
      <c r="P24" s="47">
        <f t="shared" si="13"/>
        <v>0</v>
      </c>
      <c r="Q24" s="45">
        <f t="shared" si="14"/>
        <v>0</v>
      </c>
      <c r="R24" s="46">
        <f t="shared" si="14"/>
        <v>0</v>
      </c>
      <c r="S24" s="47">
        <f t="shared" si="15"/>
        <v>0</v>
      </c>
    </row>
    <row r="25" spans="1:19" s="43" customFormat="1" ht="12.75">
      <c r="A25" s="44" t="s">
        <v>8</v>
      </c>
      <c r="B25" s="45">
        <v>0</v>
      </c>
      <c r="C25" s="46">
        <v>1</v>
      </c>
      <c r="D25" s="47">
        <f t="shared" si="9"/>
        <v>1</v>
      </c>
      <c r="E25" s="45">
        <v>22</v>
      </c>
      <c r="F25" s="46">
        <v>7</v>
      </c>
      <c r="G25" s="47">
        <f t="shared" si="10"/>
        <v>29</v>
      </c>
      <c r="H25" s="45">
        <v>0</v>
      </c>
      <c r="I25" s="47">
        <v>0</v>
      </c>
      <c r="J25" s="47">
        <f t="shared" si="11"/>
        <v>0</v>
      </c>
      <c r="K25" s="45">
        <v>3</v>
      </c>
      <c r="L25" s="46">
        <v>1</v>
      </c>
      <c r="M25" s="47">
        <f t="shared" si="12"/>
        <v>4</v>
      </c>
      <c r="N25" s="45">
        <v>0</v>
      </c>
      <c r="O25" s="47">
        <v>0</v>
      </c>
      <c r="P25" s="47">
        <f t="shared" si="13"/>
        <v>0</v>
      </c>
      <c r="Q25" s="45">
        <f t="shared" si="14"/>
        <v>25</v>
      </c>
      <c r="R25" s="46">
        <f t="shared" si="14"/>
        <v>9</v>
      </c>
      <c r="S25" s="47">
        <f t="shared" si="15"/>
        <v>34</v>
      </c>
    </row>
    <row r="26" spans="1:19" s="29" customFormat="1" ht="12.75">
      <c r="A26" s="29" t="s">
        <v>2</v>
      </c>
      <c r="B26" s="36">
        <f>SUM(B19:B25)</f>
        <v>2</v>
      </c>
      <c r="C26" s="37">
        <f aca="true" t="shared" si="16" ref="C26:S26">SUM(C19:C25)</f>
        <v>4</v>
      </c>
      <c r="D26" s="37">
        <f t="shared" si="16"/>
        <v>6</v>
      </c>
      <c r="E26" s="36">
        <f t="shared" si="16"/>
        <v>119</v>
      </c>
      <c r="F26" s="37">
        <f t="shared" si="16"/>
        <v>51</v>
      </c>
      <c r="G26" s="37">
        <f t="shared" si="16"/>
        <v>170</v>
      </c>
      <c r="H26" s="36">
        <f t="shared" si="16"/>
        <v>0</v>
      </c>
      <c r="I26" s="37">
        <f t="shared" si="16"/>
        <v>2</v>
      </c>
      <c r="J26" s="37">
        <f t="shared" si="16"/>
        <v>2</v>
      </c>
      <c r="K26" s="36">
        <f t="shared" si="16"/>
        <v>31</v>
      </c>
      <c r="L26" s="37">
        <f t="shared" si="16"/>
        <v>10</v>
      </c>
      <c r="M26" s="37">
        <f t="shared" si="16"/>
        <v>41</v>
      </c>
      <c r="N26" s="36">
        <f t="shared" si="16"/>
        <v>0</v>
      </c>
      <c r="O26" s="37">
        <f t="shared" si="16"/>
        <v>0</v>
      </c>
      <c r="P26" s="37">
        <f t="shared" si="16"/>
        <v>0</v>
      </c>
      <c r="Q26" s="36">
        <f t="shared" si="16"/>
        <v>152</v>
      </c>
      <c r="R26" s="37">
        <f t="shared" si="16"/>
        <v>67</v>
      </c>
      <c r="S26" s="37">
        <f t="shared" si="16"/>
        <v>219</v>
      </c>
    </row>
    <row r="27" spans="1:19" s="43" customFormat="1" ht="12.75">
      <c r="A27" s="44"/>
      <c r="B27" s="46"/>
      <c r="C27" s="46"/>
      <c r="D27" s="47"/>
      <c r="E27" s="46"/>
      <c r="F27" s="46"/>
      <c r="G27" s="47"/>
      <c r="H27" s="46"/>
      <c r="I27" s="47"/>
      <c r="J27" s="46"/>
      <c r="K27" s="46"/>
      <c r="L27" s="46"/>
      <c r="M27" s="47"/>
      <c r="N27" s="46"/>
      <c r="O27" s="47"/>
      <c r="P27" s="47"/>
      <c r="Q27" s="46"/>
      <c r="R27" s="46"/>
      <c r="S27" s="47"/>
    </row>
    <row r="28" spans="1:19" s="43" customFormat="1" ht="12.75">
      <c r="A28" s="51" t="s">
        <v>50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s="43" customFormat="1" ht="13.5" thickBot="1">
      <c r="A29" s="44"/>
      <c r="B29" s="46"/>
      <c r="C29" s="46"/>
      <c r="D29" s="47"/>
      <c r="E29" s="46"/>
      <c r="F29" s="46"/>
      <c r="G29" s="47"/>
      <c r="H29" s="46"/>
      <c r="I29" s="47"/>
      <c r="J29" s="46"/>
      <c r="K29" s="46"/>
      <c r="L29" s="46"/>
      <c r="M29" s="47"/>
      <c r="N29" s="46"/>
      <c r="O29" s="47"/>
      <c r="P29" s="47"/>
      <c r="Q29" s="46"/>
      <c r="R29" s="46"/>
      <c r="S29" s="47"/>
    </row>
    <row r="30" spans="1:19" s="43" customFormat="1" ht="12.75">
      <c r="A30" s="15"/>
      <c r="B30" s="252" t="s">
        <v>9</v>
      </c>
      <c r="C30" s="17"/>
      <c r="D30" s="18"/>
      <c r="E30" s="16" t="s">
        <v>10</v>
      </c>
      <c r="F30" s="17"/>
      <c r="G30" s="18"/>
      <c r="H30" s="16" t="s">
        <v>11</v>
      </c>
      <c r="I30" s="18"/>
      <c r="J30" s="18"/>
      <c r="K30" s="16" t="s">
        <v>12</v>
      </c>
      <c r="L30" s="17"/>
      <c r="M30" s="18"/>
      <c r="N30" s="16" t="s">
        <v>14</v>
      </c>
      <c r="O30" s="18"/>
      <c r="P30" s="18"/>
      <c r="Q30" s="16" t="s">
        <v>2</v>
      </c>
      <c r="R30" s="17"/>
      <c r="S30" s="18"/>
    </row>
    <row r="31" spans="1:19" s="59" customFormat="1" ht="12.75">
      <c r="A31" s="260" t="s">
        <v>11</v>
      </c>
      <c r="B31" s="253" t="s">
        <v>13</v>
      </c>
      <c r="C31" s="20" t="s">
        <v>15</v>
      </c>
      <c r="D31" s="20" t="s">
        <v>2</v>
      </c>
      <c r="E31" s="19" t="s">
        <v>13</v>
      </c>
      <c r="F31" s="20" t="s">
        <v>15</v>
      </c>
      <c r="G31" s="20" t="s">
        <v>2</v>
      </c>
      <c r="H31" s="19" t="s">
        <v>13</v>
      </c>
      <c r="I31" s="20" t="s">
        <v>15</v>
      </c>
      <c r="J31" s="20" t="s">
        <v>2</v>
      </c>
      <c r="K31" s="19" t="s">
        <v>13</v>
      </c>
      <c r="L31" s="20" t="s">
        <v>15</v>
      </c>
      <c r="M31" s="21" t="s">
        <v>2</v>
      </c>
      <c r="N31" s="20" t="s">
        <v>13</v>
      </c>
      <c r="O31" s="20" t="s">
        <v>15</v>
      </c>
      <c r="P31" s="20" t="s">
        <v>2</v>
      </c>
      <c r="Q31" s="19" t="s">
        <v>13</v>
      </c>
      <c r="R31" s="20" t="s">
        <v>15</v>
      </c>
      <c r="S31" s="20" t="s">
        <v>2</v>
      </c>
    </row>
    <row r="32" spans="1:19" s="43" customFormat="1" ht="12.75">
      <c r="A32" s="38" t="s">
        <v>1</v>
      </c>
      <c r="B32" s="39">
        <v>102</v>
      </c>
      <c r="C32" s="40">
        <v>5</v>
      </c>
      <c r="D32" s="40">
        <f>SUM(B32:C32)</f>
        <v>107</v>
      </c>
      <c r="E32" s="39">
        <v>304</v>
      </c>
      <c r="F32" s="40">
        <v>17</v>
      </c>
      <c r="G32" s="40">
        <f aca="true" t="shared" si="17" ref="G32:G38">SUM(E32:F32)</f>
        <v>321</v>
      </c>
      <c r="H32" s="39">
        <v>0</v>
      </c>
      <c r="I32" s="40">
        <v>0</v>
      </c>
      <c r="J32" s="40">
        <f aca="true" t="shared" si="18" ref="J32:J38">SUM(H32:I32)</f>
        <v>0</v>
      </c>
      <c r="K32" s="39">
        <v>151</v>
      </c>
      <c r="L32" s="40">
        <v>9</v>
      </c>
      <c r="M32" s="40">
        <f aca="true" t="shared" si="19" ref="M32:M38">SUM(K32:L32)</f>
        <v>160</v>
      </c>
      <c r="N32" s="39">
        <v>0</v>
      </c>
      <c r="O32" s="40">
        <v>0</v>
      </c>
      <c r="P32" s="40">
        <f aca="true" t="shared" si="20" ref="P32:P38">SUM(N32:O32)</f>
        <v>0</v>
      </c>
      <c r="Q32" s="41">
        <f>SUM(N32,K32,H32,E32,B32)</f>
        <v>557</v>
      </c>
      <c r="R32" s="42">
        <f>SUM(O32,L32,I32,F32,C32)</f>
        <v>31</v>
      </c>
      <c r="S32" s="40">
        <f aca="true" t="shared" si="21" ref="S32:S38">SUM(Q32:R32)</f>
        <v>588</v>
      </c>
    </row>
    <row r="33" spans="1:19" s="43" customFormat="1" ht="12.75">
      <c r="A33" s="44" t="s">
        <v>3</v>
      </c>
      <c r="B33" s="45">
        <v>59</v>
      </c>
      <c r="C33" s="46">
        <v>1</v>
      </c>
      <c r="D33" s="47">
        <f aca="true" t="shared" si="22" ref="D33:D38">SUM(B33:C33)</f>
        <v>60</v>
      </c>
      <c r="E33" s="45">
        <v>162</v>
      </c>
      <c r="F33" s="46">
        <v>7</v>
      </c>
      <c r="G33" s="47">
        <f t="shared" si="17"/>
        <v>169</v>
      </c>
      <c r="H33" s="45">
        <v>0</v>
      </c>
      <c r="I33" s="47">
        <v>1</v>
      </c>
      <c r="J33" s="47">
        <f t="shared" si="18"/>
        <v>1</v>
      </c>
      <c r="K33" s="45">
        <v>102</v>
      </c>
      <c r="L33" s="46">
        <v>2</v>
      </c>
      <c r="M33" s="47">
        <f t="shared" si="19"/>
        <v>104</v>
      </c>
      <c r="N33" s="45">
        <v>0</v>
      </c>
      <c r="O33" s="47">
        <v>0</v>
      </c>
      <c r="P33" s="47">
        <f t="shared" si="20"/>
        <v>0</v>
      </c>
      <c r="Q33" s="48">
        <f aca="true" t="shared" si="23" ref="Q33:Q38">SUM(N33,K33,H33,E33,B33)</f>
        <v>323</v>
      </c>
      <c r="R33" s="46">
        <f aca="true" t="shared" si="24" ref="R33:R38">SUM(O33,L33,I33,F33,C33)</f>
        <v>11</v>
      </c>
      <c r="S33" s="47">
        <f t="shared" si="21"/>
        <v>334</v>
      </c>
    </row>
    <row r="34" spans="1:19" s="43" customFormat="1" ht="12.75">
      <c r="A34" s="44" t="s">
        <v>16</v>
      </c>
      <c r="B34" s="45">
        <v>35</v>
      </c>
      <c r="C34" s="46">
        <v>1</v>
      </c>
      <c r="D34" s="47">
        <f t="shared" si="22"/>
        <v>36</v>
      </c>
      <c r="E34" s="45">
        <v>62</v>
      </c>
      <c r="F34" s="46">
        <v>2</v>
      </c>
      <c r="G34" s="47">
        <f t="shared" si="17"/>
        <v>64</v>
      </c>
      <c r="H34" s="45">
        <v>0</v>
      </c>
      <c r="I34" s="47">
        <v>0</v>
      </c>
      <c r="J34" s="47">
        <f t="shared" si="18"/>
        <v>0</v>
      </c>
      <c r="K34" s="45">
        <v>33</v>
      </c>
      <c r="L34" s="46">
        <v>0</v>
      </c>
      <c r="M34" s="47">
        <f t="shared" si="19"/>
        <v>33</v>
      </c>
      <c r="N34" s="45">
        <v>0</v>
      </c>
      <c r="O34" s="47">
        <v>1</v>
      </c>
      <c r="P34" s="47">
        <f t="shared" si="20"/>
        <v>1</v>
      </c>
      <c r="Q34" s="48">
        <f t="shared" si="23"/>
        <v>130</v>
      </c>
      <c r="R34" s="46">
        <f t="shared" si="24"/>
        <v>4</v>
      </c>
      <c r="S34" s="47">
        <f t="shared" si="21"/>
        <v>134</v>
      </c>
    </row>
    <row r="35" spans="1:19" s="43" customFormat="1" ht="12.75">
      <c r="A35" s="44" t="s">
        <v>5</v>
      </c>
      <c r="B35" s="45">
        <v>75</v>
      </c>
      <c r="C35" s="46">
        <v>7</v>
      </c>
      <c r="D35" s="47">
        <f t="shared" si="22"/>
        <v>82</v>
      </c>
      <c r="E35" s="45">
        <v>279</v>
      </c>
      <c r="F35" s="46">
        <v>18</v>
      </c>
      <c r="G35" s="47">
        <f t="shared" si="17"/>
        <v>297</v>
      </c>
      <c r="H35" s="45">
        <v>0</v>
      </c>
      <c r="I35" s="47">
        <v>0</v>
      </c>
      <c r="J35" s="47">
        <f t="shared" si="18"/>
        <v>0</v>
      </c>
      <c r="K35" s="45">
        <v>54</v>
      </c>
      <c r="L35" s="46">
        <v>4</v>
      </c>
      <c r="M35" s="47">
        <f t="shared" si="19"/>
        <v>58</v>
      </c>
      <c r="N35" s="45">
        <v>0</v>
      </c>
      <c r="O35" s="47">
        <v>0</v>
      </c>
      <c r="P35" s="47">
        <f t="shared" si="20"/>
        <v>0</v>
      </c>
      <c r="Q35" s="48">
        <f t="shared" si="23"/>
        <v>408</v>
      </c>
      <c r="R35" s="46">
        <f t="shared" si="24"/>
        <v>29</v>
      </c>
      <c r="S35" s="47">
        <f t="shared" si="21"/>
        <v>437</v>
      </c>
    </row>
    <row r="36" spans="1:19" s="43" customFormat="1" ht="12.75">
      <c r="A36" s="44" t="s">
        <v>6</v>
      </c>
      <c r="B36" s="45">
        <v>86</v>
      </c>
      <c r="C36" s="46">
        <v>9</v>
      </c>
      <c r="D36" s="47">
        <f t="shared" si="22"/>
        <v>95</v>
      </c>
      <c r="E36" s="45">
        <v>303</v>
      </c>
      <c r="F36" s="46">
        <v>19</v>
      </c>
      <c r="G36" s="47">
        <f t="shared" si="17"/>
        <v>322</v>
      </c>
      <c r="H36" s="45">
        <v>0</v>
      </c>
      <c r="I36" s="47">
        <v>1</v>
      </c>
      <c r="J36" s="47">
        <f t="shared" si="18"/>
        <v>1</v>
      </c>
      <c r="K36" s="45">
        <v>110</v>
      </c>
      <c r="L36" s="46">
        <v>2</v>
      </c>
      <c r="M36" s="47">
        <f t="shared" si="19"/>
        <v>112</v>
      </c>
      <c r="N36" s="45">
        <v>0</v>
      </c>
      <c r="O36" s="47">
        <v>0</v>
      </c>
      <c r="P36" s="47">
        <f t="shared" si="20"/>
        <v>0</v>
      </c>
      <c r="Q36" s="48">
        <f t="shared" si="23"/>
        <v>499</v>
      </c>
      <c r="R36" s="46">
        <f t="shared" si="24"/>
        <v>31</v>
      </c>
      <c r="S36" s="47">
        <f t="shared" si="21"/>
        <v>530</v>
      </c>
    </row>
    <row r="37" spans="1:19" s="43" customFormat="1" ht="12.75">
      <c r="A37" s="44" t="s">
        <v>7</v>
      </c>
      <c r="B37" s="45">
        <v>1</v>
      </c>
      <c r="C37" s="46">
        <v>0</v>
      </c>
      <c r="D37" s="47">
        <f t="shared" si="22"/>
        <v>1</v>
      </c>
      <c r="E37" s="45">
        <v>0</v>
      </c>
      <c r="F37" s="46">
        <v>0</v>
      </c>
      <c r="G37" s="47">
        <f t="shared" si="17"/>
        <v>0</v>
      </c>
      <c r="H37" s="45">
        <v>0</v>
      </c>
      <c r="I37" s="47">
        <v>0</v>
      </c>
      <c r="J37" s="47">
        <f t="shared" si="18"/>
        <v>0</v>
      </c>
      <c r="K37" s="45">
        <v>0</v>
      </c>
      <c r="L37" s="46">
        <v>0</v>
      </c>
      <c r="M37" s="47">
        <f t="shared" si="19"/>
        <v>0</v>
      </c>
      <c r="N37" s="45">
        <v>0</v>
      </c>
      <c r="O37" s="47">
        <v>0</v>
      </c>
      <c r="P37" s="47">
        <f t="shared" si="20"/>
        <v>0</v>
      </c>
      <c r="Q37" s="48">
        <f t="shared" si="23"/>
        <v>1</v>
      </c>
      <c r="R37" s="46">
        <f t="shared" si="24"/>
        <v>0</v>
      </c>
      <c r="S37" s="47">
        <f t="shared" si="21"/>
        <v>1</v>
      </c>
    </row>
    <row r="38" spans="1:19" s="43" customFormat="1" ht="12.75">
      <c r="A38" s="44" t="s">
        <v>8</v>
      </c>
      <c r="B38" s="45">
        <v>66</v>
      </c>
      <c r="C38" s="46">
        <v>7</v>
      </c>
      <c r="D38" s="47">
        <f t="shared" si="22"/>
        <v>73</v>
      </c>
      <c r="E38" s="45">
        <v>169</v>
      </c>
      <c r="F38" s="46">
        <v>12</v>
      </c>
      <c r="G38" s="47">
        <f t="shared" si="17"/>
        <v>181</v>
      </c>
      <c r="H38" s="45">
        <v>1</v>
      </c>
      <c r="I38" s="47">
        <v>0</v>
      </c>
      <c r="J38" s="47">
        <f t="shared" si="18"/>
        <v>1</v>
      </c>
      <c r="K38" s="45">
        <v>32</v>
      </c>
      <c r="L38" s="46">
        <v>0</v>
      </c>
      <c r="M38" s="47">
        <f t="shared" si="19"/>
        <v>32</v>
      </c>
      <c r="N38" s="45">
        <v>0</v>
      </c>
      <c r="O38" s="47">
        <v>0</v>
      </c>
      <c r="P38" s="47">
        <f t="shared" si="20"/>
        <v>0</v>
      </c>
      <c r="Q38" s="48">
        <f t="shared" si="23"/>
        <v>268</v>
      </c>
      <c r="R38" s="46">
        <f t="shared" si="24"/>
        <v>19</v>
      </c>
      <c r="S38" s="47">
        <f t="shared" si="21"/>
        <v>287</v>
      </c>
    </row>
    <row r="39" spans="1:19" s="29" customFormat="1" ht="12.75">
      <c r="A39" s="29" t="s">
        <v>2</v>
      </c>
      <c r="B39" s="36">
        <f>SUM(B32:B38)</f>
        <v>424</v>
      </c>
      <c r="C39" s="37">
        <f aca="true" t="shared" si="25" ref="C39:S39">SUM(C32:C38)</f>
        <v>30</v>
      </c>
      <c r="D39" s="37">
        <f t="shared" si="25"/>
        <v>454</v>
      </c>
      <c r="E39" s="36">
        <f t="shared" si="25"/>
        <v>1279</v>
      </c>
      <c r="F39" s="37">
        <f t="shared" si="25"/>
        <v>75</v>
      </c>
      <c r="G39" s="37">
        <f t="shared" si="25"/>
        <v>1354</v>
      </c>
      <c r="H39" s="36">
        <f>SUM(H32:H38)</f>
        <v>1</v>
      </c>
      <c r="I39" s="37">
        <f t="shared" si="25"/>
        <v>2</v>
      </c>
      <c r="J39" s="37">
        <f t="shared" si="25"/>
        <v>3</v>
      </c>
      <c r="K39" s="36">
        <f t="shared" si="25"/>
        <v>482</v>
      </c>
      <c r="L39" s="37">
        <f t="shared" si="25"/>
        <v>17</v>
      </c>
      <c r="M39" s="37">
        <f t="shared" si="25"/>
        <v>499</v>
      </c>
      <c r="N39" s="36">
        <f t="shared" si="25"/>
        <v>0</v>
      </c>
      <c r="O39" s="37">
        <f t="shared" si="25"/>
        <v>1</v>
      </c>
      <c r="P39" s="37">
        <f t="shared" si="25"/>
        <v>1</v>
      </c>
      <c r="Q39" s="49">
        <f t="shared" si="25"/>
        <v>2186</v>
      </c>
      <c r="R39" s="228">
        <f t="shared" si="25"/>
        <v>125</v>
      </c>
      <c r="S39" s="50">
        <f t="shared" si="25"/>
        <v>2311</v>
      </c>
    </row>
    <row r="41" s="43" customFormat="1" ht="12.75">
      <c r="A41" s="144" t="s">
        <v>59</v>
      </c>
    </row>
    <row r="42" s="246" customFormat="1" ht="12.75">
      <c r="A42" s="249" t="s">
        <v>40</v>
      </c>
    </row>
    <row r="43" s="43" customFormat="1" ht="12.75">
      <c r="A43" s="143" t="s">
        <v>58</v>
      </c>
    </row>
    <row r="44" s="43" customFormat="1" ht="12.75">
      <c r="A44" s="142"/>
    </row>
    <row r="45" s="43" customFormat="1" ht="12.75">
      <c r="A45" s="144" t="s">
        <v>46</v>
      </c>
    </row>
    <row r="46" s="43" customFormat="1" ht="12.75">
      <c r="A46" s="144" t="s">
        <v>43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28125" style="0" customWidth="1"/>
    <col min="2" max="9" width="10.140625" style="0" customWidth="1"/>
    <col min="12" max="12" width="24.140625" style="297" bestFit="1" customWidth="1"/>
  </cols>
  <sheetData>
    <row r="1" ht="12.75">
      <c r="A1" s="10" t="s">
        <v>137</v>
      </c>
    </row>
    <row r="2" spans="1:9" ht="12.75">
      <c r="A2" s="350" t="s">
        <v>181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180</v>
      </c>
      <c r="B3" s="350"/>
      <c r="C3" s="350"/>
      <c r="D3" s="350"/>
      <c r="E3" s="350"/>
      <c r="F3" s="350"/>
      <c r="G3" s="350"/>
      <c r="H3" s="350"/>
      <c r="I3" s="350"/>
    </row>
    <row r="4" ht="13.5" thickBot="1">
      <c r="A4" s="10"/>
    </row>
    <row r="5" spans="1:9" ht="12.75">
      <c r="A5" s="312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>
      <c r="A6" s="309" t="s">
        <v>1</v>
      </c>
      <c r="B6" s="308"/>
      <c r="C6" s="308"/>
      <c r="D6" s="308"/>
      <c r="E6" s="308"/>
      <c r="F6" s="308"/>
      <c r="G6" s="308"/>
      <c r="H6" s="308"/>
      <c r="I6" s="307"/>
    </row>
    <row r="7" spans="1:9" ht="12.75">
      <c r="A7" t="s">
        <v>172</v>
      </c>
      <c r="B7" s="302">
        <v>0</v>
      </c>
      <c r="C7" s="302">
        <v>1</v>
      </c>
      <c r="D7" s="302">
        <v>42</v>
      </c>
      <c r="E7" s="302">
        <v>56</v>
      </c>
      <c r="F7" s="302">
        <v>4</v>
      </c>
      <c r="G7" s="302">
        <v>0</v>
      </c>
      <c r="H7" s="302">
        <v>0</v>
      </c>
      <c r="I7" s="301">
        <v>103</v>
      </c>
    </row>
    <row r="8" spans="1:9" ht="12.75">
      <c r="A8" t="s">
        <v>171</v>
      </c>
      <c r="B8" s="302">
        <v>3</v>
      </c>
      <c r="C8" s="302">
        <v>3</v>
      </c>
      <c r="D8" s="302">
        <v>160</v>
      </c>
      <c r="E8" s="302">
        <v>161</v>
      </c>
      <c r="F8" s="302">
        <v>9</v>
      </c>
      <c r="G8" s="302">
        <v>1</v>
      </c>
      <c r="H8" s="302">
        <v>2</v>
      </c>
      <c r="I8" s="301">
        <v>339</v>
      </c>
    </row>
    <row r="9" spans="1:9" ht="12.75">
      <c r="A9" t="s">
        <v>174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1">
        <v>0</v>
      </c>
    </row>
    <row r="10" spans="1:9" ht="12.75">
      <c r="A10" t="s">
        <v>169</v>
      </c>
      <c r="B10" s="302">
        <v>0</v>
      </c>
      <c r="C10" s="302">
        <v>3</v>
      </c>
      <c r="D10" s="302">
        <v>57</v>
      </c>
      <c r="E10" s="302">
        <v>96</v>
      </c>
      <c r="F10" s="302">
        <v>5</v>
      </c>
      <c r="G10" s="302">
        <v>0</v>
      </c>
      <c r="H10" s="302">
        <v>0</v>
      </c>
      <c r="I10" s="301">
        <v>161</v>
      </c>
    </row>
    <row r="11" spans="1:12" s="298" customFormat="1" ht="12.75">
      <c r="A11" s="298" t="s">
        <v>2</v>
      </c>
      <c r="B11" s="300">
        <v>3</v>
      </c>
      <c r="C11" s="300">
        <v>7</v>
      </c>
      <c r="D11" s="300">
        <v>259</v>
      </c>
      <c r="E11" s="300">
        <v>313</v>
      </c>
      <c r="F11" s="300">
        <v>18</v>
      </c>
      <c r="G11" s="300">
        <v>1</v>
      </c>
      <c r="H11" s="300">
        <v>2</v>
      </c>
      <c r="I11" s="6">
        <v>603</v>
      </c>
      <c r="L11" s="303"/>
    </row>
    <row r="12" spans="1:9" ht="12.75">
      <c r="A12" s="10" t="s">
        <v>3</v>
      </c>
      <c r="B12" s="302"/>
      <c r="C12" s="302"/>
      <c r="D12" s="302"/>
      <c r="E12" s="302"/>
      <c r="F12" s="302"/>
      <c r="G12" s="302"/>
      <c r="H12" s="302"/>
      <c r="I12" s="301"/>
    </row>
    <row r="13" spans="1:9" ht="12.75">
      <c r="A13" t="s">
        <v>172</v>
      </c>
      <c r="B13" s="302">
        <v>0</v>
      </c>
      <c r="C13" s="302">
        <v>2</v>
      </c>
      <c r="D13" s="302">
        <v>21</v>
      </c>
      <c r="E13" s="302">
        <v>34</v>
      </c>
      <c r="F13" s="302">
        <v>2</v>
      </c>
      <c r="G13" s="302">
        <v>0</v>
      </c>
      <c r="H13" s="302">
        <v>0</v>
      </c>
      <c r="I13" s="301">
        <v>59</v>
      </c>
    </row>
    <row r="14" spans="1:9" ht="12.75">
      <c r="A14" t="s">
        <v>171</v>
      </c>
      <c r="B14" s="302">
        <v>0</v>
      </c>
      <c r="C14" s="302">
        <v>3</v>
      </c>
      <c r="D14" s="302">
        <v>85</v>
      </c>
      <c r="E14" s="302">
        <v>92</v>
      </c>
      <c r="F14" s="302">
        <v>8</v>
      </c>
      <c r="G14" s="302">
        <v>0</v>
      </c>
      <c r="H14" s="302">
        <v>0</v>
      </c>
      <c r="I14" s="301">
        <v>188</v>
      </c>
    </row>
    <row r="15" spans="1:9" ht="12.75">
      <c r="A15" t="s">
        <v>174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1">
        <v>0</v>
      </c>
    </row>
    <row r="16" spans="1:9" ht="12.75">
      <c r="A16" t="s">
        <v>169</v>
      </c>
      <c r="B16" s="302">
        <v>0</v>
      </c>
      <c r="C16" s="302">
        <v>2</v>
      </c>
      <c r="D16" s="302">
        <v>45</v>
      </c>
      <c r="E16" s="302">
        <v>56</v>
      </c>
      <c r="F16" s="302">
        <v>4</v>
      </c>
      <c r="G16" s="302">
        <v>0</v>
      </c>
      <c r="H16" s="302">
        <v>0</v>
      </c>
      <c r="I16" s="301">
        <v>107</v>
      </c>
    </row>
    <row r="17" spans="1:20" s="298" customFormat="1" ht="12.75">
      <c r="A17" s="298" t="s">
        <v>2</v>
      </c>
      <c r="B17" s="300">
        <v>0</v>
      </c>
      <c r="C17" s="300">
        <v>7</v>
      </c>
      <c r="D17" s="300">
        <v>151</v>
      </c>
      <c r="E17" s="300">
        <v>182</v>
      </c>
      <c r="F17" s="300">
        <v>14</v>
      </c>
      <c r="G17" s="300">
        <v>0</v>
      </c>
      <c r="H17" s="300">
        <v>0</v>
      </c>
      <c r="I17" s="6">
        <v>354</v>
      </c>
      <c r="K17"/>
      <c r="L17" s="297"/>
      <c r="M17"/>
      <c r="N17"/>
      <c r="O17"/>
      <c r="P17"/>
      <c r="Q17"/>
      <c r="R17"/>
      <c r="S17"/>
      <c r="T17"/>
    </row>
    <row r="18" spans="1:9" ht="12.75">
      <c r="A18" s="10" t="s">
        <v>4</v>
      </c>
      <c r="B18" s="302"/>
      <c r="C18" s="302"/>
      <c r="D18" s="302"/>
      <c r="E18" s="302"/>
      <c r="F18" s="302"/>
      <c r="G18" s="302"/>
      <c r="H18" s="302"/>
      <c r="I18" s="301"/>
    </row>
    <row r="19" spans="1:20" ht="12.75">
      <c r="A19" t="s">
        <v>172</v>
      </c>
      <c r="B19" s="302">
        <v>0</v>
      </c>
      <c r="C19" s="302">
        <v>0</v>
      </c>
      <c r="D19" s="302">
        <v>16</v>
      </c>
      <c r="E19" s="302">
        <v>20</v>
      </c>
      <c r="F19" s="302">
        <v>0</v>
      </c>
      <c r="G19" s="302">
        <v>0</v>
      </c>
      <c r="H19" s="302">
        <v>0</v>
      </c>
      <c r="I19" s="301">
        <v>36</v>
      </c>
      <c r="K19" s="298"/>
      <c r="L19" s="303"/>
      <c r="M19" s="298"/>
      <c r="N19" s="298"/>
      <c r="O19" s="298"/>
      <c r="P19" s="298"/>
      <c r="Q19" s="298"/>
      <c r="R19" s="298"/>
      <c r="S19" s="298"/>
      <c r="T19" s="298"/>
    </row>
    <row r="20" spans="1:9" ht="12.75">
      <c r="A20" t="s">
        <v>171</v>
      </c>
      <c r="B20" s="302">
        <v>0</v>
      </c>
      <c r="C20" s="302">
        <v>1</v>
      </c>
      <c r="D20" s="302">
        <v>20</v>
      </c>
      <c r="E20" s="302">
        <v>37</v>
      </c>
      <c r="F20" s="302">
        <v>8</v>
      </c>
      <c r="G20" s="302">
        <v>0</v>
      </c>
      <c r="H20" s="302">
        <v>0</v>
      </c>
      <c r="I20" s="301">
        <v>66</v>
      </c>
    </row>
    <row r="21" spans="1:9" ht="12.75">
      <c r="A21" t="s">
        <v>169</v>
      </c>
      <c r="B21" s="302">
        <v>0</v>
      </c>
      <c r="C21" s="302">
        <v>1</v>
      </c>
      <c r="D21" s="302">
        <v>14</v>
      </c>
      <c r="E21" s="302">
        <v>18</v>
      </c>
      <c r="F21" s="302">
        <v>1</v>
      </c>
      <c r="G21" s="302">
        <v>0</v>
      </c>
      <c r="H21" s="302">
        <v>0</v>
      </c>
      <c r="I21" s="301">
        <v>34</v>
      </c>
    </row>
    <row r="22" spans="1:20" s="298" customFormat="1" ht="12.75">
      <c r="A22" s="298" t="s">
        <v>2</v>
      </c>
      <c r="B22" s="300">
        <v>0</v>
      </c>
      <c r="C22" s="300">
        <v>2</v>
      </c>
      <c r="D22" s="300">
        <v>50</v>
      </c>
      <c r="E22" s="300">
        <v>75</v>
      </c>
      <c r="F22" s="300">
        <v>9</v>
      </c>
      <c r="G22" s="300">
        <v>0</v>
      </c>
      <c r="H22" s="300">
        <v>0</v>
      </c>
      <c r="I22" s="6">
        <v>136</v>
      </c>
      <c r="K22"/>
      <c r="L22" s="297"/>
      <c r="M22"/>
      <c r="N22"/>
      <c r="O22"/>
      <c r="P22"/>
      <c r="Q22"/>
      <c r="R22"/>
      <c r="S22"/>
      <c r="T22"/>
    </row>
    <row r="23" spans="1:9" ht="12.75">
      <c r="A23" s="10" t="s">
        <v>5</v>
      </c>
      <c r="B23" s="302"/>
      <c r="C23" s="302"/>
      <c r="D23" s="302"/>
      <c r="E23" s="302"/>
      <c r="F23" s="302"/>
      <c r="G23" s="302"/>
      <c r="H23" s="302"/>
      <c r="I23" s="301"/>
    </row>
    <row r="24" spans="1:9" ht="12.75">
      <c r="A24" t="s">
        <v>172</v>
      </c>
      <c r="B24" s="302">
        <v>0</v>
      </c>
      <c r="C24" s="302">
        <v>2</v>
      </c>
      <c r="D24" s="302">
        <v>30</v>
      </c>
      <c r="E24" s="302">
        <v>40</v>
      </c>
      <c r="F24" s="302">
        <v>3</v>
      </c>
      <c r="G24" s="302">
        <v>0</v>
      </c>
      <c r="H24" s="302">
        <v>0</v>
      </c>
      <c r="I24" s="301">
        <v>75</v>
      </c>
    </row>
    <row r="25" spans="1:20" ht="12.75">
      <c r="A25" t="s">
        <v>171</v>
      </c>
      <c r="B25" s="302">
        <v>0</v>
      </c>
      <c r="C25" s="302">
        <v>8</v>
      </c>
      <c r="D25" s="302">
        <v>128</v>
      </c>
      <c r="E25" s="302">
        <v>140</v>
      </c>
      <c r="F25" s="302">
        <v>16</v>
      </c>
      <c r="G25" s="302">
        <v>0</v>
      </c>
      <c r="H25" s="302">
        <v>0</v>
      </c>
      <c r="I25" s="301">
        <v>292</v>
      </c>
      <c r="K25" s="298"/>
      <c r="L25" s="303"/>
      <c r="M25" s="298"/>
      <c r="N25" s="298"/>
      <c r="O25" s="298"/>
      <c r="P25" s="298"/>
      <c r="Q25" s="298"/>
      <c r="R25" s="298"/>
      <c r="S25" s="298"/>
      <c r="T25" s="298"/>
    </row>
    <row r="26" spans="1:9" ht="12.75">
      <c r="A26" t="s">
        <v>174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1">
        <v>0</v>
      </c>
    </row>
    <row r="27" spans="1:9" ht="12.75">
      <c r="A27" t="s">
        <v>169</v>
      </c>
      <c r="B27" s="302">
        <v>0</v>
      </c>
      <c r="C27" s="302">
        <v>2</v>
      </c>
      <c r="D27" s="302">
        <v>18</v>
      </c>
      <c r="E27" s="302">
        <v>34</v>
      </c>
      <c r="F27" s="302">
        <v>1</v>
      </c>
      <c r="G27" s="302">
        <v>0</v>
      </c>
      <c r="H27" s="302">
        <v>0</v>
      </c>
      <c r="I27" s="301">
        <v>55</v>
      </c>
    </row>
    <row r="28" spans="1:20" s="298" customFormat="1" ht="12.75">
      <c r="A28" s="298" t="s">
        <v>2</v>
      </c>
      <c r="B28" s="300">
        <v>0</v>
      </c>
      <c r="C28" s="300">
        <v>12</v>
      </c>
      <c r="D28" s="300">
        <v>176</v>
      </c>
      <c r="E28" s="300">
        <v>214</v>
      </c>
      <c r="F28" s="300">
        <v>20</v>
      </c>
      <c r="G28" s="300">
        <v>0</v>
      </c>
      <c r="H28" s="300">
        <v>0</v>
      </c>
      <c r="I28" s="6">
        <v>422</v>
      </c>
      <c r="K28"/>
      <c r="L28" s="297"/>
      <c r="M28"/>
      <c r="N28"/>
      <c r="O28"/>
      <c r="P28"/>
      <c r="Q28"/>
      <c r="R28"/>
      <c r="S28"/>
      <c r="T28"/>
    </row>
    <row r="29" spans="1:9" ht="12.75">
      <c r="A29" s="10" t="s">
        <v>6</v>
      </c>
      <c r="B29" s="302"/>
      <c r="C29" s="302"/>
      <c r="D29" s="302"/>
      <c r="E29" s="302"/>
      <c r="F29" s="302"/>
      <c r="G29" s="302"/>
      <c r="H29" s="302"/>
      <c r="I29" s="301"/>
    </row>
    <row r="30" spans="1:9" ht="12.75">
      <c r="A30" t="s">
        <v>172</v>
      </c>
      <c r="B30" s="302">
        <v>0</v>
      </c>
      <c r="C30" s="302">
        <v>1</v>
      </c>
      <c r="D30" s="302">
        <v>31</v>
      </c>
      <c r="E30" s="302">
        <v>50</v>
      </c>
      <c r="F30" s="302">
        <v>5</v>
      </c>
      <c r="G30" s="302">
        <v>0</v>
      </c>
      <c r="H30" s="302">
        <v>0</v>
      </c>
      <c r="I30" s="130">
        <v>87</v>
      </c>
    </row>
    <row r="31" spans="1:9" ht="12.75">
      <c r="A31" t="s">
        <v>171</v>
      </c>
      <c r="B31" s="302">
        <v>0</v>
      </c>
      <c r="C31" s="302">
        <v>5</v>
      </c>
      <c r="D31" s="302">
        <v>130</v>
      </c>
      <c r="E31" s="302">
        <v>173</v>
      </c>
      <c r="F31" s="302">
        <v>19</v>
      </c>
      <c r="G31" s="302">
        <v>0</v>
      </c>
      <c r="H31" s="302">
        <v>1</v>
      </c>
      <c r="I31" s="301">
        <v>328</v>
      </c>
    </row>
    <row r="32" spans="1:20" ht="12.75">
      <c r="A32" t="s">
        <v>174</v>
      </c>
      <c r="B32" s="302">
        <v>0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1">
        <v>0</v>
      </c>
      <c r="K32" s="298"/>
      <c r="L32" s="303"/>
      <c r="M32" s="298"/>
      <c r="N32" s="298"/>
      <c r="O32" s="298"/>
      <c r="P32" s="298"/>
      <c r="Q32" s="298"/>
      <c r="R32" s="298"/>
      <c r="S32" s="298"/>
      <c r="T32" s="298"/>
    </row>
    <row r="33" spans="1:9" ht="12.75">
      <c r="A33" t="s">
        <v>169</v>
      </c>
      <c r="B33" s="302">
        <v>0</v>
      </c>
      <c r="C33" s="302">
        <v>7</v>
      </c>
      <c r="D33" s="302">
        <v>42</v>
      </c>
      <c r="E33" s="302">
        <v>59</v>
      </c>
      <c r="F33" s="302">
        <v>6</v>
      </c>
      <c r="G33" s="302">
        <v>0</v>
      </c>
      <c r="H33" s="302">
        <v>0</v>
      </c>
      <c r="I33" s="301">
        <v>114</v>
      </c>
    </row>
    <row r="34" spans="1:20" s="298" customFormat="1" ht="12.75">
      <c r="A34" s="298" t="s">
        <v>2</v>
      </c>
      <c r="B34" s="300">
        <v>0</v>
      </c>
      <c r="C34" s="300">
        <v>13</v>
      </c>
      <c r="D34" s="300">
        <v>203</v>
      </c>
      <c r="E34" s="300">
        <v>282</v>
      </c>
      <c r="F34" s="300">
        <v>30</v>
      </c>
      <c r="G34" s="300">
        <v>0</v>
      </c>
      <c r="H34" s="300">
        <v>1</v>
      </c>
      <c r="I34" s="6">
        <v>529</v>
      </c>
      <c r="K34"/>
      <c r="L34" s="297"/>
      <c r="M34"/>
      <c r="N34"/>
      <c r="O34"/>
      <c r="P34"/>
      <c r="Q34"/>
      <c r="R34"/>
      <c r="S34"/>
      <c r="T34"/>
    </row>
    <row r="35" spans="1:9" ht="12.75">
      <c r="A35" s="10" t="s">
        <v>7</v>
      </c>
      <c r="B35" s="302"/>
      <c r="C35" s="302"/>
      <c r="D35" s="302"/>
      <c r="E35" s="302"/>
      <c r="F35" s="302"/>
      <c r="G35" s="302"/>
      <c r="H35" s="302"/>
      <c r="I35" s="301"/>
    </row>
    <row r="36" spans="1:9" ht="12.75">
      <c r="A36" t="s">
        <v>172</v>
      </c>
      <c r="B36" s="302">
        <v>0</v>
      </c>
      <c r="C36" s="302">
        <v>0</v>
      </c>
      <c r="D36" s="302">
        <v>0</v>
      </c>
      <c r="E36" s="302">
        <v>1</v>
      </c>
      <c r="F36" s="302">
        <v>0</v>
      </c>
      <c r="G36" s="302">
        <v>0</v>
      </c>
      <c r="H36" s="302">
        <v>0</v>
      </c>
      <c r="I36" s="301">
        <v>1</v>
      </c>
    </row>
    <row r="37" spans="1:20" s="298" customFormat="1" ht="12.75">
      <c r="A37" s="298" t="s">
        <v>2</v>
      </c>
      <c r="B37" s="300">
        <v>0</v>
      </c>
      <c r="C37" s="300">
        <v>0</v>
      </c>
      <c r="D37" s="300">
        <v>0</v>
      </c>
      <c r="E37" s="300">
        <v>1</v>
      </c>
      <c r="F37" s="300">
        <v>0</v>
      </c>
      <c r="G37" s="300">
        <v>0</v>
      </c>
      <c r="H37" s="300">
        <v>0</v>
      </c>
      <c r="I37" s="6">
        <v>1</v>
      </c>
      <c r="K37"/>
      <c r="L37" s="297"/>
      <c r="M37"/>
      <c r="N37"/>
      <c r="O37"/>
      <c r="P37"/>
      <c r="Q37"/>
      <c r="R37"/>
      <c r="S37"/>
      <c r="T37"/>
    </row>
    <row r="38" spans="1:20" ht="12.75">
      <c r="A38" s="10" t="s">
        <v>8</v>
      </c>
      <c r="B38" s="302"/>
      <c r="C38" s="302"/>
      <c r="D38" s="302"/>
      <c r="E38" s="302"/>
      <c r="F38" s="302"/>
      <c r="G38" s="302"/>
      <c r="H38" s="302"/>
      <c r="I38" s="301"/>
      <c r="K38" s="298"/>
      <c r="L38" s="303"/>
      <c r="M38" s="298"/>
      <c r="N38" s="298"/>
      <c r="O38" s="298"/>
      <c r="P38" s="298"/>
      <c r="Q38" s="298"/>
      <c r="R38" s="298"/>
      <c r="S38" s="298"/>
      <c r="T38" s="298"/>
    </row>
    <row r="39" spans="1:9" ht="12.75">
      <c r="A39" t="s">
        <v>172</v>
      </c>
      <c r="B39" s="302">
        <v>0</v>
      </c>
      <c r="C39" s="302">
        <v>2</v>
      </c>
      <c r="D39" s="302">
        <v>28</v>
      </c>
      <c r="E39" s="302">
        <v>30</v>
      </c>
      <c r="F39" s="302">
        <v>6</v>
      </c>
      <c r="G39" s="302">
        <v>0</v>
      </c>
      <c r="H39" s="302">
        <v>0</v>
      </c>
      <c r="I39" s="301">
        <v>66</v>
      </c>
    </row>
    <row r="40" spans="1:9" ht="12.75">
      <c r="A40" t="s">
        <v>171</v>
      </c>
      <c r="B40" s="302">
        <v>0</v>
      </c>
      <c r="C40" s="302">
        <v>10</v>
      </c>
      <c r="D40" s="302">
        <v>81</v>
      </c>
      <c r="E40" s="302">
        <v>96</v>
      </c>
      <c r="F40" s="302">
        <v>8</v>
      </c>
      <c r="G40" s="302">
        <v>0</v>
      </c>
      <c r="H40" s="302">
        <v>0</v>
      </c>
      <c r="I40" s="301">
        <v>195</v>
      </c>
    </row>
    <row r="41" spans="1:20" ht="12.75">
      <c r="A41" t="s">
        <v>174</v>
      </c>
      <c r="B41" s="302">
        <v>0</v>
      </c>
      <c r="C41" s="302">
        <v>0</v>
      </c>
      <c r="D41" s="302">
        <v>2</v>
      </c>
      <c r="E41" s="302">
        <v>0</v>
      </c>
      <c r="F41" s="302">
        <v>0</v>
      </c>
      <c r="G41" s="302">
        <v>0</v>
      </c>
      <c r="H41" s="302">
        <v>0</v>
      </c>
      <c r="I41" s="301">
        <v>2</v>
      </c>
      <c r="K41" s="298"/>
      <c r="L41" s="303"/>
      <c r="M41" s="298"/>
      <c r="N41" s="298"/>
      <c r="O41" s="298"/>
      <c r="P41" s="298"/>
      <c r="Q41" s="298"/>
      <c r="R41" s="298"/>
      <c r="S41" s="298"/>
      <c r="T41" s="298"/>
    </row>
    <row r="42" spans="1:9" ht="12.75">
      <c r="A42" t="s">
        <v>169</v>
      </c>
      <c r="B42" s="302">
        <v>0</v>
      </c>
      <c r="C42" s="302">
        <v>0</v>
      </c>
      <c r="D42" s="302">
        <v>13</v>
      </c>
      <c r="E42" s="302">
        <v>19</v>
      </c>
      <c r="F42" s="302">
        <v>3</v>
      </c>
      <c r="G42" s="302">
        <v>0</v>
      </c>
      <c r="H42" s="302">
        <v>0</v>
      </c>
      <c r="I42" s="301">
        <v>35</v>
      </c>
    </row>
    <row r="43" spans="1:20" s="298" customFormat="1" ht="12.75">
      <c r="A43" s="298" t="s">
        <v>2</v>
      </c>
      <c r="B43" s="300">
        <v>0</v>
      </c>
      <c r="C43" s="300">
        <v>12</v>
      </c>
      <c r="D43" s="300">
        <v>124</v>
      </c>
      <c r="E43" s="300">
        <v>145</v>
      </c>
      <c r="F43" s="300">
        <v>17</v>
      </c>
      <c r="G43" s="300">
        <v>0</v>
      </c>
      <c r="H43" s="300">
        <v>0</v>
      </c>
      <c r="I43" s="6">
        <v>298</v>
      </c>
      <c r="K43"/>
      <c r="L43" s="297"/>
      <c r="M43"/>
      <c r="N43"/>
      <c r="O43"/>
      <c r="P43"/>
      <c r="Q43"/>
      <c r="R43"/>
      <c r="S43"/>
      <c r="T43"/>
    </row>
    <row r="44" spans="1:9" ht="12.75">
      <c r="A44" s="306" t="s">
        <v>173</v>
      </c>
      <c r="B44" s="305"/>
      <c r="C44" s="305"/>
      <c r="D44" s="305"/>
      <c r="E44" s="305"/>
      <c r="F44" s="305"/>
      <c r="G44" s="305"/>
      <c r="H44" s="305"/>
      <c r="I44" s="304"/>
    </row>
    <row r="45" spans="1:9" ht="12.75">
      <c r="A45" t="s">
        <v>172</v>
      </c>
      <c r="B45" s="302">
        <f aca="true" t="shared" si="0" ref="B45:I45">SUM(B39,B36,B30,B24,B19,B13,B7)</f>
        <v>0</v>
      </c>
      <c r="C45" s="302">
        <f t="shared" si="0"/>
        <v>8</v>
      </c>
      <c r="D45" s="302">
        <f t="shared" si="0"/>
        <v>168</v>
      </c>
      <c r="E45" s="302">
        <f t="shared" si="0"/>
        <v>231</v>
      </c>
      <c r="F45" s="302">
        <f t="shared" si="0"/>
        <v>20</v>
      </c>
      <c r="G45" s="302">
        <f t="shared" si="0"/>
        <v>0</v>
      </c>
      <c r="H45" s="302">
        <f t="shared" si="0"/>
        <v>0</v>
      </c>
      <c r="I45" s="301">
        <f t="shared" si="0"/>
        <v>427</v>
      </c>
    </row>
    <row r="46" spans="1:9" ht="12.75">
      <c r="A46" t="s">
        <v>171</v>
      </c>
      <c r="B46" s="302">
        <f aca="true" t="shared" si="1" ref="B46:I46">SUM(B40,B31,B25,B20,B14,B8)</f>
        <v>3</v>
      </c>
      <c r="C46" s="302">
        <f t="shared" si="1"/>
        <v>30</v>
      </c>
      <c r="D46" s="302">
        <f t="shared" si="1"/>
        <v>604</v>
      </c>
      <c r="E46" s="302">
        <f t="shared" si="1"/>
        <v>699</v>
      </c>
      <c r="F46" s="302">
        <f t="shared" si="1"/>
        <v>68</v>
      </c>
      <c r="G46" s="302">
        <f t="shared" si="1"/>
        <v>1</v>
      </c>
      <c r="H46" s="302">
        <f t="shared" si="1"/>
        <v>3</v>
      </c>
      <c r="I46" s="301">
        <f t="shared" si="1"/>
        <v>1408</v>
      </c>
    </row>
    <row r="47" spans="1:20" ht="12.75">
      <c r="A47" s="266" t="s">
        <v>170</v>
      </c>
      <c r="B47" s="302">
        <f aca="true" t="shared" si="2" ref="B47:I47">SUM(B41,B32,B26,B15,B9)</f>
        <v>0</v>
      </c>
      <c r="C47" s="302">
        <f t="shared" si="2"/>
        <v>0</v>
      </c>
      <c r="D47" s="302">
        <f t="shared" si="2"/>
        <v>2</v>
      </c>
      <c r="E47" s="302">
        <f t="shared" si="2"/>
        <v>0</v>
      </c>
      <c r="F47" s="302">
        <f t="shared" si="2"/>
        <v>0</v>
      </c>
      <c r="G47" s="302">
        <f t="shared" si="2"/>
        <v>0</v>
      </c>
      <c r="H47" s="302">
        <f t="shared" si="2"/>
        <v>0</v>
      </c>
      <c r="I47" s="301">
        <f t="shared" si="2"/>
        <v>2</v>
      </c>
      <c r="K47" s="298"/>
      <c r="L47" s="303"/>
      <c r="M47" s="298"/>
      <c r="N47" s="298"/>
      <c r="O47" s="298"/>
      <c r="P47" s="298"/>
      <c r="Q47" s="298"/>
      <c r="R47" s="298"/>
      <c r="S47" s="298"/>
      <c r="T47" s="298"/>
    </row>
    <row r="48" spans="1:9" ht="12.75">
      <c r="A48" t="s">
        <v>169</v>
      </c>
      <c r="B48" s="302">
        <f aca="true" t="shared" si="3" ref="B48:I48">SUM(B42,B33,B27,B21,B16,B10)</f>
        <v>0</v>
      </c>
      <c r="C48" s="302">
        <f t="shared" si="3"/>
        <v>15</v>
      </c>
      <c r="D48" s="302">
        <f t="shared" si="3"/>
        <v>189</v>
      </c>
      <c r="E48" s="302">
        <f t="shared" si="3"/>
        <v>282</v>
      </c>
      <c r="F48" s="302">
        <f t="shared" si="3"/>
        <v>20</v>
      </c>
      <c r="G48" s="302">
        <f t="shared" si="3"/>
        <v>0</v>
      </c>
      <c r="H48" s="302">
        <f t="shared" si="3"/>
        <v>0</v>
      </c>
      <c r="I48" s="301">
        <f t="shared" si="3"/>
        <v>506</v>
      </c>
    </row>
    <row r="49" spans="1:20" s="298" customFormat="1" ht="12.75">
      <c r="A49" s="298" t="s">
        <v>0</v>
      </c>
      <c r="B49" s="300">
        <f aca="true" t="shared" si="4" ref="B49:I49">SUM(B45:B48)</f>
        <v>3</v>
      </c>
      <c r="C49" s="300">
        <f t="shared" si="4"/>
        <v>53</v>
      </c>
      <c r="D49" s="300">
        <f t="shared" si="4"/>
        <v>963</v>
      </c>
      <c r="E49" s="300">
        <f t="shared" si="4"/>
        <v>1212</v>
      </c>
      <c r="F49" s="300">
        <f t="shared" si="4"/>
        <v>108</v>
      </c>
      <c r="G49" s="300">
        <f t="shared" si="4"/>
        <v>1</v>
      </c>
      <c r="H49" s="300">
        <f t="shared" si="4"/>
        <v>3</v>
      </c>
      <c r="I49" s="6">
        <f t="shared" si="4"/>
        <v>2343</v>
      </c>
      <c r="K49"/>
      <c r="L49" s="297"/>
      <c r="M49"/>
      <c r="N49"/>
      <c r="O49"/>
      <c r="P49"/>
      <c r="Q49"/>
      <c r="R49"/>
      <c r="S49"/>
      <c r="T49"/>
    </row>
    <row r="50" spans="2:20" s="298" customFormat="1" ht="12.75">
      <c r="B50" s="299"/>
      <c r="C50" s="299"/>
      <c r="D50" s="299"/>
      <c r="E50" s="299"/>
      <c r="F50" s="299"/>
      <c r="G50" s="299"/>
      <c r="H50" s="299"/>
      <c r="I50" s="299"/>
      <c r="K50"/>
      <c r="L50" s="297"/>
      <c r="M50"/>
      <c r="N50"/>
      <c r="O50"/>
      <c r="P50"/>
      <c r="Q50"/>
      <c r="R50"/>
      <c r="S50"/>
      <c r="T5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1.7109375" style="0" customWidth="1"/>
    <col min="2" max="9" width="10.140625" style="0" customWidth="1"/>
  </cols>
  <sheetData>
    <row r="1" ht="12.75">
      <c r="A1" s="10" t="s">
        <v>137</v>
      </c>
    </row>
    <row r="2" spans="1:9" ht="12.75">
      <c r="A2" s="350" t="s">
        <v>183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180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21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>
      <c r="A6" s="309" t="s">
        <v>1</v>
      </c>
      <c r="B6" s="319"/>
      <c r="C6" s="320"/>
      <c r="D6" s="320"/>
      <c r="E6" s="320"/>
      <c r="F6" s="320"/>
      <c r="G6" s="320"/>
      <c r="H6" s="319"/>
      <c r="I6" s="318"/>
    </row>
    <row r="7" spans="1:9" ht="12.75">
      <c r="A7" t="s">
        <v>172</v>
      </c>
      <c r="B7" s="302">
        <v>0</v>
      </c>
      <c r="C7" s="302">
        <v>0</v>
      </c>
      <c r="D7" s="302">
        <v>0</v>
      </c>
      <c r="E7" s="302">
        <v>2</v>
      </c>
      <c r="F7" s="302">
        <v>2</v>
      </c>
      <c r="G7" s="302">
        <v>1</v>
      </c>
      <c r="H7" s="302">
        <v>0</v>
      </c>
      <c r="I7" s="301">
        <v>5</v>
      </c>
    </row>
    <row r="8" spans="1:9" ht="12.75">
      <c r="A8" t="s">
        <v>171</v>
      </c>
      <c r="B8" s="302">
        <v>0</v>
      </c>
      <c r="C8" s="302">
        <v>0</v>
      </c>
      <c r="D8" s="302">
        <v>0</v>
      </c>
      <c r="E8" s="302">
        <v>1</v>
      </c>
      <c r="F8" s="302">
        <v>10</v>
      </c>
      <c r="G8" s="302">
        <v>5</v>
      </c>
      <c r="H8" s="302">
        <v>2</v>
      </c>
      <c r="I8" s="301">
        <v>18</v>
      </c>
    </row>
    <row r="9" spans="1:9" ht="12.75">
      <c r="A9" t="s">
        <v>174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1">
        <v>0</v>
      </c>
    </row>
    <row r="10" spans="1:9" ht="12.75">
      <c r="A10" t="s">
        <v>169</v>
      </c>
      <c r="B10" s="302">
        <v>0</v>
      </c>
      <c r="C10" s="302">
        <v>1</v>
      </c>
      <c r="D10" s="302">
        <v>1</v>
      </c>
      <c r="E10" s="302">
        <v>0</v>
      </c>
      <c r="F10" s="302">
        <v>3</v>
      </c>
      <c r="G10" s="302">
        <v>2</v>
      </c>
      <c r="H10" s="302">
        <v>2</v>
      </c>
      <c r="I10" s="301">
        <v>9</v>
      </c>
    </row>
    <row r="11" spans="1:9" s="298" customFormat="1" ht="12.75">
      <c r="A11" s="298" t="s">
        <v>2</v>
      </c>
      <c r="B11" s="300">
        <v>0</v>
      </c>
      <c r="C11" s="300">
        <v>1</v>
      </c>
      <c r="D11" s="300">
        <v>1</v>
      </c>
      <c r="E11" s="300">
        <v>3</v>
      </c>
      <c r="F11" s="300">
        <v>15</v>
      </c>
      <c r="G11" s="300">
        <v>8</v>
      </c>
      <c r="H11" s="300">
        <v>4</v>
      </c>
      <c r="I11" s="6">
        <v>32</v>
      </c>
    </row>
    <row r="12" spans="1:9" s="298" customFormat="1" ht="12.75">
      <c r="A12" s="10" t="s">
        <v>3</v>
      </c>
      <c r="B12" s="317"/>
      <c r="C12" s="317"/>
      <c r="D12" s="317"/>
      <c r="E12" s="317"/>
      <c r="F12" s="317"/>
      <c r="G12" s="317"/>
      <c r="H12" s="317"/>
      <c r="I12" s="316"/>
    </row>
    <row r="13" spans="1:9" ht="12.75">
      <c r="A13" t="s">
        <v>172</v>
      </c>
      <c r="B13" s="302">
        <v>0</v>
      </c>
      <c r="C13" s="302">
        <v>0</v>
      </c>
      <c r="D13" s="302">
        <v>0</v>
      </c>
      <c r="E13" s="302">
        <v>0</v>
      </c>
      <c r="F13" s="302">
        <v>1</v>
      </c>
      <c r="G13" s="302">
        <v>0</v>
      </c>
      <c r="H13" s="302">
        <v>0</v>
      </c>
      <c r="I13" s="301">
        <v>1</v>
      </c>
    </row>
    <row r="14" spans="1:9" ht="12.75">
      <c r="A14" t="s">
        <v>171</v>
      </c>
      <c r="B14" s="302">
        <v>0</v>
      </c>
      <c r="C14" s="302">
        <v>0</v>
      </c>
      <c r="D14" s="302">
        <v>1</v>
      </c>
      <c r="E14" s="302">
        <v>2</v>
      </c>
      <c r="F14" s="302">
        <v>3</v>
      </c>
      <c r="G14" s="302">
        <v>1</v>
      </c>
      <c r="H14" s="302">
        <v>0</v>
      </c>
      <c r="I14" s="301">
        <v>7</v>
      </c>
    </row>
    <row r="15" spans="1:9" ht="12.75">
      <c r="A15" t="s">
        <v>174</v>
      </c>
      <c r="B15" s="302">
        <v>0</v>
      </c>
      <c r="C15" s="302">
        <v>0</v>
      </c>
      <c r="D15" s="302">
        <v>0</v>
      </c>
      <c r="E15" s="302">
        <v>0</v>
      </c>
      <c r="F15" s="302">
        <v>1</v>
      </c>
      <c r="G15" s="302">
        <v>0</v>
      </c>
      <c r="H15" s="302">
        <v>0</v>
      </c>
      <c r="I15" s="301">
        <v>1</v>
      </c>
    </row>
    <row r="16" spans="1:9" ht="12.75">
      <c r="A16" t="s">
        <v>169</v>
      </c>
      <c r="B16" s="302">
        <v>0</v>
      </c>
      <c r="C16" s="302">
        <v>0</v>
      </c>
      <c r="D16" s="302">
        <v>0</v>
      </c>
      <c r="E16" s="302">
        <v>0</v>
      </c>
      <c r="F16" s="302">
        <v>1</v>
      </c>
      <c r="G16" s="302">
        <v>1</v>
      </c>
      <c r="H16" s="302">
        <v>0</v>
      </c>
      <c r="I16" s="301">
        <v>2</v>
      </c>
    </row>
    <row r="17" spans="1:22" s="298" customFormat="1" ht="12.75">
      <c r="A17" s="298" t="s">
        <v>2</v>
      </c>
      <c r="B17" s="300">
        <v>0</v>
      </c>
      <c r="C17" s="300">
        <v>0</v>
      </c>
      <c r="D17" s="300">
        <v>1</v>
      </c>
      <c r="E17" s="300">
        <v>2</v>
      </c>
      <c r="F17" s="300">
        <v>6</v>
      </c>
      <c r="G17" s="300">
        <v>2</v>
      </c>
      <c r="H17" s="300">
        <v>0</v>
      </c>
      <c r="I17" s="6">
        <v>11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298" customFormat="1" ht="12.75">
      <c r="A18" s="10" t="s">
        <v>4</v>
      </c>
      <c r="B18" s="317"/>
      <c r="C18" s="317"/>
      <c r="D18" s="317"/>
      <c r="E18" s="317"/>
      <c r="F18" s="317"/>
      <c r="G18" s="317"/>
      <c r="H18" s="317"/>
      <c r="I18" s="316"/>
    </row>
    <row r="19" spans="1:22" ht="12.75">
      <c r="A19" t="s">
        <v>172</v>
      </c>
      <c r="B19" s="302">
        <v>0</v>
      </c>
      <c r="C19" s="302">
        <v>0</v>
      </c>
      <c r="D19" s="302">
        <v>0</v>
      </c>
      <c r="E19" s="302">
        <v>0</v>
      </c>
      <c r="F19" s="302">
        <v>1</v>
      </c>
      <c r="G19" s="302">
        <v>0</v>
      </c>
      <c r="H19" s="302">
        <v>0</v>
      </c>
      <c r="I19" s="301">
        <v>1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</row>
    <row r="20" spans="1:20" ht="12.75">
      <c r="A20" t="s">
        <v>171</v>
      </c>
      <c r="B20" s="302">
        <v>0</v>
      </c>
      <c r="C20" s="302">
        <v>0</v>
      </c>
      <c r="D20" s="302">
        <v>0</v>
      </c>
      <c r="E20" s="302">
        <v>0</v>
      </c>
      <c r="F20" s="302">
        <v>1</v>
      </c>
      <c r="G20" s="302">
        <v>1</v>
      </c>
      <c r="H20" s="302">
        <v>0</v>
      </c>
      <c r="I20" s="301">
        <v>2</v>
      </c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</row>
    <row r="21" spans="1:20" ht="12.75">
      <c r="A21" t="s">
        <v>182</v>
      </c>
      <c r="B21" s="302">
        <v>0</v>
      </c>
      <c r="C21" s="302">
        <v>0</v>
      </c>
      <c r="D21" s="302">
        <v>0</v>
      </c>
      <c r="E21" s="302">
        <v>1</v>
      </c>
      <c r="F21" s="302">
        <v>0</v>
      </c>
      <c r="G21" s="302">
        <v>0</v>
      </c>
      <c r="H21" s="302">
        <v>0</v>
      </c>
      <c r="I21" s="301">
        <v>1</v>
      </c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</row>
    <row r="22" spans="1:22" s="298" customFormat="1" ht="12.75">
      <c r="A22" s="298" t="s">
        <v>2</v>
      </c>
      <c r="B22" s="300">
        <v>0</v>
      </c>
      <c r="C22" s="300">
        <v>0</v>
      </c>
      <c r="D22" s="300">
        <v>0</v>
      </c>
      <c r="E22" s="300">
        <v>1</v>
      </c>
      <c r="F22" s="300">
        <v>2</v>
      </c>
      <c r="G22" s="300">
        <v>1</v>
      </c>
      <c r="H22" s="300">
        <v>0</v>
      </c>
      <c r="I22" s="6">
        <v>4</v>
      </c>
      <c r="J22"/>
      <c r="K22"/>
      <c r="L22"/>
      <c r="U22"/>
      <c r="V22"/>
    </row>
    <row r="23" spans="1:21" s="298" customFormat="1" ht="12.75">
      <c r="A23" s="10" t="s">
        <v>5</v>
      </c>
      <c r="B23" s="317"/>
      <c r="C23" s="317"/>
      <c r="D23" s="317"/>
      <c r="E23" s="317"/>
      <c r="F23" s="317"/>
      <c r="G23" s="317"/>
      <c r="H23" s="317"/>
      <c r="I23" s="316"/>
      <c r="J23"/>
      <c r="K23"/>
      <c r="L23"/>
      <c r="Q23"/>
      <c r="T23"/>
      <c r="U23"/>
    </row>
    <row r="24" spans="1:22" ht="12.75">
      <c r="A24" t="s">
        <v>172</v>
      </c>
      <c r="B24" s="302">
        <v>0</v>
      </c>
      <c r="C24" s="302">
        <v>0</v>
      </c>
      <c r="D24" s="302">
        <v>0</v>
      </c>
      <c r="E24" s="302">
        <v>1</v>
      </c>
      <c r="F24" s="302">
        <v>4</v>
      </c>
      <c r="G24" s="302">
        <v>1</v>
      </c>
      <c r="H24" s="302">
        <v>1</v>
      </c>
      <c r="I24" s="301">
        <v>7</v>
      </c>
      <c r="M24" s="298"/>
      <c r="N24" s="298"/>
      <c r="O24" s="298"/>
      <c r="P24" s="298"/>
      <c r="R24" s="298"/>
      <c r="U24" s="298"/>
      <c r="V24" s="298"/>
    </row>
    <row r="25" spans="1:21" ht="12.75">
      <c r="A25" t="s">
        <v>171</v>
      </c>
      <c r="B25" s="302">
        <v>0</v>
      </c>
      <c r="C25" s="302">
        <v>1</v>
      </c>
      <c r="D25" s="302">
        <v>1</v>
      </c>
      <c r="E25" s="302">
        <v>2</v>
      </c>
      <c r="F25" s="302">
        <v>9</v>
      </c>
      <c r="G25" s="302">
        <v>3</v>
      </c>
      <c r="H25" s="302">
        <v>2</v>
      </c>
      <c r="I25" s="301">
        <v>18</v>
      </c>
      <c r="M25" s="298"/>
      <c r="R25" s="298"/>
      <c r="S25" s="298"/>
      <c r="U25" s="298"/>
    </row>
    <row r="26" spans="1:21" ht="12.75">
      <c r="A26" t="s">
        <v>174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1">
        <v>0</v>
      </c>
      <c r="M26" s="298"/>
      <c r="N26" s="298"/>
      <c r="O26" s="298"/>
      <c r="P26" s="298"/>
      <c r="Q26" s="298"/>
      <c r="R26" s="298"/>
      <c r="S26" s="298"/>
      <c r="T26" s="298"/>
      <c r="U26" s="298"/>
    </row>
    <row r="27" spans="1:20" ht="12.75">
      <c r="A27" t="s">
        <v>169</v>
      </c>
      <c r="B27" s="302">
        <v>0</v>
      </c>
      <c r="C27" s="302">
        <v>0</v>
      </c>
      <c r="D27" s="302">
        <v>1</v>
      </c>
      <c r="E27" s="302">
        <v>0</v>
      </c>
      <c r="F27" s="302">
        <v>1</v>
      </c>
      <c r="G27" s="302">
        <v>1</v>
      </c>
      <c r="H27" s="302">
        <v>1</v>
      </c>
      <c r="I27" s="301">
        <v>4</v>
      </c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</row>
    <row r="28" spans="1:22" s="298" customFormat="1" ht="12.75">
      <c r="A28" s="298" t="s">
        <v>2</v>
      </c>
      <c r="B28" s="300">
        <v>0</v>
      </c>
      <c r="C28" s="300">
        <v>1</v>
      </c>
      <c r="D28" s="300">
        <v>2</v>
      </c>
      <c r="E28" s="300">
        <v>3</v>
      </c>
      <c r="F28" s="300">
        <v>14</v>
      </c>
      <c r="G28" s="300">
        <v>5</v>
      </c>
      <c r="H28" s="300">
        <v>4</v>
      </c>
      <c r="I28" s="6">
        <v>29</v>
      </c>
      <c r="U28"/>
      <c r="V28"/>
    </row>
    <row r="29" spans="1:21" s="298" customFormat="1" ht="12.75">
      <c r="A29" s="10" t="s">
        <v>6</v>
      </c>
      <c r="B29" s="317"/>
      <c r="C29" s="317"/>
      <c r="D29" s="317"/>
      <c r="E29" s="317"/>
      <c r="F29" s="317"/>
      <c r="G29" s="317"/>
      <c r="H29" s="317"/>
      <c r="I29" s="316"/>
      <c r="J29"/>
      <c r="K29"/>
      <c r="L29"/>
      <c r="N29"/>
      <c r="P29"/>
      <c r="Q29"/>
      <c r="R29"/>
      <c r="S29"/>
      <c r="T29"/>
      <c r="U29"/>
    </row>
    <row r="30" spans="1:22" ht="12.75">
      <c r="A30" t="s">
        <v>172</v>
      </c>
      <c r="B30" s="302">
        <v>0</v>
      </c>
      <c r="C30" s="302">
        <v>0</v>
      </c>
      <c r="D30" s="302">
        <v>0</v>
      </c>
      <c r="E30" s="302">
        <v>1</v>
      </c>
      <c r="F30" s="302">
        <v>4</v>
      </c>
      <c r="G30" s="302">
        <v>3</v>
      </c>
      <c r="H30" s="302">
        <v>1</v>
      </c>
      <c r="I30" s="301">
        <v>9</v>
      </c>
      <c r="M30" s="298"/>
      <c r="N30" s="298"/>
      <c r="O30" s="298"/>
      <c r="P30" s="298"/>
      <c r="Q30" s="298"/>
      <c r="R30" s="298"/>
      <c r="S30" s="298"/>
      <c r="T30" s="298"/>
      <c r="V30" s="298"/>
    </row>
    <row r="31" spans="1:21" ht="12.75">
      <c r="A31" t="s">
        <v>171</v>
      </c>
      <c r="B31" s="302">
        <v>0</v>
      </c>
      <c r="C31" s="302">
        <v>0</v>
      </c>
      <c r="D31" s="302">
        <v>0</v>
      </c>
      <c r="E31" s="302">
        <v>6</v>
      </c>
      <c r="F31" s="302">
        <v>5</v>
      </c>
      <c r="G31" s="302">
        <v>6</v>
      </c>
      <c r="H31" s="302">
        <v>2</v>
      </c>
      <c r="I31" s="301">
        <v>19</v>
      </c>
      <c r="M31" s="298"/>
      <c r="N31" s="298"/>
      <c r="O31" s="298"/>
      <c r="P31" s="298"/>
      <c r="R31" s="298"/>
      <c r="U31" s="298"/>
    </row>
    <row r="32" spans="1:21" ht="12.75">
      <c r="A32" t="s">
        <v>174</v>
      </c>
      <c r="B32" s="302">
        <v>0</v>
      </c>
      <c r="C32" s="302">
        <v>0</v>
      </c>
      <c r="D32" s="302">
        <v>0</v>
      </c>
      <c r="E32" s="302">
        <v>0</v>
      </c>
      <c r="F32" s="302">
        <v>0</v>
      </c>
      <c r="G32" s="302">
        <v>1</v>
      </c>
      <c r="H32" s="302">
        <v>0</v>
      </c>
      <c r="I32" s="301">
        <v>1</v>
      </c>
      <c r="M32" s="298"/>
      <c r="N32" s="298"/>
      <c r="O32" s="298"/>
      <c r="S32" s="298"/>
      <c r="U32" s="298"/>
    </row>
    <row r="33" spans="1:18" ht="12.75">
      <c r="A33" t="s">
        <v>169</v>
      </c>
      <c r="B33" s="302">
        <v>0</v>
      </c>
      <c r="C33" s="302">
        <v>0</v>
      </c>
      <c r="D33" s="302">
        <v>0</v>
      </c>
      <c r="E33" s="302">
        <v>0</v>
      </c>
      <c r="F33" s="302">
        <v>2</v>
      </c>
      <c r="G33" s="302">
        <v>0</v>
      </c>
      <c r="H33" s="302">
        <v>0</v>
      </c>
      <c r="I33" s="301">
        <v>2</v>
      </c>
      <c r="M33" s="298"/>
      <c r="N33" s="298"/>
      <c r="R33" s="298"/>
    </row>
    <row r="34" spans="1:22" s="298" customFormat="1" ht="12.75">
      <c r="A34" s="298" t="s">
        <v>2</v>
      </c>
      <c r="B34" s="300">
        <v>0</v>
      </c>
      <c r="C34" s="300">
        <v>0</v>
      </c>
      <c r="D34" s="300">
        <v>0</v>
      </c>
      <c r="E34" s="300">
        <v>7</v>
      </c>
      <c r="F34" s="300">
        <v>11</v>
      </c>
      <c r="G34" s="300">
        <v>10</v>
      </c>
      <c r="H34" s="300">
        <v>3</v>
      </c>
      <c r="I34" s="6">
        <v>31</v>
      </c>
      <c r="J34"/>
      <c r="K34"/>
      <c r="L34"/>
      <c r="U34"/>
      <c r="V34"/>
    </row>
    <row r="35" spans="1:21" s="298" customFormat="1" ht="12.75">
      <c r="A35" s="10" t="s">
        <v>8</v>
      </c>
      <c r="B35" s="317"/>
      <c r="C35" s="317"/>
      <c r="D35" s="317"/>
      <c r="E35" s="317"/>
      <c r="F35" s="317"/>
      <c r="G35" s="317"/>
      <c r="H35" s="317"/>
      <c r="I35" s="316"/>
      <c r="J35"/>
      <c r="K35"/>
      <c r="L35"/>
      <c r="U35"/>
    </row>
    <row r="36" spans="1:22" ht="12.75">
      <c r="A36" t="s">
        <v>172</v>
      </c>
      <c r="B36" s="302">
        <v>0</v>
      </c>
      <c r="C36" s="302">
        <v>0</v>
      </c>
      <c r="D36" s="302">
        <v>0</v>
      </c>
      <c r="E36" s="302">
        <v>1</v>
      </c>
      <c r="F36" s="302">
        <v>4</v>
      </c>
      <c r="G36" s="302">
        <v>2</v>
      </c>
      <c r="H36" s="302">
        <v>0</v>
      </c>
      <c r="I36" s="301">
        <v>7</v>
      </c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V36" s="298"/>
    </row>
    <row r="37" spans="1:21" ht="12.75">
      <c r="A37" t="s">
        <v>171</v>
      </c>
      <c r="B37" s="302">
        <v>0</v>
      </c>
      <c r="C37" s="302">
        <v>0</v>
      </c>
      <c r="D37" s="302">
        <v>0</v>
      </c>
      <c r="E37" s="302">
        <v>0</v>
      </c>
      <c r="F37" s="302">
        <v>6</v>
      </c>
      <c r="G37" s="302">
        <v>4</v>
      </c>
      <c r="H37" s="302">
        <v>2</v>
      </c>
      <c r="I37" s="301">
        <v>12</v>
      </c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</row>
    <row r="38" spans="1:21" ht="12.75">
      <c r="A38" t="s">
        <v>174</v>
      </c>
      <c r="B38" s="302">
        <v>0</v>
      </c>
      <c r="C38" s="302">
        <v>0</v>
      </c>
      <c r="D38" s="302">
        <v>0</v>
      </c>
      <c r="E38" s="302">
        <v>0</v>
      </c>
      <c r="F38" s="302">
        <v>0</v>
      </c>
      <c r="G38" s="302">
        <v>0</v>
      </c>
      <c r="H38" s="302">
        <v>0</v>
      </c>
      <c r="I38" s="301">
        <v>0</v>
      </c>
      <c r="U38" s="298"/>
    </row>
    <row r="39" spans="1:9" ht="12.75">
      <c r="A39" t="s">
        <v>169</v>
      </c>
      <c r="B39" s="302">
        <v>0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302">
        <v>0</v>
      </c>
      <c r="I39" s="301">
        <v>0</v>
      </c>
    </row>
    <row r="40" spans="1:22" s="298" customFormat="1" ht="12.75">
      <c r="A40" s="298" t="s">
        <v>2</v>
      </c>
      <c r="B40" s="300">
        <v>0</v>
      </c>
      <c r="C40" s="300">
        <v>0</v>
      </c>
      <c r="D40" s="300">
        <v>0</v>
      </c>
      <c r="E40" s="300">
        <v>1</v>
      </c>
      <c r="F40" s="300">
        <v>10</v>
      </c>
      <c r="G40" s="300">
        <v>6</v>
      </c>
      <c r="H40" s="300">
        <v>2</v>
      </c>
      <c r="I40" s="6">
        <v>19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>
      <c r="A41" s="315" t="s">
        <v>173</v>
      </c>
      <c r="B41" s="305"/>
      <c r="C41" s="305"/>
      <c r="D41" s="305"/>
      <c r="E41" s="305"/>
      <c r="F41" s="305"/>
      <c r="G41" s="305"/>
      <c r="H41" s="305"/>
      <c r="I41" s="304"/>
      <c r="V41" s="298"/>
    </row>
    <row r="42" spans="1:20" ht="12.75">
      <c r="A42" t="s">
        <v>172</v>
      </c>
      <c r="B42" s="302">
        <f aca="true" t="shared" si="0" ref="B42:I43">SUM(B36,B30,B24,B19,B13,B7)</f>
        <v>0</v>
      </c>
      <c r="C42" s="302">
        <f t="shared" si="0"/>
        <v>0</v>
      </c>
      <c r="D42" s="302">
        <f t="shared" si="0"/>
        <v>0</v>
      </c>
      <c r="E42" s="302">
        <f t="shared" si="0"/>
        <v>5</v>
      </c>
      <c r="F42" s="302">
        <f t="shared" si="0"/>
        <v>16</v>
      </c>
      <c r="G42" s="302">
        <f t="shared" si="0"/>
        <v>7</v>
      </c>
      <c r="H42" s="302">
        <f t="shared" si="0"/>
        <v>2</v>
      </c>
      <c r="I42" s="301">
        <f t="shared" si="0"/>
        <v>30</v>
      </c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</row>
    <row r="43" spans="1:21" ht="12.75">
      <c r="A43" t="s">
        <v>171</v>
      </c>
      <c r="B43" s="302">
        <f t="shared" si="0"/>
        <v>0</v>
      </c>
      <c r="C43" s="302">
        <f t="shared" si="0"/>
        <v>1</v>
      </c>
      <c r="D43" s="302">
        <f t="shared" si="0"/>
        <v>2</v>
      </c>
      <c r="E43" s="302">
        <f t="shared" si="0"/>
        <v>11</v>
      </c>
      <c r="F43" s="302">
        <f t="shared" si="0"/>
        <v>34</v>
      </c>
      <c r="G43" s="302">
        <f t="shared" si="0"/>
        <v>20</v>
      </c>
      <c r="H43" s="302">
        <f t="shared" si="0"/>
        <v>8</v>
      </c>
      <c r="I43" s="301">
        <f t="shared" si="0"/>
        <v>76</v>
      </c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</row>
    <row r="44" spans="1:9" ht="12.75">
      <c r="A44" t="s">
        <v>174</v>
      </c>
      <c r="B44" s="302">
        <f aca="true" t="shared" si="1" ref="B44:I45">SUM(B38,B32,B26,B15,B9)</f>
        <v>0</v>
      </c>
      <c r="C44" s="302">
        <f t="shared" si="1"/>
        <v>0</v>
      </c>
      <c r="D44" s="302">
        <f t="shared" si="1"/>
        <v>0</v>
      </c>
      <c r="E44" s="302">
        <f t="shared" si="1"/>
        <v>0</v>
      </c>
      <c r="F44" s="302">
        <f t="shared" si="1"/>
        <v>1</v>
      </c>
      <c r="G44" s="302">
        <f t="shared" si="1"/>
        <v>1</v>
      </c>
      <c r="H44" s="302">
        <f t="shared" si="1"/>
        <v>0</v>
      </c>
      <c r="I44" s="301">
        <f t="shared" si="1"/>
        <v>2</v>
      </c>
    </row>
    <row r="45" spans="1:9" ht="12.75">
      <c r="A45" t="s">
        <v>169</v>
      </c>
      <c r="B45" s="302">
        <f t="shared" si="1"/>
        <v>0</v>
      </c>
      <c r="C45" s="302">
        <f t="shared" si="1"/>
        <v>1</v>
      </c>
      <c r="D45" s="302">
        <f t="shared" si="1"/>
        <v>2</v>
      </c>
      <c r="E45" s="302">
        <f t="shared" si="1"/>
        <v>0</v>
      </c>
      <c r="F45" s="302">
        <f t="shared" si="1"/>
        <v>7</v>
      </c>
      <c r="G45" s="302">
        <f t="shared" si="1"/>
        <v>4</v>
      </c>
      <c r="H45" s="302">
        <f t="shared" si="1"/>
        <v>3</v>
      </c>
      <c r="I45" s="301">
        <f t="shared" si="1"/>
        <v>17</v>
      </c>
    </row>
    <row r="46" spans="1:9" ht="12.75">
      <c r="A46" t="s">
        <v>182</v>
      </c>
      <c r="B46" s="302">
        <f aca="true" t="shared" si="2" ref="B46:I46">SUM(B21)</f>
        <v>0</v>
      </c>
      <c r="C46" s="302">
        <f t="shared" si="2"/>
        <v>0</v>
      </c>
      <c r="D46" s="302">
        <f t="shared" si="2"/>
        <v>0</v>
      </c>
      <c r="E46" s="302">
        <f t="shared" si="2"/>
        <v>1</v>
      </c>
      <c r="F46" s="302">
        <f t="shared" si="2"/>
        <v>0</v>
      </c>
      <c r="G46" s="302">
        <f t="shared" si="2"/>
        <v>0</v>
      </c>
      <c r="H46" s="302">
        <f t="shared" si="2"/>
        <v>0</v>
      </c>
      <c r="I46" s="301">
        <f t="shared" si="2"/>
        <v>1</v>
      </c>
    </row>
    <row r="47" spans="1:22" s="298" customFormat="1" ht="12.75">
      <c r="A47" s="298" t="s">
        <v>0</v>
      </c>
      <c r="B47" s="300">
        <f aca="true" t="shared" si="3" ref="B47:I47">SUM(B42:B46)</f>
        <v>0</v>
      </c>
      <c r="C47" s="300">
        <f t="shared" si="3"/>
        <v>2</v>
      </c>
      <c r="D47" s="300">
        <f t="shared" si="3"/>
        <v>4</v>
      </c>
      <c r="E47" s="300">
        <f t="shared" si="3"/>
        <v>17</v>
      </c>
      <c r="F47" s="300">
        <f t="shared" si="3"/>
        <v>58</v>
      </c>
      <c r="G47" s="300">
        <f t="shared" si="3"/>
        <v>32</v>
      </c>
      <c r="H47" s="300">
        <f t="shared" si="3"/>
        <v>13</v>
      </c>
      <c r="I47" s="6">
        <f t="shared" si="3"/>
        <v>126</v>
      </c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0:22" ht="8.25" customHeight="1"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V48" s="298"/>
    </row>
    <row r="49" ht="12.75">
      <c r="A49" s="314" t="s">
        <v>59</v>
      </c>
    </row>
    <row r="50" spans="1:21" ht="12.75">
      <c r="A50" s="314" t="s">
        <v>40</v>
      </c>
      <c r="U50" s="298"/>
    </row>
    <row r="51" spans="1:6" ht="13.5" customHeight="1">
      <c r="A51" s="314" t="s">
        <v>58</v>
      </c>
      <c r="F51" s="313"/>
    </row>
    <row r="53" ht="12" customHeight="1"/>
    <row r="55" spans="11:21" ht="12.75"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</row>
    <row r="56" spans="11:21" ht="12.75"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</row>
    <row r="76" ht="12" customHeight="1"/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30.421875" style="0" customWidth="1"/>
    <col min="2" max="9" width="10.140625" style="0" customWidth="1"/>
  </cols>
  <sheetData>
    <row r="1" ht="12.75">
      <c r="A1" s="10" t="s">
        <v>137</v>
      </c>
    </row>
    <row r="2" spans="1:9" ht="12.75">
      <c r="A2" s="350" t="s">
        <v>184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180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21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>
      <c r="A6" s="309" t="s">
        <v>1</v>
      </c>
      <c r="B6" s="319"/>
      <c r="C6" s="320"/>
      <c r="D6" s="320"/>
      <c r="E6" s="320"/>
      <c r="F6" s="320"/>
      <c r="G6" s="320"/>
      <c r="H6" s="319"/>
      <c r="I6" s="318"/>
    </row>
    <row r="7" spans="1:9" ht="12.75">
      <c r="A7" s="322" t="s">
        <v>172</v>
      </c>
      <c r="B7" s="302">
        <v>0</v>
      </c>
      <c r="C7" s="302">
        <v>1</v>
      </c>
      <c r="D7" s="302">
        <v>42</v>
      </c>
      <c r="E7" s="302">
        <v>56</v>
      </c>
      <c r="F7" s="302">
        <v>3</v>
      </c>
      <c r="G7" s="302">
        <v>0</v>
      </c>
      <c r="H7" s="302">
        <v>0</v>
      </c>
      <c r="I7" s="301">
        <v>102</v>
      </c>
    </row>
    <row r="8" spans="1:9" ht="12.75">
      <c r="A8" s="322" t="s">
        <v>171</v>
      </c>
      <c r="B8" s="302">
        <v>2</v>
      </c>
      <c r="C8" s="302">
        <v>2</v>
      </c>
      <c r="D8" s="302">
        <v>170</v>
      </c>
      <c r="E8" s="302">
        <v>163</v>
      </c>
      <c r="F8" s="302">
        <v>4</v>
      </c>
      <c r="G8" s="302">
        <v>0</v>
      </c>
      <c r="H8" s="302">
        <v>2</v>
      </c>
      <c r="I8" s="301">
        <v>343</v>
      </c>
    </row>
    <row r="9" spans="1:9" ht="12.75">
      <c r="A9" s="322" t="s">
        <v>174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1">
        <v>0</v>
      </c>
    </row>
    <row r="10" spans="1:9" ht="12.75">
      <c r="A10" s="322" t="s">
        <v>169</v>
      </c>
      <c r="B10" s="302">
        <v>0</v>
      </c>
      <c r="C10" s="302">
        <v>2</v>
      </c>
      <c r="D10" s="302">
        <v>76</v>
      </c>
      <c r="E10" s="302">
        <v>84</v>
      </c>
      <c r="F10" s="302">
        <v>2</v>
      </c>
      <c r="G10" s="302">
        <v>0</v>
      </c>
      <c r="H10" s="302">
        <v>0</v>
      </c>
      <c r="I10" s="301">
        <v>164</v>
      </c>
    </row>
    <row r="11" spans="1:9" s="298" customFormat="1" ht="12.75">
      <c r="A11" s="12" t="s">
        <v>2</v>
      </c>
      <c r="B11" s="300">
        <v>2</v>
      </c>
      <c r="C11" s="300">
        <v>5</v>
      </c>
      <c r="D11" s="300">
        <v>288</v>
      </c>
      <c r="E11" s="300">
        <v>303</v>
      </c>
      <c r="F11" s="300">
        <v>9</v>
      </c>
      <c r="G11" s="300">
        <v>0</v>
      </c>
      <c r="H11" s="300">
        <v>2</v>
      </c>
      <c r="I11" s="6">
        <v>609</v>
      </c>
    </row>
    <row r="12" spans="1:9" s="298" customFormat="1" ht="12.75">
      <c r="A12" s="324" t="s">
        <v>3</v>
      </c>
      <c r="B12" s="317"/>
      <c r="C12" s="317"/>
      <c r="D12" s="317"/>
      <c r="E12" s="317"/>
      <c r="F12" s="317"/>
      <c r="G12" s="317"/>
      <c r="H12" s="317"/>
      <c r="I12" s="316"/>
    </row>
    <row r="13" spans="1:9" ht="12.75">
      <c r="A13" s="322" t="s">
        <v>172</v>
      </c>
      <c r="B13" s="302">
        <v>0</v>
      </c>
      <c r="C13" s="302">
        <v>0</v>
      </c>
      <c r="D13" s="302">
        <v>20</v>
      </c>
      <c r="E13" s="302">
        <v>39</v>
      </c>
      <c r="F13" s="302">
        <v>0</v>
      </c>
      <c r="G13" s="302">
        <v>0</v>
      </c>
      <c r="H13" s="302">
        <v>0</v>
      </c>
      <c r="I13" s="301">
        <v>59</v>
      </c>
    </row>
    <row r="14" spans="1:9" ht="12.75">
      <c r="A14" s="322" t="s">
        <v>171</v>
      </c>
      <c r="B14" s="302">
        <v>0</v>
      </c>
      <c r="C14" s="302">
        <v>1</v>
      </c>
      <c r="D14" s="302">
        <v>89</v>
      </c>
      <c r="E14" s="302">
        <v>88</v>
      </c>
      <c r="F14" s="302">
        <v>2</v>
      </c>
      <c r="G14" s="302">
        <v>0</v>
      </c>
      <c r="H14" s="302">
        <v>0</v>
      </c>
      <c r="I14" s="301">
        <v>180</v>
      </c>
    </row>
    <row r="15" spans="1:9" ht="12.75">
      <c r="A15" s="322" t="s">
        <v>174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1">
        <v>0</v>
      </c>
    </row>
    <row r="16" spans="1:9" ht="12.75">
      <c r="A16" s="322" t="s">
        <v>169</v>
      </c>
      <c r="B16" s="302">
        <v>0</v>
      </c>
      <c r="C16" s="302">
        <v>2</v>
      </c>
      <c r="D16" s="302">
        <v>45</v>
      </c>
      <c r="E16" s="302">
        <v>57</v>
      </c>
      <c r="F16" s="302">
        <v>3</v>
      </c>
      <c r="G16" s="302">
        <v>0</v>
      </c>
      <c r="H16" s="302">
        <v>0</v>
      </c>
      <c r="I16" s="301">
        <v>107</v>
      </c>
    </row>
    <row r="17" spans="1:9" s="298" customFormat="1" ht="12.75">
      <c r="A17" s="12" t="s">
        <v>2</v>
      </c>
      <c r="B17" s="300">
        <v>0</v>
      </c>
      <c r="C17" s="300">
        <v>3</v>
      </c>
      <c r="D17" s="300">
        <v>154</v>
      </c>
      <c r="E17" s="300">
        <v>184</v>
      </c>
      <c r="F17" s="300">
        <v>5</v>
      </c>
      <c r="G17" s="300">
        <v>0</v>
      </c>
      <c r="H17" s="300">
        <v>0</v>
      </c>
      <c r="I17" s="6">
        <v>346</v>
      </c>
    </row>
    <row r="18" spans="1:9" s="298" customFormat="1" ht="12.75">
      <c r="A18" s="324" t="s">
        <v>4</v>
      </c>
      <c r="B18" s="317"/>
      <c r="C18" s="317"/>
      <c r="D18" s="317"/>
      <c r="E18" s="317"/>
      <c r="F18" s="317"/>
      <c r="G18" s="317"/>
      <c r="H18" s="317"/>
      <c r="I18" s="316"/>
    </row>
    <row r="19" spans="1:9" ht="12.75">
      <c r="A19" s="322" t="s">
        <v>172</v>
      </c>
      <c r="B19" s="302">
        <v>0</v>
      </c>
      <c r="C19" s="302">
        <v>0</v>
      </c>
      <c r="D19" s="302">
        <v>12</v>
      </c>
      <c r="E19" s="302">
        <v>23</v>
      </c>
      <c r="F19" s="302">
        <v>1</v>
      </c>
      <c r="G19" s="302">
        <v>0</v>
      </c>
      <c r="H19" s="302">
        <v>0</v>
      </c>
      <c r="I19" s="301">
        <v>36</v>
      </c>
    </row>
    <row r="20" spans="1:9" ht="12.75">
      <c r="A20" s="322" t="s">
        <v>171</v>
      </c>
      <c r="B20" s="302">
        <v>0</v>
      </c>
      <c r="C20" s="302">
        <v>2</v>
      </c>
      <c r="D20" s="302">
        <v>36</v>
      </c>
      <c r="E20" s="302">
        <v>28</v>
      </c>
      <c r="F20" s="302">
        <v>0</v>
      </c>
      <c r="G20" s="302">
        <v>0</v>
      </c>
      <c r="H20" s="302">
        <v>0</v>
      </c>
      <c r="I20" s="301">
        <v>66</v>
      </c>
    </row>
    <row r="21" spans="1:9" ht="12.75">
      <c r="A21" s="322" t="s">
        <v>169</v>
      </c>
      <c r="B21" s="302">
        <v>0</v>
      </c>
      <c r="C21" s="302">
        <v>1</v>
      </c>
      <c r="D21" s="302">
        <v>10</v>
      </c>
      <c r="E21" s="302">
        <v>23</v>
      </c>
      <c r="F21" s="302">
        <v>0</v>
      </c>
      <c r="G21" s="302">
        <v>0</v>
      </c>
      <c r="H21" s="302">
        <v>0</v>
      </c>
      <c r="I21" s="301">
        <v>34</v>
      </c>
    </row>
    <row r="22" spans="1:21" s="298" customFormat="1" ht="12.75">
      <c r="A22" s="12" t="s">
        <v>2</v>
      </c>
      <c r="B22" s="300">
        <v>0</v>
      </c>
      <c r="C22" s="300">
        <v>3</v>
      </c>
      <c r="D22" s="300">
        <v>58</v>
      </c>
      <c r="E22" s="300">
        <v>74</v>
      </c>
      <c r="F22" s="300">
        <v>1</v>
      </c>
      <c r="G22" s="300">
        <v>0</v>
      </c>
      <c r="H22" s="300">
        <v>0</v>
      </c>
      <c r="I22" s="6">
        <v>136</v>
      </c>
      <c r="K22"/>
      <c r="L22"/>
      <c r="M22"/>
      <c r="N22"/>
      <c r="O22"/>
      <c r="P22"/>
      <c r="Q22"/>
      <c r="R22"/>
      <c r="S22"/>
      <c r="T22"/>
      <c r="U22"/>
    </row>
    <row r="23" spans="1:9" s="298" customFormat="1" ht="12.75">
      <c r="A23" s="324" t="s">
        <v>5</v>
      </c>
      <c r="B23" s="317"/>
      <c r="C23" s="317"/>
      <c r="D23" s="317"/>
      <c r="E23" s="317"/>
      <c r="F23" s="317"/>
      <c r="G23" s="317"/>
      <c r="H23" s="317"/>
      <c r="I23" s="316"/>
    </row>
    <row r="24" spans="1:21" ht="12.75">
      <c r="A24" s="322" t="s">
        <v>172</v>
      </c>
      <c r="B24" s="302">
        <v>0</v>
      </c>
      <c r="C24" s="302">
        <v>2</v>
      </c>
      <c r="D24" s="302">
        <v>42</v>
      </c>
      <c r="E24" s="302">
        <v>30</v>
      </c>
      <c r="F24" s="302">
        <v>1</v>
      </c>
      <c r="G24" s="302">
        <v>0</v>
      </c>
      <c r="H24" s="302">
        <v>0</v>
      </c>
      <c r="I24" s="301">
        <v>75</v>
      </c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</row>
    <row r="25" spans="1:21" ht="12.75">
      <c r="A25" s="322" t="s">
        <v>171</v>
      </c>
      <c r="B25" s="302">
        <v>0</v>
      </c>
      <c r="C25" s="302">
        <v>4</v>
      </c>
      <c r="D25" s="302">
        <v>152</v>
      </c>
      <c r="E25" s="302">
        <v>136</v>
      </c>
      <c r="F25" s="302">
        <v>5</v>
      </c>
      <c r="G25" s="302">
        <v>0</v>
      </c>
      <c r="H25" s="302">
        <v>0</v>
      </c>
      <c r="I25" s="301">
        <v>297</v>
      </c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</row>
    <row r="26" spans="1:20" ht="12.75">
      <c r="A26" s="322" t="s">
        <v>174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1">
        <v>0</v>
      </c>
      <c r="N26" s="298"/>
      <c r="S26" s="298"/>
      <c r="T26" s="298"/>
    </row>
    <row r="27" spans="1:20" ht="12.75">
      <c r="A27" s="322" t="s">
        <v>169</v>
      </c>
      <c r="B27" s="302">
        <v>0</v>
      </c>
      <c r="C27" s="302">
        <v>1</v>
      </c>
      <c r="D27" s="302">
        <v>31</v>
      </c>
      <c r="E27" s="302">
        <v>23</v>
      </c>
      <c r="F27" s="302">
        <v>3</v>
      </c>
      <c r="G27" s="302">
        <v>0</v>
      </c>
      <c r="H27" s="302">
        <v>0</v>
      </c>
      <c r="I27" s="301">
        <v>58</v>
      </c>
      <c r="N27" s="298"/>
      <c r="R27" s="298"/>
      <c r="S27" s="298"/>
      <c r="T27" s="298"/>
    </row>
    <row r="28" spans="1:21" s="298" customFormat="1" ht="12.75">
      <c r="A28" s="12" t="s">
        <v>2</v>
      </c>
      <c r="B28" s="300">
        <v>0</v>
      </c>
      <c r="C28" s="300">
        <v>7</v>
      </c>
      <c r="D28" s="300">
        <v>225</v>
      </c>
      <c r="E28" s="300">
        <v>189</v>
      </c>
      <c r="F28" s="300">
        <v>9</v>
      </c>
      <c r="G28" s="300">
        <v>0</v>
      </c>
      <c r="H28" s="300">
        <v>0</v>
      </c>
      <c r="I28" s="6">
        <v>430</v>
      </c>
      <c r="K28"/>
      <c r="L28"/>
      <c r="M28"/>
      <c r="N28"/>
      <c r="O28"/>
      <c r="P28"/>
      <c r="Q28"/>
      <c r="T28"/>
      <c r="U28"/>
    </row>
    <row r="29" spans="1:21" s="298" customFormat="1" ht="12.75">
      <c r="A29" s="324" t="s">
        <v>6</v>
      </c>
      <c r="B29" s="317"/>
      <c r="C29" s="317"/>
      <c r="D29" s="317"/>
      <c r="E29" s="317"/>
      <c r="F29" s="317"/>
      <c r="G29" s="317"/>
      <c r="H29" s="317"/>
      <c r="I29" s="316"/>
      <c r="K29"/>
      <c r="L29"/>
      <c r="M29"/>
      <c r="O29"/>
      <c r="P29"/>
      <c r="Q29"/>
      <c r="U29"/>
    </row>
    <row r="30" spans="1:21" ht="12.75">
      <c r="A30" s="322" t="s">
        <v>172</v>
      </c>
      <c r="B30" s="302">
        <v>0</v>
      </c>
      <c r="C30" s="302">
        <v>2</v>
      </c>
      <c r="D30" s="302">
        <v>39</v>
      </c>
      <c r="E30" s="302">
        <v>43</v>
      </c>
      <c r="F30" s="302">
        <v>3</v>
      </c>
      <c r="G30" s="302">
        <v>0</v>
      </c>
      <c r="H30" s="302">
        <v>0</v>
      </c>
      <c r="I30" s="301">
        <v>87</v>
      </c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</row>
    <row r="31" spans="1:21" ht="12.75">
      <c r="A31" s="322" t="s">
        <v>171</v>
      </c>
      <c r="B31" s="302">
        <v>0</v>
      </c>
      <c r="C31" s="302">
        <v>4</v>
      </c>
      <c r="D31" s="302">
        <v>163</v>
      </c>
      <c r="E31" s="302">
        <v>150</v>
      </c>
      <c r="F31" s="302">
        <v>4</v>
      </c>
      <c r="G31" s="302">
        <v>0</v>
      </c>
      <c r="H31" s="302">
        <v>0</v>
      </c>
      <c r="I31" s="301">
        <v>321</v>
      </c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</row>
    <row r="32" spans="1:21" ht="12.75">
      <c r="A32" s="322" t="s">
        <v>174</v>
      </c>
      <c r="B32" s="302">
        <v>0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1">
        <v>0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</row>
    <row r="33" spans="1:20" ht="12.75">
      <c r="A33" s="322" t="s">
        <v>169</v>
      </c>
      <c r="B33" s="302">
        <v>0</v>
      </c>
      <c r="C33" s="302">
        <v>0</v>
      </c>
      <c r="D33" s="302">
        <v>57</v>
      </c>
      <c r="E33" s="302">
        <v>56</v>
      </c>
      <c r="F33" s="302">
        <v>2</v>
      </c>
      <c r="G33" s="302">
        <v>0</v>
      </c>
      <c r="H33" s="302">
        <v>0</v>
      </c>
      <c r="I33" s="301">
        <v>115</v>
      </c>
      <c r="N33" s="298"/>
      <c r="O33" s="298"/>
      <c r="S33" s="298"/>
      <c r="T33" s="298"/>
    </row>
    <row r="34" spans="1:21" s="298" customFormat="1" ht="12.75">
      <c r="A34" s="12" t="s">
        <v>2</v>
      </c>
      <c r="B34" s="300">
        <v>0</v>
      </c>
      <c r="C34" s="300">
        <v>6</v>
      </c>
      <c r="D34" s="300">
        <v>259</v>
      </c>
      <c r="E34" s="300">
        <v>249</v>
      </c>
      <c r="F34" s="300">
        <v>9</v>
      </c>
      <c r="G34" s="300">
        <v>0</v>
      </c>
      <c r="H34" s="300">
        <v>0</v>
      </c>
      <c r="I34" s="6">
        <v>523</v>
      </c>
      <c r="K34"/>
      <c r="L34"/>
      <c r="M34"/>
      <c r="P34"/>
      <c r="Q34"/>
      <c r="U34"/>
    </row>
    <row r="35" spans="1:21" s="298" customFormat="1" ht="12.75">
      <c r="A35" s="324" t="s">
        <v>7</v>
      </c>
      <c r="B35" s="317"/>
      <c r="C35" s="317"/>
      <c r="D35" s="317"/>
      <c r="E35" s="317"/>
      <c r="F35" s="317"/>
      <c r="G35" s="317"/>
      <c r="H35" s="317"/>
      <c r="I35" s="316"/>
      <c r="K35"/>
      <c r="L35"/>
      <c r="M35"/>
      <c r="O35"/>
      <c r="P35"/>
      <c r="Q35"/>
      <c r="R35"/>
      <c r="U35"/>
    </row>
    <row r="36" spans="1:22" ht="12.75">
      <c r="A36" s="322" t="s">
        <v>172</v>
      </c>
      <c r="B36" s="302">
        <v>0</v>
      </c>
      <c r="C36" s="302">
        <v>0</v>
      </c>
      <c r="D36" s="302">
        <v>1</v>
      </c>
      <c r="E36" s="302">
        <v>0</v>
      </c>
      <c r="F36" s="302">
        <v>0</v>
      </c>
      <c r="G36" s="302">
        <v>0</v>
      </c>
      <c r="H36" s="302">
        <v>0</v>
      </c>
      <c r="I36" s="301">
        <v>1</v>
      </c>
      <c r="N36" s="298"/>
      <c r="O36" s="298"/>
      <c r="R36" s="298"/>
      <c r="S36" s="298"/>
      <c r="T36" s="298"/>
      <c r="U36" s="298"/>
      <c r="V36" s="298"/>
    </row>
    <row r="37" spans="1:22" s="298" customFormat="1" ht="12.75">
      <c r="A37" s="12" t="s">
        <v>2</v>
      </c>
      <c r="B37" s="300">
        <v>0</v>
      </c>
      <c r="C37" s="300">
        <v>0</v>
      </c>
      <c r="D37" s="300">
        <v>1</v>
      </c>
      <c r="E37" s="300">
        <v>0</v>
      </c>
      <c r="F37" s="300">
        <v>0</v>
      </c>
      <c r="G37" s="300">
        <v>0</v>
      </c>
      <c r="H37" s="300">
        <v>0</v>
      </c>
      <c r="I37" s="6">
        <v>1</v>
      </c>
      <c r="K37"/>
      <c r="L37"/>
      <c r="M37"/>
      <c r="P37"/>
      <c r="Q37"/>
      <c r="R37"/>
      <c r="U37"/>
      <c r="V37"/>
    </row>
    <row r="38" spans="1:9" s="298" customFormat="1" ht="12.75">
      <c r="A38" s="324" t="s">
        <v>8</v>
      </c>
      <c r="B38" s="317"/>
      <c r="C38" s="317"/>
      <c r="D38" s="317"/>
      <c r="E38" s="317"/>
      <c r="F38" s="317"/>
      <c r="G38" s="317"/>
      <c r="H38" s="317"/>
      <c r="I38" s="316"/>
    </row>
    <row r="39" spans="1:22" ht="12.75">
      <c r="A39" s="322" t="s">
        <v>172</v>
      </c>
      <c r="B39" s="302">
        <v>0</v>
      </c>
      <c r="C39" s="302">
        <v>3</v>
      </c>
      <c r="D39" s="302">
        <v>29</v>
      </c>
      <c r="E39" s="302">
        <v>32</v>
      </c>
      <c r="F39" s="302">
        <v>2</v>
      </c>
      <c r="G39" s="302">
        <v>0</v>
      </c>
      <c r="H39" s="302">
        <v>0</v>
      </c>
      <c r="I39" s="301">
        <v>66</v>
      </c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1:19" ht="12.75">
      <c r="A40" s="322" t="s">
        <v>171</v>
      </c>
      <c r="B40" s="302">
        <v>0</v>
      </c>
      <c r="C40" s="302">
        <v>1</v>
      </c>
      <c r="D40" s="302">
        <v>102</v>
      </c>
      <c r="E40" s="302">
        <v>84</v>
      </c>
      <c r="F40" s="302">
        <v>4</v>
      </c>
      <c r="G40" s="302">
        <v>0</v>
      </c>
      <c r="H40" s="302">
        <v>0</v>
      </c>
      <c r="I40" s="301">
        <v>191</v>
      </c>
      <c r="S40" s="298"/>
    </row>
    <row r="41" spans="1:21" ht="12.75">
      <c r="A41" s="322" t="s">
        <v>174</v>
      </c>
      <c r="B41" s="302">
        <v>0</v>
      </c>
      <c r="C41" s="302">
        <v>0</v>
      </c>
      <c r="D41" s="302">
        <v>0</v>
      </c>
      <c r="E41" s="302">
        <v>1</v>
      </c>
      <c r="F41" s="302">
        <v>0</v>
      </c>
      <c r="G41" s="302">
        <v>0</v>
      </c>
      <c r="H41" s="302">
        <v>0</v>
      </c>
      <c r="I41" s="301">
        <v>1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</row>
    <row r="42" spans="1:21" ht="12.75">
      <c r="A42" s="322" t="s">
        <v>169</v>
      </c>
      <c r="B42" s="302">
        <v>0</v>
      </c>
      <c r="C42" s="302">
        <v>0</v>
      </c>
      <c r="D42" s="302">
        <v>19</v>
      </c>
      <c r="E42" s="302">
        <v>16</v>
      </c>
      <c r="F42" s="302">
        <v>0</v>
      </c>
      <c r="G42" s="302">
        <v>0</v>
      </c>
      <c r="H42" s="302">
        <v>0</v>
      </c>
      <c r="I42" s="301">
        <v>35</v>
      </c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</row>
    <row r="43" spans="1:22" s="298" customFormat="1" ht="12.75">
      <c r="A43" s="12" t="s">
        <v>2</v>
      </c>
      <c r="B43" s="300">
        <v>0</v>
      </c>
      <c r="C43" s="300">
        <v>4</v>
      </c>
      <c r="D43" s="300">
        <v>150</v>
      </c>
      <c r="E43" s="300">
        <v>133</v>
      </c>
      <c r="F43" s="300">
        <v>6</v>
      </c>
      <c r="G43" s="300">
        <v>0</v>
      </c>
      <c r="H43" s="300">
        <v>0</v>
      </c>
      <c r="I43" s="6">
        <v>293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 s="306" t="s">
        <v>173</v>
      </c>
      <c r="B44" s="305"/>
      <c r="C44" s="305"/>
      <c r="D44" s="305"/>
      <c r="E44" s="305"/>
      <c r="F44" s="305"/>
      <c r="G44" s="305"/>
      <c r="H44" s="305"/>
      <c r="I44" s="304"/>
      <c r="V44" s="298"/>
    </row>
    <row r="45" spans="1:9" ht="12.75">
      <c r="A45" s="322" t="s">
        <v>172</v>
      </c>
      <c r="B45" s="302">
        <f aca="true" t="shared" si="0" ref="B45:I45">SUM(B39,B36,B30,B24,B19,B13,B7)</f>
        <v>0</v>
      </c>
      <c r="C45" s="302">
        <f t="shared" si="0"/>
        <v>8</v>
      </c>
      <c r="D45" s="302">
        <f t="shared" si="0"/>
        <v>185</v>
      </c>
      <c r="E45" s="302">
        <f t="shared" si="0"/>
        <v>223</v>
      </c>
      <c r="F45" s="302">
        <f t="shared" si="0"/>
        <v>10</v>
      </c>
      <c r="G45" s="302">
        <f t="shared" si="0"/>
        <v>0</v>
      </c>
      <c r="H45" s="302">
        <f t="shared" si="0"/>
        <v>0</v>
      </c>
      <c r="I45" s="301">
        <f t="shared" si="0"/>
        <v>426</v>
      </c>
    </row>
    <row r="46" spans="1:9" ht="12.75">
      <c r="A46" s="322" t="s">
        <v>171</v>
      </c>
      <c r="B46" s="302">
        <f aca="true" t="shared" si="1" ref="B46:I46">SUM(B40,B31,B25,B20,B14,B8)</f>
        <v>2</v>
      </c>
      <c r="C46" s="302">
        <f t="shared" si="1"/>
        <v>14</v>
      </c>
      <c r="D46" s="302">
        <f t="shared" si="1"/>
        <v>712</v>
      </c>
      <c r="E46" s="302">
        <f t="shared" si="1"/>
        <v>649</v>
      </c>
      <c r="F46" s="302">
        <f t="shared" si="1"/>
        <v>19</v>
      </c>
      <c r="G46" s="302">
        <f t="shared" si="1"/>
        <v>0</v>
      </c>
      <c r="H46" s="302">
        <f t="shared" si="1"/>
        <v>2</v>
      </c>
      <c r="I46" s="301">
        <f t="shared" si="1"/>
        <v>1398</v>
      </c>
    </row>
    <row r="47" spans="1:21" ht="12.75">
      <c r="A47" s="323" t="s">
        <v>170</v>
      </c>
      <c r="B47" s="302">
        <f aca="true" t="shared" si="2" ref="B47:I47">SUM(B41,B32,B26,B15,B9)</f>
        <v>0</v>
      </c>
      <c r="C47" s="302">
        <f t="shared" si="2"/>
        <v>0</v>
      </c>
      <c r="D47" s="302">
        <f t="shared" si="2"/>
        <v>0</v>
      </c>
      <c r="E47" s="302">
        <f t="shared" si="2"/>
        <v>1</v>
      </c>
      <c r="F47" s="302">
        <f t="shared" si="2"/>
        <v>0</v>
      </c>
      <c r="G47" s="302">
        <f t="shared" si="2"/>
        <v>0</v>
      </c>
      <c r="H47" s="302">
        <f t="shared" si="2"/>
        <v>0</v>
      </c>
      <c r="I47" s="301">
        <f t="shared" si="2"/>
        <v>1</v>
      </c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</row>
    <row r="48" spans="1:9" ht="12.75">
      <c r="A48" s="322" t="s">
        <v>169</v>
      </c>
      <c r="B48" s="302">
        <f aca="true" t="shared" si="3" ref="B48:I48">SUM(B42,B33,B27,B21,B16,B10)</f>
        <v>0</v>
      </c>
      <c r="C48" s="302">
        <f t="shared" si="3"/>
        <v>6</v>
      </c>
      <c r="D48" s="302">
        <f t="shared" si="3"/>
        <v>238</v>
      </c>
      <c r="E48" s="302">
        <f t="shared" si="3"/>
        <v>259</v>
      </c>
      <c r="F48" s="302">
        <f t="shared" si="3"/>
        <v>10</v>
      </c>
      <c r="G48" s="302">
        <f t="shared" si="3"/>
        <v>0</v>
      </c>
      <c r="H48" s="302">
        <f t="shared" si="3"/>
        <v>0</v>
      </c>
      <c r="I48" s="301">
        <f t="shared" si="3"/>
        <v>513</v>
      </c>
    </row>
    <row r="49" spans="1:22" s="298" customFormat="1" ht="12.75">
      <c r="A49" s="12" t="s">
        <v>0</v>
      </c>
      <c r="B49" s="300">
        <f aca="true" t="shared" si="4" ref="B49:I49">SUM(B45:B48)</f>
        <v>2</v>
      </c>
      <c r="C49" s="300">
        <f t="shared" si="4"/>
        <v>28</v>
      </c>
      <c r="D49" s="300">
        <f t="shared" si="4"/>
        <v>1135</v>
      </c>
      <c r="E49" s="300">
        <f t="shared" si="4"/>
        <v>1132</v>
      </c>
      <c r="F49" s="300">
        <f t="shared" si="4"/>
        <v>39</v>
      </c>
      <c r="G49" s="300">
        <f t="shared" si="4"/>
        <v>0</v>
      </c>
      <c r="H49" s="300">
        <f t="shared" si="4"/>
        <v>2</v>
      </c>
      <c r="I49" s="6">
        <f t="shared" si="4"/>
        <v>2338</v>
      </c>
      <c r="K49"/>
      <c r="L49"/>
      <c r="M49"/>
      <c r="N49"/>
      <c r="O49"/>
      <c r="P49"/>
      <c r="Q49"/>
      <c r="R49"/>
      <c r="S49"/>
      <c r="T49"/>
      <c r="U49"/>
      <c r="V49"/>
    </row>
    <row r="50" ht="12.75">
      <c r="V50" s="298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1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28125" style="0" customWidth="1"/>
    <col min="2" max="9" width="10.140625" style="0" customWidth="1"/>
  </cols>
  <sheetData>
    <row r="1" ht="12.75">
      <c r="A1" s="10" t="s">
        <v>137</v>
      </c>
    </row>
    <row r="2" spans="1:9" ht="12.75">
      <c r="A2" s="350" t="s">
        <v>187</v>
      </c>
      <c r="B2" s="350"/>
      <c r="C2" s="350"/>
      <c r="D2" s="350"/>
      <c r="E2" s="350"/>
      <c r="F2" s="350"/>
      <c r="G2" s="350"/>
      <c r="H2" s="350"/>
      <c r="I2" s="350"/>
    </row>
    <row r="3" spans="1:9" ht="12.75">
      <c r="A3" s="350" t="s">
        <v>180</v>
      </c>
      <c r="B3" s="350"/>
      <c r="C3" s="350"/>
      <c r="D3" s="350"/>
      <c r="E3" s="350"/>
      <c r="F3" s="350"/>
      <c r="G3" s="350"/>
      <c r="H3" s="350"/>
      <c r="I3" s="350"/>
    </row>
    <row r="4" ht="13.5" thickBot="1"/>
    <row r="5" spans="1:9" ht="12.75">
      <c r="A5" s="321"/>
      <c r="B5" s="310">
        <v>0</v>
      </c>
      <c r="C5" s="311" t="s">
        <v>179</v>
      </c>
      <c r="D5" s="311" t="s">
        <v>178</v>
      </c>
      <c r="E5" s="311" t="s">
        <v>177</v>
      </c>
      <c r="F5" s="311" t="s">
        <v>176</v>
      </c>
      <c r="G5" s="311" t="s">
        <v>175</v>
      </c>
      <c r="H5" s="310">
        <v>1</v>
      </c>
      <c r="I5" s="296" t="s">
        <v>2</v>
      </c>
    </row>
    <row r="6" spans="1:9" ht="12.75" customHeight="1">
      <c r="A6" s="309" t="s">
        <v>1</v>
      </c>
      <c r="B6" s="333"/>
      <c r="C6" s="333"/>
      <c r="D6" s="333"/>
      <c r="E6" s="333"/>
      <c r="F6" s="333"/>
      <c r="G6" s="333"/>
      <c r="H6" s="333"/>
      <c r="I6" s="318"/>
    </row>
    <row r="7" spans="1:9" ht="12.75">
      <c r="A7" t="s">
        <v>172</v>
      </c>
      <c r="B7" s="328">
        <v>0</v>
      </c>
      <c r="C7" s="328">
        <v>0</v>
      </c>
      <c r="D7" s="328">
        <v>0</v>
      </c>
      <c r="E7" s="328">
        <v>1</v>
      </c>
      <c r="F7" s="328">
        <v>5</v>
      </c>
      <c r="G7" s="328">
        <v>0</v>
      </c>
      <c r="H7" s="328">
        <v>0</v>
      </c>
      <c r="I7" s="327">
        <v>6</v>
      </c>
    </row>
    <row r="8" spans="1:9" ht="12.75">
      <c r="A8" t="s">
        <v>171</v>
      </c>
      <c r="B8" s="328">
        <v>0</v>
      </c>
      <c r="C8" s="328">
        <v>0</v>
      </c>
      <c r="D8" s="328">
        <v>1</v>
      </c>
      <c r="E8" s="328">
        <v>5</v>
      </c>
      <c r="F8" s="328">
        <v>19</v>
      </c>
      <c r="G8" s="328">
        <v>3</v>
      </c>
      <c r="H8" s="328">
        <v>0</v>
      </c>
      <c r="I8" s="327">
        <v>28</v>
      </c>
    </row>
    <row r="9" spans="1:9" ht="12.75">
      <c r="A9" t="s">
        <v>174</v>
      </c>
      <c r="B9" s="328">
        <v>0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7">
        <v>0</v>
      </c>
    </row>
    <row r="10" spans="1:9" ht="12.75">
      <c r="A10" t="s">
        <v>169</v>
      </c>
      <c r="B10" s="328">
        <v>0</v>
      </c>
      <c r="C10" s="328">
        <v>0</v>
      </c>
      <c r="D10" s="328">
        <v>2</v>
      </c>
      <c r="E10" s="328">
        <v>4</v>
      </c>
      <c r="F10" s="328">
        <v>6</v>
      </c>
      <c r="G10" s="328">
        <v>1</v>
      </c>
      <c r="H10" s="328">
        <v>0</v>
      </c>
      <c r="I10" s="327">
        <v>13</v>
      </c>
    </row>
    <row r="11" spans="1:9" s="298" customFormat="1" ht="12.75">
      <c r="A11" s="298" t="s">
        <v>2</v>
      </c>
      <c r="B11" s="326">
        <v>0</v>
      </c>
      <c r="C11" s="326">
        <v>0</v>
      </c>
      <c r="D11" s="326">
        <v>3</v>
      </c>
      <c r="E11" s="326">
        <v>10</v>
      </c>
      <c r="F11" s="326">
        <v>30</v>
      </c>
      <c r="G11" s="326">
        <v>4</v>
      </c>
      <c r="H11" s="326">
        <v>0</v>
      </c>
      <c r="I11" s="325">
        <v>47</v>
      </c>
    </row>
    <row r="12" spans="1:9" s="298" customFormat="1" ht="12.75">
      <c r="A12" s="10" t="s">
        <v>3</v>
      </c>
      <c r="B12" s="332"/>
      <c r="C12" s="332"/>
      <c r="D12" s="332"/>
      <c r="E12" s="332"/>
      <c r="F12" s="332"/>
      <c r="G12" s="332"/>
      <c r="H12" s="332"/>
      <c r="I12" s="331"/>
    </row>
    <row r="13" spans="1:9" ht="12.75">
      <c r="A13" t="s">
        <v>172</v>
      </c>
      <c r="B13" s="328">
        <v>0</v>
      </c>
      <c r="C13" s="328">
        <v>0</v>
      </c>
      <c r="D13" s="328">
        <v>0</v>
      </c>
      <c r="E13" s="328">
        <v>1</v>
      </c>
      <c r="F13" s="328">
        <v>2</v>
      </c>
      <c r="G13" s="328">
        <v>0</v>
      </c>
      <c r="H13" s="328">
        <v>0</v>
      </c>
      <c r="I13" s="327">
        <v>3</v>
      </c>
    </row>
    <row r="14" spans="1:9" ht="12.75">
      <c r="A14" t="s">
        <v>171</v>
      </c>
      <c r="B14" s="328">
        <v>0</v>
      </c>
      <c r="C14" s="328">
        <v>0</v>
      </c>
      <c r="D14" s="328">
        <v>0</v>
      </c>
      <c r="E14" s="328">
        <v>5</v>
      </c>
      <c r="F14" s="328">
        <v>9</v>
      </c>
      <c r="G14" s="328">
        <v>1</v>
      </c>
      <c r="H14" s="328">
        <v>0</v>
      </c>
      <c r="I14" s="327">
        <v>15</v>
      </c>
    </row>
    <row r="15" spans="1:9" ht="12.75">
      <c r="A15" t="s">
        <v>174</v>
      </c>
      <c r="B15" s="328">
        <v>0</v>
      </c>
      <c r="C15" s="328">
        <v>0</v>
      </c>
      <c r="D15" s="328">
        <v>0</v>
      </c>
      <c r="E15" s="328">
        <v>1</v>
      </c>
      <c r="F15" s="328">
        <v>0</v>
      </c>
      <c r="G15" s="328">
        <v>0</v>
      </c>
      <c r="H15" s="328">
        <v>0</v>
      </c>
      <c r="I15" s="327">
        <v>1</v>
      </c>
    </row>
    <row r="16" spans="1:9" ht="12.75">
      <c r="A16" t="s">
        <v>169</v>
      </c>
      <c r="B16" s="328">
        <v>0</v>
      </c>
      <c r="C16" s="328">
        <v>0</v>
      </c>
      <c r="D16" s="328">
        <v>0</v>
      </c>
      <c r="E16" s="328">
        <v>0</v>
      </c>
      <c r="F16" s="328">
        <v>3</v>
      </c>
      <c r="G16" s="328">
        <v>0</v>
      </c>
      <c r="H16" s="328">
        <v>0</v>
      </c>
      <c r="I16" s="327">
        <v>3</v>
      </c>
    </row>
    <row r="17" spans="1:20" s="298" customFormat="1" ht="12.75">
      <c r="A17" s="298" t="s">
        <v>2</v>
      </c>
      <c r="B17" s="326">
        <v>0</v>
      </c>
      <c r="C17" s="326">
        <v>0</v>
      </c>
      <c r="D17" s="326">
        <v>0</v>
      </c>
      <c r="E17" s="326">
        <v>7</v>
      </c>
      <c r="F17" s="326">
        <v>14</v>
      </c>
      <c r="G17" s="326">
        <v>1</v>
      </c>
      <c r="H17" s="326">
        <v>0</v>
      </c>
      <c r="I17" s="325">
        <v>22</v>
      </c>
      <c r="J17"/>
      <c r="K17"/>
      <c r="L17"/>
      <c r="M17"/>
      <c r="N17"/>
      <c r="O17"/>
      <c r="P17"/>
      <c r="Q17"/>
      <c r="R17"/>
      <c r="S17"/>
      <c r="T17"/>
    </row>
    <row r="18" spans="1:9" s="298" customFormat="1" ht="12.75">
      <c r="A18" s="10" t="s">
        <v>4</v>
      </c>
      <c r="B18" s="332"/>
      <c r="C18" s="332"/>
      <c r="D18" s="332"/>
      <c r="E18" s="332"/>
      <c r="F18" s="332"/>
      <c r="G18" s="332"/>
      <c r="H18" s="332"/>
      <c r="I18" s="331"/>
    </row>
    <row r="19" spans="1:20" ht="12.75">
      <c r="A19" t="s">
        <v>172</v>
      </c>
      <c r="B19" s="328">
        <v>0</v>
      </c>
      <c r="C19" s="328">
        <v>0</v>
      </c>
      <c r="D19" s="328">
        <v>0</v>
      </c>
      <c r="E19" s="328">
        <v>0</v>
      </c>
      <c r="F19" s="328">
        <v>1</v>
      </c>
      <c r="G19" s="328">
        <v>0</v>
      </c>
      <c r="H19" s="328">
        <v>0</v>
      </c>
      <c r="I19" s="327">
        <v>1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</row>
    <row r="20" spans="1:9" ht="12.75">
      <c r="A20" t="s">
        <v>171</v>
      </c>
      <c r="B20" s="328">
        <v>0</v>
      </c>
      <c r="C20" s="328">
        <v>0</v>
      </c>
      <c r="D20" s="328">
        <v>0</v>
      </c>
      <c r="E20" s="328">
        <v>1</v>
      </c>
      <c r="F20" s="328">
        <v>1</v>
      </c>
      <c r="G20" s="328">
        <v>1</v>
      </c>
      <c r="H20" s="328">
        <v>0</v>
      </c>
      <c r="I20" s="327">
        <v>3</v>
      </c>
    </row>
    <row r="21" spans="1:9" ht="12.75">
      <c r="A21" t="s">
        <v>169</v>
      </c>
      <c r="B21" s="328">
        <v>0</v>
      </c>
      <c r="C21" s="328">
        <v>0</v>
      </c>
      <c r="D21" s="328">
        <v>0</v>
      </c>
      <c r="E21" s="328">
        <v>1</v>
      </c>
      <c r="F21" s="328">
        <v>0</v>
      </c>
      <c r="G21" s="328">
        <v>0</v>
      </c>
      <c r="H21" s="328">
        <v>0</v>
      </c>
      <c r="I21" s="327">
        <v>1</v>
      </c>
    </row>
    <row r="22" spans="1:9" ht="12.75">
      <c r="A22" t="s">
        <v>186</v>
      </c>
      <c r="B22" s="328">
        <v>0</v>
      </c>
      <c r="C22" s="328">
        <v>0</v>
      </c>
      <c r="D22" s="328">
        <v>0</v>
      </c>
      <c r="E22" s="328">
        <v>0</v>
      </c>
      <c r="F22" s="328">
        <v>1</v>
      </c>
      <c r="G22" s="328">
        <v>0</v>
      </c>
      <c r="H22" s="328">
        <v>0</v>
      </c>
      <c r="I22" s="327">
        <v>1</v>
      </c>
    </row>
    <row r="23" spans="1:20" s="298" customFormat="1" ht="12.75">
      <c r="A23" s="298" t="s">
        <v>2</v>
      </c>
      <c r="B23" s="326">
        <v>0</v>
      </c>
      <c r="C23" s="326">
        <v>0</v>
      </c>
      <c r="D23" s="326">
        <v>0</v>
      </c>
      <c r="E23" s="326">
        <v>2</v>
      </c>
      <c r="F23" s="326">
        <v>3</v>
      </c>
      <c r="G23" s="326">
        <v>1</v>
      </c>
      <c r="H23" s="326">
        <v>0</v>
      </c>
      <c r="I23" s="325">
        <v>6</v>
      </c>
      <c r="J23"/>
      <c r="K23"/>
      <c r="L23"/>
      <c r="M23"/>
      <c r="N23"/>
      <c r="O23"/>
      <c r="P23"/>
      <c r="Q23"/>
      <c r="R23"/>
      <c r="S23"/>
      <c r="T23"/>
    </row>
    <row r="24" spans="1:9" s="298" customFormat="1" ht="12.75">
      <c r="A24" s="10" t="s">
        <v>5</v>
      </c>
      <c r="B24" s="332"/>
      <c r="C24" s="332"/>
      <c r="D24" s="332"/>
      <c r="E24" s="332"/>
      <c r="F24" s="332"/>
      <c r="G24" s="332"/>
      <c r="H24" s="332"/>
      <c r="I24" s="331"/>
    </row>
    <row r="25" spans="1:20" ht="12.75">
      <c r="A25" t="s">
        <v>172</v>
      </c>
      <c r="B25" s="328">
        <v>0</v>
      </c>
      <c r="C25" s="328">
        <v>0</v>
      </c>
      <c r="D25" s="328">
        <v>0</v>
      </c>
      <c r="E25" s="328">
        <v>0</v>
      </c>
      <c r="F25" s="328">
        <v>7</v>
      </c>
      <c r="G25" s="328">
        <v>0</v>
      </c>
      <c r="H25" s="328">
        <v>0</v>
      </c>
      <c r="I25" s="327">
        <v>7</v>
      </c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</row>
    <row r="26" spans="1:9" ht="12.75">
      <c r="A26" t="s">
        <v>171</v>
      </c>
      <c r="B26" s="328">
        <v>0</v>
      </c>
      <c r="C26" s="328">
        <v>0</v>
      </c>
      <c r="D26" s="328">
        <v>1</v>
      </c>
      <c r="E26" s="328">
        <v>9</v>
      </c>
      <c r="F26" s="328">
        <v>18</v>
      </c>
      <c r="G26" s="328">
        <v>3</v>
      </c>
      <c r="H26" s="328">
        <v>0</v>
      </c>
      <c r="I26" s="327">
        <v>31</v>
      </c>
    </row>
    <row r="27" spans="1:9" ht="12.75">
      <c r="A27" t="s">
        <v>174</v>
      </c>
      <c r="B27" s="328">
        <v>0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7">
        <v>0</v>
      </c>
    </row>
    <row r="28" spans="1:9" ht="12.75">
      <c r="A28" t="s">
        <v>169</v>
      </c>
      <c r="B28" s="328">
        <v>0</v>
      </c>
      <c r="C28" s="328">
        <v>0</v>
      </c>
      <c r="D28" s="328">
        <v>0</v>
      </c>
      <c r="E28" s="328">
        <v>2</v>
      </c>
      <c r="F28" s="328">
        <v>3</v>
      </c>
      <c r="G28" s="328">
        <v>0</v>
      </c>
      <c r="H28" s="328">
        <v>0</v>
      </c>
      <c r="I28" s="327">
        <v>5</v>
      </c>
    </row>
    <row r="29" spans="1:20" s="298" customFormat="1" ht="12.75">
      <c r="A29" s="298" t="s">
        <v>2</v>
      </c>
      <c r="B29" s="326">
        <v>0</v>
      </c>
      <c r="C29" s="326">
        <v>0</v>
      </c>
      <c r="D29" s="326">
        <v>1</v>
      </c>
      <c r="E29" s="326">
        <v>11</v>
      </c>
      <c r="F29" s="326">
        <v>28</v>
      </c>
      <c r="G29" s="326">
        <v>3</v>
      </c>
      <c r="H29" s="326">
        <v>0</v>
      </c>
      <c r="I29" s="325">
        <v>43</v>
      </c>
      <c r="J29"/>
      <c r="K29"/>
      <c r="L29"/>
      <c r="M29"/>
      <c r="N29"/>
      <c r="O29"/>
      <c r="P29"/>
      <c r="Q29"/>
      <c r="R29"/>
      <c r="S29"/>
      <c r="T29"/>
    </row>
    <row r="30" spans="1:20" s="298" customFormat="1" ht="12.75">
      <c r="A30" s="10" t="s">
        <v>6</v>
      </c>
      <c r="B30" s="332"/>
      <c r="C30" s="332"/>
      <c r="D30" s="332"/>
      <c r="E30" s="332"/>
      <c r="F30" s="332"/>
      <c r="G30" s="332"/>
      <c r="H30" s="332"/>
      <c r="I30" s="331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t="s">
        <v>172</v>
      </c>
      <c r="B31" s="328">
        <v>0</v>
      </c>
      <c r="C31" s="328">
        <v>0</v>
      </c>
      <c r="D31" s="328">
        <v>0</v>
      </c>
      <c r="E31" s="328">
        <v>2</v>
      </c>
      <c r="F31" s="328">
        <v>6</v>
      </c>
      <c r="G31" s="328">
        <v>1</v>
      </c>
      <c r="H31" s="328">
        <v>0</v>
      </c>
      <c r="I31" s="327">
        <v>9</v>
      </c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0" ht="12.75">
      <c r="A32" t="s">
        <v>171</v>
      </c>
      <c r="B32" s="328">
        <v>0</v>
      </c>
      <c r="C32" s="328">
        <v>0</v>
      </c>
      <c r="D32" s="328">
        <v>2</v>
      </c>
      <c r="E32" s="328">
        <v>5</v>
      </c>
      <c r="F32" s="328">
        <v>20</v>
      </c>
      <c r="G32" s="328">
        <v>3</v>
      </c>
      <c r="H32" s="328">
        <v>0</v>
      </c>
      <c r="I32" s="327">
        <v>30</v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:9" ht="12.75">
      <c r="A33" t="s">
        <v>174</v>
      </c>
      <c r="B33" s="328">
        <v>0</v>
      </c>
      <c r="C33" s="328">
        <v>0</v>
      </c>
      <c r="D33" s="328">
        <v>0</v>
      </c>
      <c r="E33" s="328">
        <v>1</v>
      </c>
      <c r="F33" s="328">
        <v>2</v>
      </c>
      <c r="G33" s="328">
        <v>0</v>
      </c>
      <c r="H33" s="328">
        <v>0</v>
      </c>
      <c r="I33" s="327">
        <v>3</v>
      </c>
    </row>
    <row r="34" spans="1:9" ht="12.75">
      <c r="A34" t="s">
        <v>169</v>
      </c>
      <c r="B34" s="328">
        <v>0</v>
      </c>
      <c r="C34" s="328">
        <v>0</v>
      </c>
      <c r="D34" s="328">
        <v>0</v>
      </c>
      <c r="E34" s="328">
        <v>1</v>
      </c>
      <c r="F34" s="328">
        <v>2</v>
      </c>
      <c r="G34" s="328">
        <v>1</v>
      </c>
      <c r="H34" s="328">
        <v>0</v>
      </c>
      <c r="I34" s="327">
        <v>4</v>
      </c>
    </row>
    <row r="35" spans="1:20" s="298" customFormat="1" ht="12.75">
      <c r="A35" s="298" t="s">
        <v>2</v>
      </c>
      <c r="B35" s="326">
        <v>0</v>
      </c>
      <c r="C35" s="326">
        <v>0</v>
      </c>
      <c r="D35" s="326">
        <v>2</v>
      </c>
      <c r="E35" s="326">
        <v>9</v>
      </c>
      <c r="F35" s="326">
        <v>30</v>
      </c>
      <c r="G35" s="326">
        <v>5</v>
      </c>
      <c r="H35" s="326">
        <v>0</v>
      </c>
      <c r="I35" s="325">
        <v>46</v>
      </c>
      <c r="J35"/>
      <c r="K35"/>
      <c r="L35"/>
      <c r="M35"/>
      <c r="N35"/>
      <c r="O35"/>
      <c r="P35"/>
      <c r="Q35"/>
      <c r="R35"/>
      <c r="S35"/>
      <c r="T35"/>
    </row>
    <row r="36" spans="1:20" s="298" customFormat="1" ht="12.75">
      <c r="A36" s="10" t="s">
        <v>8</v>
      </c>
      <c r="B36" s="332"/>
      <c r="C36" s="332"/>
      <c r="D36" s="332"/>
      <c r="E36" s="332"/>
      <c r="F36" s="332"/>
      <c r="G36" s="332"/>
      <c r="H36" s="332"/>
      <c r="I36" s="331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t="s">
        <v>172</v>
      </c>
      <c r="B37" s="328">
        <v>0</v>
      </c>
      <c r="C37" s="328">
        <v>0</v>
      </c>
      <c r="D37" s="328">
        <v>0</v>
      </c>
      <c r="E37" s="328">
        <v>0</v>
      </c>
      <c r="F37" s="328">
        <v>8</v>
      </c>
      <c r="G37" s="328">
        <v>0</v>
      </c>
      <c r="H37" s="328">
        <v>0</v>
      </c>
      <c r="I37" s="327">
        <v>8</v>
      </c>
      <c r="T37" s="298"/>
    </row>
    <row r="38" spans="1:20" ht="12.75">
      <c r="A38" t="s">
        <v>171</v>
      </c>
      <c r="B38" s="328">
        <v>0</v>
      </c>
      <c r="C38" s="328">
        <v>0</v>
      </c>
      <c r="D38" s="328">
        <v>0</v>
      </c>
      <c r="E38" s="328">
        <v>4</v>
      </c>
      <c r="F38" s="328">
        <v>14</v>
      </c>
      <c r="G38" s="328">
        <v>1</v>
      </c>
      <c r="H38" s="328">
        <v>0</v>
      </c>
      <c r="I38" s="327">
        <v>19</v>
      </c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:19" ht="12.75">
      <c r="A39" t="s">
        <v>174</v>
      </c>
      <c r="B39" s="328">
        <v>0</v>
      </c>
      <c r="C39" s="328">
        <v>0</v>
      </c>
      <c r="D39" s="328">
        <v>0</v>
      </c>
      <c r="E39" s="328">
        <v>0</v>
      </c>
      <c r="F39" s="328">
        <v>0</v>
      </c>
      <c r="G39" s="328">
        <v>0</v>
      </c>
      <c r="H39" s="328">
        <v>0</v>
      </c>
      <c r="I39" s="327">
        <v>0</v>
      </c>
      <c r="J39" s="298"/>
      <c r="K39" s="298"/>
      <c r="L39" s="298"/>
      <c r="M39" s="298"/>
      <c r="N39" s="298"/>
      <c r="O39" s="298"/>
      <c r="P39" s="298"/>
      <c r="Q39" s="298"/>
      <c r="R39" s="298"/>
      <c r="S39" s="298"/>
    </row>
    <row r="40" spans="1:9" ht="12.75">
      <c r="A40" t="s">
        <v>169</v>
      </c>
      <c r="B40" s="328">
        <v>0</v>
      </c>
      <c r="C40" s="328">
        <v>0</v>
      </c>
      <c r="D40" s="328">
        <v>0</v>
      </c>
      <c r="E40" s="328">
        <v>0</v>
      </c>
      <c r="F40" s="328">
        <v>1</v>
      </c>
      <c r="G40" s="328">
        <v>0</v>
      </c>
      <c r="H40" s="328">
        <v>0</v>
      </c>
      <c r="I40" s="327">
        <v>1</v>
      </c>
    </row>
    <row r="41" spans="1:20" s="298" customFormat="1" ht="12.75">
      <c r="A41" s="298" t="s">
        <v>2</v>
      </c>
      <c r="B41" s="326">
        <v>0</v>
      </c>
      <c r="C41" s="326">
        <v>0</v>
      </c>
      <c r="D41" s="326">
        <v>0</v>
      </c>
      <c r="E41" s="326">
        <v>4</v>
      </c>
      <c r="F41" s="326">
        <v>23</v>
      </c>
      <c r="G41" s="326">
        <v>1</v>
      </c>
      <c r="H41" s="326">
        <v>0</v>
      </c>
      <c r="I41" s="325">
        <v>28</v>
      </c>
      <c r="J41"/>
      <c r="K41"/>
      <c r="L41"/>
      <c r="M41"/>
      <c r="N41"/>
      <c r="O41"/>
      <c r="P41"/>
      <c r="Q41"/>
      <c r="R41"/>
      <c r="S41"/>
      <c r="T41"/>
    </row>
    <row r="42" spans="1:9" ht="12.75">
      <c r="A42" s="315" t="s">
        <v>173</v>
      </c>
      <c r="B42" s="330"/>
      <c r="C42" s="330"/>
      <c r="D42" s="330"/>
      <c r="E42" s="330"/>
      <c r="F42" s="330"/>
      <c r="G42" s="330"/>
      <c r="H42" s="330"/>
      <c r="I42" s="329"/>
    </row>
    <row r="43" spans="1:20" ht="12.75">
      <c r="A43" t="s">
        <v>172</v>
      </c>
      <c r="B43" s="328">
        <f aca="true" t="shared" si="0" ref="B43:I44">SUM(B37,B31,B25,B19,B13,B7)</f>
        <v>0</v>
      </c>
      <c r="C43" s="328">
        <f t="shared" si="0"/>
        <v>0</v>
      </c>
      <c r="D43" s="328">
        <f t="shared" si="0"/>
        <v>0</v>
      </c>
      <c r="E43" s="328">
        <f t="shared" si="0"/>
        <v>4</v>
      </c>
      <c r="F43" s="328">
        <f t="shared" si="0"/>
        <v>29</v>
      </c>
      <c r="G43" s="328">
        <f t="shared" si="0"/>
        <v>1</v>
      </c>
      <c r="H43" s="328">
        <f t="shared" si="0"/>
        <v>0</v>
      </c>
      <c r="I43" s="327">
        <f t="shared" si="0"/>
        <v>34</v>
      </c>
      <c r="T43" s="298"/>
    </row>
    <row r="44" spans="1:19" ht="12.75">
      <c r="A44" t="s">
        <v>171</v>
      </c>
      <c r="B44" s="328">
        <f t="shared" si="0"/>
        <v>0</v>
      </c>
      <c r="C44" s="328">
        <f t="shared" si="0"/>
        <v>0</v>
      </c>
      <c r="D44" s="328">
        <f t="shared" si="0"/>
        <v>4</v>
      </c>
      <c r="E44" s="328">
        <f t="shared" si="0"/>
        <v>29</v>
      </c>
      <c r="F44" s="328">
        <f t="shared" si="0"/>
        <v>81</v>
      </c>
      <c r="G44" s="328">
        <f t="shared" si="0"/>
        <v>12</v>
      </c>
      <c r="H44" s="328">
        <f t="shared" si="0"/>
        <v>0</v>
      </c>
      <c r="I44" s="327">
        <f t="shared" si="0"/>
        <v>126</v>
      </c>
      <c r="J44" s="298"/>
      <c r="K44" s="298"/>
      <c r="L44" s="298"/>
      <c r="M44" s="298"/>
      <c r="N44" s="298"/>
      <c r="O44" s="298"/>
      <c r="P44" s="298"/>
      <c r="Q44" s="298"/>
      <c r="R44" s="298"/>
      <c r="S44" s="298"/>
    </row>
    <row r="45" spans="1:9" ht="12.75">
      <c r="A45" t="s">
        <v>174</v>
      </c>
      <c r="B45" s="328">
        <f aca="true" t="shared" si="1" ref="B45:I45">SUM(B39,B33,B27,B15,B9)</f>
        <v>0</v>
      </c>
      <c r="C45" s="328">
        <f t="shared" si="1"/>
        <v>0</v>
      </c>
      <c r="D45" s="328">
        <f t="shared" si="1"/>
        <v>0</v>
      </c>
      <c r="E45" s="328">
        <f t="shared" si="1"/>
        <v>2</v>
      </c>
      <c r="F45" s="328">
        <f t="shared" si="1"/>
        <v>2</v>
      </c>
      <c r="G45" s="328">
        <f t="shared" si="1"/>
        <v>0</v>
      </c>
      <c r="H45" s="328">
        <f t="shared" si="1"/>
        <v>0</v>
      </c>
      <c r="I45" s="327">
        <f t="shared" si="1"/>
        <v>4</v>
      </c>
    </row>
    <row r="46" spans="1:9" ht="12.75">
      <c r="A46" t="s">
        <v>169</v>
      </c>
      <c r="B46" s="328">
        <f aca="true" t="shared" si="2" ref="B46:I46">SUM(B40,B34,B28,B21,B16,B10)</f>
        <v>0</v>
      </c>
      <c r="C46" s="328">
        <f t="shared" si="2"/>
        <v>0</v>
      </c>
      <c r="D46" s="328">
        <f t="shared" si="2"/>
        <v>2</v>
      </c>
      <c r="E46" s="328">
        <f t="shared" si="2"/>
        <v>8</v>
      </c>
      <c r="F46" s="328">
        <f t="shared" si="2"/>
        <v>15</v>
      </c>
      <c r="G46" s="328">
        <f t="shared" si="2"/>
        <v>2</v>
      </c>
      <c r="H46" s="328">
        <f t="shared" si="2"/>
        <v>0</v>
      </c>
      <c r="I46" s="327">
        <f t="shared" si="2"/>
        <v>27</v>
      </c>
    </row>
    <row r="47" spans="1:9" ht="12.75">
      <c r="A47" s="266" t="s">
        <v>185</v>
      </c>
      <c r="B47" s="328">
        <f aca="true" t="shared" si="3" ref="B47:I47">SUM(B22)</f>
        <v>0</v>
      </c>
      <c r="C47" s="328">
        <f t="shared" si="3"/>
        <v>0</v>
      </c>
      <c r="D47" s="328">
        <f t="shared" si="3"/>
        <v>0</v>
      </c>
      <c r="E47" s="328">
        <f t="shared" si="3"/>
        <v>0</v>
      </c>
      <c r="F47" s="328">
        <f t="shared" si="3"/>
        <v>1</v>
      </c>
      <c r="G47" s="328">
        <f t="shared" si="3"/>
        <v>0</v>
      </c>
      <c r="H47" s="328">
        <f t="shared" si="3"/>
        <v>0</v>
      </c>
      <c r="I47" s="327">
        <f t="shared" si="3"/>
        <v>1</v>
      </c>
    </row>
    <row r="48" spans="1:20" s="298" customFormat="1" ht="12.75">
      <c r="A48" s="298" t="s">
        <v>0</v>
      </c>
      <c r="B48" s="326">
        <f aca="true" t="shared" si="4" ref="B48:I48">SUM(B43:B47)</f>
        <v>0</v>
      </c>
      <c r="C48" s="326">
        <f t="shared" si="4"/>
        <v>0</v>
      </c>
      <c r="D48" s="326">
        <f t="shared" si="4"/>
        <v>6</v>
      </c>
      <c r="E48" s="326">
        <f t="shared" si="4"/>
        <v>43</v>
      </c>
      <c r="F48" s="326">
        <f t="shared" si="4"/>
        <v>128</v>
      </c>
      <c r="G48" s="326">
        <f t="shared" si="4"/>
        <v>15</v>
      </c>
      <c r="H48" s="326">
        <f t="shared" si="4"/>
        <v>0</v>
      </c>
      <c r="I48" s="325">
        <f t="shared" si="4"/>
        <v>192</v>
      </c>
      <c r="J48"/>
      <c r="K48"/>
      <c r="L48"/>
      <c r="M48"/>
      <c r="N48"/>
      <c r="O48"/>
      <c r="P48"/>
      <c r="Q48"/>
      <c r="R48"/>
      <c r="S48"/>
      <c r="T48"/>
    </row>
    <row r="49" ht="5.25" customHeight="1"/>
    <row r="50" spans="1:20" ht="12.75">
      <c r="A50" s="314" t="s">
        <v>59</v>
      </c>
      <c r="T50" s="298"/>
    </row>
    <row r="51" spans="1:19" ht="12.75">
      <c r="A51" s="314" t="s">
        <v>40</v>
      </c>
      <c r="J51" s="298"/>
      <c r="K51" s="298"/>
      <c r="L51" s="298"/>
      <c r="M51" s="298"/>
      <c r="N51" s="298"/>
      <c r="O51" s="298"/>
      <c r="P51" s="298"/>
      <c r="Q51" s="298"/>
      <c r="R51" s="298"/>
      <c r="S51" s="298"/>
    </row>
    <row r="52" spans="1:7" ht="12.75" customHeight="1">
      <c r="A52" s="314" t="s">
        <v>58</v>
      </c>
      <c r="G52" s="313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69" customWidth="1"/>
    <col min="2" max="2" width="7.421875" style="69" customWidth="1"/>
    <col min="3" max="4" width="6.421875" style="69" customWidth="1"/>
    <col min="5" max="5" width="7.28125" style="69" customWidth="1"/>
    <col min="6" max="7" width="6.421875" style="69" customWidth="1"/>
    <col min="8" max="8" width="7.421875" style="69" customWidth="1"/>
    <col min="9" max="10" width="6.421875" style="69" customWidth="1"/>
    <col min="11" max="11" width="7.421875" style="69" customWidth="1"/>
    <col min="12" max="13" width="6.421875" style="69" customWidth="1"/>
    <col min="14" max="14" width="8.28125" style="69" customWidth="1"/>
    <col min="15" max="15" width="6.421875" style="69" customWidth="1"/>
    <col min="16" max="16" width="6.7109375" style="69" customWidth="1"/>
    <col min="17" max="17" width="7.57421875" style="69" customWidth="1"/>
    <col min="18" max="19" width="7.28125" style="69" customWidth="1"/>
    <col min="20" max="23" width="5.7109375" style="69" customWidth="1"/>
    <col min="24" max="16384" width="8.8515625" style="69" customWidth="1"/>
  </cols>
  <sheetData>
    <row r="1" ht="12.75">
      <c r="A1" s="10" t="s">
        <v>137</v>
      </c>
    </row>
    <row r="2" spans="1:19" s="266" customFormat="1" ht="12">
      <c r="A2" s="265" t="s">
        <v>19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266" customFormat="1" ht="12">
      <c r="A3" s="265" t="s">
        <v>77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="266" customFormat="1" ht="12" thickBot="1"/>
    <row r="5" spans="1:19" s="266" customFormat="1" ht="11.25">
      <c r="A5" s="267"/>
      <c r="B5" s="268" t="s">
        <v>20</v>
      </c>
      <c r="C5" s="269"/>
      <c r="D5" s="270"/>
      <c r="E5" s="268" t="s">
        <v>10</v>
      </c>
      <c r="F5" s="269"/>
      <c r="G5" s="270"/>
      <c r="H5" s="268" t="s">
        <v>11</v>
      </c>
      <c r="I5" s="269"/>
      <c r="J5" s="270"/>
      <c r="K5" s="268" t="s">
        <v>12</v>
      </c>
      <c r="L5" s="269"/>
      <c r="M5" s="270"/>
      <c r="N5" s="268" t="s">
        <v>21</v>
      </c>
      <c r="O5" s="269"/>
      <c r="P5" s="270"/>
      <c r="Q5" s="268" t="s">
        <v>2</v>
      </c>
      <c r="R5" s="270"/>
      <c r="S5" s="270"/>
    </row>
    <row r="6" spans="2:19" s="266" customFormat="1" ht="11.25">
      <c r="B6" s="271" t="s">
        <v>22</v>
      </c>
      <c r="C6" s="272"/>
      <c r="D6" s="273"/>
      <c r="E6" s="274"/>
      <c r="G6" s="275"/>
      <c r="H6" s="274"/>
      <c r="J6" s="275"/>
      <c r="K6" s="274"/>
      <c r="M6" s="275"/>
      <c r="N6" s="271" t="s">
        <v>153</v>
      </c>
      <c r="O6" s="272"/>
      <c r="P6" s="272"/>
      <c r="Q6" s="274"/>
      <c r="S6" s="275"/>
    </row>
    <row r="7" spans="1:19" s="266" customFormat="1" ht="11.25">
      <c r="A7" s="276" t="s">
        <v>11</v>
      </c>
      <c r="B7" s="277" t="s">
        <v>13</v>
      </c>
      <c r="C7" s="278" t="s">
        <v>15</v>
      </c>
      <c r="D7" s="278" t="s">
        <v>2</v>
      </c>
      <c r="E7" s="277" t="s">
        <v>13</v>
      </c>
      <c r="F7" s="278" t="s">
        <v>15</v>
      </c>
      <c r="G7" s="278" t="s">
        <v>2</v>
      </c>
      <c r="H7" s="277" t="s">
        <v>13</v>
      </c>
      <c r="I7" s="278" t="s">
        <v>15</v>
      </c>
      <c r="J7" s="278" t="s">
        <v>2</v>
      </c>
      <c r="K7" s="277" t="s">
        <v>13</v>
      </c>
      <c r="L7" s="278" t="s">
        <v>15</v>
      </c>
      <c r="M7" s="278" t="s">
        <v>2</v>
      </c>
      <c r="N7" s="277" t="s">
        <v>13</v>
      </c>
      <c r="O7" s="278" t="s">
        <v>15</v>
      </c>
      <c r="P7" s="278" t="s">
        <v>2</v>
      </c>
      <c r="Q7" s="277" t="s">
        <v>13</v>
      </c>
      <c r="R7" s="278" t="s">
        <v>15</v>
      </c>
      <c r="S7" s="278" t="s">
        <v>2</v>
      </c>
    </row>
    <row r="8" spans="1:19" s="266" customFormat="1" ht="11.25">
      <c r="A8" s="279" t="s">
        <v>1</v>
      </c>
      <c r="B8" s="280">
        <v>48</v>
      </c>
      <c r="C8" s="281">
        <v>5</v>
      </c>
      <c r="D8" s="281">
        <f aca="true" t="shared" si="0" ref="D8:D13">SUM(B8:C8)</f>
        <v>53</v>
      </c>
      <c r="E8" s="280">
        <v>182</v>
      </c>
      <c r="F8" s="281">
        <v>23</v>
      </c>
      <c r="G8" s="281">
        <f aca="true" t="shared" si="1" ref="G8:G13">SUM(E8:F8)</f>
        <v>205</v>
      </c>
      <c r="H8" s="280">
        <v>6</v>
      </c>
      <c r="I8" s="281">
        <v>0</v>
      </c>
      <c r="J8" s="281">
        <f aca="true" t="shared" si="2" ref="J8:J13">SUM(H8:I8)</f>
        <v>6</v>
      </c>
      <c r="K8" s="280">
        <v>21</v>
      </c>
      <c r="L8" s="281">
        <v>6</v>
      </c>
      <c r="M8" s="281">
        <f aca="true" t="shared" si="3" ref="M8:M13">SUM(K8:L8)</f>
        <v>27</v>
      </c>
      <c r="N8" s="280">
        <v>0</v>
      </c>
      <c r="O8" s="281">
        <v>0</v>
      </c>
      <c r="P8" s="281">
        <f aca="true" t="shared" si="4" ref="P8:P13">SUM(N8:O8)</f>
        <v>0</v>
      </c>
      <c r="Q8" s="280">
        <f aca="true" t="shared" si="5" ref="Q8:R14">SUM(N8,K8,H8,E8,B8)</f>
        <v>257</v>
      </c>
      <c r="R8" s="281">
        <f t="shared" si="5"/>
        <v>34</v>
      </c>
      <c r="S8" s="281">
        <f aca="true" t="shared" si="6" ref="S8:S14">SUM(Q8:R8)</f>
        <v>291</v>
      </c>
    </row>
    <row r="9" spans="1:21" s="266" customFormat="1" ht="12">
      <c r="A9" s="266" t="s">
        <v>3</v>
      </c>
      <c r="B9" s="282">
        <v>32</v>
      </c>
      <c r="C9" s="283">
        <v>3</v>
      </c>
      <c r="D9" s="283">
        <f t="shared" si="0"/>
        <v>35</v>
      </c>
      <c r="E9" s="282">
        <v>93</v>
      </c>
      <c r="F9" s="283">
        <v>8</v>
      </c>
      <c r="G9" s="283">
        <f t="shared" si="1"/>
        <v>101</v>
      </c>
      <c r="H9" s="282">
        <v>2</v>
      </c>
      <c r="I9" s="283">
        <v>0</v>
      </c>
      <c r="J9" s="283">
        <f t="shared" si="2"/>
        <v>2</v>
      </c>
      <c r="K9" s="282">
        <v>6</v>
      </c>
      <c r="L9" s="283">
        <v>2</v>
      </c>
      <c r="M9" s="283">
        <f t="shared" si="3"/>
        <v>8</v>
      </c>
      <c r="N9" s="282">
        <v>0</v>
      </c>
      <c r="O9" s="283">
        <v>0</v>
      </c>
      <c r="P9" s="284">
        <f t="shared" si="4"/>
        <v>0</v>
      </c>
      <c r="Q9" s="282">
        <f t="shared" si="5"/>
        <v>133</v>
      </c>
      <c r="R9" s="283">
        <f t="shared" si="5"/>
        <v>13</v>
      </c>
      <c r="S9" s="283">
        <f t="shared" si="6"/>
        <v>146</v>
      </c>
      <c r="U9" s="285"/>
    </row>
    <row r="10" spans="1:21" s="266" customFormat="1" ht="12">
      <c r="A10" s="266" t="s">
        <v>44</v>
      </c>
      <c r="B10" s="282">
        <v>14</v>
      </c>
      <c r="C10" s="283">
        <v>1</v>
      </c>
      <c r="D10" s="283">
        <f t="shared" si="0"/>
        <v>15</v>
      </c>
      <c r="E10" s="282">
        <v>23</v>
      </c>
      <c r="F10" s="283">
        <v>3</v>
      </c>
      <c r="G10" s="283">
        <f t="shared" si="1"/>
        <v>26</v>
      </c>
      <c r="H10" s="282">
        <v>0</v>
      </c>
      <c r="I10" s="283">
        <v>0</v>
      </c>
      <c r="J10" s="283">
        <f t="shared" si="2"/>
        <v>0</v>
      </c>
      <c r="K10" s="282">
        <v>2</v>
      </c>
      <c r="L10" s="283">
        <v>0</v>
      </c>
      <c r="M10" s="283">
        <f t="shared" si="3"/>
        <v>2</v>
      </c>
      <c r="N10" s="282">
        <v>0</v>
      </c>
      <c r="O10" s="283">
        <v>2</v>
      </c>
      <c r="P10" s="284">
        <f t="shared" si="4"/>
        <v>2</v>
      </c>
      <c r="Q10" s="282">
        <f t="shared" si="5"/>
        <v>39</v>
      </c>
      <c r="R10" s="283">
        <f t="shared" si="5"/>
        <v>6</v>
      </c>
      <c r="S10" s="283">
        <f t="shared" si="6"/>
        <v>45</v>
      </c>
      <c r="U10" s="285"/>
    </row>
    <row r="11" spans="1:21" s="266" customFormat="1" ht="13.5">
      <c r="A11" s="266" t="s">
        <v>5</v>
      </c>
      <c r="B11" s="282">
        <v>39</v>
      </c>
      <c r="C11" s="283">
        <v>8</v>
      </c>
      <c r="D11" s="283">
        <f t="shared" si="0"/>
        <v>47</v>
      </c>
      <c r="E11" s="282">
        <v>138</v>
      </c>
      <c r="F11" s="283">
        <v>19</v>
      </c>
      <c r="G11" s="283">
        <f t="shared" si="1"/>
        <v>157</v>
      </c>
      <c r="H11" s="282">
        <v>1</v>
      </c>
      <c r="I11" s="283">
        <v>0</v>
      </c>
      <c r="J11" s="283">
        <f t="shared" si="2"/>
        <v>1</v>
      </c>
      <c r="K11" s="282">
        <v>1</v>
      </c>
      <c r="L11" s="283">
        <v>0</v>
      </c>
      <c r="M11" s="283">
        <f t="shared" si="3"/>
        <v>1</v>
      </c>
      <c r="N11" s="282">
        <v>0</v>
      </c>
      <c r="O11" s="283">
        <v>0</v>
      </c>
      <c r="P11" s="284">
        <f t="shared" si="4"/>
        <v>0</v>
      </c>
      <c r="Q11" s="282">
        <f t="shared" si="5"/>
        <v>179</v>
      </c>
      <c r="R11" s="283">
        <f t="shared" si="5"/>
        <v>27</v>
      </c>
      <c r="S11" s="283">
        <f t="shared" si="6"/>
        <v>206</v>
      </c>
      <c r="T11" s="188"/>
      <c r="U11" s="286"/>
    </row>
    <row r="12" spans="1:27" s="266" customFormat="1" ht="12">
      <c r="A12" s="266" t="s">
        <v>6</v>
      </c>
      <c r="B12" s="282">
        <v>49</v>
      </c>
      <c r="C12" s="283">
        <v>7</v>
      </c>
      <c r="D12" s="283">
        <f t="shared" si="0"/>
        <v>56</v>
      </c>
      <c r="E12" s="282">
        <v>139</v>
      </c>
      <c r="F12" s="283">
        <v>22</v>
      </c>
      <c r="G12" s="283">
        <f t="shared" si="1"/>
        <v>161</v>
      </c>
      <c r="H12" s="282">
        <v>8</v>
      </c>
      <c r="I12" s="283">
        <v>1</v>
      </c>
      <c r="J12" s="283">
        <f t="shared" si="2"/>
        <v>9</v>
      </c>
      <c r="K12" s="282">
        <v>6</v>
      </c>
      <c r="L12" s="283">
        <v>1</v>
      </c>
      <c r="M12" s="283">
        <f t="shared" si="3"/>
        <v>7</v>
      </c>
      <c r="N12" s="282">
        <v>0</v>
      </c>
      <c r="O12" s="283">
        <v>0</v>
      </c>
      <c r="P12" s="284">
        <f t="shared" si="4"/>
        <v>0</v>
      </c>
      <c r="Q12" s="282">
        <f t="shared" si="5"/>
        <v>202</v>
      </c>
      <c r="R12" s="283">
        <f t="shared" si="5"/>
        <v>31</v>
      </c>
      <c r="S12" s="283">
        <f t="shared" si="6"/>
        <v>233</v>
      </c>
      <c r="T12" s="285"/>
      <c r="U12" s="285"/>
      <c r="V12" s="286"/>
      <c r="W12" s="286"/>
      <c r="X12" s="286"/>
      <c r="Y12" s="286"/>
      <c r="Z12" s="286"/>
      <c r="AA12" s="286"/>
    </row>
    <row r="13" spans="1:27" s="266" customFormat="1" ht="12">
      <c r="A13" s="266" t="s">
        <v>8</v>
      </c>
      <c r="B13" s="282">
        <v>32</v>
      </c>
      <c r="C13" s="283">
        <v>4</v>
      </c>
      <c r="D13" s="283">
        <f t="shared" si="0"/>
        <v>36</v>
      </c>
      <c r="E13" s="282">
        <v>100</v>
      </c>
      <c r="F13" s="283">
        <v>12</v>
      </c>
      <c r="G13" s="283">
        <f t="shared" si="1"/>
        <v>112</v>
      </c>
      <c r="H13" s="282">
        <v>10</v>
      </c>
      <c r="I13" s="283">
        <v>2</v>
      </c>
      <c r="J13" s="283">
        <f t="shared" si="2"/>
        <v>12</v>
      </c>
      <c r="K13" s="282">
        <v>1</v>
      </c>
      <c r="L13" s="283">
        <v>1</v>
      </c>
      <c r="M13" s="283">
        <f t="shared" si="3"/>
        <v>2</v>
      </c>
      <c r="N13" s="282">
        <v>0</v>
      </c>
      <c r="O13" s="283">
        <v>0</v>
      </c>
      <c r="P13" s="284">
        <f t="shared" si="4"/>
        <v>0</v>
      </c>
      <c r="Q13" s="282">
        <f t="shared" si="5"/>
        <v>143</v>
      </c>
      <c r="R13" s="283">
        <f t="shared" si="5"/>
        <v>19</v>
      </c>
      <c r="S13" s="283">
        <f t="shared" si="6"/>
        <v>162</v>
      </c>
      <c r="U13" s="286"/>
      <c r="V13" s="286"/>
      <c r="W13" s="286"/>
      <c r="X13" s="286"/>
      <c r="Y13" s="286"/>
      <c r="Z13" s="286"/>
      <c r="AA13" s="286"/>
    </row>
    <row r="14" spans="1:27" s="286" customFormat="1" ht="12.75">
      <c r="A14" s="287" t="s">
        <v>2</v>
      </c>
      <c r="B14" s="288">
        <f>SUM(B8:B13)</f>
        <v>214</v>
      </c>
      <c r="C14" s="289">
        <f aca="true" t="shared" si="7" ref="C14:P14">SUM(C8:C13)</f>
        <v>28</v>
      </c>
      <c r="D14" s="289">
        <f t="shared" si="7"/>
        <v>242</v>
      </c>
      <c r="E14" s="288">
        <f t="shared" si="7"/>
        <v>675</v>
      </c>
      <c r="F14" s="289">
        <f t="shared" si="7"/>
        <v>87</v>
      </c>
      <c r="G14" s="289">
        <f t="shared" si="7"/>
        <v>762</v>
      </c>
      <c r="H14" s="288">
        <f t="shared" si="7"/>
        <v>27</v>
      </c>
      <c r="I14" s="289">
        <f t="shared" si="7"/>
        <v>3</v>
      </c>
      <c r="J14" s="289">
        <f t="shared" si="7"/>
        <v>30</v>
      </c>
      <c r="K14" s="288">
        <f t="shared" si="7"/>
        <v>37</v>
      </c>
      <c r="L14" s="289">
        <f t="shared" si="7"/>
        <v>10</v>
      </c>
      <c r="M14" s="289">
        <f t="shared" si="7"/>
        <v>47</v>
      </c>
      <c r="N14" s="288">
        <f t="shared" si="7"/>
        <v>0</v>
      </c>
      <c r="O14" s="289">
        <f t="shared" si="7"/>
        <v>2</v>
      </c>
      <c r="P14" s="289">
        <f t="shared" si="7"/>
        <v>2</v>
      </c>
      <c r="Q14" s="288">
        <f t="shared" si="5"/>
        <v>953</v>
      </c>
      <c r="R14" s="289">
        <f>SUM(O14,L14,I14,F14,C14)</f>
        <v>130</v>
      </c>
      <c r="S14" s="289">
        <f t="shared" si="6"/>
        <v>1083</v>
      </c>
      <c r="U14" s="290"/>
      <c r="V14" s="290"/>
      <c r="W14" s="290"/>
      <c r="X14" s="290"/>
      <c r="Y14" s="290"/>
      <c r="Z14" s="290"/>
      <c r="AA14" s="290"/>
    </row>
    <row r="15" spans="2:27" s="286" customFormat="1" ht="12.75"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U15" s="290"/>
      <c r="V15" s="290"/>
      <c r="W15" s="290"/>
      <c r="X15" s="290"/>
      <c r="Y15" s="290"/>
      <c r="Z15" s="290"/>
      <c r="AA15" s="290"/>
    </row>
    <row r="16" spans="1:27" s="290" customFormat="1" ht="24.75" customHeight="1">
      <c r="A16" s="351" t="s">
        <v>196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U16" s="69"/>
      <c r="V16" s="69"/>
      <c r="W16" s="69"/>
      <c r="X16" s="69"/>
      <c r="Y16" s="69"/>
      <c r="Z16" s="69"/>
      <c r="AA16" s="69"/>
    </row>
    <row r="17" spans="1:27" s="290" customFormat="1" ht="24.75" customHeight="1">
      <c r="A17" s="351" t="s">
        <v>151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U17" s="69"/>
      <c r="V17" s="69"/>
      <c r="W17" s="69"/>
      <c r="X17" s="69"/>
      <c r="Y17" s="69"/>
      <c r="Z17" s="69"/>
      <c r="AA17" s="69"/>
    </row>
    <row r="18" spans="1:19" ht="15" customHeight="1">
      <c r="A18" s="292" t="s">
        <v>140</v>
      </c>
      <c r="B18" s="293"/>
      <c r="C18" s="293"/>
      <c r="D18" s="293"/>
      <c r="E18" s="294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</row>
    <row r="19" spans="1:19" ht="13.5" customHeight="1">
      <c r="A19" s="292" t="s">
        <v>141</v>
      </c>
      <c r="B19" s="293"/>
      <c r="C19" s="293"/>
      <c r="D19" s="293"/>
      <c r="E19" s="294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</row>
    <row r="20" spans="1:19" ht="12.75">
      <c r="A20" s="292" t="s">
        <v>45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5"/>
      <c r="R20" s="293"/>
      <c r="S20" s="293"/>
    </row>
    <row r="21" spans="1:19" ht="12.75">
      <c r="A21" s="292" t="s">
        <v>152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5"/>
      <c r="R21" s="293"/>
      <c r="S21" s="293"/>
    </row>
    <row r="22" ht="12.75">
      <c r="E22" s="266"/>
    </row>
  </sheetData>
  <sheetProtection/>
  <mergeCells count="2">
    <mergeCell ref="A16:S16"/>
    <mergeCell ref="A17:S1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Van Impe Hannah</cp:lastModifiedBy>
  <cp:lastPrinted>2020-07-16T12:19:16Z</cp:lastPrinted>
  <dcterms:created xsi:type="dcterms:W3CDTF">2002-09-18T09:26:10Z</dcterms:created>
  <dcterms:modified xsi:type="dcterms:W3CDTF">2023-05-22T09:42:41Z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Vermeulen Geert</vt:lpwstr>
  </property>
  <property fmtid="{D5CDD505-2E9C-101B-9397-08002B2CF9AE}" pid="4" name="Order">
    <vt:lpwstr>420200.000000000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Vermeulen Geert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0x010100703FEEF7FC4925438935D2DAE7BDF520</vt:lpwstr>
  </property>
  <property fmtid="{D5CDD505-2E9C-101B-9397-08002B2CF9AE}" pid="12" name="_Version">
    <vt:lpwstr/>
  </property>
  <property fmtid="{D5CDD505-2E9C-101B-9397-08002B2CF9AE}" pid="13" name="lcf76f155ced4ddcb4097134ff3c332f">
    <vt:lpwstr/>
  </property>
  <property fmtid="{D5CDD505-2E9C-101B-9397-08002B2CF9AE}" pid="14" name="TaxCatchAll">
    <vt:lpwstr/>
  </property>
</Properties>
</file>