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degrangu\Documents\AGODI\1 - FORMULIEREN\2 - SJ 2023-2024\BUBAO\3239 - type 5 scholen\actuele versie\"/>
    </mc:Choice>
  </mc:AlternateContent>
  <xr:revisionPtr revIDLastSave="0" documentId="13_ncr:1_{3A454496-8AA9-4D60-8E62-608EF6DD6BF5}" xr6:coauthVersionLast="47" xr6:coauthVersionMax="47" xr10:uidLastSave="{00000000-0000-0000-0000-000000000000}"/>
  <workbookProtection workbookAlgorithmName="SHA-512" workbookHashValue="Q/BpF7KIYDZYi0VDnI9EmUPg2wnHx6On4Yj6ZcejM+oc2a/Yqatu2cPqvyM54ZX/EdQjh1kgxHp5Gf1FLUWj6g==" workbookSaltValue="v4yMklDzpqpwGnQFksyu9A==" workbookSpinCount="100000" lockStructure="1"/>
  <bookViews>
    <workbookView xWindow="-28920" yWindow="-120" windowWidth="29040" windowHeight="15840" tabRatio="930" xr2:uid="{00000000-000D-0000-FFFF-FFFF00000000}"/>
  </bookViews>
  <sheets>
    <sheet name="lestijdenpakket type 5-scholen" sheetId="38" r:id="rId1"/>
    <sheet name="lijst type 5-scholen" sheetId="41" state="hidden" r:id="rId2"/>
    <sheet name="Blad2" sheetId="42" state="hidden" r:id="rId3"/>
  </sheets>
  <definedNames>
    <definedName name="_xlnm.Print_Area" localSheetId="0">'lestijdenpakket type 5-scholen'!$A$1:$BD$113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38" l="1"/>
  <c r="B19" i="42" l="1"/>
  <c r="B18" i="42"/>
  <c r="B17" i="42"/>
  <c r="B16" i="42"/>
  <c r="B15" i="42" l="1"/>
  <c r="B14" i="42"/>
  <c r="B13" i="42"/>
  <c r="B12" i="42"/>
  <c r="B11" i="42"/>
  <c r="B10" i="42"/>
  <c r="B9" i="42"/>
  <c r="B8" i="42"/>
  <c r="B7" i="42"/>
  <c r="B6" i="42"/>
  <c r="AG50" i="38" l="1"/>
  <c r="AG45" i="38"/>
  <c r="AA79" i="38"/>
  <c r="S79" i="38" l="1"/>
  <c r="G86" i="38" s="1"/>
  <c r="AC64" i="38"/>
  <c r="AA78" i="38"/>
  <c r="AA76" i="38"/>
  <c r="P38" i="38"/>
  <c r="I74" i="38"/>
  <c r="C102" i="38" s="1"/>
  <c r="C67" i="38"/>
  <c r="C103" i="38" l="1"/>
  <c r="AN52" i="38"/>
  <c r="C100" i="38" s="1"/>
  <c r="C62" i="38"/>
  <c r="AN42" i="38"/>
  <c r="C99" i="38" s="1"/>
  <c r="AK62" i="38"/>
  <c r="C101" i="38" s="1"/>
  <c r="K62" i="38"/>
  <c r="S62" i="38" l="1"/>
  <c r="C104" i="38"/>
  <c r="P36" i="38"/>
  <c r="C98" i="38" s="1"/>
  <c r="Z24" i="38"/>
  <c r="C97" i="38" s="1"/>
  <c r="D10" i="38"/>
  <c r="Y30" i="38"/>
  <c r="U30" i="38"/>
  <c r="U28" i="38"/>
  <c r="U26" i="38"/>
  <c r="C10" i="38" l="1"/>
</calcChain>
</file>

<file path=xl/sharedStrings.xml><?xml version="1.0" encoding="utf-8"?>
<sst xmlns="http://schemas.openxmlformats.org/spreadsheetml/2006/main" count="209" uniqueCount="151">
  <si>
    <t>Schoolgegevens</t>
  </si>
  <si>
    <t>naam</t>
  </si>
  <si>
    <t>Agentschap voor Onderwijsdiensten</t>
  </si>
  <si>
    <t>Waarvoor dient dit formulier?</t>
  </si>
  <si>
    <t>postnummer en gemeente</t>
  </si>
  <si>
    <t>Vul de gegevens van de school in.</t>
  </si>
  <si>
    <t>Waar vindt u meer informatie over dit formulier?</t>
  </si>
  <si>
    <t>straat en nummer</t>
  </si>
  <si>
    <t>Afdeling Basisonderwijs, DKO en CLB</t>
  </si>
  <si>
    <t>Scholen en leerlingen</t>
  </si>
  <si>
    <t>Als u het instellingsnummer invult, verschijnen de andere gegevens van deze vraag automatisch. Neem contact op met uw schoolbeheerteam als een of meer gegevens niet correct zijn.</t>
  </si>
  <si>
    <t>instellingsnummer</t>
  </si>
  <si>
    <t>schooljaar 2016-2017</t>
  </si>
  <si>
    <t>schooljaar 2011-2012</t>
  </si>
  <si>
    <t>schooljaar 2012-2013</t>
  </si>
  <si>
    <t>schooljaar 2013-2014</t>
  </si>
  <si>
    <t>schooljaar 2014-2015</t>
  </si>
  <si>
    <t>schooljaar 2015-2016</t>
  </si>
  <si>
    <t>schooljaar 2017-2018</t>
  </si>
  <si>
    <t>schooljaar 2018-2019</t>
  </si>
  <si>
    <t>schooljaar 2019-2020</t>
  </si>
  <si>
    <t>schooljaar 2020-2021</t>
  </si>
  <si>
    <t>schooljaar 2021-2022</t>
  </si>
  <si>
    <t>schooljaar 2022-2023</t>
  </si>
  <si>
    <t>schooljaar 2023-2024</t>
  </si>
  <si>
    <t>Berekening van het lestijdenpakket voor scholen van het buitengewoon basisonderwijs type 5</t>
  </si>
  <si>
    <t>Gegevens van de periode</t>
  </si>
  <si>
    <t>begindatum</t>
  </si>
  <si>
    <t>einddatum</t>
  </si>
  <si>
    <t>Gemiddelde aanwezigheid</t>
  </si>
  <si>
    <t>gemiddelde aanwezigheid</t>
  </si>
  <si>
    <t>vestigings-
plaats 1</t>
  </si>
  <si>
    <t>vestigings-
plaats 4</t>
  </si>
  <si>
    <t>vestigings-
plaats 3</t>
  </si>
  <si>
    <t>vestigings-
plaats 2</t>
  </si>
  <si>
    <t>totaal school</t>
  </si>
  <si>
    <t>katholieke
godsdienst</t>
  </si>
  <si>
    <t>protestantse
godsdienst</t>
  </si>
  <si>
    <t>islamitische
godsdienst</t>
  </si>
  <si>
    <t>cultuur-
beschouwing</t>
  </si>
  <si>
    <t>vrijstelling</t>
  </si>
  <si>
    <t>anglicaanse
godsdienst</t>
  </si>
  <si>
    <t>orthodoxe
godsdienst</t>
  </si>
  <si>
    <t xml:space="preserve">niet-confessionele
zedenleer </t>
  </si>
  <si>
    <t>///////////////////////////////////////////////////////////////////////////////////////////////////////////////////////////////////////////////////////////////////////////////////////////</t>
  </si>
  <si>
    <t>Berekening van het lestijdenpakket</t>
  </si>
  <si>
    <t>De teldag is de eerste schooldag van februari.</t>
  </si>
  <si>
    <t>gemiddelde
aanwezigheid
kleuteronderwijs</t>
  </si>
  <si>
    <t>gemiddelde
aanwezigheid
lager onderwijs</t>
  </si>
  <si>
    <t>totaal</t>
  </si>
  <si>
    <t>lestijden volgens de schalen</t>
  </si>
  <si>
    <t>Aantal regelmatige leerlingen op de teldag</t>
  </si>
  <si>
    <t>Vermeld hieronder de teldag.</t>
  </si>
  <si>
    <t>Hoeveel regelmatige leerlingen zijn er op de teldag?</t>
  </si>
  <si>
    <t>kleuteronderwijs</t>
  </si>
  <si>
    <t>lager onderwijs</t>
  </si>
  <si>
    <t xml:space="preserve"> x aanwendingspercentage 94,5%</t>
  </si>
  <si>
    <t>Vermeld in het kader van de leerplichtcontrole het aantal leerlingen dat op de teldag alleen in het buitengewoon basisonderwijs type 5 is ingeschreven.</t>
  </si>
  <si>
    <t>Vermeld alleen de leerlingen die op de teldag in geen enkele andere school zijn ingeschreven.</t>
  </si>
  <si>
    <t>Bij te voegen lijst</t>
  </si>
  <si>
    <t>Voeg bij dit formulier een lijst van de leerlingen die alleen zijn ingeschreven in het buitengewoon basisonderwijs type 5. Vermeld bij elke leerling het rijksregisternummer of de geboortedatum.</t>
  </si>
  <si>
    <t>=&gt;</t>
  </si>
  <si>
    <t>gemiddeld aantal onderwijsdagen
per kind</t>
  </si>
  <si>
    <t>als minder dan 10, lestijden evenredig verminderen</t>
  </si>
  <si>
    <t>nummer_instelling</t>
  </si>
  <si>
    <t>korte_naam_instell</t>
  </si>
  <si>
    <t>Adres</t>
  </si>
  <si>
    <t>postnummer</t>
  </si>
  <si>
    <t>naam_gemeente</t>
  </si>
  <si>
    <t>telefoonnr</t>
  </si>
  <si>
    <t>faxnr</t>
  </si>
  <si>
    <t>e_mail</t>
  </si>
  <si>
    <t>sbt_behandelaar</t>
  </si>
  <si>
    <t>sbtBeh_Email</t>
  </si>
  <si>
    <t>sbtBeh_Tel_</t>
  </si>
  <si>
    <t>sbtBeh_Tel</t>
  </si>
  <si>
    <t/>
  </si>
  <si>
    <t>VBSBO Inkendaal</t>
  </si>
  <si>
    <t>Inkendaalstraat 1</t>
  </si>
  <si>
    <t>VLEZENBEEK</t>
  </si>
  <si>
    <t>koen.bellemans@inkendaal.be</t>
  </si>
  <si>
    <t>Lindendreef 1</t>
  </si>
  <si>
    <t>ANTWERPEN</t>
  </si>
  <si>
    <t>ziekenhuisschool.basis@leerexpert.be</t>
  </si>
  <si>
    <t>Reebergenlaan 4</t>
  </si>
  <si>
    <t>PULDERBOS</t>
  </si>
  <si>
    <t>03-466.06.29</t>
  </si>
  <si>
    <t>Herestraat 49</t>
  </si>
  <si>
    <t>LEUVEN</t>
  </si>
  <si>
    <t>016-34.39.62</t>
  </si>
  <si>
    <t>ziekenhuisschool@uzleuven.be</t>
  </si>
  <si>
    <t>GO! BSBO Aan Zee De Haan</t>
  </si>
  <si>
    <t>Koninklijke Baan 5</t>
  </si>
  <si>
    <t>DE HAAN</t>
  </si>
  <si>
    <t>059-23.43.36</t>
  </si>
  <si>
    <t>Corneel Heymanslaan 10</t>
  </si>
  <si>
    <t>GENT</t>
  </si>
  <si>
    <t>09-332.24.05</t>
  </si>
  <si>
    <t>ziekenhuisschool.bao.directeur@onderwijs.gent.be</t>
  </si>
  <si>
    <t>Geef de begin- en einddatum van de telperiode.</t>
  </si>
  <si>
    <t>Geef de gemiddelde aanwezigheid in het kleuteronderwijs.</t>
  </si>
  <si>
    <t>Geef de gemiddelde aanwezigheid in het lager onderwijs.</t>
  </si>
  <si>
    <t>Bereken het lestijdenpakket.</t>
  </si>
  <si>
    <t>vestigings-
plaats 5</t>
  </si>
  <si>
    <t>vestigings-
plaats 6</t>
  </si>
  <si>
    <t>MD103</t>
  </si>
  <si>
    <t>Foutmeldingen</t>
  </si>
  <si>
    <t>Als het formulier nog onlogische of foutieve vermeldingen bevat, vindt u daarvan hieronder een korte samenvatting.</t>
  </si>
  <si>
    <t>Dien het formulier pas in als er geen foutmeldingen meer worden getoond.</t>
  </si>
  <si>
    <t>Hoe en aan wie bezorgt u dit formulier?</t>
  </si>
  <si>
    <t>Selecteer het schooljaar waarop de gegevens betrekking hebben. Standaard staat dit op het lopende schooljaar. Wijzig het schooljaar als dat nodig is.</t>
  </si>
  <si>
    <t>Als het document is opgeladen, vindt u het terug onder het tabblad 'Documenten' bij 'Verstuurd door instelling'.</t>
  </si>
  <si>
    <t>Aantal leerlingen dat alleen in type 5 is ingeschreven</t>
  </si>
  <si>
    <t>Geef het gemiddelde aantal leerlingen per levensbeschouwelijk vak.</t>
  </si>
  <si>
    <t>israëlitische
godsdienst</t>
  </si>
  <si>
    <t>1F3C8E-EC007-3239-02-220825</t>
  </si>
  <si>
    <t>schooljaar 2024-2025</t>
  </si>
  <si>
    <t>schooljaar 2025-2026</t>
  </si>
  <si>
    <t>schooljaar 2026-2027</t>
  </si>
  <si>
    <t>02-531.56.30</t>
  </si>
  <si>
    <t>steffi.dejaeghere@ond.vlaanderen.be</t>
  </si>
  <si>
    <t>02 553 18 19</t>
  </si>
  <si>
    <t>bo@revapulderbos.be</t>
  </si>
  <si>
    <t>emily.baert@basisschoolaanzee.be</t>
  </si>
  <si>
    <t>Delphine Strobbe</t>
  </si>
  <si>
    <t>delphine.strobbe@ond.vlaanderen.be</t>
  </si>
  <si>
    <t>02 553 92 16</t>
  </si>
  <si>
    <t>GBSBO De Leerexpert Ziekenhuisschool Ant</t>
  </si>
  <si>
    <t>03-280.49.07</t>
  </si>
  <si>
    <t>Steffi Dejaeghere</t>
  </si>
  <si>
    <t>VBSBO Pulderbos</t>
  </si>
  <si>
    <t>VBSBO Ziekenhuisschool UZ Leuven</t>
  </si>
  <si>
    <t>SBSBO Ziekenhuisschool Stad Gent</t>
  </si>
  <si>
    <t>GO! BSBO Penta Connect</t>
  </si>
  <si>
    <t>Sint-Lucaslaan 29</t>
  </si>
  <si>
    <t>SINT-KRUIS</t>
  </si>
  <si>
    <t>0493-27.18.96</t>
  </si>
  <si>
    <t>info@penta-groep.be</t>
  </si>
  <si>
    <t>schooljaar 2027-2028</t>
  </si>
  <si>
    <t>schooljaar 2028-2029</t>
  </si>
  <si>
    <t>schooljaar 2029-2030</t>
  </si>
  <si>
    <t>schooljaar 2030-2031</t>
  </si>
  <si>
    <t>1210 BRUSSEL</t>
  </si>
  <si>
    <t>Koning Albert II-laan 15 bus 137</t>
  </si>
  <si>
    <t>Selecteer het type formulier dat u wilt doorsturen. (Dit formulier is SBT Basis - Berekening lestijdenpakket scholen buitengewoon onderwijs type 5.)</t>
  </si>
  <si>
    <r>
      <t>Voor een vlotte verwerking is het belangrijk dat u het formulier en de bijlagen</t>
    </r>
    <r>
      <rPr>
        <i/>
        <u/>
        <sz val="10"/>
        <rFont val="Calibri"/>
        <family val="2"/>
      </rPr>
      <t>in één pdf-bestand</t>
    </r>
    <r>
      <rPr>
        <i/>
        <sz val="10"/>
        <rFont val="Calibri"/>
        <family val="2"/>
      </rPr>
      <t>doorstuurt, waarbij de bladen in de juiste richting en in de juiste numerieke volgorde zijn ingescand.</t>
    </r>
  </si>
  <si>
    <r>
      <t>Meldingen die in verschillende bestanden worden verstuurd of bestanden die</t>
    </r>
    <r>
      <rPr>
        <i/>
        <u/>
        <sz val="10"/>
        <rFont val="Calibri"/>
        <family val="2"/>
      </rPr>
      <t>geen</t>
    </r>
    <r>
      <rPr>
        <i/>
        <sz val="10"/>
        <rFont val="Calibri"/>
        <family val="2"/>
      </rPr>
      <t xml:space="preserve">pdf-bestanden zijn, kunnen niet worden verwerkt. </t>
    </r>
  </si>
  <si>
    <r>
      <t>Bezorg ons dit formulier en de bijlagen</t>
    </r>
    <r>
      <rPr>
        <i/>
        <u/>
        <sz val="10"/>
        <rFont val="Calibri"/>
        <family val="2"/>
        <scheme val="minor"/>
      </rPr>
      <t>als pdf-bestand</t>
    </r>
    <r>
      <rPr>
        <i/>
        <sz val="10"/>
        <rFont val="Calibri"/>
        <family val="2"/>
        <scheme val="minor"/>
      </rPr>
      <t>via de optie 'Document versturen' in Mijn Onderwijs.
Opgelet: om deze documenten te versturen, hebt u toegang nodig tot het thema 'Omkadering en toelagen' in Mijn Onderwijs. U kunt die rechten nakijken in Mijn Onderwijs onder het tabblad 'Mijn profiel' bij 'Mijn thema's'.</t>
    </r>
  </si>
  <si>
    <t>Met dit formulier kunnen scholen voor buitengewoon basisonderwijs type 5 het lestijdenpakket berekenen. Ze delen met dit formulier ook de gemiddelde aanwezigheid mee, het aantal regelmatige leerlingen op de teldag en het aantal leerlingen dat alleen in het buitengewoon basisonderwijs type 5 is ingeschreven.</t>
  </si>
  <si>
    <r>
      <rPr>
        <i/>
        <sz val="10"/>
        <rFont val="Calibri"/>
        <family val="2"/>
        <scheme val="minor"/>
      </rPr>
      <t>Meer informatie en de meest recente versie van dit formulier vindt u in omzendbrief</t>
    </r>
    <r>
      <rPr>
        <i/>
        <u/>
        <sz val="10"/>
        <color theme="10"/>
        <rFont val="Calibri"/>
        <family val="2"/>
        <scheme val="minor"/>
      </rPr>
      <t>BAO/2003/05</t>
    </r>
    <r>
      <rPr>
        <i/>
        <sz val="10"/>
        <rFont val="Calibri"/>
        <family val="2"/>
        <scheme val="minor"/>
      </rPr>
      <t>van 6 oktober 2003 over het invullen van de formulieren buitengewoon basisonderwijs.</t>
    </r>
  </si>
  <si>
    <t>De reguliere telperiode loopt over een periode van twaalf maanden voorafgaand aan de eerste schooldag van februari van het jaar waarin het betrokken schooljaar aanvangt. Voor scholen in programmatie of herstructurering is de telperiode de maand september van het betrokken schooljaar.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</si>
</sst>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0.000"/>
  </numFmts>
  <fonts count="35" x14ac:knownFonts="1">
    <font>
      <sz val="10"/>
      <name val="Arial"/>
    </font>
    <font>
      <sz val="10"/>
      <name val="Arial"/>
      <family val="2"/>
    </font>
    <font>
      <b/>
      <sz val="18"/>
      <name val="Calibri"/>
      <family val="2"/>
    </font>
    <font>
      <sz val="10"/>
      <name val="Calibri"/>
      <family val="2"/>
    </font>
    <font>
      <b/>
      <sz val="10"/>
      <name val="Calibri"/>
      <family val="2"/>
    </font>
    <font>
      <i/>
      <sz val="10"/>
      <name val="Calibri"/>
      <family val="2"/>
    </font>
    <font>
      <b/>
      <i/>
      <sz val="10"/>
      <name val="Calibri"/>
      <family val="2"/>
    </font>
    <font>
      <b/>
      <sz val="10"/>
      <color indexed="9"/>
      <name val="Calibri"/>
      <family val="2"/>
    </font>
    <font>
      <b/>
      <sz val="12"/>
      <color indexed="9"/>
      <name val="Calibri"/>
      <family val="2"/>
    </font>
    <font>
      <b/>
      <sz val="8"/>
      <name val="Calibri"/>
      <family val="2"/>
    </font>
    <font>
      <sz val="8"/>
      <name val="Arial"/>
      <family val="2"/>
    </font>
    <font>
      <u/>
      <sz val="10"/>
      <color theme="10"/>
      <name val="Arial"/>
      <family val="2"/>
    </font>
    <font>
      <b/>
      <sz val="10"/>
      <color rgb="FFFF0000"/>
      <name val="Calibri"/>
      <family val="2"/>
    </font>
    <font>
      <i/>
      <sz val="10"/>
      <name val="Calibri"/>
      <family val="2"/>
      <scheme val="minor"/>
    </font>
    <font>
      <b/>
      <sz val="12"/>
      <color rgb="FFFF0000"/>
      <name val="Calibri"/>
      <family val="2"/>
    </font>
    <font>
      <b/>
      <sz val="12"/>
      <color rgb="FFFF0000"/>
      <name val="Arial"/>
      <family val="2"/>
    </font>
    <font>
      <b/>
      <sz val="10"/>
      <color rgb="FFFF0000"/>
      <name val="Arial"/>
      <family val="2"/>
    </font>
    <font>
      <i/>
      <u/>
      <sz val="10"/>
      <color theme="10"/>
      <name val="Calibri"/>
      <family val="2"/>
      <scheme val="minor"/>
    </font>
    <font>
      <sz val="10"/>
      <color rgb="FFFF0000"/>
      <name val="Arial"/>
      <family val="2"/>
    </font>
    <font>
      <u/>
      <sz val="10"/>
      <color theme="10"/>
      <name val="Calibri"/>
      <family val="2"/>
      <scheme val="minor"/>
    </font>
    <font>
      <sz val="10"/>
      <name val="Calibri"/>
      <family val="2"/>
      <scheme val="minor"/>
    </font>
    <font>
      <sz val="6"/>
      <name val="Calibri"/>
      <family val="2"/>
      <scheme val="minor"/>
    </font>
    <font>
      <b/>
      <sz val="14"/>
      <name val="Calibri"/>
      <family val="2"/>
      <scheme val="minor"/>
    </font>
    <font>
      <sz val="10"/>
      <color rgb="FF00B050"/>
      <name val="Calibri"/>
      <family val="2"/>
    </font>
    <font>
      <sz val="6"/>
      <name val="Calibri"/>
      <family val="2"/>
    </font>
    <font>
      <sz val="6"/>
      <name val="Arial"/>
      <family val="2"/>
    </font>
    <font>
      <b/>
      <sz val="10"/>
      <name val="Calibri"/>
      <family val="2"/>
      <scheme val="minor"/>
    </font>
    <font>
      <i/>
      <u/>
      <sz val="10"/>
      <name val="Calibri"/>
      <family val="2"/>
    </font>
    <font>
      <sz val="10"/>
      <color indexed="10"/>
      <name val="Calibri"/>
      <family val="2"/>
      <scheme val="minor"/>
    </font>
    <font>
      <sz val="11"/>
      <name val="Calibri"/>
      <family val="2"/>
      <scheme val="minor"/>
    </font>
    <font>
      <b/>
      <sz val="10"/>
      <color rgb="FF00B050"/>
      <name val="Calibri"/>
      <family val="2"/>
    </font>
    <font>
      <sz val="10"/>
      <color rgb="FF00B050"/>
      <name val="Calibri"/>
      <family val="2"/>
      <scheme val="minor"/>
    </font>
    <font>
      <sz val="10"/>
      <color rgb="FF00B050"/>
      <name val="Arial"/>
      <family val="2"/>
    </font>
    <font>
      <i/>
      <u/>
      <sz val="10"/>
      <name val="Calibri"/>
      <family val="2"/>
      <scheme val="minor"/>
    </font>
    <font>
      <sz val="11"/>
      <color rgb="FF000000"/>
      <name val="Calibri"/>
      <family val="2"/>
    </font>
  </fonts>
  <fills count="4">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34998626667073579"/>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11" fillId="0" borderId="0" applyNumberFormat="0" applyFill="0" applyBorder="0" applyAlignment="0" applyProtection="0"/>
  </cellStyleXfs>
  <cellXfs count="213">
    <xf numFmtId="0" fontId="0" fillId="0" borderId="0" xfId="0"/>
    <xf numFmtId="0" fontId="3" fillId="0" borderId="0" xfId="0" applyFont="1" applyProtection="1">
      <protection hidden="1"/>
    </xf>
    <xf numFmtId="0" fontId="3" fillId="0" borderId="0" xfId="0" applyFont="1" applyBorder="1" applyProtection="1">
      <protection hidden="1"/>
    </xf>
    <xf numFmtId="0" fontId="4" fillId="0" borderId="0" xfId="0" applyFont="1" applyBorder="1" applyAlignment="1" applyProtection="1">
      <alignment vertical="top"/>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vertical="top"/>
      <protection hidden="1"/>
    </xf>
    <xf numFmtId="0" fontId="3" fillId="0" borderId="0" xfId="0" applyFont="1" applyFill="1" applyBorder="1" applyProtection="1">
      <protection hidden="1"/>
    </xf>
    <xf numFmtId="0" fontId="3" fillId="0" borderId="0" xfId="0" applyFont="1" applyBorder="1" applyAlignment="1" applyProtection="1">
      <alignment horizontal="left" vertical="top"/>
      <protection hidden="1"/>
    </xf>
    <xf numFmtId="0" fontId="3" fillId="0" borderId="0" xfId="0" applyFont="1" applyFill="1" applyBorder="1" applyAlignment="1" applyProtection="1">
      <alignment horizontal="left" vertical="top" wrapText="1"/>
      <protection hidden="1"/>
    </xf>
    <xf numFmtId="0" fontId="6" fillId="0" borderId="0" xfId="0" applyFont="1" applyAlignment="1" applyProtection="1">
      <alignment vertical="top"/>
      <protection hidden="1"/>
    </xf>
    <xf numFmtId="0" fontId="5" fillId="0" borderId="0" xfId="0" applyFont="1" applyAlignment="1" applyProtection="1">
      <alignment horizontal="justify" vertical="top"/>
      <protection hidden="1"/>
    </xf>
    <xf numFmtId="0" fontId="5" fillId="0" borderId="0" xfId="0" applyFont="1" applyAlignment="1" applyProtection="1">
      <alignment vertical="top"/>
      <protection hidden="1"/>
    </xf>
    <xf numFmtId="0" fontId="7" fillId="0" borderId="0" xfId="0" applyFont="1" applyFill="1" applyProtection="1">
      <protection hidden="1"/>
    </xf>
    <xf numFmtId="0" fontId="3" fillId="0" borderId="0" xfId="0" applyFont="1" applyFill="1" applyProtection="1">
      <protection hidden="1"/>
    </xf>
    <xf numFmtId="0" fontId="3" fillId="0" borderId="0" xfId="0" applyFont="1" applyAlignment="1" applyProtection="1">
      <alignment horizontal="right"/>
      <protection hidden="1"/>
    </xf>
    <xf numFmtId="0" fontId="4" fillId="0" borderId="0" xfId="0" applyFont="1" applyFill="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vertical="top"/>
      <protection hidden="1"/>
    </xf>
    <xf numFmtId="0" fontId="3" fillId="0" borderId="0" xfId="0" applyFont="1" applyFill="1" applyAlignment="1" applyProtection="1">
      <alignment vertical="center"/>
      <protection hidden="1"/>
    </xf>
    <xf numFmtId="0" fontId="3" fillId="0" borderId="0" xfId="0" applyFont="1" applyFill="1" applyBorder="1" applyAlignment="1" applyProtection="1">
      <alignment horizontal="right" vertical="top" wrapText="1"/>
      <protection hidden="1"/>
    </xf>
    <xf numFmtId="0" fontId="3" fillId="0" borderId="0" xfId="0" quotePrefix="1" applyFont="1" applyBorder="1" applyProtection="1">
      <protection hidden="1"/>
    </xf>
    <xf numFmtId="0" fontId="3" fillId="0" borderId="0" xfId="0" quotePrefix="1" applyFont="1" applyProtection="1">
      <protection hidden="1"/>
    </xf>
    <xf numFmtId="0" fontId="7" fillId="0" borderId="0" xfId="0" applyFont="1" applyFill="1" applyBorder="1" applyProtection="1">
      <protection hidden="1"/>
    </xf>
    <xf numFmtId="0" fontId="3" fillId="0" borderId="0" xfId="0" quotePrefix="1" applyFont="1" applyFill="1" applyBorder="1" applyProtection="1">
      <protection hidden="1"/>
    </xf>
    <xf numFmtId="0" fontId="3" fillId="0" borderId="0" xfId="0" quotePrefix="1" applyFont="1" applyFill="1" applyProtection="1">
      <protection hidden="1"/>
    </xf>
    <xf numFmtId="0" fontId="5" fillId="0" borderId="0" xfId="0" applyFont="1" applyBorder="1" applyAlignment="1" applyProtection="1">
      <alignment horizontal="justify" vertical="top"/>
      <protection hidden="1"/>
    </xf>
    <xf numFmtId="0" fontId="5" fillId="0" borderId="0" xfId="0" applyFont="1" applyProtection="1">
      <protection hidden="1"/>
    </xf>
    <xf numFmtId="0" fontId="5" fillId="0" borderId="0" xfId="0" applyFont="1" applyAlignment="1" applyProtection="1">
      <alignment wrapText="1"/>
      <protection hidden="1"/>
    </xf>
    <xf numFmtId="0" fontId="4" fillId="0" borderId="0" xfId="0" applyFont="1" applyAlignment="1" applyProtection="1">
      <alignment vertical="center"/>
      <protection hidden="1"/>
    </xf>
    <xf numFmtId="0" fontId="3" fillId="0" borderId="0" xfId="0" applyFont="1" applyBorder="1" applyAlignment="1" applyProtection="1">
      <alignment horizontal="left" vertical="center"/>
      <protection hidden="1"/>
    </xf>
    <xf numFmtId="0" fontId="1" fillId="0" borderId="0" xfId="0" applyFont="1"/>
    <xf numFmtId="1" fontId="0" fillId="0" borderId="0" xfId="0" applyNumberFormat="1"/>
    <xf numFmtId="164" fontId="0" fillId="0" borderId="0" xfId="0" applyNumberFormat="1"/>
    <xf numFmtId="14" fontId="0" fillId="0" borderId="0" xfId="0" applyNumberFormat="1"/>
    <xf numFmtId="0" fontId="4" fillId="0" borderId="0" xfId="0" applyFont="1" applyFill="1" applyBorder="1" applyAlignment="1" applyProtection="1">
      <alignment vertical="top"/>
      <protection hidden="1"/>
    </xf>
    <xf numFmtId="0" fontId="3" fillId="0" borderId="0" xfId="0" applyFont="1" applyAlignment="1" applyProtection="1">
      <alignment vertical="center"/>
      <protection hidden="1"/>
    </xf>
    <xf numFmtId="0" fontId="3" fillId="0" borderId="0" xfId="0" applyFont="1" applyFill="1" applyBorder="1" applyAlignment="1" applyProtection="1">
      <alignment horizontal="right" vertical="center"/>
      <protection hidden="1"/>
    </xf>
    <xf numFmtId="0" fontId="4" fillId="0" borderId="0" xfId="0" applyFont="1" applyAlignment="1" applyProtection="1">
      <protection hidden="1"/>
    </xf>
    <xf numFmtId="0" fontId="18" fillId="0" borderId="0" xfId="0" applyFont="1" applyAlignment="1" applyProtection="1">
      <alignment horizontal="right"/>
      <protection hidden="1"/>
    </xf>
    <xf numFmtId="0" fontId="5"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3" fillId="0" borderId="0" xfId="0" applyFont="1" applyAlignment="1" applyProtection="1">
      <alignment vertical="top"/>
      <protection hidden="1"/>
    </xf>
    <xf numFmtId="0" fontId="3" fillId="0" borderId="0" xfId="0" applyFont="1" applyFill="1" applyBorder="1" applyAlignment="1" applyProtection="1">
      <alignment vertical="top"/>
      <protection hidden="1"/>
    </xf>
    <xf numFmtId="0" fontId="20" fillId="0" borderId="0" xfId="0" applyFont="1" applyFill="1" applyAlignment="1" applyProtection="1">
      <alignment horizontal="left" vertical="center"/>
      <protection hidden="1"/>
    </xf>
    <xf numFmtId="0" fontId="23" fillId="0" borderId="0" xfId="0" applyFont="1" applyProtection="1">
      <protection hidden="1"/>
    </xf>
    <xf numFmtId="0" fontId="0" fillId="0" borderId="0" xfId="0" applyAlignment="1" applyProtection="1">
      <alignment wrapText="1"/>
      <protection hidden="1"/>
    </xf>
    <xf numFmtId="0" fontId="3" fillId="0" borderId="0" xfId="0" applyFont="1" applyFill="1" applyAlignment="1" applyProtection="1">
      <alignment horizontal="left"/>
      <protection hidden="1"/>
    </xf>
    <xf numFmtId="0" fontId="1" fillId="0" borderId="0" xfId="0" applyFont="1" applyFill="1" applyAlignment="1" applyProtection="1">
      <alignment horizontal="left"/>
      <protection hidden="1"/>
    </xf>
    <xf numFmtId="0" fontId="4" fillId="0" borderId="0" xfId="0" applyFont="1" applyAlignment="1" applyProtection="1">
      <alignment horizontal="right"/>
      <protection hidden="1"/>
    </xf>
    <xf numFmtId="0" fontId="27" fillId="0" borderId="0" xfId="0" applyFont="1" applyBorder="1" applyAlignment="1" applyProtection="1">
      <alignment horizontal="left" vertical="top"/>
      <protection hidden="1"/>
    </xf>
    <xf numFmtId="0" fontId="26" fillId="0" borderId="0" xfId="0" applyFont="1" applyAlignment="1" applyProtection="1">
      <alignment vertical="top"/>
      <protection hidden="1"/>
    </xf>
    <xf numFmtId="0" fontId="20" fillId="0" borderId="0" xfId="0" applyFont="1" applyAlignment="1" applyProtection="1">
      <alignment vertical="top"/>
      <protection hidden="1"/>
    </xf>
    <xf numFmtId="0" fontId="0" fillId="0" borderId="0" xfId="0" applyAlignment="1" applyProtection="1">
      <alignment vertical="center"/>
      <protection hidden="1"/>
    </xf>
    <xf numFmtId="0" fontId="0" fillId="0" borderId="0" xfId="0" applyAlignment="1" applyProtection="1">
      <alignment vertical="top"/>
      <protection hidden="1"/>
    </xf>
    <xf numFmtId="0" fontId="28" fillId="0" borderId="0" xfId="0" applyFont="1" applyProtection="1">
      <protection hidden="1"/>
    </xf>
    <xf numFmtId="0" fontId="13" fillId="0" borderId="0" xfId="0" applyFont="1" applyAlignment="1" applyProtection="1">
      <alignment vertical="top"/>
      <protection hidden="1"/>
    </xf>
    <xf numFmtId="0" fontId="30" fillId="0" borderId="0" xfId="0" applyFont="1" applyAlignment="1" applyProtection="1">
      <alignment vertical="top"/>
      <protection hidden="1"/>
    </xf>
    <xf numFmtId="0" fontId="23" fillId="0" borderId="0" xfId="0" applyFont="1" applyBorder="1" applyAlignment="1" applyProtection="1">
      <alignment horizontal="left" vertical="center"/>
      <protection hidden="1"/>
    </xf>
    <xf numFmtId="0" fontId="23" fillId="0" borderId="0" xfId="0" applyFont="1" applyBorder="1" applyAlignment="1" applyProtection="1">
      <alignment vertical="center"/>
      <protection hidden="1"/>
    </xf>
    <xf numFmtId="0" fontId="20" fillId="0" borderId="4" xfId="0" applyFont="1" applyBorder="1" applyAlignment="1" applyProtection="1">
      <alignment horizontal="center" vertical="top"/>
      <protection hidden="1"/>
    </xf>
    <xf numFmtId="0" fontId="0" fillId="0" borderId="6" xfId="0" applyBorder="1" applyAlignment="1" applyProtection="1">
      <protection hidden="1"/>
    </xf>
    <xf numFmtId="0" fontId="0" fillId="0" borderId="0" xfId="0" applyBorder="1" applyAlignment="1" applyProtection="1">
      <protection hidden="1"/>
    </xf>
    <xf numFmtId="0" fontId="31" fillId="0" borderId="6"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0" fontId="0" fillId="0" borderId="0" xfId="0" applyAlignment="1" applyProtection="1">
      <protection hidden="1"/>
    </xf>
    <xf numFmtId="1" fontId="4" fillId="0" borderId="0" xfId="0" applyNumberFormat="1" applyFont="1" applyFill="1" applyBorder="1" applyAlignment="1" applyProtection="1">
      <alignment horizontal="right" vertical="center"/>
      <protection hidden="1"/>
    </xf>
    <xf numFmtId="0" fontId="23" fillId="0" borderId="0" xfId="0" applyFont="1" applyAlignment="1" applyProtection="1">
      <alignment vertical="center"/>
      <protection hidden="1"/>
    </xf>
    <xf numFmtId="0" fontId="20" fillId="0" borderId="0" xfId="0" applyFont="1" applyAlignment="1" applyProtection="1">
      <protection hidden="1"/>
    </xf>
    <xf numFmtId="0" fontId="20" fillId="0" borderId="0" xfId="0" applyFont="1" applyFill="1" applyAlignment="1" applyProtection="1">
      <alignment horizontal="left"/>
      <protection hidden="1"/>
    </xf>
    <xf numFmtId="0" fontId="20" fillId="0" borderId="0" xfId="0" applyFont="1" applyFill="1" applyBorder="1" applyProtection="1">
      <protection hidden="1"/>
    </xf>
    <xf numFmtId="0" fontId="12" fillId="0" borderId="0" xfId="0" applyFont="1" applyBorder="1" applyAlignment="1" applyProtection="1">
      <alignment vertical="top"/>
      <protection hidden="1"/>
    </xf>
    <xf numFmtId="0" fontId="34" fillId="0" borderId="17" xfId="0" applyFont="1" applyBorder="1" applyAlignment="1">
      <alignment vertical="center" wrapText="1"/>
    </xf>
    <xf numFmtId="0" fontId="34" fillId="0" borderId="17" xfId="0" applyFont="1" applyBorder="1" applyAlignment="1">
      <alignment horizontal="right" vertical="center" wrapText="1"/>
    </xf>
    <xf numFmtId="0" fontId="29" fillId="0" borderId="0" xfId="0" applyFont="1" applyAlignment="1" applyProtection="1">
      <alignment vertical="top"/>
      <protection hidden="1"/>
    </xf>
    <xf numFmtId="0" fontId="28" fillId="0" borderId="0" xfId="0" applyFont="1" applyAlignment="1" applyProtection="1">
      <alignment vertical="top"/>
      <protection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0" fillId="0" borderId="0" xfId="0" applyAlignment="1">
      <alignment vertical="center" wrapText="1"/>
    </xf>
    <xf numFmtId="0" fontId="4" fillId="0" borderId="0" xfId="0" applyFont="1" applyAlignment="1" applyProtection="1">
      <alignment horizontal="right" vertical="top"/>
      <protection hidden="1"/>
    </xf>
    <xf numFmtId="0" fontId="26" fillId="0" borderId="0" xfId="0" applyFont="1" applyAlignment="1" applyProtection="1">
      <alignment vertical="top" wrapText="1"/>
      <protection hidden="1"/>
    </xf>
    <xf numFmtId="0" fontId="20" fillId="0" borderId="0" xfId="0" applyFont="1" applyAlignment="1" applyProtection="1">
      <alignment wrapText="1"/>
      <protection hidden="1"/>
    </xf>
    <xf numFmtId="0" fontId="3" fillId="2" borderId="2"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8" fillId="3" borderId="0" xfId="0" applyFont="1" applyFill="1" applyBorder="1" applyAlignment="1" applyProtection="1">
      <alignment vertical="center" wrapText="1"/>
      <protection hidden="1"/>
    </xf>
    <xf numFmtId="0" fontId="0" fillId="3" borderId="0" xfId="0" applyFill="1" applyAlignment="1" applyProtection="1">
      <alignment vertical="center" wrapText="1"/>
      <protection hidden="1"/>
    </xf>
    <xf numFmtId="0" fontId="13" fillId="0" borderId="0" xfId="0" applyFont="1" applyAlignment="1" applyProtection="1">
      <alignment vertical="top" wrapText="1"/>
      <protection hidden="1"/>
    </xf>
    <xf numFmtId="0" fontId="8" fillId="3" borderId="0" xfId="0" applyFont="1" applyFill="1" applyBorder="1" applyAlignment="1" applyProtection="1">
      <alignment vertical="center"/>
      <protection hidden="1"/>
    </xf>
    <xf numFmtId="0" fontId="0" fillId="3" borderId="0" xfId="0" applyFill="1" applyAlignment="1" applyProtection="1">
      <alignment vertical="center"/>
      <protection hidden="1"/>
    </xf>
    <xf numFmtId="0" fontId="20" fillId="2" borderId="2" xfId="0"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20" fillId="2" borderId="1" xfId="0"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0" fillId="2" borderId="1" xfId="0" applyFill="1" applyBorder="1" applyAlignment="1" applyProtection="1">
      <alignment vertical="center"/>
      <protection locked="0"/>
    </xf>
    <xf numFmtId="0" fontId="22" fillId="0" borderId="6" xfId="0" quotePrefix="1"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20" fillId="0" borderId="2" xfId="0" applyFont="1" applyFill="1" applyBorder="1" applyAlignment="1" applyProtection="1">
      <alignment horizontal="center" vertical="center" wrapText="1"/>
      <protection hidden="1"/>
    </xf>
    <xf numFmtId="0" fontId="20" fillId="0" borderId="3" xfId="0" applyFont="1" applyBorder="1" applyAlignment="1" applyProtection="1">
      <alignment horizontal="center" vertical="center" wrapText="1"/>
      <protection hidden="1"/>
    </xf>
    <xf numFmtId="0" fontId="20" fillId="0" borderId="4" xfId="0" applyFont="1" applyBorder="1" applyAlignment="1" applyProtection="1">
      <alignment horizontal="center" vertical="center" wrapText="1"/>
      <protection hidden="1"/>
    </xf>
    <xf numFmtId="0" fontId="26"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22" fillId="0" borderId="5" xfId="0" quotePrefix="1" applyFont="1" applyFill="1" applyBorder="1" applyAlignment="1" applyProtection="1">
      <alignment horizontal="center" vertical="center" textRotation="180"/>
      <protection hidden="1"/>
    </xf>
    <xf numFmtId="0" fontId="0" fillId="0" borderId="5" xfId="0" applyBorder="1" applyAlignment="1" applyProtection="1">
      <alignment horizontal="center" vertical="center" textRotation="180"/>
      <protection hidden="1"/>
    </xf>
    <xf numFmtId="164" fontId="3" fillId="2" borderId="2" xfId="0" applyNumberFormat="1" applyFont="1" applyFill="1" applyBorder="1" applyAlignment="1" applyProtection="1">
      <alignment horizontal="center" vertical="center"/>
      <protection locked="0"/>
    </xf>
    <xf numFmtId="164" fontId="1" fillId="2" borderId="3" xfId="0" applyNumberFormat="1" applyFont="1" applyFill="1" applyBorder="1" applyAlignment="1" applyProtection="1">
      <alignment horizontal="center" vertical="center"/>
      <protection locked="0"/>
    </xf>
    <xf numFmtId="164" fontId="1" fillId="0" borderId="4" xfId="0" applyNumberFormat="1" applyFont="1" applyBorder="1" applyAlignment="1" applyProtection="1">
      <alignment horizontal="center" vertical="center"/>
      <protection locked="0"/>
    </xf>
    <xf numFmtId="0" fontId="4" fillId="0" borderId="0" xfId="0" applyFont="1" applyAlignment="1" applyProtection="1">
      <alignment horizontal="right"/>
      <protection hidden="1"/>
    </xf>
    <xf numFmtId="0" fontId="3" fillId="0" borderId="1" xfId="0" applyFont="1" applyBorder="1" applyAlignment="1" applyProtection="1">
      <alignment vertical="center"/>
      <protection hidden="1"/>
    </xf>
    <xf numFmtId="0" fontId="0" fillId="0" borderId="1" xfId="0" applyBorder="1" applyAlignment="1" applyProtection="1">
      <alignment vertical="center"/>
      <protection hidden="1"/>
    </xf>
    <xf numFmtId="0" fontId="3" fillId="0" borderId="2" xfId="0" applyFont="1" applyFill="1"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165" fontId="3" fillId="2" borderId="2" xfId="0" applyNumberFormat="1" applyFont="1" applyFill="1" applyBorder="1" applyAlignment="1" applyProtection="1">
      <alignment horizontal="center" vertical="center"/>
      <protection locked="0"/>
    </xf>
    <xf numFmtId="165" fontId="0" fillId="2" borderId="3" xfId="0" applyNumberFormat="1" applyFill="1" applyBorder="1" applyAlignment="1" applyProtection="1">
      <alignment horizontal="center" vertical="center"/>
      <protection locked="0"/>
    </xf>
    <xf numFmtId="165" fontId="0" fillId="2" borderId="4" xfId="0" applyNumberFormat="1" applyFill="1" applyBorder="1" applyAlignment="1" applyProtection="1">
      <alignment horizontal="center" vertical="center"/>
      <protection locked="0"/>
    </xf>
    <xf numFmtId="165" fontId="3" fillId="0" borderId="2" xfId="0" applyNumberFormat="1" applyFont="1" applyFill="1" applyBorder="1" applyAlignment="1" applyProtection="1">
      <alignment horizontal="center" vertical="center"/>
      <protection hidden="1"/>
    </xf>
    <xf numFmtId="165" fontId="0" fillId="0" borderId="3" xfId="0" applyNumberFormat="1" applyFill="1" applyBorder="1" applyAlignment="1" applyProtection="1">
      <alignment horizontal="center" vertical="center"/>
      <protection hidden="1"/>
    </xf>
    <xf numFmtId="165" fontId="0" fillId="0" borderId="4" xfId="0" applyNumberFormat="1" applyFill="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3" xfId="0" applyBorder="1" applyAlignment="1" applyProtection="1">
      <protection hidden="1"/>
    </xf>
    <xf numFmtId="0" fontId="0" fillId="0" borderId="4" xfId="0" applyBorder="1" applyAlignment="1" applyProtection="1">
      <protection hidden="1"/>
    </xf>
    <xf numFmtId="0" fontId="3"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1" fontId="3" fillId="0" borderId="2" xfId="0" applyNumberFormat="1" applyFont="1" applyBorder="1" applyAlignment="1" applyProtection="1">
      <alignment horizontal="center" vertical="center"/>
      <protection hidden="1"/>
    </xf>
    <xf numFmtId="1" fontId="0" fillId="0" borderId="3" xfId="0" applyNumberFormat="1" applyBorder="1" applyAlignment="1" applyProtection="1">
      <alignment horizontal="center" vertical="center"/>
      <protection hidden="1"/>
    </xf>
    <xf numFmtId="1" fontId="0" fillId="0" borderId="4" xfId="0" applyNumberFormat="1"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0" fontId="1" fillId="0" borderId="3" xfId="0" applyFont="1" applyBorder="1" applyAlignment="1" applyProtection="1">
      <alignment vertical="center"/>
      <protection hidden="1"/>
    </xf>
    <xf numFmtId="0" fontId="1" fillId="0" borderId="4" xfId="0" applyFont="1" applyBorder="1" applyAlignment="1" applyProtection="1">
      <alignment vertical="center"/>
      <protection hidden="1"/>
    </xf>
    <xf numFmtId="0" fontId="3" fillId="0" borderId="1" xfId="0" applyFont="1" applyFill="1" applyBorder="1" applyAlignment="1" applyProtection="1">
      <alignment horizontal="center" vertical="top" wrapText="1"/>
      <protection hidden="1"/>
    </xf>
    <xf numFmtId="0" fontId="0" fillId="0" borderId="1" xfId="0" applyBorder="1" applyAlignment="1" applyProtection="1">
      <alignment horizontal="center" vertical="top" wrapText="1"/>
      <protection hidden="1"/>
    </xf>
    <xf numFmtId="0" fontId="3" fillId="0"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3" fillId="0" borderId="0" xfId="0" applyFont="1" applyAlignment="1" applyProtection="1">
      <alignment vertical="center"/>
      <protection hidden="1"/>
    </xf>
    <xf numFmtId="0" fontId="0" fillId="0" borderId="0" xfId="0" applyAlignment="1" applyProtection="1">
      <alignment vertical="center"/>
      <protection hidden="1"/>
    </xf>
    <xf numFmtId="0" fontId="19" fillId="0" borderId="0" xfId="1" applyFont="1" applyAlignment="1" applyProtection="1">
      <protection hidden="1"/>
    </xf>
    <xf numFmtId="0" fontId="20" fillId="0" borderId="0" xfId="0" applyFont="1" applyAlignment="1" applyProtection="1">
      <protection hidden="1"/>
    </xf>
    <xf numFmtId="0" fontId="8" fillId="3" borderId="0" xfId="0" applyFont="1" applyFill="1" applyAlignment="1" applyProtection="1">
      <alignment vertical="center"/>
      <protection hidden="1"/>
    </xf>
    <xf numFmtId="0" fontId="0" fillId="3" borderId="0" xfId="0" applyFill="1" applyAlignment="1" applyProtection="1">
      <protection hidden="1"/>
    </xf>
    <xf numFmtId="0" fontId="3" fillId="0" borderId="1" xfId="0" applyFont="1" applyBorder="1" applyAlignment="1" applyProtection="1">
      <alignment horizontal="center" vertical="top" wrapText="1"/>
      <protection hidden="1"/>
    </xf>
    <xf numFmtId="0" fontId="20" fillId="0" borderId="2" xfId="0"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wrapText="1"/>
      <protection hidden="1"/>
    </xf>
    <xf numFmtId="0" fontId="20" fillId="0" borderId="3" xfId="0" applyFont="1" applyBorder="1" applyAlignment="1" applyProtection="1">
      <alignment wrapText="1"/>
      <protection hidden="1"/>
    </xf>
    <xf numFmtId="0" fontId="20" fillId="0" borderId="4" xfId="0" applyFont="1" applyBorder="1" applyAlignment="1" applyProtection="1">
      <alignment wrapText="1"/>
      <protection hidden="1"/>
    </xf>
    <xf numFmtId="0" fontId="20" fillId="0" borderId="2" xfId="0" applyFont="1" applyFill="1" applyBorder="1" applyAlignment="1" applyProtection="1">
      <alignment horizontal="center" vertical="top" wrapText="1"/>
      <protection hidden="1"/>
    </xf>
    <xf numFmtId="0" fontId="20" fillId="0" borderId="3" xfId="0" applyFont="1" applyBorder="1" applyAlignment="1" applyProtection="1">
      <alignment horizontal="center" vertical="top" wrapText="1"/>
      <protection hidden="1"/>
    </xf>
    <xf numFmtId="0" fontId="20" fillId="0" borderId="4" xfId="0" applyFont="1" applyBorder="1" applyAlignment="1" applyProtection="1">
      <alignment horizontal="center" vertical="top" wrapText="1"/>
      <protection hidden="1"/>
    </xf>
    <xf numFmtId="0" fontId="20" fillId="0" borderId="1" xfId="0" applyFont="1" applyBorder="1" applyAlignment="1" applyProtection="1">
      <alignment horizontal="center" vertical="top" wrapText="1"/>
      <protection hidden="1"/>
    </xf>
    <xf numFmtId="0" fontId="13" fillId="0" borderId="0" xfId="0" applyFont="1" applyAlignment="1" applyProtection="1">
      <alignment horizontal="left" vertical="top" wrapText="1"/>
      <protection hidden="1"/>
    </xf>
    <xf numFmtId="0" fontId="20"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17" fillId="0" borderId="0" xfId="1" applyFont="1" applyAlignment="1" applyProtection="1">
      <alignment vertical="top" wrapText="1"/>
      <protection hidden="1"/>
    </xf>
    <xf numFmtId="0" fontId="17" fillId="0" borderId="0" xfId="1" applyFont="1" applyAlignment="1" applyProtection="1">
      <alignment wrapText="1"/>
      <protection hidden="1"/>
    </xf>
    <xf numFmtId="0" fontId="17" fillId="0" borderId="0" xfId="1" applyFont="1" applyAlignment="1" applyProtection="1">
      <alignment vertical="center" wrapText="1"/>
      <protection hidden="1"/>
    </xf>
    <xf numFmtId="0" fontId="13"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5" fillId="0" borderId="0" xfId="0" applyFont="1" applyAlignment="1" applyProtection="1">
      <alignment vertical="center" wrapText="1"/>
      <protection hidden="1"/>
    </xf>
    <xf numFmtId="0" fontId="3" fillId="0" borderId="0" xfId="0" applyFont="1" applyFill="1" applyAlignment="1" applyProtection="1">
      <alignment horizontal="left" vertical="justify"/>
      <protection hidden="1"/>
    </xf>
    <xf numFmtId="0" fontId="1" fillId="0" borderId="0" xfId="0" applyFont="1" applyAlignment="1" applyProtection="1">
      <alignment horizontal="left" vertical="justify"/>
      <protection hidden="1"/>
    </xf>
    <xf numFmtId="0" fontId="20" fillId="0" borderId="0" xfId="0" applyFont="1" applyAlignment="1" applyProtection="1">
      <alignment vertical="top" wrapText="1"/>
      <protection hidden="1"/>
    </xf>
    <xf numFmtId="0" fontId="3" fillId="0" borderId="0" xfId="0" applyFont="1" applyFill="1" applyAlignment="1" applyProtection="1">
      <alignment horizontal="left"/>
      <protection hidden="1"/>
    </xf>
    <xf numFmtId="0" fontId="1" fillId="0" borderId="0" xfId="0" applyFont="1" applyFill="1" applyAlignment="1" applyProtection="1">
      <alignment horizontal="left"/>
      <protection hidden="1"/>
    </xf>
    <xf numFmtId="0" fontId="21" fillId="0" borderId="0" xfId="0" applyFont="1" applyAlignment="1" applyProtection="1">
      <alignment horizontal="right"/>
      <protection hidden="1"/>
    </xf>
    <xf numFmtId="0" fontId="21" fillId="0" borderId="0" xfId="0" applyFont="1" applyAlignment="1" applyProtection="1">
      <protection hidden="1"/>
    </xf>
    <xf numFmtId="0" fontId="24" fillId="0" borderId="0" xfId="0" applyFont="1" applyAlignment="1" applyProtection="1">
      <alignment horizontal="right" vertical="center"/>
      <protection hidden="1"/>
    </xf>
    <xf numFmtId="0" fontId="25" fillId="0" borderId="0" xfId="0" applyFont="1" applyAlignment="1" applyProtection="1">
      <alignment horizontal="right" vertical="center"/>
      <protection hidden="1"/>
    </xf>
    <xf numFmtId="0" fontId="4" fillId="2"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hidden="1"/>
    </xf>
    <xf numFmtId="0" fontId="18" fillId="0" borderId="0" xfId="0" applyFont="1" applyAlignment="1" applyProtection="1">
      <alignment horizontal="left" vertical="center"/>
      <protection hidden="1"/>
    </xf>
    <xf numFmtId="164" fontId="0" fillId="2" borderId="3" xfId="0" applyNumberFormat="1" applyFill="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0" fontId="2" fillId="0" borderId="0" xfId="0" applyFont="1" applyBorder="1" applyAlignment="1" applyProtection="1">
      <alignment horizontal="left" vertical="top" wrapText="1"/>
      <protection hidden="1"/>
    </xf>
    <xf numFmtId="0" fontId="0" fillId="0" borderId="0" xfId="0" applyAlignment="1" applyProtection="1">
      <alignment wrapText="1"/>
      <protection hidden="1"/>
    </xf>
    <xf numFmtId="0" fontId="9" fillId="0" borderId="0" xfId="0" quotePrefix="1" applyFont="1" applyBorder="1" applyAlignment="1" applyProtection="1">
      <alignment horizontal="left" vertical="center"/>
      <protection hidden="1"/>
    </xf>
    <xf numFmtId="0" fontId="10" fillId="0" borderId="0" xfId="0" applyFont="1" applyAlignment="1" applyProtection="1">
      <alignment vertical="center"/>
      <protection hidden="1"/>
    </xf>
    <xf numFmtId="0" fontId="4" fillId="0" borderId="0" xfId="0" applyFont="1" applyBorder="1" applyAlignment="1" applyProtection="1">
      <alignment horizontal="right" vertical="top"/>
      <protection hidden="1"/>
    </xf>
    <xf numFmtId="0" fontId="4" fillId="0" borderId="0" xfId="0" applyFont="1" applyBorder="1" applyAlignment="1" applyProtection="1">
      <alignment horizontal="right"/>
      <protection hidden="1"/>
    </xf>
    <xf numFmtId="0" fontId="5" fillId="0" borderId="0" xfId="0" applyFont="1" applyBorder="1" applyAlignment="1" applyProtection="1">
      <alignment vertical="top" wrapText="1"/>
      <protection hidden="1"/>
    </xf>
    <xf numFmtId="0" fontId="12" fillId="2" borderId="8" xfId="0" applyFont="1" applyFill="1" applyBorder="1" applyAlignment="1" applyProtection="1">
      <alignment horizontal="left" vertical="center" wrapText="1"/>
      <protection hidden="1"/>
    </xf>
    <xf numFmtId="0" fontId="16" fillId="2" borderId="9" xfId="0" applyFont="1" applyFill="1" applyBorder="1" applyAlignment="1" applyProtection="1">
      <alignment horizontal="left" vertical="center" wrapText="1"/>
      <protection hidden="1"/>
    </xf>
    <xf numFmtId="0" fontId="16" fillId="2" borderId="10" xfId="0" applyFont="1" applyFill="1" applyBorder="1" applyAlignment="1" applyProtection="1">
      <alignment horizontal="left" vertical="center" wrapText="1"/>
      <protection hidden="1"/>
    </xf>
    <xf numFmtId="0" fontId="16" fillId="2" borderId="11" xfId="0" applyFont="1" applyFill="1" applyBorder="1" applyAlignment="1" applyProtection="1">
      <alignment horizontal="left" vertical="center" wrapText="1"/>
      <protection hidden="1"/>
    </xf>
    <xf numFmtId="0" fontId="12" fillId="2" borderId="12"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center" wrapText="1"/>
      <protection hidden="1"/>
    </xf>
    <xf numFmtId="0" fontId="16" fillId="2" borderId="13" xfId="0" applyFont="1" applyFill="1" applyBorder="1" applyAlignment="1" applyProtection="1">
      <alignment horizontal="left" vertical="center" wrapText="1"/>
      <protection hidden="1"/>
    </xf>
    <xf numFmtId="0" fontId="1" fillId="0" borderId="0" xfId="0" applyFont="1" applyAlignment="1" applyProtection="1">
      <alignment vertical="top" wrapText="1"/>
      <protection hidden="1"/>
    </xf>
    <xf numFmtId="0" fontId="12" fillId="2" borderId="14" xfId="0" applyFont="1" applyFill="1" applyBorder="1" applyAlignment="1" applyProtection="1">
      <alignment horizontal="left" vertical="center" wrapText="1"/>
      <protection hidden="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 fillId="0" borderId="0" xfId="0" applyFont="1" applyAlignment="1">
      <alignment vertical="top" wrapText="1"/>
    </xf>
    <xf numFmtId="0" fontId="0" fillId="0" borderId="0" xfId="0" applyAlignment="1">
      <alignment vertical="top" wrapText="1"/>
    </xf>
    <xf numFmtId="0" fontId="5" fillId="0" borderId="0" xfId="0" applyFont="1" applyAlignment="1" applyProtection="1">
      <alignment horizontal="left" vertical="top" wrapText="1"/>
      <protection hidden="1"/>
    </xf>
    <xf numFmtId="0" fontId="18" fillId="0" borderId="0" xfId="0" applyFont="1" applyBorder="1" applyAlignment="1" applyProtection="1">
      <alignment horizontal="left" vertical="center" wrapText="1"/>
      <protection hidden="1"/>
    </xf>
    <xf numFmtId="0" fontId="18" fillId="0" borderId="13"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23"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32" fillId="0" borderId="7" xfId="0" applyFont="1" applyBorder="1" applyAlignment="1" applyProtection="1">
      <alignment horizontal="right" vertical="center"/>
      <protection hidden="1"/>
    </xf>
    <xf numFmtId="0" fontId="0" fillId="0" borderId="0" xfId="0" applyAlignment="1">
      <alignment horizontal="left" vertical="center" wrapText="1"/>
    </xf>
    <xf numFmtId="0" fontId="0" fillId="0" borderId="13" xfId="0" applyBorder="1" applyAlignment="1">
      <alignment horizontal="left" vertical="center" wrapText="1"/>
    </xf>
    <xf numFmtId="165" fontId="3" fillId="0" borderId="2" xfId="0" applyNumberFormat="1" applyFont="1" applyBorder="1" applyAlignment="1" applyProtection="1">
      <alignment horizontal="center" vertical="center"/>
      <protection hidden="1"/>
    </xf>
    <xf numFmtId="165" fontId="0" fillId="0" borderId="3"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2" fontId="3" fillId="0" borderId="2" xfId="0" applyNumberFormat="1" applyFont="1" applyBorder="1" applyAlignment="1" applyProtection="1">
      <alignment horizontal="center" vertical="center"/>
      <protection hidden="1"/>
    </xf>
    <xf numFmtId="2" fontId="0" fillId="0" borderId="3"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1" xfId="0" applyBorder="1" applyAlignment="1" applyProtection="1">
      <alignment vertical="top" wrapText="1"/>
      <protection hidden="1"/>
    </xf>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ata-onderwijs.vlaanderen.be/edulex/document.aspx?docid=1343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showGridLines="0" tabSelected="1" zoomScale="110" zoomScaleNormal="110" workbookViewId="0">
      <selection activeCell="U24" sqref="U24:Y24"/>
    </sheetView>
  </sheetViews>
  <sheetFormatPr defaultColWidth="2" defaultRowHeight="13.8" x14ac:dyDescent="0.25"/>
  <cols>
    <col min="1" max="1" width="0.77734375" style="36" customWidth="1"/>
    <col min="2" max="16" width="2" style="36" customWidth="1"/>
    <col min="17" max="17" width="1.77734375" style="36" customWidth="1"/>
    <col min="18" max="42" width="2" style="36" customWidth="1"/>
    <col min="43" max="44" width="2.44140625" style="36" customWidth="1"/>
    <col min="45" max="49" width="2" style="36" customWidth="1"/>
    <col min="50" max="50" width="0.77734375" style="36" customWidth="1"/>
    <col min="51" max="16384" width="2" style="36"/>
  </cols>
  <sheetData>
    <row r="1" spans="1:56" ht="10.5" customHeight="1" x14ac:dyDescent="0.3">
      <c r="A1" s="9"/>
      <c r="B1" s="9"/>
      <c r="C1" s="2"/>
      <c r="D1" s="2"/>
      <c r="E1" s="2"/>
      <c r="F1" s="2"/>
      <c r="G1" s="2"/>
      <c r="H1" s="2"/>
      <c r="I1" s="2"/>
      <c r="J1" s="2"/>
      <c r="K1" s="2"/>
      <c r="L1" s="2"/>
      <c r="M1" s="2"/>
      <c r="N1" s="2"/>
      <c r="O1" s="2"/>
      <c r="P1" s="2"/>
      <c r="Q1" s="2"/>
      <c r="R1" s="2"/>
      <c r="S1" s="2"/>
      <c r="T1" s="2"/>
      <c r="U1" s="2"/>
      <c r="V1" s="2"/>
      <c r="W1" s="2"/>
      <c r="X1" s="2"/>
      <c r="Y1" s="2"/>
      <c r="Z1" s="2"/>
      <c r="AA1" s="2"/>
      <c r="AB1" s="2"/>
      <c r="AC1" s="2"/>
      <c r="AD1" s="2"/>
      <c r="AE1" s="1"/>
      <c r="AF1" s="1"/>
      <c r="AG1" s="1"/>
      <c r="AH1" s="1"/>
      <c r="AM1" s="39"/>
      <c r="AN1" s="39"/>
      <c r="AO1" s="39"/>
      <c r="AP1" s="39"/>
      <c r="AQ1" s="39"/>
      <c r="AR1" s="167" t="s">
        <v>115</v>
      </c>
      <c r="AS1" s="168"/>
      <c r="AT1" s="168"/>
      <c r="AU1" s="168"/>
      <c r="AV1" s="168"/>
      <c r="AW1" s="168"/>
      <c r="AX1" s="168"/>
      <c r="AY1" s="168"/>
      <c r="AZ1" s="168"/>
      <c r="BA1" s="168"/>
      <c r="BB1" s="168"/>
      <c r="BC1" s="168"/>
      <c r="BD1" s="168"/>
    </row>
    <row r="2" spans="1:56" ht="10.5" customHeight="1" x14ac:dyDescent="0.3">
      <c r="A2" s="9"/>
      <c r="B2" s="9"/>
      <c r="C2" s="2"/>
      <c r="D2" s="2"/>
      <c r="E2" s="2"/>
      <c r="F2" s="2"/>
      <c r="G2" s="2"/>
      <c r="H2" s="2"/>
      <c r="I2" s="2"/>
      <c r="J2" s="2"/>
      <c r="K2" s="2"/>
      <c r="L2" s="2"/>
      <c r="M2" s="2"/>
      <c r="N2" s="2"/>
      <c r="O2" s="2"/>
      <c r="P2" s="2"/>
      <c r="Q2" s="2"/>
      <c r="R2" s="2"/>
      <c r="S2" s="2"/>
      <c r="T2" s="2"/>
      <c r="U2" s="2"/>
      <c r="V2" s="2"/>
      <c r="W2" s="2"/>
      <c r="X2" s="2"/>
      <c r="Y2" s="2"/>
      <c r="Z2" s="2"/>
      <c r="AA2" s="2"/>
      <c r="AB2" s="2"/>
      <c r="AC2" s="2"/>
      <c r="AD2" s="2"/>
      <c r="AE2" s="1"/>
      <c r="AF2" s="1"/>
      <c r="AG2" s="1"/>
      <c r="AH2" s="1"/>
      <c r="AM2" s="53"/>
      <c r="AN2" s="53"/>
      <c r="AO2" s="53"/>
      <c r="AP2" s="53"/>
      <c r="AQ2" s="53"/>
      <c r="AR2" s="53"/>
      <c r="AS2" s="53"/>
      <c r="AT2" s="53"/>
      <c r="AU2" s="53"/>
      <c r="AV2" s="53"/>
      <c r="BB2" s="169" t="s">
        <v>105</v>
      </c>
      <c r="BC2" s="170"/>
      <c r="BD2" s="170"/>
    </row>
    <row r="3" spans="1:56" ht="46.2" customHeight="1" x14ac:dyDescent="0.25">
      <c r="A3" s="9"/>
      <c r="B3" s="9"/>
      <c r="C3" s="176" t="s">
        <v>25</v>
      </c>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7"/>
      <c r="AM3" s="177"/>
      <c r="AN3" s="177"/>
      <c r="AO3" s="177"/>
      <c r="AP3" s="177"/>
      <c r="AQ3" s="177"/>
      <c r="AR3" s="177"/>
      <c r="AS3" s="177"/>
      <c r="AT3" s="177"/>
      <c r="AU3" s="177"/>
      <c r="AV3" s="177"/>
      <c r="AW3" s="177"/>
      <c r="AX3" s="177"/>
      <c r="AY3" s="177"/>
      <c r="AZ3" s="177"/>
      <c r="BA3" s="177"/>
      <c r="BB3" s="177"/>
      <c r="BC3" s="177"/>
      <c r="BD3" s="177"/>
    </row>
    <row r="4" spans="1:56" ht="20.399999999999999" customHeight="1" x14ac:dyDescent="0.25">
      <c r="A4" s="9"/>
      <c r="B4" s="9"/>
      <c r="C4" s="178" t="s">
        <v>44</v>
      </c>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38"/>
      <c r="AX4" s="138"/>
      <c r="AY4" s="138"/>
      <c r="AZ4" s="138"/>
      <c r="BA4" s="138"/>
      <c r="BB4" s="138"/>
      <c r="BC4" s="138"/>
      <c r="BD4" s="138"/>
    </row>
    <row r="5" spans="1:56" ht="12.9" customHeight="1" x14ac:dyDescent="0.3">
      <c r="A5" s="9"/>
      <c r="B5" s="9"/>
      <c r="C5" s="36" t="s">
        <v>2</v>
      </c>
      <c r="AA5" s="1"/>
      <c r="AB5" s="1"/>
      <c r="AC5" s="76" t="str">
        <f ca="1">IF(TODAY()&gt;45519,"U gebruikt niet de recentste versie van dit formulier. Een actuele versie vindt u als bijlage bij de hieronder vermelde omzendbrief.","")</f>
        <v/>
      </c>
      <c r="AD5" s="77"/>
      <c r="AE5" s="77"/>
      <c r="AF5" s="77"/>
      <c r="AG5" s="77"/>
      <c r="AH5" s="77"/>
      <c r="AI5" s="77"/>
      <c r="AJ5" s="77"/>
      <c r="AK5" s="77"/>
      <c r="AL5" s="77"/>
      <c r="AM5" s="77"/>
      <c r="AN5" s="77"/>
      <c r="AO5" s="77"/>
      <c r="AP5" s="77"/>
      <c r="AQ5" s="77"/>
      <c r="AR5" s="77"/>
      <c r="AS5" s="77"/>
      <c r="AT5" s="77"/>
      <c r="AU5" s="77"/>
      <c r="AV5" s="77"/>
      <c r="AW5" s="78"/>
      <c r="AX5" s="78"/>
      <c r="AY5" s="78"/>
      <c r="AZ5" s="78"/>
      <c r="BA5" s="78"/>
      <c r="BB5" s="78"/>
      <c r="BC5" s="78"/>
      <c r="BD5" s="78"/>
    </row>
    <row r="6" spans="1:56" ht="12.9" customHeight="1" x14ac:dyDescent="0.3">
      <c r="A6" s="9"/>
      <c r="B6" s="9"/>
      <c r="C6" s="29" t="s">
        <v>8</v>
      </c>
      <c r="AA6" s="1"/>
      <c r="AB6" s="1"/>
      <c r="AC6" s="77"/>
      <c r="AD6" s="77"/>
      <c r="AE6" s="77"/>
      <c r="AF6" s="77"/>
      <c r="AG6" s="77"/>
      <c r="AH6" s="77"/>
      <c r="AI6" s="77"/>
      <c r="AJ6" s="77"/>
      <c r="AK6" s="77"/>
      <c r="AL6" s="77"/>
      <c r="AM6" s="77"/>
      <c r="AN6" s="77"/>
      <c r="AO6" s="77"/>
      <c r="AP6" s="77"/>
      <c r="AQ6" s="77"/>
      <c r="AR6" s="77"/>
      <c r="AS6" s="77"/>
      <c r="AT6" s="77"/>
      <c r="AU6" s="77"/>
      <c r="AV6" s="77"/>
      <c r="AW6" s="78"/>
      <c r="AX6" s="78"/>
      <c r="AY6" s="78"/>
      <c r="AZ6" s="78"/>
      <c r="BA6" s="78"/>
      <c r="BB6" s="78"/>
      <c r="BC6" s="78"/>
      <c r="BD6" s="78"/>
    </row>
    <row r="7" spans="1:56" ht="12.9" customHeight="1" x14ac:dyDescent="0.3">
      <c r="A7" s="9"/>
      <c r="B7" s="9"/>
      <c r="C7" s="29" t="s">
        <v>9</v>
      </c>
      <c r="AA7" s="1"/>
      <c r="AB7" s="1"/>
      <c r="AC7" s="77"/>
      <c r="AD7" s="77"/>
      <c r="AE7" s="77"/>
      <c r="AF7" s="77"/>
      <c r="AG7" s="77"/>
      <c r="AH7" s="77"/>
      <c r="AI7" s="77"/>
      <c r="AJ7" s="77"/>
      <c r="AK7" s="77"/>
      <c r="AL7" s="77"/>
      <c r="AM7" s="77"/>
      <c r="AN7" s="77"/>
      <c r="AO7" s="77"/>
      <c r="AP7" s="77"/>
      <c r="AQ7" s="77"/>
      <c r="AR7" s="77"/>
      <c r="AS7" s="77"/>
      <c r="AT7" s="77"/>
      <c r="AU7" s="77"/>
      <c r="AV7" s="77"/>
      <c r="AW7" s="78"/>
      <c r="AX7" s="78"/>
      <c r="AY7" s="78"/>
      <c r="AZ7" s="78"/>
      <c r="BA7" s="78"/>
      <c r="BB7" s="78"/>
      <c r="BC7" s="78"/>
      <c r="BD7" s="78"/>
    </row>
    <row r="8" spans="1:56" ht="12.9" customHeight="1" x14ac:dyDescent="0.3">
      <c r="A8" s="9"/>
      <c r="B8" s="9"/>
      <c r="C8" s="36" t="s">
        <v>143</v>
      </c>
      <c r="AA8" s="1"/>
      <c r="AB8" s="1"/>
      <c r="AC8" s="77"/>
      <c r="AD8" s="77"/>
      <c r="AE8" s="77"/>
      <c r="AF8" s="77"/>
      <c r="AG8" s="77"/>
      <c r="AH8" s="77"/>
      <c r="AI8" s="77"/>
      <c r="AJ8" s="77"/>
      <c r="AK8" s="77"/>
      <c r="AL8" s="77"/>
      <c r="AM8" s="77"/>
      <c r="AN8" s="77"/>
      <c r="AO8" s="77"/>
      <c r="AP8" s="77"/>
      <c r="AQ8" s="77"/>
      <c r="AR8" s="77"/>
      <c r="AS8" s="77"/>
      <c r="AT8" s="77"/>
      <c r="AU8" s="77"/>
      <c r="AV8" s="77"/>
      <c r="AW8" s="78"/>
      <c r="AX8" s="78"/>
      <c r="AY8" s="78"/>
      <c r="AZ8" s="78"/>
      <c r="BA8" s="78"/>
      <c r="BB8" s="78"/>
      <c r="BC8" s="78"/>
      <c r="BD8" s="78"/>
    </row>
    <row r="9" spans="1:56" ht="12.9" customHeight="1" x14ac:dyDescent="0.3">
      <c r="A9" s="9"/>
      <c r="B9" s="9"/>
      <c r="C9" s="36" t="s">
        <v>142</v>
      </c>
      <c r="AA9" s="1"/>
      <c r="AB9" s="1"/>
      <c r="AC9" s="77"/>
      <c r="AD9" s="77"/>
      <c r="AE9" s="77"/>
      <c r="AF9" s="77"/>
      <c r="AG9" s="77"/>
      <c r="AH9" s="77"/>
      <c r="AI9" s="77"/>
      <c r="AJ9" s="77"/>
      <c r="AK9" s="77"/>
      <c r="AL9" s="77"/>
      <c r="AM9" s="77"/>
      <c r="AN9" s="77"/>
      <c r="AO9" s="77"/>
      <c r="AP9" s="77"/>
      <c r="AQ9" s="77"/>
      <c r="AR9" s="77"/>
      <c r="AS9" s="77"/>
      <c r="AT9" s="77"/>
      <c r="AU9" s="77"/>
      <c r="AV9" s="77"/>
      <c r="AW9" s="78"/>
      <c r="AX9" s="78"/>
      <c r="AY9" s="78"/>
      <c r="AZ9" s="78"/>
      <c r="BA9" s="78"/>
      <c r="BB9" s="78"/>
      <c r="BC9" s="78"/>
      <c r="BD9" s="78"/>
    </row>
    <row r="10" spans="1:56" ht="12.9" customHeight="1" x14ac:dyDescent="0.3">
      <c r="A10" s="9"/>
      <c r="B10" s="9"/>
      <c r="C10" s="29" t="str">
        <f>IF(U24="","","T")</f>
        <v/>
      </c>
      <c r="D10" s="137" t="str">
        <f>IF(U24="","",VLOOKUP(U24,'lijst type 5-scholen'!$A$2:$L$499,12,FALSE)&amp;" ("&amp;VLOOKUP(U24,'lijst type 5-scholen'!$A$2:$L$499,9,FALSE)&amp;")")</f>
        <v/>
      </c>
      <c r="E10" s="138"/>
      <c r="F10" s="138"/>
      <c r="G10" s="138"/>
      <c r="H10" s="138"/>
      <c r="I10" s="138"/>
      <c r="J10" s="138"/>
      <c r="K10" s="138"/>
      <c r="L10" s="138"/>
      <c r="M10" s="138"/>
      <c r="N10" s="138"/>
      <c r="O10" s="138"/>
      <c r="P10" s="138"/>
      <c r="Q10" s="138"/>
      <c r="AA10" s="1"/>
      <c r="AB10" s="1"/>
      <c r="AC10" s="77"/>
      <c r="AD10" s="77"/>
      <c r="AE10" s="77"/>
      <c r="AF10" s="77"/>
      <c r="AG10" s="77"/>
      <c r="AH10" s="77"/>
      <c r="AI10" s="77"/>
      <c r="AJ10" s="77"/>
      <c r="AK10" s="77"/>
      <c r="AL10" s="77"/>
      <c r="AM10" s="77"/>
      <c r="AN10" s="77"/>
      <c r="AO10" s="77"/>
      <c r="AP10" s="77"/>
      <c r="AQ10" s="77"/>
      <c r="AR10" s="77"/>
      <c r="AS10" s="77"/>
      <c r="AT10" s="77"/>
      <c r="AU10" s="77"/>
      <c r="AV10" s="77"/>
      <c r="AW10" s="78"/>
      <c r="AX10" s="78"/>
      <c r="AY10" s="78"/>
      <c r="AZ10" s="78"/>
      <c r="BA10" s="78"/>
      <c r="BB10" s="78"/>
      <c r="BC10" s="78"/>
      <c r="BD10" s="78"/>
    </row>
    <row r="11" spans="1:56" ht="12.9" hidden="1" customHeight="1" x14ac:dyDescent="0.3">
      <c r="A11" s="9"/>
      <c r="B11" s="9"/>
      <c r="C11" s="139"/>
      <c r="D11" s="140"/>
      <c r="E11" s="140"/>
      <c r="F11" s="140"/>
      <c r="G11" s="140"/>
      <c r="H11" s="140"/>
      <c r="I11" s="140"/>
      <c r="J11" s="140"/>
      <c r="K11" s="140"/>
      <c r="L11" s="140"/>
      <c r="M11" s="140"/>
      <c r="N11" s="140"/>
      <c r="O11" s="140"/>
      <c r="P11" s="140"/>
      <c r="Q11" s="140"/>
      <c r="R11" s="140"/>
      <c r="S11" s="140"/>
      <c r="T11" s="140"/>
      <c r="U11" s="140"/>
      <c r="AA11" s="1"/>
      <c r="AB11" s="1"/>
      <c r="AC11" s="77"/>
      <c r="AD11" s="77"/>
      <c r="AE11" s="77"/>
      <c r="AF11" s="77"/>
      <c r="AG11" s="77"/>
      <c r="AH11" s="77"/>
      <c r="AI11" s="77"/>
      <c r="AJ11" s="77"/>
      <c r="AK11" s="77"/>
      <c r="AL11" s="77"/>
      <c r="AM11" s="77"/>
      <c r="AN11" s="77"/>
      <c r="AO11" s="77"/>
      <c r="AP11" s="77"/>
      <c r="AQ11" s="77"/>
      <c r="AR11" s="77"/>
      <c r="AS11" s="77"/>
      <c r="AT11" s="77"/>
      <c r="AU11" s="77"/>
      <c r="AV11" s="77"/>
      <c r="AW11" s="78"/>
      <c r="AX11" s="78"/>
      <c r="AY11" s="78"/>
      <c r="AZ11" s="78"/>
      <c r="BA11" s="78"/>
      <c r="BB11" s="78"/>
      <c r="BC11" s="78"/>
      <c r="BD11" s="78"/>
    </row>
    <row r="12" spans="1:56" ht="3" customHeight="1" x14ac:dyDescent="0.3">
      <c r="A12" s="9"/>
      <c r="B12" s="9"/>
      <c r="T12" s="1"/>
      <c r="U12" s="1"/>
      <c r="V12" s="1"/>
      <c r="W12" s="1"/>
      <c r="X12" s="1"/>
      <c r="Y12" s="1"/>
      <c r="Z12" s="1"/>
      <c r="AA12" s="1"/>
      <c r="AB12" s="1"/>
      <c r="AC12" s="1"/>
      <c r="AD12" s="1"/>
      <c r="AE12" s="1"/>
      <c r="AF12" s="1"/>
      <c r="AG12" s="1"/>
      <c r="AH12" s="1"/>
      <c r="AI12" s="1"/>
      <c r="AJ12" s="1"/>
      <c r="AK12" s="1"/>
      <c r="AL12" s="1"/>
      <c r="AM12" s="1"/>
      <c r="AN12" s="1"/>
      <c r="AO12" s="1"/>
      <c r="AP12" s="1"/>
      <c r="AQ12" s="1"/>
      <c r="AR12" s="1"/>
    </row>
    <row r="13" spans="1:56" ht="16.05" customHeight="1" x14ac:dyDescent="0.3">
      <c r="A13" s="9"/>
      <c r="B13" s="9"/>
      <c r="C13" s="9" t="s">
        <v>3</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1"/>
    </row>
    <row r="14" spans="1:56" ht="46.2" customHeight="1" x14ac:dyDescent="0.3">
      <c r="A14" s="9"/>
      <c r="B14" s="9"/>
      <c r="C14" s="153" t="s">
        <v>148</v>
      </c>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5"/>
      <c r="AX14" s="155"/>
      <c r="AY14" s="155"/>
      <c r="AZ14" s="155"/>
      <c r="BA14" s="155"/>
      <c r="BB14" s="155"/>
      <c r="BC14" s="155"/>
      <c r="BD14" s="155"/>
    </row>
    <row r="15" spans="1:56" ht="16.05" customHeight="1" x14ac:dyDescent="0.3">
      <c r="A15" s="9"/>
      <c r="B15" s="9"/>
      <c r="C15" s="9" t="s">
        <v>6</v>
      </c>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
    </row>
    <row r="16" spans="1:56" ht="27.15" customHeight="1" x14ac:dyDescent="0.3">
      <c r="A16" s="11"/>
      <c r="B16" s="11"/>
      <c r="C16" s="156" t="s">
        <v>149</v>
      </c>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row>
    <row r="17" spans="1:56" ht="12.9" hidden="1" customHeight="1" x14ac:dyDescent="0.25">
      <c r="A17" s="11"/>
      <c r="B17" s="11"/>
      <c r="C17" s="158"/>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60"/>
      <c r="AX17" s="160"/>
      <c r="AY17" s="160"/>
      <c r="AZ17" s="160"/>
      <c r="BA17" s="160"/>
      <c r="BB17" s="160"/>
      <c r="BC17" s="160"/>
      <c r="BD17" s="160"/>
    </row>
    <row r="18" spans="1:56" ht="10.050000000000001" customHeight="1" x14ac:dyDescent="0.3">
      <c r="A18" s="9"/>
      <c r="B18" s="9"/>
      <c r="C18" s="11"/>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
    </row>
    <row r="19" spans="1:56" ht="15" customHeight="1" x14ac:dyDescent="0.25">
      <c r="A19" s="9"/>
      <c r="B19" s="9"/>
      <c r="C19" s="141" t="s">
        <v>0</v>
      </c>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89"/>
      <c r="AX19" s="89"/>
      <c r="AY19" s="89"/>
      <c r="AZ19" s="89"/>
      <c r="BA19" s="89"/>
      <c r="BB19" s="89"/>
      <c r="BC19" s="89"/>
      <c r="BD19" s="89"/>
    </row>
    <row r="20" spans="1:56" ht="3.6" customHeight="1" x14ac:dyDescent="0.3">
      <c r="A20" s="9"/>
      <c r="B20" s="9"/>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3"/>
      <c r="AP20" s="13"/>
      <c r="AQ20" s="13"/>
      <c r="AR20" s="13"/>
    </row>
    <row r="21" spans="1:56" s="42" customFormat="1" ht="18" customHeight="1" x14ac:dyDescent="0.25">
      <c r="A21" s="79">
        <v>1</v>
      </c>
      <c r="B21" s="79"/>
      <c r="C21" s="41" t="s">
        <v>5</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row>
    <row r="22" spans="1:56" ht="28.5" customHeight="1" x14ac:dyDescent="0.3">
      <c r="A22" s="49"/>
      <c r="B22" s="49"/>
      <c r="C22" s="161" t="s">
        <v>10</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row>
    <row r="23" spans="1:56" ht="3" customHeight="1" x14ac:dyDescent="0.3">
      <c r="A23" s="49"/>
      <c r="B23" s="49"/>
      <c r="C23" s="28"/>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row>
    <row r="24" spans="1:56" ht="15" customHeight="1" x14ac:dyDescent="0.3">
      <c r="A24" s="1"/>
      <c r="B24" s="1"/>
      <c r="C24" s="1"/>
      <c r="D24" s="1"/>
      <c r="E24" s="1"/>
      <c r="K24" s="1"/>
      <c r="L24" s="1"/>
      <c r="M24" s="1"/>
      <c r="N24" s="1"/>
      <c r="O24" s="1"/>
      <c r="P24" s="1"/>
      <c r="Q24" s="1"/>
      <c r="R24" s="1"/>
      <c r="S24" s="14" t="s">
        <v>11</v>
      </c>
      <c r="T24" s="1"/>
      <c r="U24" s="171"/>
      <c r="V24" s="83"/>
      <c r="W24" s="83"/>
      <c r="X24" s="83"/>
      <c r="Y24" s="84"/>
      <c r="Z24" s="172" t="str">
        <f>IF(AND(OR(J36&lt;&gt;"",J38&lt;&gt;""),U24="")," &lt;= Vul het instellingsnummer in!","")</f>
        <v/>
      </c>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row>
    <row r="25" spans="1:56" ht="3.6" customHeight="1" x14ac:dyDescent="0.3">
      <c r="A25" s="1"/>
      <c r="B25" s="1"/>
      <c r="C25" s="1"/>
      <c r="D25" s="1"/>
      <c r="E25" s="1"/>
      <c r="K25" s="1"/>
      <c r="L25" s="1"/>
      <c r="M25" s="1"/>
      <c r="N25" s="1"/>
      <c r="O25" s="1"/>
      <c r="P25" s="1"/>
      <c r="Q25" s="1"/>
      <c r="R25" s="1"/>
      <c r="S25" s="14"/>
      <c r="T25" s="1"/>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row>
    <row r="26" spans="1:56" ht="15" customHeight="1" x14ac:dyDescent="0.3">
      <c r="A26" s="1"/>
      <c r="B26" s="1"/>
      <c r="C26" s="1"/>
      <c r="D26" s="1"/>
      <c r="E26" s="1"/>
      <c r="K26" s="1"/>
      <c r="L26" s="1"/>
      <c r="M26" s="1"/>
      <c r="N26" s="1"/>
      <c r="O26" s="1"/>
      <c r="P26" s="1"/>
      <c r="Q26" s="1"/>
      <c r="R26" s="1"/>
      <c r="S26" s="14" t="s">
        <v>1</v>
      </c>
      <c r="T26" s="1"/>
      <c r="U26" s="162" t="str">
        <f>IF(ISBLANK(U24),"",VLOOKUP(U24,'lijst type 5-scholen'!$A$2:$L$499,2,FALSE))</f>
        <v/>
      </c>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row>
    <row r="27" spans="1:56" s="6" customFormat="1" ht="3.6" customHeight="1" x14ac:dyDescent="0.3">
      <c r="A27" s="1"/>
      <c r="B27" s="1"/>
      <c r="C27" s="1"/>
      <c r="D27" s="1"/>
      <c r="E27" s="1"/>
      <c r="K27" s="1"/>
      <c r="L27" s="1"/>
      <c r="M27" s="1"/>
      <c r="N27" s="1"/>
      <c r="O27" s="1"/>
      <c r="P27" s="1"/>
      <c r="Q27" s="1"/>
      <c r="R27" s="1"/>
      <c r="S27" s="14"/>
      <c r="T27" s="1"/>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
      <c r="AU27" s="1"/>
      <c r="AV27" s="1"/>
    </row>
    <row r="28" spans="1:56" s="6" customFormat="1" ht="15" customHeight="1" x14ac:dyDescent="0.3">
      <c r="A28" s="1"/>
      <c r="B28" s="1"/>
      <c r="C28" s="1"/>
      <c r="D28" s="1"/>
      <c r="E28" s="1"/>
      <c r="K28" s="1"/>
      <c r="L28" s="1"/>
      <c r="M28" s="1"/>
      <c r="N28" s="1"/>
      <c r="O28" s="1"/>
      <c r="P28" s="1"/>
      <c r="Q28" s="1"/>
      <c r="R28" s="1"/>
      <c r="S28" s="14" t="s">
        <v>7</v>
      </c>
      <c r="T28" s="1"/>
      <c r="U28" s="162" t="str">
        <f>IF(ISBLANK(U24),"",VLOOKUP(U24,'lijst type 5-scholen'!$A$2:$L$499,3,FALSE))</f>
        <v/>
      </c>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row>
    <row r="29" spans="1:56" s="6" customFormat="1" ht="3" customHeight="1" x14ac:dyDescent="0.3">
      <c r="A29" s="2"/>
      <c r="B29" s="2"/>
      <c r="C29" s="1"/>
      <c r="D29" s="1"/>
      <c r="E29" s="1"/>
      <c r="K29" s="1"/>
      <c r="L29" s="1"/>
      <c r="M29" s="1"/>
      <c r="N29" s="1"/>
      <c r="O29" s="1"/>
      <c r="P29" s="1"/>
      <c r="Q29" s="1"/>
      <c r="R29" s="1"/>
      <c r="S29" s="14"/>
      <c r="T29" s="1"/>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
      <c r="AU29" s="1"/>
      <c r="AV29" s="1"/>
    </row>
    <row r="30" spans="1:56" s="6" customFormat="1" ht="15" customHeight="1" x14ac:dyDescent="0.3">
      <c r="A30" s="2"/>
      <c r="B30" s="2"/>
      <c r="C30" s="1"/>
      <c r="D30" s="1"/>
      <c r="E30" s="1"/>
      <c r="K30" s="1"/>
      <c r="L30" s="1"/>
      <c r="M30" s="1"/>
      <c r="N30" s="1"/>
      <c r="O30" s="1"/>
      <c r="P30" s="1"/>
      <c r="Q30" s="1"/>
      <c r="R30" s="1"/>
      <c r="S30" s="14" t="s">
        <v>4</v>
      </c>
      <c r="T30" s="1"/>
      <c r="U30" s="165" t="str">
        <f>IF(ISBLANK(U24),"",VLOOKUP(U24,'lijst type 5-scholen'!$A$2:$L$499,4,FALSE))</f>
        <v/>
      </c>
      <c r="V30" s="166"/>
      <c r="W30" s="166"/>
      <c r="X30" s="166"/>
      <c r="Y30" s="165" t="str">
        <f>IF(ISBLANK(U24),"",VLOOKUP(U24,'lijst type 5-scholen'!$A$2:$L$499,5,FALSE))</f>
        <v/>
      </c>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row>
    <row r="31" spans="1:56" s="6" customFormat="1" ht="10.050000000000001" customHeight="1" x14ac:dyDescent="0.3">
      <c r="A31" s="2"/>
      <c r="B31" s="2"/>
      <c r="C31" s="1"/>
      <c r="D31" s="1"/>
      <c r="E31" s="1"/>
      <c r="K31" s="1"/>
      <c r="L31" s="1"/>
      <c r="M31" s="1"/>
      <c r="N31" s="1"/>
      <c r="O31" s="1"/>
      <c r="P31" s="1"/>
      <c r="Q31" s="1"/>
      <c r="R31" s="1"/>
      <c r="S31" s="14"/>
      <c r="T31" s="1"/>
      <c r="U31" s="47"/>
      <c r="V31" s="48"/>
      <c r="W31" s="48"/>
      <c r="X31" s="48"/>
      <c r="Y31" s="47"/>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56" s="6" customFormat="1" ht="15.6" x14ac:dyDescent="0.3">
      <c r="A32" s="2"/>
      <c r="B32" s="2"/>
      <c r="C32" s="141" t="s">
        <v>26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2"/>
      <c r="AX32" s="142"/>
      <c r="AY32" s="142"/>
      <c r="AZ32" s="142"/>
      <c r="BA32" s="142"/>
      <c r="BB32" s="142"/>
      <c r="BC32" s="142"/>
      <c r="BD32" s="142"/>
    </row>
    <row r="33" spans="1:56" s="6" customFormat="1" ht="3.6" customHeight="1" x14ac:dyDescent="0.3">
      <c r="A33" s="2"/>
      <c r="B33" s="2"/>
      <c r="C33" s="1"/>
      <c r="D33" s="1"/>
      <c r="E33" s="1"/>
      <c r="K33" s="1"/>
      <c r="L33" s="1"/>
      <c r="M33" s="1"/>
      <c r="N33" s="1"/>
      <c r="O33" s="1"/>
      <c r="P33" s="1"/>
      <c r="Q33" s="1"/>
      <c r="R33" s="1"/>
      <c r="S33" s="14"/>
      <c r="T33" s="1"/>
      <c r="U33" s="47"/>
      <c r="V33" s="48"/>
      <c r="W33" s="48"/>
      <c r="X33" s="48"/>
      <c r="Y33" s="47"/>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56" s="43" customFormat="1" ht="18" customHeight="1" x14ac:dyDescent="0.25">
      <c r="A34" s="79">
        <v>2</v>
      </c>
      <c r="B34" s="79"/>
      <c r="C34" s="41" t="s">
        <v>99</v>
      </c>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row>
    <row r="35" spans="1:56" s="6" customFormat="1" ht="43.8" customHeight="1" x14ac:dyDescent="0.3">
      <c r="A35" s="2"/>
      <c r="B35" s="2"/>
      <c r="C35" s="87" t="s">
        <v>150</v>
      </c>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row>
    <row r="36" spans="1:56" s="6" customFormat="1" ht="15" customHeight="1" x14ac:dyDescent="0.3">
      <c r="A36" s="2"/>
      <c r="B36" s="2"/>
      <c r="C36" s="1"/>
      <c r="D36" s="1"/>
      <c r="E36" s="1"/>
      <c r="H36" s="37" t="s">
        <v>27</v>
      </c>
      <c r="J36" s="106"/>
      <c r="K36" s="174"/>
      <c r="L36" s="174"/>
      <c r="M36" s="174"/>
      <c r="N36" s="174"/>
      <c r="O36" s="175"/>
      <c r="P36" s="45" t="str">
        <f>IF(OR(AND(U24&lt;&gt;"",J36=""),AND(J38&lt;&gt;"",J36=""))," &lt;= Vul de begindatum in.","")</f>
        <v/>
      </c>
      <c r="Q36" s="1"/>
      <c r="R36" s="1"/>
      <c r="S36" s="14"/>
      <c r="T36" s="1"/>
      <c r="U36" s="47"/>
      <c r="V36" s="48"/>
      <c r="W36" s="48"/>
      <c r="X36" s="48"/>
      <c r="Y36" s="47"/>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56" s="6" customFormat="1" ht="3.6" customHeight="1" x14ac:dyDescent="0.3">
      <c r="A37" s="2"/>
      <c r="B37" s="2"/>
      <c r="C37" s="1"/>
      <c r="D37" s="1"/>
      <c r="E37" s="1"/>
      <c r="K37" s="1"/>
      <c r="L37" s="1"/>
      <c r="M37" s="1"/>
      <c r="N37" s="1"/>
      <c r="O37" s="1"/>
      <c r="P37" s="1"/>
      <c r="Q37" s="1"/>
      <c r="R37" s="1"/>
      <c r="S37" s="14"/>
      <c r="T37" s="1"/>
      <c r="U37" s="47"/>
      <c r="V37" s="48"/>
      <c r="W37" s="48"/>
      <c r="X37" s="48"/>
      <c r="Y37" s="47"/>
      <c r="Z37" s="48"/>
      <c r="AA37" s="48"/>
      <c r="AB37" s="48"/>
      <c r="AC37" s="48"/>
      <c r="AD37" s="48"/>
      <c r="AE37" s="48"/>
      <c r="AF37" s="48"/>
      <c r="AG37" s="48"/>
      <c r="AH37" s="48"/>
      <c r="AI37" s="48"/>
      <c r="AJ37" s="48"/>
      <c r="AK37" s="48"/>
      <c r="AL37" s="48"/>
      <c r="AM37" s="48"/>
      <c r="AN37" s="48"/>
      <c r="AO37" s="48"/>
      <c r="AP37" s="48"/>
      <c r="AQ37" s="48"/>
      <c r="AR37" s="48"/>
      <c r="AS37" s="48"/>
      <c r="AT37" s="48"/>
      <c r="AU37" s="48"/>
      <c r="AV37" s="48"/>
    </row>
    <row r="38" spans="1:56" s="6" customFormat="1" ht="15" customHeight="1" x14ac:dyDescent="0.3">
      <c r="A38" s="2"/>
      <c r="B38" s="2"/>
      <c r="C38" s="1"/>
      <c r="D38" s="1"/>
      <c r="E38" s="1"/>
      <c r="H38" s="37" t="s">
        <v>28</v>
      </c>
      <c r="J38" s="106"/>
      <c r="K38" s="174"/>
      <c r="L38" s="174"/>
      <c r="M38" s="174"/>
      <c r="N38" s="174"/>
      <c r="O38" s="175"/>
      <c r="P38" s="45" t="str">
        <f>IF(AND(J36&lt;&gt;"",J38="")," &lt;= Vul de einddatum in.","")</f>
        <v/>
      </c>
      <c r="Q38" s="1"/>
      <c r="R38" s="1"/>
      <c r="S38" s="14"/>
      <c r="T38" s="1"/>
      <c r="U38" s="47"/>
      <c r="V38" s="48"/>
      <c r="W38" s="48"/>
      <c r="X38" s="48"/>
      <c r="Y38" s="47"/>
      <c r="Z38" s="48"/>
      <c r="AA38" s="48"/>
      <c r="AB38" s="48"/>
      <c r="AC38" s="48"/>
      <c r="AD38" s="48"/>
      <c r="AE38" s="48"/>
      <c r="AF38" s="48"/>
      <c r="AG38" s="48"/>
      <c r="AH38" s="48"/>
      <c r="AI38" s="48"/>
      <c r="AJ38" s="48"/>
      <c r="AK38" s="48"/>
      <c r="AL38" s="48"/>
      <c r="AM38" s="48"/>
      <c r="AN38" s="48"/>
      <c r="AO38" s="48"/>
      <c r="AP38" s="48"/>
      <c r="AQ38" s="48"/>
      <c r="AR38" s="48"/>
      <c r="AS38" s="48"/>
      <c r="AT38" s="48"/>
      <c r="AU38" s="48"/>
      <c r="AV38" s="48"/>
    </row>
    <row r="39" spans="1:56" s="6" customFormat="1" ht="10.050000000000001" customHeight="1" x14ac:dyDescent="0.3">
      <c r="A39" s="2"/>
      <c r="B39" s="2"/>
      <c r="C39" s="1"/>
      <c r="D39" s="1"/>
      <c r="E39" s="1"/>
      <c r="K39" s="1"/>
      <c r="L39" s="1"/>
      <c r="M39" s="1"/>
      <c r="N39" s="1"/>
      <c r="O39" s="1"/>
      <c r="P39" s="1"/>
      <c r="Q39" s="1"/>
      <c r="R39" s="1"/>
      <c r="S39" s="14"/>
      <c r="T39" s="1"/>
      <c r="U39" s="47"/>
      <c r="V39" s="48"/>
      <c r="W39" s="48"/>
      <c r="X39" s="48"/>
      <c r="Y39" s="47"/>
      <c r="Z39" s="48"/>
      <c r="AA39" s="48"/>
      <c r="AB39" s="48"/>
      <c r="AC39" s="48"/>
      <c r="AD39" s="48"/>
      <c r="AE39" s="48"/>
      <c r="AF39" s="48"/>
      <c r="AG39" s="48"/>
      <c r="AH39" s="48"/>
      <c r="AI39" s="48"/>
      <c r="AJ39" s="48"/>
      <c r="AK39" s="48"/>
      <c r="AL39" s="48"/>
      <c r="AM39" s="48"/>
      <c r="AN39" s="48"/>
      <c r="AO39" s="48"/>
      <c r="AP39" s="48"/>
      <c r="AQ39" s="48"/>
      <c r="AR39" s="48"/>
      <c r="AS39" s="48"/>
      <c r="AT39" s="48"/>
      <c r="AU39" s="48"/>
      <c r="AV39" s="48"/>
    </row>
    <row r="40" spans="1:56" s="6" customFormat="1" ht="15.6" x14ac:dyDescent="0.3">
      <c r="A40" s="2"/>
      <c r="B40" s="2"/>
      <c r="C40" s="141" t="s">
        <v>29</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2"/>
      <c r="AX40" s="142"/>
      <c r="AY40" s="142"/>
      <c r="AZ40" s="142"/>
      <c r="BA40" s="142"/>
      <c r="BB40" s="142"/>
      <c r="BC40" s="142"/>
      <c r="BD40" s="142"/>
    </row>
    <row r="41" spans="1:56" s="6" customFormat="1" ht="3.6" customHeight="1" x14ac:dyDescent="0.3">
      <c r="A41" s="2"/>
      <c r="B41" s="2"/>
      <c r="C41" s="1"/>
      <c r="D41" s="1"/>
      <c r="E41" s="1"/>
      <c r="K41" s="1"/>
      <c r="L41" s="1"/>
      <c r="M41" s="1"/>
      <c r="N41" s="1"/>
      <c r="O41" s="1"/>
      <c r="P41" s="1"/>
      <c r="Q41" s="1"/>
      <c r="R41" s="1"/>
      <c r="S41" s="14"/>
      <c r="T41" s="1"/>
      <c r="U41" s="47"/>
      <c r="V41" s="48"/>
      <c r="W41" s="48"/>
      <c r="X41" s="48"/>
      <c r="Y41" s="47"/>
      <c r="Z41" s="48"/>
      <c r="AA41" s="48"/>
      <c r="AB41" s="48"/>
      <c r="AC41" s="48"/>
      <c r="AD41" s="48"/>
      <c r="AE41" s="48"/>
      <c r="AF41" s="48"/>
      <c r="AG41" s="48"/>
      <c r="AH41" s="48"/>
      <c r="AI41" s="48"/>
      <c r="AJ41" s="48"/>
      <c r="AK41" s="48"/>
      <c r="AL41" s="48"/>
      <c r="AM41" s="48"/>
      <c r="AN41" s="48"/>
      <c r="AO41" s="48"/>
      <c r="AP41" s="48"/>
      <c r="AQ41" s="48"/>
      <c r="AR41" s="48"/>
      <c r="AS41" s="48"/>
      <c r="AT41" s="48"/>
      <c r="AU41" s="48"/>
      <c r="AV41" s="48"/>
    </row>
    <row r="42" spans="1:56" s="43" customFormat="1" ht="19.05" customHeight="1" x14ac:dyDescent="0.25">
      <c r="A42" s="79">
        <v>3</v>
      </c>
      <c r="B42" s="79"/>
      <c r="C42" s="41" t="s">
        <v>100</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57" t="str">
        <f>IF(AND(J38&lt;&gt;"",AND(AG45="",AG50="")),"Beantwoord vraag "&amp;A42&amp;" en/of "&amp;A47&amp;".","")</f>
        <v/>
      </c>
      <c r="AO42" s="41"/>
      <c r="AP42" s="41"/>
      <c r="AQ42" s="41"/>
      <c r="AR42" s="41"/>
      <c r="AS42" s="41"/>
      <c r="AT42" s="41"/>
      <c r="AU42" s="41"/>
      <c r="AV42" s="41"/>
    </row>
    <row r="43" spans="1:56" s="6" customFormat="1" x14ac:dyDescent="0.3">
      <c r="A43" s="2"/>
      <c r="B43" s="2"/>
      <c r="C43" s="121" t="s">
        <v>30</v>
      </c>
      <c r="D43" s="122"/>
      <c r="E43" s="122"/>
      <c r="F43" s="122"/>
      <c r="G43" s="122"/>
      <c r="H43" s="122"/>
      <c r="I43" s="122"/>
      <c r="J43" s="122"/>
      <c r="K43" s="122"/>
      <c r="L43" s="122"/>
      <c r="M43" s="122"/>
      <c r="N43" s="122"/>
      <c r="O43" s="122"/>
      <c r="P43" s="122"/>
      <c r="Q43" s="122"/>
      <c r="R43" s="122"/>
      <c r="S43" s="122"/>
      <c r="T43" s="122"/>
      <c r="U43" s="122"/>
      <c r="V43" s="122"/>
      <c r="W43" s="122"/>
      <c r="X43" s="122"/>
      <c r="Y43" s="122"/>
      <c r="Z43" s="123"/>
      <c r="AA43" s="123"/>
      <c r="AB43" s="123"/>
      <c r="AC43" s="123"/>
      <c r="AD43" s="123"/>
      <c r="AE43" s="123"/>
      <c r="AF43" s="123"/>
      <c r="AG43" s="123"/>
      <c r="AH43" s="123"/>
      <c r="AI43" s="123"/>
      <c r="AJ43" s="123"/>
      <c r="AK43" s="124"/>
      <c r="AL43" s="48"/>
      <c r="AM43" s="48"/>
      <c r="AN43" s="48"/>
      <c r="AO43" s="48"/>
      <c r="AP43" s="48"/>
      <c r="AQ43" s="48"/>
      <c r="AR43" s="48"/>
      <c r="AS43" s="48"/>
      <c r="AT43" s="48"/>
      <c r="AU43" s="48"/>
      <c r="AV43" s="48"/>
    </row>
    <row r="44" spans="1:56" s="6" customFormat="1" ht="26.4" customHeight="1" x14ac:dyDescent="0.3">
      <c r="C44" s="112" t="s">
        <v>31</v>
      </c>
      <c r="D44" s="113"/>
      <c r="E44" s="113"/>
      <c r="F44" s="113"/>
      <c r="G44" s="114"/>
      <c r="H44" s="112" t="s">
        <v>34</v>
      </c>
      <c r="I44" s="113"/>
      <c r="J44" s="113"/>
      <c r="K44" s="113"/>
      <c r="L44" s="114"/>
      <c r="M44" s="112" t="s">
        <v>33</v>
      </c>
      <c r="N44" s="113"/>
      <c r="O44" s="113"/>
      <c r="P44" s="113"/>
      <c r="Q44" s="114"/>
      <c r="R44" s="112" t="s">
        <v>32</v>
      </c>
      <c r="S44" s="113"/>
      <c r="T44" s="113"/>
      <c r="U44" s="113"/>
      <c r="V44" s="114"/>
      <c r="W44" s="112" t="s">
        <v>103</v>
      </c>
      <c r="X44" s="113"/>
      <c r="Y44" s="113"/>
      <c r="Z44" s="113"/>
      <c r="AA44" s="114"/>
      <c r="AB44" s="112" t="s">
        <v>104</v>
      </c>
      <c r="AC44" s="113"/>
      <c r="AD44" s="113"/>
      <c r="AE44" s="113"/>
      <c r="AF44" s="114"/>
      <c r="AG44" s="112" t="s">
        <v>35</v>
      </c>
      <c r="AH44" s="113"/>
      <c r="AI44" s="113"/>
      <c r="AJ44" s="113"/>
      <c r="AK44" s="114"/>
    </row>
    <row r="45" spans="1:56" s="6" customFormat="1" ht="15" customHeight="1" x14ac:dyDescent="0.3">
      <c r="A45" s="2"/>
      <c r="B45" s="2"/>
      <c r="C45" s="115"/>
      <c r="D45" s="116"/>
      <c r="E45" s="116"/>
      <c r="F45" s="116"/>
      <c r="G45" s="117"/>
      <c r="H45" s="115"/>
      <c r="I45" s="116"/>
      <c r="J45" s="116"/>
      <c r="K45" s="116"/>
      <c r="L45" s="117"/>
      <c r="M45" s="115"/>
      <c r="N45" s="116"/>
      <c r="O45" s="116"/>
      <c r="P45" s="116"/>
      <c r="Q45" s="117"/>
      <c r="R45" s="115"/>
      <c r="S45" s="116"/>
      <c r="T45" s="116"/>
      <c r="U45" s="116"/>
      <c r="V45" s="117"/>
      <c r="W45" s="115"/>
      <c r="X45" s="116"/>
      <c r="Y45" s="116"/>
      <c r="Z45" s="116"/>
      <c r="AA45" s="117"/>
      <c r="AB45" s="115"/>
      <c r="AC45" s="116"/>
      <c r="AD45" s="116"/>
      <c r="AE45" s="116"/>
      <c r="AF45" s="117"/>
      <c r="AG45" s="118" t="str">
        <f>IF(SUM(C45:AF45)=0,"",SUM(C45:AF45))</f>
        <v/>
      </c>
      <c r="AH45" s="119"/>
      <c r="AI45" s="119"/>
      <c r="AJ45" s="119"/>
      <c r="AK45" s="120"/>
      <c r="AL45" s="48"/>
      <c r="AM45" s="48"/>
      <c r="AN45" s="48"/>
      <c r="AO45" s="48"/>
      <c r="AP45" s="48"/>
      <c r="AQ45" s="48"/>
      <c r="AR45" s="48"/>
      <c r="AS45" s="48"/>
      <c r="AT45" s="48"/>
      <c r="AU45" s="48"/>
      <c r="AV45" s="48"/>
    </row>
    <row r="46" spans="1:56" s="6" customFormat="1" ht="4.5" customHeight="1" x14ac:dyDescent="0.3">
      <c r="A46" s="2"/>
      <c r="B46" s="2"/>
      <c r="C46" s="1"/>
      <c r="D46" s="1"/>
      <c r="E46" s="1"/>
      <c r="K46" s="1"/>
      <c r="L46" s="1"/>
      <c r="M46" s="1"/>
      <c r="N46" s="1"/>
      <c r="O46" s="1"/>
      <c r="P46" s="1"/>
      <c r="Q46" s="1"/>
      <c r="R46" s="1"/>
      <c r="S46" s="14"/>
      <c r="T46" s="1"/>
      <c r="U46" s="47"/>
      <c r="V46" s="48"/>
      <c r="W46" s="48"/>
      <c r="X46" s="48"/>
      <c r="Y46" s="47"/>
      <c r="Z46" s="48"/>
      <c r="AA46" s="48"/>
      <c r="AB46" s="48"/>
      <c r="AC46" s="48"/>
      <c r="AD46" s="48"/>
      <c r="AE46" s="48"/>
      <c r="AF46" s="48"/>
      <c r="AG46" s="48"/>
      <c r="AH46" s="48"/>
      <c r="AI46" s="48"/>
      <c r="AJ46" s="48"/>
      <c r="AK46" s="48"/>
      <c r="AL46" s="48"/>
      <c r="AM46" s="48"/>
      <c r="AN46" s="48"/>
      <c r="AO46" s="48"/>
      <c r="AP46" s="48"/>
      <c r="AQ46" s="48"/>
      <c r="AR46" s="48"/>
      <c r="AS46" s="48"/>
      <c r="AT46" s="48"/>
      <c r="AU46" s="48"/>
      <c r="AV46" s="48"/>
    </row>
    <row r="47" spans="1:56" s="43" customFormat="1" ht="19.05" customHeight="1" x14ac:dyDescent="0.25">
      <c r="A47" s="79">
        <v>4</v>
      </c>
      <c r="B47" s="79"/>
      <c r="C47" s="41" t="s">
        <v>101</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row>
    <row r="48" spans="1:56" s="6" customFormat="1" x14ac:dyDescent="0.3">
      <c r="A48" s="2"/>
      <c r="B48" s="2"/>
      <c r="C48" s="121" t="s">
        <v>30</v>
      </c>
      <c r="D48" s="122"/>
      <c r="E48" s="122"/>
      <c r="F48" s="122"/>
      <c r="G48" s="122"/>
      <c r="H48" s="122"/>
      <c r="I48" s="122"/>
      <c r="J48" s="122"/>
      <c r="K48" s="122"/>
      <c r="L48" s="122"/>
      <c r="M48" s="122"/>
      <c r="N48" s="122"/>
      <c r="O48" s="122"/>
      <c r="P48" s="122"/>
      <c r="Q48" s="122"/>
      <c r="R48" s="122"/>
      <c r="S48" s="122"/>
      <c r="T48" s="122"/>
      <c r="U48" s="122"/>
      <c r="V48" s="122"/>
      <c r="W48" s="122"/>
      <c r="X48" s="122"/>
      <c r="Y48" s="122"/>
      <c r="Z48" s="123"/>
      <c r="AA48" s="123"/>
      <c r="AB48" s="123"/>
      <c r="AC48" s="123"/>
      <c r="AD48" s="123"/>
      <c r="AE48" s="123"/>
      <c r="AF48" s="123"/>
      <c r="AG48" s="123"/>
      <c r="AH48" s="123"/>
      <c r="AI48" s="123"/>
      <c r="AJ48" s="123"/>
      <c r="AK48" s="124"/>
      <c r="AL48" s="48"/>
      <c r="AM48" s="48"/>
      <c r="AN48" s="48"/>
      <c r="AO48" s="48"/>
      <c r="AP48" s="48"/>
      <c r="AQ48" s="48"/>
      <c r="AR48" s="48"/>
      <c r="AS48" s="48"/>
      <c r="AT48" s="48"/>
      <c r="AU48" s="48"/>
      <c r="AV48" s="48"/>
    </row>
    <row r="49" spans="1:56" s="6" customFormat="1" ht="26.4" customHeight="1" x14ac:dyDescent="0.3">
      <c r="C49" s="112" t="s">
        <v>31</v>
      </c>
      <c r="D49" s="113"/>
      <c r="E49" s="113"/>
      <c r="F49" s="113"/>
      <c r="G49" s="114"/>
      <c r="H49" s="112" t="s">
        <v>34</v>
      </c>
      <c r="I49" s="113"/>
      <c r="J49" s="113"/>
      <c r="K49" s="113"/>
      <c r="L49" s="114"/>
      <c r="M49" s="112" t="s">
        <v>33</v>
      </c>
      <c r="N49" s="113"/>
      <c r="O49" s="113"/>
      <c r="P49" s="113"/>
      <c r="Q49" s="114"/>
      <c r="R49" s="112" t="s">
        <v>32</v>
      </c>
      <c r="S49" s="113"/>
      <c r="T49" s="113"/>
      <c r="U49" s="113"/>
      <c r="V49" s="114"/>
      <c r="W49" s="112" t="s">
        <v>103</v>
      </c>
      <c r="X49" s="113"/>
      <c r="Y49" s="113"/>
      <c r="Z49" s="113"/>
      <c r="AA49" s="114"/>
      <c r="AB49" s="112" t="s">
        <v>104</v>
      </c>
      <c r="AC49" s="113"/>
      <c r="AD49" s="113"/>
      <c r="AE49" s="113"/>
      <c r="AF49" s="114"/>
      <c r="AG49" s="112" t="s">
        <v>35</v>
      </c>
      <c r="AH49" s="113"/>
      <c r="AI49" s="113"/>
      <c r="AJ49" s="113"/>
      <c r="AK49" s="114"/>
    </row>
    <row r="50" spans="1:56" s="6" customFormat="1" ht="15" customHeight="1" x14ac:dyDescent="0.3">
      <c r="A50" s="2"/>
      <c r="B50" s="2"/>
      <c r="C50" s="115"/>
      <c r="D50" s="116"/>
      <c r="E50" s="116"/>
      <c r="F50" s="116"/>
      <c r="G50" s="117"/>
      <c r="H50" s="115"/>
      <c r="I50" s="116"/>
      <c r="J50" s="116"/>
      <c r="K50" s="116"/>
      <c r="L50" s="117"/>
      <c r="M50" s="115"/>
      <c r="N50" s="116"/>
      <c r="O50" s="116"/>
      <c r="P50" s="116"/>
      <c r="Q50" s="117"/>
      <c r="R50" s="115"/>
      <c r="S50" s="116"/>
      <c r="T50" s="116"/>
      <c r="U50" s="116"/>
      <c r="V50" s="117"/>
      <c r="W50" s="115"/>
      <c r="X50" s="116"/>
      <c r="Y50" s="116"/>
      <c r="Z50" s="116"/>
      <c r="AA50" s="117"/>
      <c r="AB50" s="115"/>
      <c r="AC50" s="116"/>
      <c r="AD50" s="116"/>
      <c r="AE50" s="116"/>
      <c r="AF50" s="117"/>
      <c r="AG50" s="118" t="str">
        <f>IF(SUM(C50:AF50)=0,"",SUM(C50:AF50))</f>
        <v/>
      </c>
      <c r="AH50" s="119"/>
      <c r="AI50" s="119"/>
      <c r="AJ50" s="119"/>
      <c r="AK50" s="120"/>
      <c r="AL50" s="48"/>
      <c r="AM50" s="48"/>
      <c r="AN50" s="48"/>
      <c r="AO50" s="48"/>
      <c r="AP50" s="48"/>
      <c r="AQ50" s="48"/>
      <c r="AR50" s="48"/>
      <c r="AS50" s="48"/>
      <c r="AT50" s="48"/>
      <c r="AU50" s="48"/>
      <c r="AV50" s="48"/>
    </row>
    <row r="51" spans="1:56" s="6" customFormat="1" ht="4.5" customHeight="1" x14ac:dyDescent="0.3">
      <c r="A51" s="2"/>
      <c r="B51" s="2"/>
      <c r="C51" s="1"/>
      <c r="D51" s="1"/>
      <c r="E51" s="1"/>
      <c r="K51" s="1"/>
      <c r="L51" s="1"/>
      <c r="M51" s="1"/>
      <c r="N51" s="1"/>
      <c r="O51" s="1"/>
      <c r="P51" s="1"/>
      <c r="Q51" s="1"/>
      <c r="R51" s="1"/>
      <c r="S51" s="14"/>
      <c r="T51" s="1"/>
      <c r="U51" s="47"/>
      <c r="V51" s="48"/>
      <c r="W51" s="48"/>
      <c r="X51" s="48"/>
      <c r="Y51" s="47"/>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56" s="43" customFormat="1" ht="19.05" customHeight="1" x14ac:dyDescent="0.25">
      <c r="A52" s="79">
        <v>5</v>
      </c>
      <c r="B52" s="79"/>
      <c r="C52" s="41" t="s">
        <v>113</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57" t="str">
        <f>IF(AND(AG50&lt;&gt;"",SUM(C54:BD54)=0),"Beantwoord vraag "&amp;A52&amp;".","")</f>
        <v/>
      </c>
      <c r="AO52" s="41"/>
      <c r="AP52" s="41"/>
      <c r="AQ52" s="41"/>
      <c r="AR52" s="41"/>
      <c r="AS52" s="41"/>
      <c r="AT52" s="41"/>
      <c r="AU52" s="41"/>
      <c r="AV52" s="41"/>
    </row>
    <row r="53" spans="1:56" s="6" customFormat="1" ht="54.6" customHeight="1" x14ac:dyDescent="0.3">
      <c r="A53" s="2"/>
      <c r="B53" s="2"/>
      <c r="C53" s="144" t="s">
        <v>36</v>
      </c>
      <c r="D53" s="145"/>
      <c r="E53" s="145"/>
      <c r="F53" s="145"/>
      <c r="G53" s="145"/>
      <c r="H53" s="146"/>
      <c r="I53" s="144" t="s">
        <v>37</v>
      </c>
      <c r="J53" s="147"/>
      <c r="K53" s="147"/>
      <c r="L53" s="147"/>
      <c r="M53" s="147"/>
      <c r="N53" s="148"/>
      <c r="O53" s="149" t="s">
        <v>114</v>
      </c>
      <c r="P53" s="150"/>
      <c r="Q53" s="150"/>
      <c r="R53" s="150"/>
      <c r="S53" s="150"/>
      <c r="T53" s="151"/>
      <c r="U53" s="144" t="s">
        <v>38</v>
      </c>
      <c r="V53" s="150"/>
      <c r="W53" s="150"/>
      <c r="X53" s="150"/>
      <c r="Y53" s="150"/>
      <c r="Z53" s="151"/>
      <c r="AA53" s="144" t="s">
        <v>42</v>
      </c>
      <c r="AB53" s="145"/>
      <c r="AC53" s="145"/>
      <c r="AD53" s="145"/>
      <c r="AE53" s="145"/>
      <c r="AF53" s="60"/>
      <c r="AG53" s="144" t="s">
        <v>41</v>
      </c>
      <c r="AH53" s="150"/>
      <c r="AI53" s="150"/>
      <c r="AJ53" s="150"/>
      <c r="AK53" s="150"/>
      <c r="AL53" s="151"/>
      <c r="AM53" s="152" t="s">
        <v>43</v>
      </c>
      <c r="AN53" s="152"/>
      <c r="AO53" s="152"/>
      <c r="AP53" s="152"/>
      <c r="AQ53" s="152"/>
      <c r="AR53" s="152"/>
      <c r="AS53" s="152" t="s">
        <v>39</v>
      </c>
      <c r="AT53" s="152"/>
      <c r="AU53" s="152"/>
      <c r="AV53" s="152"/>
      <c r="AW53" s="152"/>
      <c r="AX53" s="152"/>
      <c r="AY53" s="134"/>
      <c r="AZ53" s="152" t="s">
        <v>40</v>
      </c>
      <c r="BA53" s="212"/>
      <c r="BB53" s="212"/>
      <c r="BC53" s="212"/>
      <c r="BD53" s="212"/>
    </row>
    <row r="54" spans="1:56" s="6" customFormat="1" ht="15" customHeight="1" x14ac:dyDescent="0.3">
      <c r="A54" s="2"/>
      <c r="B54" s="2"/>
      <c r="C54" s="90"/>
      <c r="D54" s="91"/>
      <c r="E54" s="91"/>
      <c r="F54" s="91"/>
      <c r="G54" s="91"/>
      <c r="H54" s="92"/>
      <c r="I54" s="90"/>
      <c r="J54" s="91"/>
      <c r="K54" s="91"/>
      <c r="L54" s="91"/>
      <c r="M54" s="91"/>
      <c r="N54" s="92"/>
      <c r="O54" s="90"/>
      <c r="P54" s="91"/>
      <c r="Q54" s="91"/>
      <c r="R54" s="91"/>
      <c r="S54" s="91"/>
      <c r="T54" s="92"/>
      <c r="U54" s="90"/>
      <c r="V54" s="91"/>
      <c r="W54" s="91"/>
      <c r="X54" s="91"/>
      <c r="Y54" s="91"/>
      <c r="Z54" s="92"/>
      <c r="AA54" s="90"/>
      <c r="AB54" s="91"/>
      <c r="AC54" s="91"/>
      <c r="AD54" s="91"/>
      <c r="AE54" s="91"/>
      <c r="AF54" s="92"/>
      <c r="AG54" s="90"/>
      <c r="AH54" s="91"/>
      <c r="AI54" s="91"/>
      <c r="AJ54" s="91"/>
      <c r="AK54" s="91"/>
      <c r="AL54" s="92"/>
      <c r="AM54" s="93"/>
      <c r="AN54" s="94"/>
      <c r="AO54" s="94"/>
      <c r="AP54" s="94"/>
      <c r="AQ54" s="94"/>
      <c r="AR54" s="94"/>
      <c r="AS54" s="93"/>
      <c r="AT54" s="94"/>
      <c r="AU54" s="94"/>
      <c r="AV54" s="94"/>
      <c r="AW54" s="94"/>
      <c r="AX54" s="94"/>
      <c r="AY54" s="94"/>
      <c r="AZ54" s="93"/>
      <c r="BA54" s="95"/>
      <c r="BB54" s="95"/>
      <c r="BC54" s="95"/>
      <c r="BD54" s="95"/>
    </row>
    <row r="55" spans="1:56" s="6" customFormat="1" ht="10.050000000000001" customHeight="1" x14ac:dyDescent="0.3">
      <c r="A55" s="2"/>
      <c r="B55" s="2"/>
      <c r="C55" s="1"/>
      <c r="D55" s="1"/>
      <c r="E55" s="1"/>
      <c r="K55" s="1"/>
      <c r="L55" s="1"/>
      <c r="M55" s="1"/>
      <c r="N55" s="1"/>
      <c r="O55" s="1"/>
      <c r="P55" s="1"/>
      <c r="Q55" s="1"/>
      <c r="R55" s="1"/>
      <c r="S55" s="14"/>
      <c r="T55" s="1"/>
      <c r="U55" s="47"/>
      <c r="V55" s="48"/>
      <c r="W55" s="48"/>
      <c r="X55" s="48"/>
      <c r="Y55" s="47"/>
      <c r="Z55" s="48"/>
      <c r="AA55" s="48"/>
      <c r="AB55" s="48"/>
      <c r="AC55" s="48"/>
      <c r="AD55" s="48"/>
      <c r="AE55" s="48"/>
      <c r="AF55" s="48"/>
      <c r="AG55" s="48"/>
      <c r="AH55" s="48"/>
      <c r="AI55" s="48"/>
      <c r="AJ55" s="48"/>
      <c r="AK55" s="48"/>
      <c r="AL55" s="48"/>
      <c r="AM55" s="48"/>
      <c r="AN55" s="48"/>
      <c r="AO55" s="48"/>
      <c r="AP55" s="48"/>
      <c r="AQ55" s="48"/>
      <c r="AR55" s="48"/>
      <c r="AS55" s="48"/>
      <c r="AT55" s="48"/>
      <c r="AU55" s="48"/>
      <c r="AV55" s="48"/>
    </row>
    <row r="56" spans="1:56" s="6" customFormat="1" ht="15.6" x14ac:dyDescent="0.3">
      <c r="A56" s="2"/>
      <c r="B56" s="2"/>
      <c r="C56" s="141" t="s">
        <v>45</v>
      </c>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2"/>
      <c r="AX56" s="142"/>
      <c r="AY56" s="142"/>
      <c r="AZ56" s="142"/>
      <c r="BA56" s="142"/>
      <c r="BB56" s="142"/>
      <c r="BC56" s="142"/>
      <c r="BD56" s="142"/>
    </row>
    <row r="57" spans="1:56" s="6" customFormat="1" ht="3.6" customHeight="1" x14ac:dyDescent="0.3">
      <c r="A57" s="2"/>
      <c r="B57" s="2"/>
      <c r="C57" s="1"/>
      <c r="D57" s="1"/>
      <c r="E57" s="1"/>
      <c r="K57" s="1"/>
      <c r="L57" s="1"/>
      <c r="M57" s="1"/>
      <c r="N57" s="1"/>
      <c r="O57" s="1"/>
      <c r="P57" s="1"/>
      <c r="Q57" s="1"/>
      <c r="R57" s="1"/>
      <c r="S57" s="14"/>
      <c r="T57" s="1"/>
      <c r="U57" s="47"/>
      <c r="V57" s="48"/>
      <c r="W57" s="48"/>
      <c r="X57" s="48"/>
      <c r="Y57" s="47"/>
      <c r="Z57" s="48"/>
      <c r="AA57" s="48"/>
      <c r="AB57" s="48"/>
      <c r="AC57" s="48"/>
      <c r="AD57" s="48"/>
      <c r="AE57" s="48"/>
      <c r="AF57" s="48"/>
      <c r="AG57" s="48"/>
      <c r="AH57" s="48"/>
      <c r="AI57" s="48"/>
      <c r="AJ57" s="48"/>
      <c r="AK57" s="48"/>
      <c r="AL57" s="48"/>
      <c r="AM57" s="48"/>
      <c r="AN57" s="48"/>
      <c r="AO57" s="48"/>
      <c r="AP57" s="48"/>
      <c r="AQ57" s="48"/>
      <c r="AR57" s="48"/>
      <c r="AS57" s="48"/>
      <c r="AT57" s="48"/>
      <c r="AU57" s="48"/>
      <c r="AV57" s="48"/>
    </row>
    <row r="58" spans="1:56" s="43" customFormat="1" ht="19.05" customHeight="1" x14ac:dyDescent="0.25">
      <c r="A58" s="79">
        <v>6</v>
      </c>
      <c r="B58" s="79"/>
      <c r="C58" s="41" t="s">
        <v>102</v>
      </c>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row>
    <row r="59" spans="1:56" s="6" customFormat="1" x14ac:dyDescent="0.3">
      <c r="A59" s="2"/>
      <c r="B59" s="2"/>
      <c r="C59" s="27" t="s">
        <v>46</v>
      </c>
      <c r="D59" s="1"/>
      <c r="E59" s="1"/>
      <c r="K59" s="1"/>
      <c r="L59" s="1"/>
      <c r="M59" s="1"/>
      <c r="N59" s="1"/>
      <c r="O59" s="1"/>
      <c r="P59" s="1"/>
      <c r="Q59" s="1"/>
      <c r="R59" s="1"/>
      <c r="S59" s="14"/>
      <c r="T59" s="1"/>
      <c r="U59" s="47"/>
      <c r="V59" s="48"/>
      <c r="W59" s="48"/>
      <c r="X59" s="48"/>
      <c r="Y59" s="47"/>
      <c r="Z59" s="48"/>
      <c r="AA59" s="48"/>
      <c r="AB59" s="48"/>
      <c r="AC59" s="48"/>
      <c r="AD59" s="48"/>
      <c r="AE59" s="48"/>
      <c r="AF59" s="48"/>
      <c r="AG59" s="48"/>
      <c r="AH59" s="48"/>
      <c r="AI59" s="48"/>
      <c r="AJ59" s="48"/>
      <c r="AK59" s="48"/>
      <c r="AL59" s="48"/>
      <c r="AM59" s="48"/>
      <c r="AN59" s="48"/>
      <c r="AO59" s="48"/>
      <c r="AP59" s="48"/>
      <c r="AQ59" s="48"/>
      <c r="AR59" s="48"/>
      <c r="AS59" s="48"/>
      <c r="AT59" s="48"/>
      <c r="AU59" s="48"/>
      <c r="AV59" s="48"/>
    </row>
    <row r="60" spans="1:56" s="6" customFormat="1" ht="3.6" customHeight="1" x14ac:dyDescent="0.3">
      <c r="A60" s="2"/>
      <c r="B60" s="2"/>
      <c r="C60" s="1"/>
      <c r="D60" s="1"/>
      <c r="E60" s="1"/>
      <c r="K60" s="1"/>
      <c r="L60" s="1"/>
      <c r="M60" s="1"/>
      <c r="N60" s="1"/>
      <c r="O60" s="1"/>
      <c r="P60" s="1"/>
      <c r="Q60" s="1"/>
      <c r="R60" s="1"/>
      <c r="S60" s="14"/>
      <c r="T60" s="1"/>
      <c r="U60" s="47"/>
      <c r="V60" s="48"/>
      <c r="W60" s="48"/>
      <c r="X60" s="48"/>
      <c r="Y60" s="47"/>
      <c r="Z60" s="48"/>
      <c r="AA60" s="48"/>
      <c r="AB60" s="48"/>
      <c r="AC60" s="48"/>
      <c r="AD60" s="48"/>
      <c r="AE60" s="48"/>
      <c r="AF60" s="48"/>
      <c r="AG60" s="48"/>
      <c r="AH60" s="48"/>
      <c r="AI60" s="48"/>
      <c r="AJ60" s="48"/>
      <c r="AK60" s="48"/>
      <c r="AL60" s="48"/>
      <c r="AM60" s="48"/>
      <c r="AN60" s="48"/>
      <c r="AO60" s="48"/>
      <c r="AP60" s="48"/>
      <c r="AQ60" s="48"/>
      <c r="AR60" s="48"/>
      <c r="AS60" s="48"/>
      <c r="AT60" s="48"/>
      <c r="AU60" s="48"/>
      <c r="AV60" s="48"/>
    </row>
    <row r="61" spans="1:56" s="6" customFormat="1" ht="43.2" customHeight="1" x14ac:dyDescent="0.3">
      <c r="A61" s="2"/>
      <c r="B61" s="2"/>
      <c r="C61" s="143" t="s">
        <v>47</v>
      </c>
      <c r="D61" s="134"/>
      <c r="E61" s="134"/>
      <c r="F61" s="134"/>
      <c r="G61" s="134"/>
      <c r="H61" s="134"/>
      <c r="I61" s="134"/>
      <c r="J61" s="134"/>
      <c r="K61" s="143" t="s">
        <v>48</v>
      </c>
      <c r="L61" s="134"/>
      <c r="M61" s="134"/>
      <c r="N61" s="134"/>
      <c r="O61" s="134"/>
      <c r="P61" s="134"/>
      <c r="Q61" s="134"/>
      <c r="R61" s="134"/>
      <c r="S61" s="143" t="s">
        <v>49</v>
      </c>
      <c r="T61" s="134"/>
      <c r="U61" s="134"/>
      <c r="V61" s="134"/>
      <c r="W61" s="134"/>
      <c r="X61" s="134"/>
      <c r="Y61" s="134"/>
      <c r="Z61" s="134"/>
      <c r="AA61" s="69"/>
      <c r="AB61" s="69"/>
      <c r="AC61" s="98" t="s">
        <v>50</v>
      </c>
      <c r="AD61" s="99"/>
      <c r="AE61" s="99"/>
      <c r="AF61" s="99"/>
      <c r="AG61" s="99"/>
      <c r="AH61" s="99"/>
      <c r="AI61" s="99"/>
      <c r="AJ61" s="100"/>
      <c r="AK61" s="61"/>
      <c r="AL61" s="62"/>
      <c r="AM61" s="48"/>
      <c r="AN61" s="48"/>
      <c r="AO61" s="48"/>
      <c r="AP61" s="48"/>
      <c r="AQ61" s="48"/>
      <c r="AR61" s="48"/>
      <c r="AS61" s="48"/>
      <c r="AT61" s="48"/>
      <c r="AU61" s="48"/>
      <c r="AV61" s="48"/>
    </row>
    <row r="62" spans="1:56" s="6" customFormat="1" ht="15" customHeight="1" x14ac:dyDescent="0.3">
      <c r="A62" s="2"/>
      <c r="B62" s="2"/>
      <c r="C62" s="206" t="str">
        <f>IF(AG45=0,"",AG45)</f>
        <v/>
      </c>
      <c r="D62" s="207"/>
      <c r="E62" s="207"/>
      <c r="F62" s="207"/>
      <c r="G62" s="207"/>
      <c r="H62" s="207"/>
      <c r="I62" s="207"/>
      <c r="J62" s="208"/>
      <c r="K62" s="206" t="str">
        <f>IF(AG50=0,"",AG50)</f>
        <v/>
      </c>
      <c r="L62" s="207"/>
      <c r="M62" s="207"/>
      <c r="N62" s="207"/>
      <c r="O62" s="207"/>
      <c r="P62" s="207"/>
      <c r="Q62" s="207"/>
      <c r="R62" s="208"/>
      <c r="S62" s="209" t="str">
        <f>IF(AND(C62&lt;&gt;"",K62=""),ROUNDDOWN(C62,2),IF(AND(C62="",K62&lt;&gt;""),ROUNDDOWN(K62,2),IF(AND(C62="",K62=""),"",ROUNDDOWN(C62+K62,2))))</f>
        <v/>
      </c>
      <c r="T62" s="210"/>
      <c r="U62" s="210"/>
      <c r="V62" s="210"/>
      <c r="W62" s="210"/>
      <c r="X62" s="210"/>
      <c r="Y62" s="210"/>
      <c r="Z62" s="211"/>
      <c r="AA62" s="96" t="s">
        <v>61</v>
      </c>
      <c r="AB62" s="97"/>
      <c r="AC62" s="101"/>
      <c r="AD62" s="102"/>
      <c r="AE62" s="102"/>
      <c r="AF62" s="102"/>
      <c r="AG62" s="102"/>
      <c r="AH62" s="102"/>
      <c r="AI62" s="102"/>
      <c r="AJ62" s="103"/>
      <c r="AK62" s="63" t="str">
        <f>IF(OR(AND(AC62="",OR(AG45&lt;&gt;"",AG50&lt;&gt;"",SUM(C54:BD54)&gt;0)),AND(C74&lt;&gt;"",AC62=""))," &lt;= Vul in.","")</f>
        <v/>
      </c>
      <c r="AL62" s="62"/>
      <c r="AM62" s="48"/>
      <c r="AN62" s="48"/>
      <c r="AO62" s="48"/>
      <c r="AP62" s="48"/>
      <c r="AQ62" s="48"/>
      <c r="AR62" s="48"/>
      <c r="AS62" s="48"/>
      <c r="AT62" s="48"/>
      <c r="AU62" s="48"/>
      <c r="AV62" s="48"/>
    </row>
    <row r="63" spans="1:56" s="6" customFormat="1" ht="22.2" customHeight="1" x14ac:dyDescent="0.3">
      <c r="A63" s="2"/>
      <c r="B63" s="2"/>
      <c r="C63" s="1"/>
      <c r="D63" s="1"/>
      <c r="E63" s="1"/>
      <c r="K63" s="1"/>
      <c r="L63" s="1"/>
      <c r="M63" s="1"/>
      <c r="N63" s="1"/>
      <c r="O63" s="1"/>
      <c r="P63" s="1"/>
      <c r="Q63" s="1"/>
      <c r="R63" s="1"/>
      <c r="S63" s="14"/>
      <c r="T63" s="1"/>
      <c r="U63" s="47"/>
      <c r="V63" s="48"/>
      <c r="W63" s="48"/>
      <c r="X63" s="48"/>
      <c r="Y63" s="47"/>
      <c r="Z63" s="48"/>
      <c r="AA63" s="48"/>
      <c r="AB63" s="48"/>
      <c r="AC63" s="48"/>
      <c r="AD63" s="48"/>
      <c r="AE63" s="48"/>
      <c r="AF63" s="104" t="s">
        <v>61</v>
      </c>
      <c r="AG63" s="105"/>
      <c r="AH63" s="44" t="s">
        <v>56</v>
      </c>
      <c r="AI63" s="69"/>
      <c r="AJ63" s="69"/>
      <c r="AK63" s="70"/>
      <c r="AL63" s="64"/>
      <c r="AM63" s="64"/>
      <c r="AN63" s="64"/>
      <c r="AO63" s="64"/>
      <c r="AP63" s="64"/>
      <c r="AQ63" s="64"/>
      <c r="AR63" s="64"/>
      <c r="AS63" s="64"/>
      <c r="AT63" s="64"/>
      <c r="AU63" s="64"/>
      <c r="AV63" s="64"/>
      <c r="AW63" s="68"/>
      <c r="AX63" s="68"/>
      <c r="AY63" s="68"/>
      <c r="AZ63" s="68"/>
      <c r="BA63" s="68"/>
      <c r="BB63" s="68"/>
      <c r="BC63" s="68"/>
      <c r="BD63" s="65"/>
    </row>
    <row r="64" spans="1:56" s="6" customFormat="1" x14ac:dyDescent="0.3">
      <c r="A64" s="2"/>
      <c r="B64" s="2"/>
      <c r="C64" s="1"/>
      <c r="D64" s="1"/>
      <c r="E64" s="1"/>
      <c r="K64" s="1"/>
      <c r="L64" s="1"/>
      <c r="M64" s="1"/>
      <c r="N64" s="1"/>
      <c r="O64" s="1"/>
      <c r="P64" s="1"/>
      <c r="Q64" s="1"/>
      <c r="R64" s="1"/>
      <c r="S64" s="14"/>
      <c r="T64" s="1"/>
      <c r="U64" s="47"/>
      <c r="V64" s="48"/>
      <c r="W64" s="48"/>
      <c r="X64" s="48"/>
      <c r="Y64" s="47"/>
      <c r="Z64" s="48"/>
      <c r="AA64" s="48"/>
      <c r="AB64" s="48"/>
      <c r="AC64" s="130" t="str">
        <f>IF(AC62="","",ROUND(AC62*0.945,2))</f>
        <v/>
      </c>
      <c r="AD64" s="131"/>
      <c r="AE64" s="131"/>
      <c r="AF64" s="131"/>
      <c r="AG64" s="131"/>
      <c r="AH64" s="131"/>
      <c r="AI64" s="131"/>
      <c r="AJ64" s="132"/>
      <c r="AK64" s="64"/>
      <c r="AL64" s="64"/>
      <c r="AM64" s="64"/>
      <c r="AN64" s="64"/>
      <c r="AO64" s="64"/>
      <c r="AP64" s="64"/>
      <c r="AQ64" s="64"/>
      <c r="AR64" s="64"/>
      <c r="AS64" s="64"/>
      <c r="AT64" s="64"/>
      <c r="AU64" s="64"/>
      <c r="AV64" s="64"/>
      <c r="AW64" s="65"/>
      <c r="AX64" s="65"/>
      <c r="AY64" s="65"/>
      <c r="AZ64" s="65"/>
      <c r="BA64" s="65"/>
      <c r="BB64" s="65"/>
      <c r="BC64" s="65"/>
      <c r="BD64" s="65"/>
    </row>
    <row r="65" spans="1:56" s="6" customFormat="1" ht="22.2" customHeight="1" x14ac:dyDescent="0.3">
      <c r="A65" s="2"/>
      <c r="B65" s="2"/>
      <c r="C65" s="1"/>
      <c r="D65" s="1"/>
      <c r="E65" s="1"/>
      <c r="K65" s="1"/>
      <c r="L65" s="1"/>
      <c r="M65" s="1"/>
      <c r="N65" s="1"/>
      <c r="O65" s="1"/>
      <c r="P65" s="1"/>
      <c r="Q65" s="1"/>
      <c r="R65" s="1"/>
      <c r="S65" s="14"/>
      <c r="T65" s="1"/>
      <c r="U65" s="47"/>
      <c r="V65" s="48"/>
      <c r="W65" s="48"/>
      <c r="X65" s="48"/>
      <c r="Y65" s="47"/>
      <c r="Z65" s="48"/>
      <c r="AA65" s="48"/>
      <c r="AB65" s="48"/>
      <c r="AC65" s="48"/>
      <c r="AD65" s="48"/>
      <c r="AE65" s="48"/>
      <c r="AF65" s="104" t="s">
        <v>61</v>
      </c>
      <c r="AG65" s="105"/>
      <c r="AH65" s="48"/>
      <c r="AI65" s="48"/>
      <c r="AJ65" s="48"/>
      <c r="AK65" s="48"/>
      <c r="AL65" s="48"/>
      <c r="AM65" s="48"/>
      <c r="AN65" s="48"/>
      <c r="AO65" s="48"/>
      <c r="AP65" s="48"/>
      <c r="AQ65" s="48"/>
      <c r="AR65" s="48"/>
      <c r="AS65" s="48"/>
      <c r="AT65" s="48"/>
      <c r="AU65" s="48"/>
      <c r="AV65" s="48"/>
    </row>
    <row r="66" spans="1:56" s="6" customFormat="1" ht="53.4" customHeight="1" x14ac:dyDescent="0.3">
      <c r="A66" s="2"/>
      <c r="B66" s="2"/>
      <c r="C66" s="1"/>
      <c r="D66" s="1"/>
      <c r="E66" s="1"/>
      <c r="K66" s="1"/>
      <c r="L66" s="1"/>
      <c r="M66" s="1"/>
      <c r="N66" s="1"/>
      <c r="O66" s="1"/>
      <c r="P66" s="1"/>
      <c r="Q66" s="1"/>
      <c r="R66" s="1"/>
      <c r="S66" s="14"/>
      <c r="T66" s="1"/>
      <c r="U66" s="47"/>
      <c r="V66" s="48"/>
      <c r="W66" s="48"/>
      <c r="X66" s="48"/>
      <c r="Y66" s="133" t="s">
        <v>62</v>
      </c>
      <c r="Z66" s="134"/>
      <c r="AA66" s="134"/>
      <c r="AB66" s="134"/>
      <c r="AC66" s="134"/>
      <c r="AD66" s="134"/>
      <c r="AE66" s="134"/>
      <c r="AF66" s="134"/>
      <c r="AG66" s="135" t="s">
        <v>63</v>
      </c>
      <c r="AH66" s="136"/>
      <c r="AI66" s="136"/>
      <c r="AJ66" s="136"/>
      <c r="AK66" s="136"/>
      <c r="AL66" s="136"/>
      <c r="AM66" s="136"/>
      <c r="AN66" s="136"/>
      <c r="AO66" s="48"/>
      <c r="AP66" s="48"/>
      <c r="AQ66" s="48"/>
      <c r="AR66" s="48"/>
      <c r="AS66" s="48"/>
      <c r="AT66" s="48"/>
      <c r="AU66" s="48"/>
      <c r="AV66" s="48"/>
    </row>
    <row r="67" spans="1:56" s="6" customFormat="1" ht="15" customHeight="1" x14ac:dyDescent="0.3">
      <c r="A67" s="2"/>
      <c r="B67" s="2"/>
      <c r="C67" s="201" t="str">
        <f>IF(AND(AC62&lt;&gt;"",AND(Y67="",AG67="")),"Vul alle gegevens op deze rij in =&gt; ","")</f>
        <v/>
      </c>
      <c r="D67" s="202"/>
      <c r="E67" s="202"/>
      <c r="F67" s="202"/>
      <c r="G67" s="202"/>
      <c r="H67" s="202"/>
      <c r="I67" s="202"/>
      <c r="J67" s="202"/>
      <c r="K67" s="202"/>
      <c r="L67" s="202"/>
      <c r="M67" s="202"/>
      <c r="N67" s="202"/>
      <c r="O67" s="202"/>
      <c r="P67" s="202"/>
      <c r="Q67" s="202"/>
      <c r="R67" s="202"/>
      <c r="S67" s="202"/>
      <c r="T67" s="202"/>
      <c r="U67" s="202"/>
      <c r="V67" s="202"/>
      <c r="W67" s="202"/>
      <c r="X67" s="203"/>
      <c r="Y67" s="82"/>
      <c r="Z67" s="83"/>
      <c r="AA67" s="83"/>
      <c r="AB67" s="83"/>
      <c r="AC67" s="83"/>
      <c r="AD67" s="83"/>
      <c r="AE67" s="83"/>
      <c r="AF67" s="84"/>
      <c r="AG67" s="82"/>
      <c r="AH67" s="83"/>
      <c r="AI67" s="83"/>
      <c r="AJ67" s="83"/>
      <c r="AK67" s="83"/>
      <c r="AL67" s="83"/>
      <c r="AM67" s="83"/>
      <c r="AN67" s="84"/>
      <c r="AO67" s="48"/>
      <c r="AP67" s="48"/>
      <c r="AQ67" s="48"/>
      <c r="AR67" s="48"/>
      <c r="AS67" s="48"/>
      <c r="AT67" s="48"/>
      <c r="AU67" s="48"/>
      <c r="AV67" s="48"/>
    </row>
    <row r="68" spans="1:56" s="6" customFormat="1" ht="10.050000000000001" customHeight="1" x14ac:dyDescent="0.3">
      <c r="A68" s="2"/>
      <c r="B68" s="2"/>
      <c r="C68" s="1"/>
      <c r="D68" s="1"/>
      <c r="E68" s="1"/>
      <c r="K68" s="1"/>
      <c r="L68" s="1"/>
      <c r="M68" s="1"/>
      <c r="N68" s="1"/>
      <c r="O68" s="1"/>
      <c r="P68" s="1"/>
      <c r="Q68" s="1"/>
      <c r="R68" s="1"/>
      <c r="S68" s="14"/>
      <c r="T68" s="1"/>
      <c r="U68" s="47"/>
      <c r="V68" s="48"/>
      <c r="W68" s="48"/>
      <c r="X68" s="48"/>
      <c r="Y68" s="47"/>
      <c r="Z68" s="48"/>
      <c r="AA68" s="48"/>
      <c r="AB68" s="48"/>
      <c r="AC68" s="48"/>
      <c r="AD68" s="48"/>
      <c r="AE68" s="48"/>
      <c r="AF68" s="48"/>
      <c r="AG68" s="48"/>
      <c r="AH68" s="48"/>
      <c r="AI68" s="48"/>
      <c r="AJ68" s="48"/>
      <c r="AK68" s="48"/>
      <c r="AL68" s="48"/>
      <c r="AM68" s="48"/>
      <c r="AN68" s="48"/>
      <c r="AO68" s="48"/>
      <c r="AP68" s="48"/>
      <c r="AQ68" s="48"/>
      <c r="AR68" s="48"/>
      <c r="AS68" s="48"/>
      <c r="AT68" s="48"/>
      <c r="AU68" s="48"/>
      <c r="AV68" s="48"/>
    </row>
    <row r="69" spans="1:56" ht="15" customHeight="1" x14ac:dyDescent="0.25">
      <c r="A69" s="3"/>
      <c r="B69" s="3"/>
      <c r="C69" s="85" t="s">
        <v>51</v>
      </c>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6"/>
      <c r="AX69" s="86"/>
      <c r="AY69" s="86"/>
      <c r="AZ69" s="86"/>
      <c r="BA69" s="86"/>
      <c r="BB69" s="86"/>
      <c r="BC69" s="86"/>
      <c r="BD69" s="86"/>
    </row>
    <row r="70" spans="1:56" s="19" customFormat="1" ht="3" customHeight="1"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4"/>
      <c r="AX70" s="4"/>
      <c r="AY70" s="4"/>
    </row>
    <row r="71" spans="1:56" s="42" customFormat="1" ht="19.05" customHeight="1" x14ac:dyDescent="0.25">
      <c r="A71" s="79">
        <v>7</v>
      </c>
      <c r="B71" s="79"/>
      <c r="C71" s="41" t="s">
        <v>52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18"/>
      <c r="AX71" s="18"/>
      <c r="AY71" s="18"/>
    </row>
    <row r="72" spans="1:56" s="19" customFormat="1" ht="13.8" customHeight="1" x14ac:dyDescent="0.25">
      <c r="A72" s="35"/>
      <c r="B72" s="35"/>
      <c r="C72" s="5" t="s">
        <v>46</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4"/>
      <c r="AX72" s="4"/>
      <c r="AY72" s="4"/>
    </row>
    <row r="73" spans="1:56" s="19" customFormat="1" ht="4.5" customHeight="1"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4"/>
      <c r="AX73" s="4"/>
      <c r="AY73" s="4"/>
    </row>
    <row r="74" spans="1:56" ht="15" customHeight="1" x14ac:dyDescent="0.25">
      <c r="A74" s="3"/>
      <c r="B74" s="3"/>
      <c r="C74" s="106"/>
      <c r="D74" s="107"/>
      <c r="E74" s="107"/>
      <c r="F74" s="107"/>
      <c r="G74" s="107"/>
      <c r="H74" s="108"/>
      <c r="I74" s="58" t="str">
        <f>IF(AND(C74="",SUM(Y67:AN67)&gt;0)," &lt;= Vul in.","")</f>
        <v/>
      </c>
      <c r="J74" s="30"/>
      <c r="K74" s="30"/>
      <c r="L74" s="30"/>
      <c r="M74" s="30"/>
      <c r="N74" s="30"/>
      <c r="O74" s="30"/>
      <c r="P74" s="30"/>
      <c r="Q74" s="17"/>
      <c r="W74" s="66"/>
      <c r="X74" s="66"/>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7"/>
      <c r="AX74" s="17"/>
      <c r="AY74" s="17"/>
    </row>
    <row r="75" spans="1:56" ht="10.050000000000001" customHeight="1" x14ac:dyDescent="0.25">
      <c r="A75" s="3"/>
      <c r="B75" s="3"/>
      <c r="C75" s="17"/>
      <c r="D75" s="30"/>
      <c r="E75" s="30"/>
      <c r="F75" s="30"/>
      <c r="L75" s="30"/>
      <c r="M75" s="30"/>
      <c r="N75" s="30"/>
      <c r="O75" s="30"/>
      <c r="P75" s="30"/>
      <c r="Q75" s="17"/>
      <c r="W75" s="66"/>
      <c r="X75" s="66"/>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7"/>
      <c r="AX75" s="17"/>
      <c r="AY75" s="17"/>
    </row>
    <row r="76" spans="1:56" x14ac:dyDescent="0.3">
      <c r="A76" s="109">
        <v>8</v>
      </c>
      <c r="B76" s="109"/>
      <c r="C76" s="38" t="s">
        <v>53</v>
      </c>
      <c r="D76" s="35"/>
      <c r="E76" s="30"/>
      <c r="F76" s="30"/>
      <c r="L76" s="30"/>
      <c r="M76" s="30"/>
      <c r="N76" s="30"/>
      <c r="O76" s="30"/>
      <c r="P76" s="30"/>
      <c r="Q76" s="17"/>
      <c r="W76" s="66"/>
      <c r="X76" s="66"/>
      <c r="Z76" s="18"/>
      <c r="AA76" s="71" t="str">
        <f>IF(AND(AG45="",C79&lt;&gt;"")," U mag het aantal kleuters alleen invullen als u vraag "&amp;A42&amp;" hebt beantwoord!","")</f>
        <v/>
      </c>
      <c r="AB76" s="18"/>
      <c r="AC76" s="18"/>
      <c r="AD76" s="18"/>
      <c r="AE76" s="18"/>
      <c r="AF76" s="18"/>
      <c r="AG76" s="18"/>
      <c r="AH76" s="18"/>
      <c r="AI76" s="18"/>
      <c r="AJ76" s="18"/>
      <c r="AK76" s="18"/>
      <c r="AL76" s="18"/>
      <c r="AM76" s="18"/>
      <c r="AN76" s="18"/>
      <c r="AO76" s="18"/>
      <c r="AP76" s="18"/>
      <c r="AQ76" s="18"/>
      <c r="AR76" s="18"/>
      <c r="AS76" s="18"/>
      <c r="AT76" s="18"/>
      <c r="AU76" s="18"/>
      <c r="AV76" s="18"/>
      <c r="AW76" s="17"/>
      <c r="AX76" s="17"/>
      <c r="AY76" s="17"/>
    </row>
    <row r="77" spans="1:56" ht="4.5" customHeight="1" x14ac:dyDescent="0.25">
      <c r="A77" s="3"/>
      <c r="B77" s="3"/>
      <c r="C77" s="17"/>
      <c r="D77" s="30"/>
      <c r="E77" s="30"/>
      <c r="F77" s="30"/>
      <c r="L77" s="30"/>
      <c r="M77" s="30"/>
      <c r="N77" s="30"/>
      <c r="O77" s="30"/>
      <c r="P77" s="30"/>
      <c r="Q77" s="17"/>
      <c r="W77" s="66"/>
      <c r="X77" s="66"/>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7"/>
      <c r="AX77" s="17"/>
      <c r="AY77" s="17"/>
    </row>
    <row r="78" spans="1:56" ht="15" customHeight="1" x14ac:dyDescent="0.25">
      <c r="A78" s="3"/>
      <c r="B78" s="3"/>
      <c r="C78" s="110" t="s">
        <v>54</v>
      </c>
      <c r="D78" s="111"/>
      <c r="E78" s="111"/>
      <c r="F78" s="111"/>
      <c r="G78" s="111"/>
      <c r="H78" s="111"/>
      <c r="I78" s="111"/>
      <c r="J78" s="111"/>
      <c r="K78" s="125" t="s">
        <v>55</v>
      </c>
      <c r="L78" s="126"/>
      <c r="M78" s="126"/>
      <c r="N78" s="126"/>
      <c r="O78" s="126"/>
      <c r="P78" s="126"/>
      <c r="Q78" s="126"/>
      <c r="R78" s="126"/>
      <c r="S78" s="125" t="s">
        <v>35</v>
      </c>
      <c r="T78" s="126"/>
      <c r="U78" s="126"/>
      <c r="V78" s="126"/>
      <c r="W78" s="126"/>
      <c r="X78" s="126"/>
      <c r="Y78" s="126"/>
      <c r="Z78" s="126"/>
      <c r="AA78" s="71" t="str">
        <f>IF(AND(AG50="",K79&lt;&gt;"")," U mag het aantal leerlingen lager onderwijs alleen invullen als u vraag "&amp;A47&amp;" hebt beantwoord!","")</f>
        <v/>
      </c>
      <c r="AB78" s="18"/>
      <c r="AC78" s="18"/>
      <c r="AD78" s="18"/>
      <c r="AE78" s="18"/>
      <c r="AF78" s="18"/>
      <c r="AG78" s="18"/>
      <c r="AH78" s="18"/>
      <c r="AI78" s="18"/>
      <c r="AJ78" s="18"/>
      <c r="AK78" s="18"/>
      <c r="AL78" s="18"/>
      <c r="AM78" s="18"/>
      <c r="AN78" s="18"/>
      <c r="AO78" s="18"/>
      <c r="AP78" s="18"/>
      <c r="AQ78" s="18"/>
      <c r="AR78" s="18"/>
      <c r="AS78" s="18"/>
      <c r="AT78" s="18"/>
      <c r="AU78" s="18"/>
      <c r="AV78" s="18"/>
      <c r="AW78" s="17"/>
      <c r="AX78" s="17"/>
      <c r="AY78" s="17"/>
    </row>
    <row r="79" spans="1:56" ht="15" customHeight="1" x14ac:dyDescent="0.25">
      <c r="A79" s="3"/>
      <c r="B79" s="3"/>
      <c r="C79" s="82"/>
      <c r="D79" s="83"/>
      <c r="E79" s="83"/>
      <c r="F79" s="83"/>
      <c r="G79" s="83"/>
      <c r="H79" s="83"/>
      <c r="I79" s="83"/>
      <c r="J79" s="84"/>
      <c r="K79" s="82"/>
      <c r="L79" s="83"/>
      <c r="M79" s="83"/>
      <c r="N79" s="83"/>
      <c r="O79" s="83"/>
      <c r="P79" s="83"/>
      <c r="Q79" s="83"/>
      <c r="R79" s="84"/>
      <c r="S79" s="127" t="str">
        <f>IF(AND(C79&lt;&gt;"",K79=""),C79,IF(AND(C79="",K79&lt;&gt;""),K79,IF(AND(C79="",K79=""),"",C79+K79)))</f>
        <v/>
      </c>
      <c r="T79" s="128"/>
      <c r="U79" s="128"/>
      <c r="V79" s="128"/>
      <c r="W79" s="128"/>
      <c r="X79" s="128"/>
      <c r="Y79" s="128"/>
      <c r="Z79" s="129"/>
      <c r="AA79" s="59" t="str">
        <f>IF(AND(C74&lt;&gt;"",SUM(C79:R79)=0)," &lt;= Vul de nodige vakken in.","")</f>
        <v/>
      </c>
      <c r="AB79" s="18"/>
      <c r="AC79" s="18"/>
      <c r="AD79" s="18"/>
      <c r="AE79" s="18"/>
      <c r="AF79" s="18"/>
      <c r="AG79" s="18"/>
      <c r="AH79" s="18"/>
      <c r="AI79" s="18"/>
      <c r="AJ79" s="18"/>
      <c r="AK79" s="18"/>
      <c r="AL79" s="18"/>
      <c r="AM79" s="18"/>
      <c r="AN79" s="18"/>
      <c r="AO79" s="18"/>
      <c r="AP79" s="18"/>
      <c r="AQ79" s="18"/>
      <c r="AR79" s="18"/>
      <c r="AS79" s="18"/>
      <c r="AT79" s="18"/>
      <c r="AU79" s="18"/>
      <c r="AV79" s="18"/>
      <c r="AW79" s="17"/>
      <c r="AX79" s="17"/>
      <c r="AY79" s="17"/>
    </row>
    <row r="80" spans="1:56" ht="10.050000000000001" customHeight="1" x14ac:dyDescent="0.25">
      <c r="A80" s="3"/>
      <c r="B80" s="3"/>
      <c r="C80" s="17"/>
      <c r="D80" s="30"/>
      <c r="E80" s="30"/>
      <c r="F80" s="30"/>
      <c r="L80" s="30"/>
      <c r="M80" s="30"/>
      <c r="N80" s="30"/>
      <c r="O80" s="30"/>
      <c r="P80" s="30"/>
      <c r="Q80" s="17"/>
      <c r="W80" s="66"/>
      <c r="X80" s="66"/>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7"/>
      <c r="AX80" s="17"/>
      <c r="AY80" s="17"/>
    </row>
    <row r="81" spans="1:56" ht="15.6" x14ac:dyDescent="0.25">
      <c r="A81" s="3"/>
      <c r="B81" s="3"/>
      <c r="C81" s="85" t="s">
        <v>112</v>
      </c>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6"/>
      <c r="AX81" s="86"/>
      <c r="AY81" s="86"/>
      <c r="AZ81" s="86"/>
      <c r="BA81" s="86"/>
      <c r="BB81" s="86"/>
      <c r="BC81" s="86"/>
      <c r="BD81" s="86"/>
    </row>
    <row r="82" spans="1:56" ht="4.5" customHeight="1" x14ac:dyDescent="0.25">
      <c r="A82" s="3"/>
      <c r="B82" s="3"/>
      <c r="C82" s="17"/>
      <c r="D82" s="30"/>
      <c r="E82" s="30"/>
      <c r="F82" s="30"/>
      <c r="L82" s="30"/>
      <c r="M82" s="30"/>
      <c r="N82" s="30"/>
      <c r="O82" s="30"/>
      <c r="P82" s="30"/>
      <c r="Q82" s="17"/>
      <c r="W82" s="66"/>
      <c r="X82" s="66"/>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7"/>
      <c r="AX82" s="17"/>
      <c r="AY82" s="17"/>
    </row>
    <row r="83" spans="1:56" ht="29.4" customHeight="1" x14ac:dyDescent="0.3">
      <c r="A83" s="79">
        <v>9</v>
      </c>
      <c r="B83" s="79"/>
      <c r="C83" s="80" t="s">
        <v>57</v>
      </c>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row>
    <row r="84" spans="1:56" x14ac:dyDescent="0.25">
      <c r="A84" s="3"/>
      <c r="B84" s="3"/>
      <c r="C84" s="40" t="s">
        <v>58</v>
      </c>
      <c r="D84" s="30"/>
      <c r="E84" s="30"/>
      <c r="F84" s="30"/>
      <c r="L84" s="30"/>
      <c r="M84" s="30"/>
      <c r="N84" s="30"/>
      <c r="O84" s="30"/>
      <c r="P84" s="30"/>
      <c r="Q84" s="17"/>
      <c r="W84" s="66"/>
      <c r="X84" s="66"/>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7"/>
      <c r="AX84" s="17"/>
      <c r="AY84" s="17"/>
    </row>
    <row r="85" spans="1:56" ht="4.5" customHeight="1" x14ac:dyDescent="0.25">
      <c r="A85" s="3"/>
      <c r="B85" s="3"/>
      <c r="C85" s="17"/>
      <c r="D85" s="30"/>
      <c r="E85" s="30"/>
      <c r="F85" s="30"/>
      <c r="L85" s="30"/>
      <c r="M85" s="30"/>
      <c r="N85" s="30"/>
      <c r="O85" s="30"/>
      <c r="P85" s="30"/>
      <c r="Q85" s="17"/>
      <c r="W85" s="66"/>
      <c r="X85" s="66"/>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7"/>
      <c r="AX85" s="17"/>
      <c r="AY85" s="17"/>
    </row>
    <row r="86" spans="1:56" ht="15" customHeight="1" x14ac:dyDescent="0.25">
      <c r="A86" s="3"/>
      <c r="B86" s="3"/>
      <c r="C86" s="82"/>
      <c r="D86" s="83"/>
      <c r="E86" s="83"/>
      <c r="F86" s="84"/>
      <c r="G86" s="67" t="str">
        <f>IF(AND(S79&lt;&gt;"",C86="")," &lt;= Vul het aantal in. Als het aantal nul is, vult u het cijfer nul in.","")</f>
        <v/>
      </c>
      <c r="L86" s="30"/>
      <c r="M86" s="30"/>
      <c r="N86" s="30"/>
      <c r="O86" s="30"/>
      <c r="P86" s="30"/>
      <c r="Q86" s="17"/>
      <c r="W86" s="66"/>
      <c r="X86" s="66"/>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7"/>
      <c r="AX86" s="17"/>
      <c r="AY86" s="17"/>
    </row>
    <row r="87" spans="1:56" ht="10.050000000000001" customHeight="1" x14ac:dyDescent="0.25">
      <c r="A87" s="3"/>
      <c r="B87" s="3"/>
      <c r="C87" s="17"/>
      <c r="D87" s="30"/>
      <c r="E87" s="30"/>
      <c r="F87" s="30"/>
      <c r="L87" s="30"/>
      <c r="M87" s="30"/>
      <c r="N87" s="30"/>
      <c r="O87" s="30"/>
      <c r="P87" s="30"/>
      <c r="Q87" s="17"/>
      <c r="W87" s="66"/>
      <c r="X87" s="66"/>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7"/>
      <c r="AX87" s="17"/>
      <c r="AY87" s="17"/>
    </row>
    <row r="88" spans="1:56" ht="15.6" customHeight="1" x14ac:dyDescent="0.25">
      <c r="A88" s="3"/>
      <c r="B88" s="3"/>
      <c r="C88" s="85" t="s">
        <v>59</v>
      </c>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6"/>
      <c r="AX88" s="86"/>
      <c r="AY88" s="86"/>
      <c r="AZ88" s="86"/>
      <c r="BA88" s="86"/>
      <c r="BB88" s="86"/>
      <c r="BC88" s="86"/>
      <c r="BD88" s="86"/>
    </row>
    <row r="89" spans="1:56" ht="4.5" customHeight="1" x14ac:dyDescent="0.25">
      <c r="A89" s="3"/>
      <c r="B89" s="3"/>
      <c r="C89" s="17"/>
      <c r="D89" s="30"/>
      <c r="E89" s="30"/>
      <c r="F89" s="30"/>
      <c r="L89" s="30"/>
      <c r="M89" s="30"/>
      <c r="N89" s="30"/>
      <c r="O89" s="30"/>
      <c r="P89" s="30"/>
      <c r="Q89" s="17"/>
      <c r="W89" s="66"/>
      <c r="X89" s="66"/>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7"/>
      <c r="AX89" s="17"/>
      <c r="AY89" s="17"/>
    </row>
    <row r="90" spans="1:56" ht="27.6" customHeight="1" x14ac:dyDescent="0.3">
      <c r="A90" s="79">
        <v>10</v>
      </c>
      <c r="B90" s="79"/>
      <c r="C90" s="87" t="s">
        <v>60</v>
      </c>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row>
    <row r="91" spans="1:56" ht="10.050000000000001" customHeight="1" x14ac:dyDescent="0.25">
      <c r="A91" s="3"/>
      <c r="B91" s="3"/>
      <c r="C91" s="17"/>
      <c r="D91" s="30"/>
      <c r="E91" s="30"/>
      <c r="F91" s="30"/>
      <c r="L91" s="30"/>
      <c r="M91" s="30"/>
      <c r="N91" s="30"/>
      <c r="O91" s="30"/>
      <c r="P91" s="30"/>
      <c r="Q91" s="17"/>
      <c r="W91" s="66"/>
      <c r="X91" s="66"/>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7"/>
      <c r="AX91" s="17"/>
      <c r="AY91" s="17"/>
    </row>
    <row r="92" spans="1:56" ht="15" customHeight="1" x14ac:dyDescent="0.3">
      <c r="A92" s="2"/>
      <c r="B92" s="2"/>
      <c r="C92" s="88" t="s">
        <v>106</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142"/>
      <c r="AX92" s="142"/>
      <c r="AY92" s="142"/>
      <c r="AZ92" s="142"/>
      <c r="BA92" s="142"/>
      <c r="BB92" s="142"/>
      <c r="BC92" s="142"/>
      <c r="BD92" s="142"/>
    </row>
    <row r="93" spans="1:56" ht="3.6" customHeight="1" x14ac:dyDescent="0.3">
      <c r="A93" s="6"/>
      <c r="B93" s="6"/>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1"/>
      <c r="AX93" s="22"/>
    </row>
    <row r="94" spans="1:56" ht="13.8" customHeight="1" x14ac:dyDescent="0.25">
      <c r="A94" s="180">
        <v>11</v>
      </c>
      <c r="B94" s="180"/>
      <c r="C94" s="182" t="s">
        <v>107</v>
      </c>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77"/>
      <c r="AX94" s="177"/>
      <c r="AY94" s="177"/>
      <c r="AZ94" s="177"/>
      <c r="BA94" s="177"/>
      <c r="BB94" s="177"/>
      <c r="BC94" s="177"/>
      <c r="BD94" s="177"/>
    </row>
    <row r="95" spans="1:56" s="19" customFormat="1" ht="15" customHeight="1" x14ac:dyDescent="0.3">
      <c r="A95" s="181"/>
      <c r="B95" s="181"/>
      <c r="C95" s="50" t="s">
        <v>108</v>
      </c>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8"/>
      <c r="AS95" s="8"/>
      <c r="AT95" s="8"/>
      <c r="AU95" s="8"/>
      <c r="AV95" s="8"/>
      <c r="AW95" s="24"/>
      <c r="AX95" s="25"/>
    </row>
    <row r="96" spans="1:56" ht="4.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0"/>
      <c r="AS96" s="20"/>
      <c r="AT96" s="20"/>
      <c r="AU96" s="20"/>
      <c r="AV96" s="20"/>
      <c r="AW96" s="21"/>
      <c r="AX96" s="22"/>
    </row>
    <row r="97" spans="1:56" ht="15" customHeight="1" x14ac:dyDescent="0.3">
      <c r="A97" s="26"/>
      <c r="B97" s="2"/>
      <c r="C97" s="183" t="str">
        <f>IF(Z24="","","U hebt vraag "&amp;A21&amp;" nog niet beantwoord!")</f>
        <v/>
      </c>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5"/>
      <c r="AR97" s="184"/>
      <c r="AS97" s="184"/>
      <c r="AT97" s="184"/>
      <c r="AU97" s="184"/>
      <c r="AV97" s="184"/>
      <c r="AW97" s="184"/>
      <c r="AX97" s="184"/>
      <c r="AY97" s="184"/>
      <c r="AZ97" s="184"/>
      <c r="BA97" s="184"/>
      <c r="BB97" s="184"/>
      <c r="BC97" s="184"/>
      <c r="BD97" s="186"/>
    </row>
    <row r="98" spans="1:56" ht="15" customHeight="1" x14ac:dyDescent="0.3">
      <c r="A98" s="26"/>
      <c r="B98" s="2"/>
      <c r="C98" s="187" t="str">
        <f>IF(AND(P36="",P38=""),"","U hebt vraag "&amp;A34&amp;" nog niet (volledig) beantwoord!")</f>
        <v/>
      </c>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9"/>
    </row>
    <row r="99" spans="1:56" ht="15" customHeight="1" x14ac:dyDescent="0.3">
      <c r="A99" s="26"/>
      <c r="B99" s="2"/>
      <c r="C99" s="187" t="str">
        <f>IF(AN42="","","U hebt vraag "&amp;A42&amp;" en/of "&amp;A47&amp;" nog niet beantwoord!")</f>
        <v/>
      </c>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8"/>
    </row>
    <row r="100" spans="1:56" ht="15" customHeight="1" x14ac:dyDescent="0.3">
      <c r="A100" s="26"/>
      <c r="B100" s="2"/>
      <c r="C100" s="187" t="str">
        <f>IF(AN52="","","U hebt vraag "&amp;A52&amp;" nog niet beantwoord!")</f>
        <v/>
      </c>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200"/>
    </row>
    <row r="101" spans="1:56" ht="15" customHeight="1" x14ac:dyDescent="0.3">
      <c r="A101" s="26"/>
      <c r="B101" s="2"/>
      <c r="C101" s="187" t="str">
        <f>IF(AND(AK62="",C67=""),"","U hebt vraag "&amp;A58&amp;" nog niet (volledig) beantwoord!")</f>
        <v/>
      </c>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5"/>
    </row>
    <row r="102" spans="1:56" ht="15" customHeight="1" x14ac:dyDescent="0.3">
      <c r="A102" s="26"/>
      <c r="B102" s="2"/>
      <c r="C102" s="187" t="str">
        <f>IF(I74="","","U hebt vraag "&amp;A71&amp;" nog niet beantwoord!")</f>
        <v/>
      </c>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200"/>
    </row>
    <row r="103" spans="1:56" ht="15" customHeight="1" x14ac:dyDescent="0.3">
      <c r="A103" s="26"/>
      <c r="B103" s="2"/>
      <c r="C103" s="187" t="str">
        <f>IF(AA79&lt;&gt;"","U hebt vraag "&amp;A76&amp;" nog niet beantwoord!",IF(OR(AA76&lt;&gt;"",AA78&lt;&gt;""),"U hebt vraag "&amp;A76&amp;" foutief beantwoord!",""))</f>
        <v/>
      </c>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200"/>
    </row>
    <row r="104" spans="1:56" ht="15" customHeight="1" x14ac:dyDescent="0.3">
      <c r="A104" s="26"/>
      <c r="B104" s="2"/>
      <c r="C104" s="191" t="str">
        <f>IF(G86="","","U hebt vraag "&amp;A83&amp;" nog niet beantwoord!")</f>
        <v/>
      </c>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3"/>
    </row>
    <row r="105" spans="1:56" ht="10.050000000000001" customHeight="1" x14ac:dyDescent="0.3">
      <c r="A105" s="2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1"/>
      <c r="AS105" s="21"/>
      <c r="AT105" s="21"/>
      <c r="AU105" s="21"/>
      <c r="AV105" s="21"/>
    </row>
    <row r="106" spans="1:56" ht="15" customHeight="1" x14ac:dyDescent="0.3">
      <c r="A106" s="21"/>
      <c r="B106" s="2"/>
      <c r="C106" s="88" t="s">
        <v>109</v>
      </c>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9"/>
      <c r="AX106" s="89"/>
      <c r="AY106" s="89"/>
      <c r="AZ106" s="89"/>
      <c r="BA106" s="89"/>
      <c r="BB106" s="89"/>
      <c r="BC106" s="89"/>
      <c r="BD106" s="89"/>
    </row>
    <row r="107" spans="1:56" ht="3" customHeight="1" x14ac:dyDescent="0.3">
      <c r="A107" s="24"/>
      <c r="B107" s="6"/>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row>
    <row r="108" spans="1:56" ht="41.4" customHeight="1" x14ac:dyDescent="0.25">
      <c r="A108" s="180">
        <v>12</v>
      </c>
      <c r="B108" s="180"/>
      <c r="C108" s="87" t="s">
        <v>147</v>
      </c>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row>
    <row r="109" spans="1:56" s="55" customFormat="1" ht="26.4" customHeight="1" x14ac:dyDescent="0.3">
      <c r="A109" s="51"/>
      <c r="B109" s="52"/>
      <c r="C109" s="87" t="s">
        <v>144</v>
      </c>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row>
    <row r="110" spans="1:56" s="55" customFormat="1" ht="26.4" customHeight="1" x14ac:dyDescent="0.3">
      <c r="A110" s="51"/>
      <c r="B110" s="52"/>
      <c r="C110" s="87" t="s">
        <v>110</v>
      </c>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row>
    <row r="111" spans="1:56" s="55" customFormat="1" ht="17.399999999999999" customHeight="1" x14ac:dyDescent="0.3">
      <c r="A111" s="51"/>
      <c r="B111" s="52"/>
      <c r="C111" s="56" t="s">
        <v>111</v>
      </c>
      <c r="D111" s="74"/>
      <c r="E111" s="52"/>
      <c r="F111" s="56"/>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75"/>
      <c r="AS111" s="75"/>
      <c r="AT111" s="75"/>
      <c r="AU111" s="75"/>
      <c r="AV111" s="75"/>
      <c r="AW111" s="75"/>
      <c r="AX111" s="75"/>
      <c r="AY111" s="75"/>
      <c r="AZ111" s="75"/>
      <c r="BA111" s="75"/>
      <c r="BB111" s="75"/>
      <c r="BC111" s="75"/>
      <c r="BD111" s="75"/>
    </row>
    <row r="112" spans="1:56" s="55" customFormat="1" ht="30.6" customHeight="1" x14ac:dyDescent="0.3">
      <c r="A112" s="51"/>
      <c r="B112" s="52"/>
      <c r="C112" s="196" t="s">
        <v>145</v>
      </c>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row>
    <row r="113" spans="1:56" s="55" customFormat="1" ht="28.8" customHeight="1" x14ac:dyDescent="0.3">
      <c r="A113" s="51"/>
      <c r="B113" s="52"/>
      <c r="C113" s="196" t="s">
        <v>146</v>
      </c>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row>
  </sheetData>
  <sheetProtection algorithmName="SHA-512" hashValue="gyBuiy5hEbrDSq67KbJWDC9WiQHYrMB8pONBPlGVM/dV3CqEH1tFbZFjHVeiAK7mYzoUEmcCcCuCP4LHx8Rnug==" saltValue="+nxS8ZQ9rj9wxRoqA5992g==" spinCount="100000" sheet="1"/>
  <mergeCells count="131">
    <mergeCell ref="C109:BD109"/>
    <mergeCell ref="C110:BD110"/>
    <mergeCell ref="C112:BD112"/>
    <mergeCell ref="C113:BD113"/>
    <mergeCell ref="C48:AK48"/>
    <mergeCell ref="C99:BD99"/>
    <mergeCell ref="C100:BD100"/>
    <mergeCell ref="C67:X67"/>
    <mergeCell ref="C102:BD102"/>
    <mergeCell ref="C103:BD103"/>
    <mergeCell ref="C101:BD101"/>
    <mergeCell ref="C62:J62"/>
    <mergeCell ref="K62:R62"/>
    <mergeCell ref="S62:Z62"/>
    <mergeCell ref="AS53:AY53"/>
    <mergeCell ref="AZ53:BD53"/>
    <mergeCell ref="AA53:AE53"/>
    <mergeCell ref="C50:G50"/>
    <mergeCell ref="H50:L50"/>
    <mergeCell ref="M50:Q50"/>
    <mergeCell ref="R50:V50"/>
    <mergeCell ref="W50:AA50"/>
    <mergeCell ref="C81:BD81"/>
    <mergeCell ref="A108:B108"/>
    <mergeCell ref="A95:B95"/>
    <mergeCell ref="A94:B94"/>
    <mergeCell ref="C92:BD92"/>
    <mergeCell ref="C94:BD94"/>
    <mergeCell ref="C97:BD97"/>
    <mergeCell ref="C98:BD98"/>
    <mergeCell ref="C108:BD108"/>
    <mergeCell ref="C104:BD104"/>
    <mergeCell ref="AR1:BD1"/>
    <mergeCell ref="BB2:BD2"/>
    <mergeCell ref="A21:B21"/>
    <mergeCell ref="U24:Y24"/>
    <mergeCell ref="Z24:AV24"/>
    <mergeCell ref="A71:B71"/>
    <mergeCell ref="U28:AV28"/>
    <mergeCell ref="H45:L45"/>
    <mergeCell ref="M45:Q45"/>
    <mergeCell ref="A34:B34"/>
    <mergeCell ref="J36:O36"/>
    <mergeCell ref="J38:O38"/>
    <mergeCell ref="A42:B42"/>
    <mergeCell ref="A47:B47"/>
    <mergeCell ref="C44:G44"/>
    <mergeCell ref="H44:L44"/>
    <mergeCell ref="M44:Q44"/>
    <mergeCell ref="R44:V44"/>
    <mergeCell ref="C45:G45"/>
    <mergeCell ref="R45:V45"/>
    <mergeCell ref="W45:AA45"/>
    <mergeCell ref="W44:AA44"/>
    <mergeCell ref="C3:BD3"/>
    <mergeCell ref="C4:BD4"/>
    <mergeCell ref="C16:BD16"/>
    <mergeCell ref="C17:BD17"/>
    <mergeCell ref="C19:BD19"/>
    <mergeCell ref="C22:BD22"/>
    <mergeCell ref="U26:AV26"/>
    <mergeCell ref="C35:BD35"/>
    <mergeCell ref="C32:BD32"/>
    <mergeCell ref="U30:X30"/>
    <mergeCell ref="Y30:AV30"/>
    <mergeCell ref="D10:Q10"/>
    <mergeCell ref="C11:U11"/>
    <mergeCell ref="C56:BD56"/>
    <mergeCell ref="A58:B58"/>
    <mergeCell ref="C61:J61"/>
    <mergeCell ref="K61:R61"/>
    <mergeCell ref="S61:Z61"/>
    <mergeCell ref="A52:B52"/>
    <mergeCell ref="AB50:AF50"/>
    <mergeCell ref="AG49:AK49"/>
    <mergeCell ref="AG50:AK50"/>
    <mergeCell ref="C49:G49"/>
    <mergeCell ref="H49:L49"/>
    <mergeCell ref="M49:Q49"/>
    <mergeCell ref="R49:V49"/>
    <mergeCell ref="W49:AA49"/>
    <mergeCell ref="C40:BD40"/>
    <mergeCell ref="C53:H53"/>
    <mergeCell ref="I53:N53"/>
    <mergeCell ref="O53:T53"/>
    <mergeCell ref="U53:Z53"/>
    <mergeCell ref="AG53:AL53"/>
    <mergeCell ref="AM53:AR53"/>
    <mergeCell ref="C14:BD14"/>
    <mergeCell ref="AB44:AF44"/>
    <mergeCell ref="AB45:AF45"/>
    <mergeCell ref="AG44:AK44"/>
    <mergeCell ref="AG45:AK45"/>
    <mergeCell ref="C43:AK43"/>
    <mergeCell ref="AB49:AF49"/>
    <mergeCell ref="K78:R78"/>
    <mergeCell ref="S78:Z78"/>
    <mergeCell ref="C79:J79"/>
    <mergeCell ref="K79:R79"/>
    <mergeCell ref="S79:Z79"/>
    <mergeCell ref="C69:BD69"/>
    <mergeCell ref="AC64:AJ64"/>
    <mergeCell ref="AF65:AG65"/>
    <mergeCell ref="Y66:AF66"/>
    <mergeCell ref="AG66:AN66"/>
    <mergeCell ref="Y67:AF67"/>
    <mergeCell ref="AG67:AN67"/>
    <mergeCell ref="AC5:BD11"/>
    <mergeCell ref="A83:B83"/>
    <mergeCell ref="C83:BD83"/>
    <mergeCell ref="C86:F86"/>
    <mergeCell ref="C88:BD88"/>
    <mergeCell ref="C90:BD90"/>
    <mergeCell ref="A90:B90"/>
    <mergeCell ref="C106:BD106"/>
    <mergeCell ref="C54:H54"/>
    <mergeCell ref="I54:N54"/>
    <mergeCell ref="O54:T54"/>
    <mergeCell ref="U54:Z54"/>
    <mergeCell ref="AA54:AF54"/>
    <mergeCell ref="AG54:AL54"/>
    <mergeCell ref="AM54:AR54"/>
    <mergeCell ref="AS54:AY54"/>
    <mergeCell ref="AZ54:BD54"/>
    <mergeCell ref="AA62:AB62"/>
    <mergeCell ref="AC61:AJ61"/>
    <mergeCell ref="AC62:AJ62"/>
    <mergeCell ref="AF63:AG63"/>
    <mergeCell ref="C74:H74"/>
    <mergeCell ref="A76:B76"/>
    <mergeCell ref="C78:J78"/>
  </mergeCells>
  <phoneticPr fontId="0" type="noConversion"/>
  <dataValidations disablePrompts="1" count="3">
    <dataValidation type="decimal" allowBlank="1" showInputMessage="1" showErrorMessage="1" error="Het maximaal aantal ambten internaatbeheerder is 1!" sqref="W74:X76 C75" xr:uid="{00000000-0002-0000-0000-000000000000}">
      <formula1>0</formula1>
      <formula2>1</formula2>
    </dataValidation>
    <dataValidation type="whole" allowBlank="1" showInputMessage="1" showErrorMessage="1" error="U mag in deze cel alleen een geheel getal invullen!" sqref="C79:R79 AC62:AJ62" xr:uid="{519417A1-1D54-4CCC-9BBA-6D80DAB1D0F3}">
      <formula1>1</formula1>
      <formula2>1000</formula2>
    </dataValidation>
    <dataValidation type="whole" allowBlank="1" showInputMessage="1" showErrorMessage="1" error="U mag in deze cel alleen een geheel getal invullen!" sqref="C86:F86" xr:uid="{74BBFB4F-9DD3-4510-A94F-034D3C4588F6}">
      <formula1>0</formula1>
      <formula2>1000</formula2>
    </dataValidation>
  </dataValidations>
  <hyperlinks>
    <hyperlink ref="C16:BD16" r:id="rId1" display="Meer informatie en de meest recente versie van het formulier vindt u in omzendbriefBAO/2003/05van 6 oktober 2003 over het invullen van formulieren buitengewoon basisonderwijs." xr:uid="{EF58DC43-DD72-47E8-9FCF-2188763AC9E0}"/>
  </hyperlinks>
  <printOptions horizontalCentered="1"/>
  <pageMargins left="0" right="0" top="0.39370078740157483" bottom="0.39370078740157483" header="0" footer="0.19685039370078741"/>
  <pageSetup paperSize="9" scale="90" fitToHeight="0" orientation="portrait" useFirstPageNumber="1" r:id="rId2"/>
  <headerFooter differentFirst="1" alignWithMargins="0">
    <oddFooter>&amp;L&amp;"Calibri,Standaard"Berekening van het lestijdenpakket voor scholen van het buitengewoon basisonderwijs type 5 &amp; - pagina &amp;P van &amp;N</oddFooter>
    <firstFooter>&amp;L&amp;G</firstFooter>
  </headerFooter>
  <rowBreaks count="1" manualBreakCount="1">
    <brk id="54" max="55"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5C8C-EB5F-43FA-964D-4F2EB1854445}">
  <dimension ref="A1:L8"/>
  <sheetViews>
    <sheetView workbookViewId="0"/>
  </sheetViews>
  <sheetFormatPr defaultRowHeight="13.2" x14ac:dyDescent="0.25"/>
  <cols>
    <col min="1" max="1" width="15.6640625" bestFit="1" customWidth="1"/>
    <col min="2" max="2" width="38" bestFit="1" customWidth="1"/>
    <col min="3" max="3" width="21.6640625" bestFit="1" customWidth="1"/>
    <col min="4" max="4" width="11" bestFit="1" customWidth="1"/>
    <col min="5" max="5" width="14.44140625" bestFit="1" customWidth="1"/>
    <col min="6" max="6" width="12.77734375" bestFit="1" customWidth="1"/>
    <col min="7" max="7" width="5" bestFit="1" customWidth="1"/>
    <col min="8" max="8" width="43" bestFit="1" customWidth="1"/>
    <col min="9" max="9" width="21.77734375" customWidth="1"/>
    <col min="10" max="10" width="35" bestFit="1" customWidth="1"/>
    <col min="11" max="12" width="11.6640625" bestFit="1" customWidth="1"/>
  </cols>
  <sheetData>
    <row r="1" spans="1:12" x14ac:dyDescent="0.25">
      <c r="A1" t="s">
        <v>64</v>
      </c>
      <c r="B1" t="s">
        <v>65</v>
      </c>
      <c r="C1" t="s">
        <v>66</v>
      </c>
      <c r="D1" t="s">
        <v>67</v>
      </c>
      <c r="E1" t="s">
        <v>68</v>
      </c>
      <c r="F1" t="s">
        <v>69</v>
      </c>
      <c r="G1" t="s">
        <v>70</v>
      </c>
      <c r="H1" t="s">
        <v>71</v>
      </c>
      <c r="I1" t="s">
        <v>72</v>
      </c>
      <c r="J1" t="s">
        <v>73</v>
      </c>
      <c r="K1" t="s">
        <v>74</v>
      </c>
      <c r="L1" t="s">
        <v>75</v>
      </c>
    </row>
    <row r="2" spans="1:12" ht="14.4" x14ac:dyDescent="0.25">
      <c r="A2">
        <v>25379</v>
      </c>
      <c r="B2" t="s">
        <v>77</v>
      </c>
      <c r="C2" t="s">
        <v>78</v>
      </c>
      <c r="D2">
        <v>1602</v>
      </c>
      <c r="E2" t="s">
        <v>79</v>
      </c>
      <c r="F2" t="s">
        <v>119</v>
      </c>
      <c r="G2" t="s">
        <v>76</v>
      </c>
      <c r="H2" t="s">
        <v>80</v>
      </c>
      <c r="I2" t="s">
        <v>124</v>
      </c>
      <c r="J2" t="s">
        <v>125</v>
      </c>
      <c r="K2" s="72" t="s">
        <v>126</v>
      </c>
      <c r="L2" s="72" t="s">
        <v>126</v>
      </c>
    </row>
    <row r="3" spans="1:12" x14ac:dyDescent="0.25">
      <c r="A3">
        <v>25486</v>
      </c>
      <c r="B3" t="s">
        <v>127</v>
      </c>
      <c r="C3" t="s">
        <v>81</v>
      </c>
      <c r="D3">
        <v>2020</v>
      </c>
      <c r="E3" t="s">
        <v>82</v>
      </c>
      <c r="F3" t="s">
        <v>128</v>
      </c>
      <c r="G3" t="s">
        <v>76</v>
      </c>
      <c r="H3" t="s">
        <v>83</v>
      </c>
      <c r="I3" t="s">
        <v>129</v>
      </c>
      <c r="J3" t="s">
        <v>120</v>
      </c>
      <c r="K3" t="s">
        <v>121</v>
      </c>
      <c r="L3" t="s">
        <v>121</v>
      </c>
    </row>
    <row r="4" spans="1:12" ht="13.2" customHeight="1" x14ac:dyDescent="0.25">
      <c r="A4" s="73">
        <v>25668</v>
      </c>
      <c r="B4" s="72" t="s">
        <v>130</v>
      </c>
      <c r="C4" s="72" t="s">
        <v>84</v>
      </c>
      <c r="D4" s="73">
        <v>2242</v>
      </c>
      <c r="E4" s="72" t="s">
        <v>85</v>
      </c>
      <c r="F4" s="72" t="s">
        <v>86</v>
      </c>
      <c r="G4" s="72" t="s">
        <v>76</v>
      </c>
      <c r="H4" s="72" t="s">
        <v>122</v>
      </c>
      <c r="I4" s="72" t="s">
        <v>129</v>
      </c>
      <c r="J4" s="72" t="s">
        <v>120</v>
      </c>
      <c r="K4" s="72" t="s">
        <v>121</v>
      </c>
      <c r="L4" s="72" t="s">
        <v>121</v>
      </c>
    </row>
    <row r="5" spans="1:12" ht="13.2" customHeight="1" x14ac:dyDescent="0.25">
      <c r="A5" s="73">
        <v>25908</v>
      </c>
      <c r="B5" s="72" t="s">
        <v>131</v>
      </c>
      <c r="C5" s="72" t="s">
        <v>87</v>
      </c>
      <c r="D5" s="73">
        <v>3000</v>
      </c>
      <c r="E5" s="72" t="s">
        <v>88</v>
      </c>
      <c r="F5" s="72" t="s">
        <v>89</v>
      </c>
      <c r="G5" s="72" t="s">
        <v>76</v>
      </c>
      <c r="H5" s="72" t="s">
        <v>90</v>
      </c>
      <c r="I5" s="72" t="s">
        <v>124</v>
      </c>
      <c r="J5" s="72" t="s">
        <v>125</v>
      </c>
      <c r="K5" s="72" t="s">
        <v>126</v>
      </c>
      <c r="L5" s="72" t="s">
        <v>126</v>
      </c>
    </row>
    <row r="6" spans="1:12" ht="13.2" customHeight="1" x14ac:dyDescent="0.25">
      <c r="A6" s="73">
        <v>26484</v>
      </c>
      <c r="B6" s="72" t="s">
        <v>91</v>
      </c>
      <c r="C6" s="72" t="s">
        <v>92</v>
      </c>
      <c r="D6" s="73">
        <v>8420</v>
      </c>
      <c r="E6" s="72" t="s">
        <v>93</v>
      </c>
      <c r="F6" s="72" t="s">
        <v>94</v>
      </c>
      <c r="G6" s="72" t="s">
        <v>76</v>
      </c>
      <c r="H6" s="72" t="s">
        <v>123</v>
      </c>
      <c r="I6" s="72" t="s">
        <v>129</v>
      </c>
      <c r="J6" s="72" t="s">
        <v>120</v>
      </c>
      <c r="K6" s="72" t="s">
        <v>121</v>
      </c>
      <c r="L6" s="72" t="s">
        <v>121</v>
      </c>
    </row>
    <row r="7" spans="1:12" ht="13.2" customHeight="1" x14ac:dyDescent="0.25">
      <c r="A7">
        <v>26881</v>
      </c>
      <c r="B7" t="s">
        <v>132</v>
      </c>
      <c r="C7" t="s">
        <v>95</v>
      </c>
      <c r="D7">
        <v>9000</v>
      </c>
      <c r="E7" t="s">
        <v>96</v>
      </c>
      <c r="F7" t="s">
        <v>97</v>
      </c>
      <c r="G7" t="s">
        <v>76</v>
      </c>
      <c r="H7" t="s">
        <v>98</v>
      </c>
      <c r="I7" t="s">
        <v>124</v>
      </c>
      <c r="J7" t="s">
        <v>125</v>
      </c>
      <c r="K7" t="s">
        <v>126</v>
      </c>
      <c r="L7" t="s">
        <v>126</v>
      </c>
    </row>
    <row r="8" spans="1:12" ht="13.2" customHeight="1" x14ac:dyDescent="0.25">
      <c r="A8">
        <v>146456</v>
      </c>
      <c r="B8" t="s">
        <v>133</v>
      </c>
      <c r="C8" t="s">
        <v>134</v>
      </c>
      <c r="D8">
        <v>8310</v>
      </c>
      <c r="E8" t="s">
        <v>135</v>
      </c>
      <c r="F8" t="s">
        <v>136</v>
      </c>
      <c r="G8" t="s">
        <v>76</v>
      </c>
      <c r="H8" t="s">
        <v>137</v>
      </c>
      <c r="I8" t="s">
        <v>129</v>
      </c>
      <c r="J8" t="s">
        <v>120</v>
      </c>
      <c r="K8" t="s">
        <v>121</v>
      </c>
      <c r="L8" t="s">
        <v>121</v>
      </c>
    </row>
  </sheetData>
  <sheetProtection algorithmName="SHA-512" hashValue="Oo79SrqDxBYh5jdJap/fqRMDCbTGJBtwoNa7C90wjmd+5td3PEOyLmbjh/dogr2gdPLPe9AKRPVicQZc4xiVCQ==" saltValue="sMNGvc8LMO6NQiv5gAeM6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502B7-709F-4746-899A-B1348B6D9F72}">
  <dimension ref="A1:J22"/>
  <sheetViews>
    <sheetView workbookViewId="0">
      <selection activeCell="M13" sqref="M13"/>
    </sheetView>
  </sheetViews>
  <sheetFormatPr defaultRowHeight="13.2" x14ac:dyDescent="0.25"/>
  <cols>
    <col min="1" max="1" width="18.88671875" bestFit="1" customWidth="1"/>
    <col min="2" max="2" width="10.109375" bestFit="1" customWidth="1"/>
    <col min="3" max="3" width="18.88671875" bestFit="1" customWidth="1"/>
    <col min="4" max="6" width="10.109375" bestFit="1" customWidth="1"/>
  </cols>
  <sheetData>
    <row r="1" spans="1:6" x14ac:dyDescent="0.25">
      <c r="A1" s="31" t="s">
        <v>13</v>
      </c>
      <c r="B1" s="32">
        <v>41136</v>
      </c>
      <c r="C1" s="31" t="s">
        <v>14</v>
      </c>
      <c r="E1" s="33"/>
      <c r="F1" s="34"/>
    </row>
    <row r="2" spans="1:6" x14ac:dyDescent="0.25">
      <c r="A2" s="31" t="s">
        <v>14</v>
      </c>
      <c r="B2" s="32">
        <v>41501</v>
      </c>
      <c r="C2" s="31" t="s">
        <v>15</v>
      </c>
      <c r="D2" s="34"/>
      <c r="E2" s="33"/>
    </row>
    <row r="3" spans="1:6" x14ac:dyDescent="0.25">
      <c r="A3" s="31" t="s">
        <v>15</v>
      </c>
      <c r="B3">
        <v>41866</v>
      </c>
      <c r="C3" s="31" t="s">
        <v>16</v>
      </c>
      <c r="E3" s="33"/>
    </row>
    <row r="4" spans="1:6" x14ac:dyDescent="0.25">
      <c r="A4" s="31" t="s">
        <v>16</v>
      </c>
      <c r="B4">
        <v>42231</v>
      </c>
      <c r="C4" s="31" t="s">
        <v>17</v>
      </c>
      <c r="E4" s="33"/>
    </row>
    <row r="5" spans="1:6" x14ac:dyDescent="0.25">
      <c r="A5" s="31" t="s">
        <v>17</v>
      </c>
      <c r="B5">
        <v>42597</v>
      </c>
      <c r="C5" s="31" t="s">
        <v>12</v>
      </c>
      <c r="E5" s="33"/>
    </row>
    <row r="6" spans="1:6" x14ac:dyDescent="0.25">
      <c r="A6" s="31" t="s">
        <v>12</v>
      </c>
      <c r="B6" s="32">
        <f>D6</f>
        <v>42962</v>
      </c>
      <c r="C6" s="31" t="s">
        <v>18</v>
      </c>
      <c r="D6" s="34">
        <v>42962</v>
      </c>
      <c r="E6" s="33"/>
    </row>
    <row r="7" spans="1:6" x14ac:dyDescent="0.25">
      <c r="A7" s="31" t="s">
        <v>18</v>
      </c>
      <c r="B7" s="32">
        <f t="shared" ref="B7:B15" si="0">D7</f>
        <v>43327</v>
      </c>
      <c r="C7" s="31" t="s">
        <v>19</v>
      </c>
      <c r="D7" s="34">
        <v>43327</v>
      </c>
      <c r="E7" s="33"/>
    </row>
    <row r="8" spans="1:6" x14ac:dyDescent="0.25">
      <c r="A8" s="31" t="s">
        <v>19</v>
      </c>
      <c r="B8" s="32">
        <f t="shared" si="0"/>
        <v>43692</v>
      </c>
      <c r="C8" s="31" t="s">
        <v>20</v>
      </c>
      <c r="D8" s="34">
        <v>43692</v>
      </c>
      <c r="E8" s="33"/>
    </row>
    <row r="9" spans="1:6" x14ac:dyDescent="0.25">
      <c r="A9" s="31" t="s">
        <v>20</v>
      </c>
      <c r="B9" s="32">
        <f t="shared" si="0"/>
        <v>44058</v>
      </c>
      <c r="C9" s="31" t="s">
        <v>21</v>
      </c>
      <c r="D9" s="34">
        <v>44058</v>
      </c>
      <c r="E9" s="33"/>
    </row>
    <row r="10" spans="1:6" x14ac:dyDescent="0.25">
      <c r="A10" s="31" t="s">
        <v>21</v>
      </c>
      <c r="B10" s="32">
        <f t="shared" si="0"/>
        <v>44423</v>
      </c>
      <c r="C10" s="31" t="s">
        <v>22</v>
      </c>
      <c r="D10" s="34">
        <v>44423</v>
      </c>
      <c r="E10" s="33"/>
    </row>
    <row r="11" spans="1:6" x14ac:dyDescent="0.25">
      <c r="A11" s="31" t="s">
        <v>22</v>
      </c>
      <c r="B11" s="32">
        <f t="shared" si="0"/>
        <v>44788</v>
      </c>
      <c r="C11" s="31" t="s">
        <v>23</v>
      </c>
      <c r="D11" s="34">
        <v>44788</v>
      </c>
      <c r="E11" s="33"/>
    </row>
    <row r="12" spans="1:6" x14ac:dyDescent="0.25">
      <c r="A12" s="31" t="s">
        <v>23</v>
      </c>
      <c r="B12" s="32">
        <f t="shared" si="0"/>
        <v>45153</v>
      </c>
      <c r="C12" s="31" t="s">
        <v>24</v>
      </c>
      <c r="D12" s="34">
        <v>45153</v>
      </c>
      <c r="E12" s="33"/>
    </row>
    <row r="13" spans="1:6" x14ac:dyDescent="0.25">
      <c r="A13" s="31" t="s">
        <v>24</v>
      </c>
      <c r="B13" s="32">
        <f t="shared" si="0"/>
        <v>45519</v>
      </c>
      <c r="C13" s="31" t="s">
        <v>116</v>
      </c>
      <c r="D13" s="34">
        <v>45519</v>
      </c>
    </row>
    <row r="14" spans="1:6" x14ac:dyDescent="0.25">
      <c r="A14" s="31" t="s">
        <v>116</v>
      </c>
      <c r="B14" s="32">
        <f t="shared" si="0"/>
        <v>45884</v>
      </c>
      <c r="C14" s="31" t="s">
        <v>117</v>
      </c>
      <c r="D14" s="34">
        <v>45884</v>
      </c>
    </row>
    <row r="15" spans="1:6" x14ac:dyDescent="0.25">
      <c r="A15" s="31" t="s">
        <v>117</v>
      </c>
      <c r="B15" s="32">
        <f t="shared" si="0"/>
        <v>46249</v>
      </c>
      <c r="C15" s="31" t="s">
        <v>118</v>
      </c>
      <c r="D15" s="34">
        <v>46249</v>
      </c>
    </row>
    <row r="16" spans="1:6" x14ac:dyDescent="0.25">
      <c r="A16" s="31" t="s">
        <v>118</v>
      </c>
      <c r="B16" s="32">
        <f t="shared" ref="B16:B19" si="1">D16</f>
        <v>46614</v>
      </c>
      <c r="C16" s="31" t="s">
        <v>138</v>
      </c>
      <c r="D16" s="34">
        <v>46614</v>
      </c>
    </row>
    <row r="17" spans="1:10" x14ac:dyDescent="0.25">
      <c r="A17" s="31" t="s">
        <v>138</v>
      </c>
      <c r="B17" s="32">
        <f t="shared" si="1"/>
        <v>46980</v>
      </c>
      <c r="C17" s="31" t="s">
        <v>139</v>
      </c>
      <c r="D17" s="34">
        <v>46980</v>
      </c>
    </row>
    <row r="18" spans="1:10" x14ac:dyDescent="0.25">
      <c r="A18" s="31" t="s">
        <v>139</v>
      </c>
      <c r="B18" s="32">
        <f t="shared" si="1"/>
        <v>47345</v>
      </c>
      <c r="C18" s="31" t="s">
        <v>140</v>
      </c>
      <c r="D18" s="34">
        <v>47345</v>
      </c>
    </row>
    <row r="19" spans="1:10" x14ac:dyDescent="0.25">
      <c r="A19" s="31" t="s">
        <v>140</v>
      </c>
      <c r="B19" s="32">
        <f t="shared" si="1"/>
        <v>47710</v>
      </c>
      <c r="C19" s="31" t="s">
        <v>141</v>
      </c>
      <c r="D19" s="34">
        <v>47710</v>
      </c>
    </row>
    <row r="22" spans="1:10" x14ac:dyDescent="0.25">
      <c r="I22" s="34"/>
      <c r="J22" s="32"/>
    </row>
  </sheetData>
  <sheetProtection algorithmName="SHA-512" hashValue="AqbU5L9jat4pFn3X4NVpU/Ad7MsecGCukOSChwxueNz6gljbXW4mhiB9ry8sHfWRrgi/Sfu4W5jGTtSQ6BtG+Q==" saltValue="utX6VT9zkSdjYEE5GzVsJ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lestijdenpakket type 5-scholen</vt:lpstr>
      <vt:lpstr>lijst type 5-scholen</vt:lpstr>
      <vt:lpstr>Blad2</vt:lpstr>
      <vt:lpstr>'lestijdenpakket type 5-scholen'!Afdrukbereik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Breynaert, Koen</dc:creator>
  <cp:lastModifiedBy>Degrande, Guy</cp:lastModifiedBy>
  <cp:lastPrinted>2023-09-18T09:24:30Z</cp:lastPrinted>
  <dcterms:created xsi:type="dcterms:W3CDTF">1999-07-16T11:34:31Z</dcterms:created>
  <dcterms:modified xsi:type="dcterms:W3CDTF">2023-09-18T12:36:50Z</dcterms:modified>
</cp:coreProperties>
</file>