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8" yWindow="3672" windowWidth="7656" windowHeight="3696" activeTab="0"/>
  </bookViews>
  <sheets>
    <sheet name="INHOUD" sheetId="1" r:id="rId1"/>
    <sheet name="07ALG01" sheetId="2" r:id="rId2"/>
    <sheet name="07ALG02" sheetId="3" r:id="rId3"/>
    <sheet name="07ALG03" sheetId="4" r:id="rId4"/>
    <sheet name="07ALG04" sheetId="5" r:id="rId5"/>
    <sheet name="07ALG05" sheetId="6" r:id="rId6"/>
    <sheet name="07ALG06" sheetId="7" r:id="rId7"/>
    <sheet name="07ALG07" sheetId="8" r:id="rId8"/>
    <sheet name="07ALG08" sheetId="9" r:id="rId9"/>
    <sheet name="07ALG09" sheetId="10" r:id="rId10"/>
    <sheet name="CDV" sheetId="11" r:id="rId11"/>
    <sheet name="07ALG10" sheetId="12" r:id="rId12"/>
    <sheet name="07ALG11" sheetId="13" r:id="rId13"/>
    <sheet name="07ALG12" sheetId="14" r:id="rId14"/>
    <sheet name="07ALG13" sheetId="15" r:id="rId15"/>
  </sheets>
  <definedNames>
    <definedName name="_xlnm.Print_Area" localSheetId="3">'07ALG03'!$A$1:$Q$45</definedName>
    <definedName name="_xlnm.Print_Area" localSheetId="14">'07ALG13'!$A$1:$E$51</definedName>
  </definedNames>
  <calcPr fullCalcOnLoad="1"/>
</workbook>
</file>

<file path=xl/sharedStrings.xml><?xml version="1.0" encoding="utf-8"?>
<sst xmlns="http://schemas.openxmlformats.org/spreadsheetml/2006/main" count="855" uniqueCount="374">
  <si>
    <t>Gemeen-</t>
  </si>
  <si>
    <t>Privaat-</t>
  </si>
  <si>
    <t>Provincie</t>
  </si>
  <si>
    <t>Gemeente</t>
  </si>
  <si>
    <t>Vlaamse</t>
  </si>
  <si>
    <t>Intercom-</t>
  </si>
  <si>
    <t>Jongens</t>
  </si>
  <si>
    <t>Meisjes</t>
  </si>
  <si>
    <t>Totaal</t>
  </si>
  <si>
    <t>schaps-</t>
  </si>
  <si>
    <t>rechtelijk</t>
  </si>
  <si>
    <t>munale</t>
  </si>
  <si>
    <t>onderwijs</t>
  </si>
  <si>
    <t>rechts-</t>
  </si>
  <si>
    <t>persoon</t>
  </si>
  <si>
    <t>commissie</t>
  </si>
  <si>
    <t>BASISONDERWIJS</t>
  </si>
  <si>
    <t>Kleuteronderwijs</t>
  </si>
  <si>
    <t xml:space="preserve">   Gewoon</t>
  </si>
  <si>
    <t xml:space="preserve">   Buitengewoon</t>
  </si>
  <si>
    <t>Totaal kleuteronderwijs</t>
  </si>
  <si>
    <t>Lager onderwijs</t>
  </si>
  <si>
    <t>Totaal lager onderwijs</t>
  </si>
  <si>
    <t>TOTAAL BASISONDERWIJS</t>
  </si>
  <si>
    <t>SECUNDAIR ONDERWIJS</t>
  </si>
  <si>
    <t>1ste graad</t>
  </si>
  <si>
    <t xml:space="preserve">   1ste leerjaar A</t>
  </si>
  <si>
    <t xml:space="preserve">   1ste leerjaar B</t>
  </si>
  <si>
    <t xml:space="preserve">   2de leerjaar</t>
  </si>
  <si>
    <t xml:space="preserve">   2de leerjaar BVJ</t>
  </si>
  <si>
    <t>Totaal 1ste graad</t>
  </si>
  <si>
    <t>2de graad</t>
  </si>
  <si>
    <t xml:space="preserve">   Algemeen</t>
  </si>
  <si>
    <t xml:space="preserve">   Technisch</t>
  </si>
  <si>
    <t xml:space="preserve">   Kunst</t>
  </si>
  <si>
    <t xml:space="preserve">   Beroeps</t>
  </si>
  <si>
    <t>Totaal 2de graad</t>
  </si>
  <si>
    <t>3de graad</t>
  </si>
  <si>
    <t>Totaal 3de graad</t>
  </si>
  <si>
    <t>4de graad</t>
  </si>
  <si>
    <t>Totaal 4de graad</t>
  </si>
  <si>
    <t>Totaal gewoon secundair</t>
  </si>
  <si>
    <t>Totaal buitengewoon secundair</t>
  </si>
  <si>
    <t>TOTAAL SECUNDAIR ONDERWIJS</t>
  </si>
  <si>
    <t>TOTAAL BASIS- EN SECUNDAIR ONDERWIJS</t>
  </si>
  <si>
    <t>TOTAAL HOGER ONDERWIJS</t>
  </si>
  <si>
    <t>ALGEMEEN TOTAAL</t>
  </si>
  <si>
    <t>SCHOOLBEVOLKING IN HET VOLTIJDS BASIS- EN SECUNDAIR ONDERWIJS NAAR PROVINCIE EN GESLACHT</t>
  </si>
  <si>
    <t>Antwerpen</t>
  </si>
  <si>
    <t>Vlaams-Brabant</t>
  </si>
  <si>
    <t>Brussels Hoofd-</t>
  </si>
  <si>
    <t>West-Vlaanderen</t>
  </si>
  <si>
    <t>Oost-Vlaanderen</t>
  </si>
  <si>
    <t>Henegouwen</t>
  </si>
  <si>
    <t>Limburg</t>
  </si>
  <si>
    <t>stedelijk Gewest</t>
  </si>
  <si>
    <t>J</t>
  </si>
  <si>
    <t>M</t>
  </si>
  <si>
    <t>T</t>
  </si>
  <si>
    <t>Secundair onderwijs</t>
  </si>
  <si>
    <t>Vlaamse Gemeenschapscommissie</t>
  </si>
  <si>
    <t>Intercommunale</t>
  </si>
  <si>
    <t>Gewoon secundair onderwijs</t>
  </si>
  <si>
    <t>Buitengewoon secundair onderwijs</t>
  </si>
  <si>
    <t>Privaatrechtelijk</t>
  </si>
  <si>
    <t>Gewoon kleuteronderwijs</t>
  </si>
  <si>
    <t>Gewoon lager onderwijs</t>
  </si>
  <si>
    <t>Buitengewoon kleuteronderwijs</t>
  </si>
  <si>
    <t>Buitengewoon lager onderwijs</t>
  </si>
  <si>
    <t>SCHOOLBEVOLKING IN HET VOLTIJDS BASIS- EN SECUNDAIR ONDERWIJS</t>
  </si>
  <si>
    <t>PER ONDERWIJSNIVEAU, PROVINCIE EN ARRONDISSEMENT</t>
  </si>
  <si>
    <t>Gewoon</t>
  </si>
  <si>
    <t>Buiten-</t>
  </si>
  <si>
    <t>kleuter-</t>
  </si>
  <si>
    <t>gewoon</t>
  </si>
  <si>
    <t>lager</t>
  </si>
  <si>
    <t xml:space="preserve">secundair </t>
  </si>
  <si>
    <t>basis- en</t>
  </si>
  <si>
    <t>secundair</t>
  </si>
  <si>
    <t>Provincie Antwerpen</t>
  </si>
  <si>
    <t xml:space="preserve">   Arrondissement Antwerpen</t>
  </si>
  <si>
    <t xml:space="preserve">   Arrondissement Turnhout</t>
  </si>
  <si>
    <t>Provincie Vlaams-Brabant</t>
  </si>
  <si>
    <t xml:space="preserve">   Arrondissement Halle-Vilvoorde</t>
  </si>
  <si>
    <t xml:space="preserve">   Arrondissement Leuven</t>
  </si>
  <si>
    <t>Brussels Hoofdstedelijk Gewest</t>
  </si>
  <si>
    <t>Provincie West-Vlaanderen</t>
  </si>
  <si>
    <t xml:space="preserve">   Arrondissement Brugge</t>
  </si>
  <si>
    <t xml:space="preserve">   Arrondissement Diksmuide</t>
  </si>
  <si>
    <t xml:space="preserve">   Arrondissement Ieper</t>
  </si>
  <si>
    <t xml:space="preserve">   Arrondissement Kortrijk</t>
  </si>
  <si>
    <t xml:space="preserve">   Arrondissement Oostende</t>
  </si>
  <si>
    <t xml:space="preserve">   Arrondissement Roeselare</t>
  </si>
  <si>
    <t xml:space="preserve">   Arrondissement Tielt</t>
  </si>
  <si>
    <t xml:space="preserve">   Arrondissement Veurne</t>
  </si>
  <si>
    <t>Provincie Oost-Vlaanderen</t>
  </si>
  <si>
    <t xml:space="preserve">   Arrondissement Aalst</t>
  </si>
  <si>
    <t xml:space="preserve">   Arrondissement Dendermonde</t>
  </si>
  <si>
    <t xml:space="preserve">   Arrondissement Eeklo</t>
  </si>
  <si>
    <t xml:space="preserve">   Arrondissement Gent</t>
  </si>
  <si>
    <t xml:space="preserve">   Arrondissement Oudenaarde</t>
  </si>
  <si>
    <t xml:space="preserve">   Arrondissement Sint-Niklaas</t>
  </si>
  <si>
    <t>Provincie Henegouwen</t>
  </si>
  <si>
    <t xml:space="preserve">   Arrondissement Moeskroen</t>
  </si>
  <si>
    <t>Provincie Limburg</t>
  </si>
  <si>
    <t xml:space="preserve">   Arrondissement Hasselt</t>
  </si>
  <si>
    <t xml:space="preserve">   Arrondissement Maaseik</t>
  </si>
  <si>
    <t xml:space="preserve">   Arrondissement Tongeren</t>
  </si>
  <si>
    <t>Gewoon onderwijs</t>
  </si>
  <si>
    <t>Buitengewoon onderwijs</t>
  </si>
  <si>
    <t>Geboortejaar</t>
  </si>
  <si>
    <t>Voortgezette opleidingen</t>
  </si>
  <si>
    <t>V</t>
  </si>
  <si>
    <t>SCHOOLBEVOLKING IN HET DEELTIJDS SECUNDAIR ONDERWIJS</t>
  </si>
  <si>
    <t>Deeltijds beroepssecundair onderwijs 15-18-jarigen</t>
  </si>
  <si>
    <t>Deeltijds beroepssecundair onderwijs 18-25-jarigen</t>
  </si>
  <si>
    <t xml:space="preserve"> </t>
  </si>
  <si>
    <t>Gemeenschaps-</t>
  </si>
  <si>
    <t>rechtspersoon</t>
  </si>
  <si>
    <t>VOLWASSENENONDERWIJS</t>
  </si>
  <si>
    <t xml:space="preserve">     Beeldende kunst</t>
  </si>
  <si>
    <t xml:space="preserve">     Muziek, Woordkunst en Dans</t>
  </si>
  <si>
    <t>FRANSTALIG ONDERWIJS</t>
  </si>
  <si>
    <t>Algemeen  totaal</t>
  </si>
  <si>
    <t>(1) Deze leerlingenaantallen werden niet in de tabellen van het Nederlandstalig onderwijs opgenomen.</t>
  </si>
  <si>
    <t>(2) De leerlingen in het buitengewoon onderwijs van het type 5 zijn niet in deze tabel opgenomen om dubbeltellingen te vermijden.</t>
  </si>
  <si>
    <t xml:space="preserve">in Franstalige afdelingen van Nederlandstalige scholen </t>
  </si>
  <si>
    <t>Aantal leerlingen in het geïntegreerd onderwijs</t>
  </si>
  <si>
    <t>type 1</t>
  </si>
  <si>
    <t>type 2</t>
  </si>
  <si>
    <t>type 3</t>
  </si>
  <si>
    <t>type 4</t>
  </si>
  <si>
    <t>type 6</t>
  </si>
  <si>
    <t>type 7</t>
  </si>
  <si>
    <t>type 8</t>
  </si>
  <si>
    <t>Gemeenschapsonderwijs</t>
  </si>
  <si>
    <t>Gesubsidieerd Vrij Onderwijs</t>
  </si>
  <si>
    <t>Gesubsidieerd Officieel Onderwijs</t>
  </si>
  <si>
    <t>Type</t>
  </si>
  <si>
    <t xml:space="preserve">Aantal </t>
  </si>
  <si>
    <t xml:space="preserve">Aard </t>
  </si>
  <si>
    <t>Aard</t>
  </si>
  <si>
    <t>leerlingen</t>
  </si>
  <si>
    <t>handicap</t>
  </si>
  <si>
    <t>integratie</t>
  </si>
  <si>
    <t xml:space="preserve">Totaal </t>
  </si>
  <si>
    <t>Hoger onderwijs</t>
  </si>
  <si>
    <t>GP: gedeeltelijke integratie, permanent.</t>
  </si>
  <si>
    <t>GT: gedeeltelijke integratie, tijdelijk.</t>
  </si>
  <si>
    <t>Evolutie van het aantal leerlingen in het geïntegreerd onderwijs</t>
  </si>
  <si>
    <t>1991-1992</t>
  </si>
  <si>
    <t>1992-1993</t>
  </si>
  <si>
    <t>1993-1994</t>
  </si>
  <si>
    <t>1994-1995</t>
  </si>
  <si>
    <t>1995-1996</t>
  </si>
  <si>
    <t>1996-1997</t>
  </si>
  <si>
    <t>1997-1998</t>
  </si>
  <si>
    <t>1998-1999</t>
  </si>
  <si>
    <t>1999-2000</t>
  </si>
  <si>
    <t>2000-2001</t>
  </si>
  <si>
    <t>Schooljaar</t>
  </si>
  <si>
    <t>%</t>
  </si>
  <si>
    <t>n.b.</t>
  </si>
  <si>
    <t>2001-2002</t>
  </si>
  <si>
    <t>Privaatrechtelijk rechtspersoon</t>
  </si>
  <si>
    <t>Gewoon basisonderwijs</t>
  </si>
  <si>
    <t>Totaal gewoon onderwijs</t>
  </si>
  <si>
    <t>Buitengewoon basisonderwijs</t>
  </si>
  <si>
    <t>Totaal buitengewoon onderwijs</t>
  </si>
  <si>
    <t>Anderstalige nieuwkomers</t>
  </si>
  <si>
    <t xml:space="preserve">   Arrondissement Mechelen</t>
  </si>
  <si>
    <t>VOLTIJDS BASIS- EN SECUNDAIR ONDERWIJS</t>
  </si>
  <si>
    <t xml:space="preserve">SCHOOLBEVOLKING NAAR GEBOORTEJAAR, ONDERWIJSNIVEAU EN GESLACHT  </t>
  </si>
  <si>
    <t>2002-2003</t>
  </si>
  <si>
    <t>Voortgezette lerarenopleidingen</t>
  </si>
  <si>
    <t>VP: volledige integratie, permanent.</t>
  </si>
  <si>
    <t xml:space="preserve">modulair onderwijs op het </t>
  </si>
  <si>
    <t>niveau van de 2de en 3de graad</t>
  </si>
  <si>
    <t>modulair onderwijs op het</t>
  </si>
  <si>
    <t>niveau van de 4de graad</t>
  </si>
  <si>
    <t xml:space="preserve">   Gewoon onderwijs</t>
  </si>
  <si>
    <t xml:space="preserve">   Buitengewoon onderwijs</t>
  </si>
  <si>
    <t>GEINTEGREERD ONDERWIJS</t>
  </si>
  <si>
    <t>2003-2004</t>
  </si>
  <si>
    <t>begeleid vanuit het buitengewoon basisonderwijs</t>
  </si>
  <si>
    <t>begeleid vanuit het buitengewoon secundair onderwijs</t>
  </si>
  <si>
    <t>2004-2005</t>
  </si>
  <si>
    <t>HUISONDERWIJS</t>
  </si>
  <si>
    <t>In Vlaanderen geldt er geen schoolplicht, maar leerplicht.  Hieraan kan ook voldaan worden door het volgen van huisonderwijs.</t>
  </si>
  <si>
    <t xml:space="preserve">Huisonderwijs is een vorm van onderwijs waarbij de ouders van de leerplichtige jongeren beslist hebben dit zelf te organiseren </t>
  </si>
  <si>
    <t xml:space="preserve">De overheid heeft immers de opdracht te controleren of alle leerplichtige leerlingen effectief aan de leerplicht voldoen. </t>
  </si>
  <si>
    <t xml:space="preserve">Huisonderwijs binnen het basisonderwijs </t>
  </si>
  <si>
    <t>4 jaar</t>
  </si>
  <si>
    <t>5 jaar</t>
  </si>
  <si>
    <t>6 jaar</t>
  </si>
  <si>
    <t>7 jaar</t>
  </si>
  <si>
    <t>8 jaar</t>
  </si>
  <si>
    <t>9 jaar</t>
  </si>
  <si>
    <t>10 jaar</t>
  </si>
  <si>
    <t>11 jaar</t>
  </si>
  <si>
    <t xml:space="preserve">Huisonderwijs binnen het secundair onderwijs </t>
  </si>
  <si>
    <t>12 jaar</t>
  </si>
  <si>
    <t>13 jaar</t>
  </si>
  <si>
    <t>14 jaar</t>
  </si>
  <si>
    <t>15 jaar</t>
  </si>
  <si>
    <t>16 jaar</t>
  </si>
  <si>
    <t>17 jaar</t>
  </si>
  <si>
    <t>CENTRA VOOR DEELTIJDSE VORMING</t>
  </si>
  <si>
    <t>geboortejaar</t>
  </si>
  <si>
    <t xml:space="preserve">(1) Om dubbeltellingen te vermijden werden de leerlingen die ook ingeschreven zijn in een centrum </t>
  </si>
  <si>
    <t xml:space="preserve">centrum voor deeltijdse vorming. </t>
  </si>
  <si>
    <t>==</t>
  </si>
  <si>
    <t>HOGER ONDERWIJS</t>
  </si>
  <si>
    <t>Hogescholenonderwijs</t>
  </si>
  <si>
    <t xml:space="preserve">Gesubsidieerd </t>
  </si>
  <si>
    <t>Vrij Onderwijs (VGO)</t>
  </si>
  <si>
    <t>Officieel Onderwijs (OGO)</t>
  </si>
  <si>
    <t>2005-2006</t>
  </si>
  <si>
    <t>Universitair onderwijs</t>
  </si>
  <si>
    <t>BAMA en Basisopleidingen (1)</t>
  </si>
  <si>
    <t>Bachelor na bachelor</t>
  </si>
  <si>
    <t xml:space="preserve">Master na master (2) </t>
  </si>
  <si>
    <t>Academische en initiële lerarenopleiding (3)</t>
  </si>
  <si>
    <t>Academische graad van doctor</t>
  </si>
  <si>
    <t>Aanvullende opleiding GAS (4)</t>
  </si>
  <si>
    <t>Specialisatie opleiding GGS (5)</t>
  </si>
  <si>
    <t>Algemeen totaal</t>
  </si>
  <si>
    <t>Doctoraatsopleiding</t>
  </si>
  <si>
    <t>(3) Staat voor initiële lerarenopleiding van academisch niveau (hogescholen) en academische initiële lerarenopleiding (universiteiten).</t>
  </si>
  <si>
    <t>(4) GAS staat voor 'Gediplomeerde in de aanvullende studies van…".</t>
  </si>
  <si>
    <t>(5) GGS staat voor "Gediplomeerde in de gespecialiseerde studies van …".</t>
  </si>
  <si>
    <t xml:space="preserve">   Academische opleidingen en basisopleidingen van twee cycli</t>
  </si>
  <si>
    <t>HOGER ONDERWIJS (1)</t>
  </si>
  <si>
    <t>Daarnaast kunnen de studenten zich nog inschrijven in een andere opleiding. Dit zijn dan tweede of volgende inschrijvingen.</t>
  </si>
  <si>
    <t>SCHOOLBEVOLKING IN HET VOLTIJDS BASIS- EN SECUNDAIR ONDERWIJS NAAR ONDERWIJSNIVEAU EN SOORT INRICHTENDE MACHT</t>
  </si>
  <si>
    <t>(2) Staat voor de master na master, zowel voor de hogescholen als de universiteiten.</t>
  </si>
  <si>
    <t>Deeltijds zeevisserijonderwijs</t>
  </si>
  <si>
    <t>onder de bevoegdheid van het Vlaams Ministerie van Onderwijs en Vorming (1)(2)</t>
  </si>
  <si>
    <t xml:space="preserve">     van het gemeenschapsonderwijs.</t>
  </si>
  <si>
    <t>onderwijs (GO)</t>
  </si>
  <si>
    <t>SCHOOLBEVOLKING IN HET VOLTIJDS ONDERWIJS NAAR SOORT INRICHTENDE MACHT EN GESLACHT</t>
  </si>
  <si>
    <t>2006-2007</t>
  </si>
  <si>
    <t>in Franstalige scholen onder de bevoegdheid van het Vlaams Ministerie van Onderwijs en Vorming (1)(2)</t>
  </si>
  <si>
    <t>1 VP</t>
  </si>
  <si>
    <t>15 matig visueel</t>
  </si>
  <si>
    <t>15 VP</t>
  </si>
  <si>
    <t>AANTAL STUDENTEN INGESCHREVEN MET EEN DIPLOMACONTRACT NAAR GEBOORTEJAAR, SOORT OPLEIDING EN GESLACHT</t>
  </si>
  <si>
    <t>Schooljaar 2007-2008</t>
  </si>
  <si>
    <t>Academiejaar 2007-2008</t>
  </si>
  <si>
    <t>2007-2008</t>
  </si>
  <si>
    <t>Specifieke lerarenopleiding na master</t>
  </si>
  <si>
    <t>(1) Staat voor professioneel en academisch gerichte bachelor, master en basisopleidingen in afbouw.</t>
  </si>
  <si>
    <t>en te bekostigen. Ouders die voor huisonderwijs kiezen, moeten dit meedelen aan het Beleidsdomein Onderwijs.en Vorming.</t>
  </si>
  <si>
    <t>3 jaar</t>
  </si>
  <si>
    <t xml:space="preserve">Onderwijsnet van de </t>
  </si>
  <si>
    <t xml:space="preserve">(351 jongens en 108 meisjes). Deze leerlingen volgen slechts een deel van hun opleiding in een </t>
  </si>
  <si>
    <t>voor deeltijds onderwijs (DBSO) niet opgenomen in deze tabel. Het gaat om 459 leerlingen DBSO</t>
  </si>
  <si>
    <t>(1) De telling is gebaseerd op het aantal financierbare leerlingen (1 februari). Wie meer dan één studierichting volgt, wordt meer dan éénmaal geteld.</t>
  </si>
  <si>
    <t>SCHOOLBEVOLKING VOLWASSENENONDERWIS</t>
  </si>
  <si>
    <t>SCHOOLBEVOLKING DEELTIJDS KUNSTONDERWIS</t>
  </si>
  <si>
    <t xml:space="preserve">      - referteperiode 1/2/2007-31/8/2007</t>
  </si>
  <si>
    <t xml:space="preserve">      - referteperiode 1/9/2007-31/3/2008</t>
  </si>
  <si>
    <t>(1) De leerlingenaantallen in deze tabellen zijn reeds opgenomen in de tabellen van het gewoon basis- en secundair onderwijs.</t>
  </si>
  <si>
    <t>school voor gewoon onderwijs</t>
  </si>
  <si>
    <t>begeleidende school (BuSO)</t>
  </si>
  <si>
    <t>begeleidende school (BuBa)</t>
  </si>
  <si>
    <t>1  VP</t>
  </si>
  <si>
    <t>392 matig lichamelijk</t>
  </si>
  <si>
    <t>217 ernstig lichamelijk</t>
  </si>
  <si>
    <t>27 matig visueel</t>
  </si>
  <si>
    <t>74 ernstig visueel</t>
  </si>
  <si>
    <t>45 ernstig auditief</t>
  </si>
  <si>
    <t>479 matig auditief</t>
  </si>
  <si>
    <t>217 VP</t>
  </si>
  <si>
    <t>392 VP</t>
  </si>
  <si>
    <t>74 VP</t>
  </si>
  <si>
    <t>27 VP</t>
  </si>
  <si>
    <t>45 VP</t>
  </si>
  <si>
    <t>479 VP</t>
  </si>
  <si>
    <t>1.235 VP</t>
  </si>
  <si>
    <t>4 VP</t>
  </si>
  <si>
    <t>4.160 VP</t>
  </si>
  <si>
    <t>13 normaal begaafd</t>
  </si>
  <si>
    <t>13 VP</t>
  </si>
  <si>
    <t>585 matig lichamelijk</t>
  </si>
  <si>
    <t>571 ernstig lichamelijk</t>
  </si>
  <si>
    <t xml:space="preserve">571 VP </t>
  </si>
  <si>
    <t>585 VP</t>
  </si>
  <si>
    <t>52 matig visueel</t>
  </si>
  <si>
    <t>147 ernstig visueel</t>
  </si>
  <si>
    <t>147 VP</t>
  </si>
  <si>
    <t>52 VP</t>
  </si>
  <si>
    <t>588 ernstig auditief</t>
  </si>
  <si>
    <t>1.994 matig auditief</t>
  </si>
  <si>
    <t>588 VP</t>
  </si>
  <si>
    <t>1.994 VP</t>
  </si>
  <si>
    <t>206 VP</t>
  </si>
  <si>
    <t>2 VP</t>
  </si>
  <si>
    <t>7 VP</t>
  </si>
  <si>
    <t>143 normaal begaafd</t>
  </si>
  <si>
    <t>1 licht mentale handicap</t>
  </si>
  <si>
    <t>143 VP</t>
  </si>
  <si>
    <t>289 matig lichamelijk</t>
  </si>
  <si>
    <t>289 VP</t>
  </si>
  <si>
    <t>168 ernstig visueel</t>
  </si>
  <si>
    <t>168 VP</t>
  </si>
  <si>
    <t>1.618 matig auditief</t>
  </si>
  <si>
    <t>596 ernstig auditief</t>
  </si>
  <si>
    <t>596 VP</t>
  </si>
  <si>
    <t>1.602 VP + 16 VT</t>
  </si>
  <si>
    <t>3.199 VP + 16 VT</t>
  </si>
  <si>
    <t>19 ernstig lichamelijk</t>
  </si>
  <si>
    <t>7 matig lichamelijk</t>
  </si>
  <si>
    <t>19 VP</t>
  </si>
  <si>
    <t>21 ernstig visueel</t>
  </si>
  <si>
    <t>2 matig visueel</t>
  </si>
  <si>
    <t>21 VP</t>
  </si>
  <si>
    <t>48 ernstig auditief</t>
  </si>
  <si>
    <t>52 matig auditief</t>
  </si>
  <si>
    <t>48 VP</t>
  </si>
  <si>
    <t>51 VP + 1 VT</t>
  </si>
  <si>
    <t>148 VP + 1 VT</t>
  </si>
  <si>
    <t>Aantal leerlingen in het geïntegreerd onderwijs, per onderwijsniveau (gewoon onderwijs) van de leerling</t>
  </si>
  <si>
    <t>ingedeeld naar onderwijsnet van de begeleidende school (BuBa)</t>
  </si>
  <si>
    <t>ingedeeld naar onderwijsnet van de begeleidende school (BuSO)</t>
  </si>
  <si>
    <t xml:space="preserve">     Op 1 februari 2008 telde het buitengewoon secundair onderwijs van de gemeenschap 36 leerlingen in het type 5.</t>
  </si>
  <si>
    <t xml:space="preserve">     Op 1 februari 2008 telde het buitengewoon kleuteronderwijs geen leerlingen en het buitengewoon lager onderwijs 13 leerlingen in het type 5 </t>
  </si>
  <si>
    <t>378 ernstig lichamelijk</t>
  </si>
  <si>
    <t>378 VP</t>
  </si>
  <si>
    <t xml:space="preserve">   Professioneel gerichte bachelor</t>
  </si>
  <si>
    <t>(1) Het betreft een eerste inschrijving van de studenten met een diplomacontract en dit in een instelling van het hoger onderwijs in het huidige academiejaar.</t>
  </si>
  <si>
    <t>(3) Bron: Federatie Centra Basiseducatie vzw, Sint-Elooisdreef 56A, 8500 Kortrijk.</t>
  </si>
  <si>
    <t>(4) Inclusief B.I.S.-Online.</t>
  </si>
  <si>
    <t xml:space="preserve">     Secundair volwassenenonderwijs (1)(2)</t>
  </si>
  <si>
    <t xml:space="preserve">     Hoger beroepsonderwijs van het volwassenenonderwijs (1)(2)</t>
  </si>
  <si>
    <t xml:space="preserve">     Basiseducatie (3)</t>
  </si>
  <si>
    <t xml:space="preserve">     Begeleid Individueel Studeren (4)</t>
  </si>
  <si>
    <t>DEELTIJDS KUNSTONDERWIJS (1)</t>
  </si>
  <si>
    <t>Aantal leerlingen in de centra voor deeltijdse vorming - 2007-2008 (1)</t>
  </si>
  <si>
    <t>begeleid vanuit het buitengewoon basisonderwijs, naar onderwijsnet van de begeleidende school (1)</t>
  </si>
  <si>
    <t>begeleid vanuit het buitengewoon secundair onderwijs, naar onderwijsnet van de begeleidende school (1)</t>
  </si>
  <si>
    <t>begeleid vanuit het buitengewoon basisonderwijs, naar onderwijsnet van de school voor gewoon onderwijs (1)</t>
  </si>
  <si>
    <t>begeleid vanuit het buitengewoon secundair onderwijs, naar onderwijsnet van de school voor gewoon onderwijs (1)</t>
  </si>
  <si>
    <t>VT: volledige integratie, tijdelijk.</t>
  </si>
  <si>
    <t>SCHOOLBEVOLKING: OVERZICHTSTABELLEN</t>
  </si>
  <si>
    <t>Algemene overzichtstabel basis-, secundair en hoger onderwijs</t>
  </si>
  <si>
    <t>Basis- en secundair onderwijs naar provincie</t>
  </si>
  <si>
    <t>Basis- en secundair onderwijs naar soort inrichtende macht</t>
  </si>
  <si>
    <t>Basis- en secundair onderwijs naar arrondissement</t>
  </si>
  <si>
    <t>Basis- en secundair onderwijs naar geboortejaar</t>
  </si>
  <si>
    <t>Hoger onderwijs (diplomacontracten) naar geboortejaar, soort opleiding en geslacht</t>
  </si>
  <si>
    <t>Deeltijds beroepssecundair onderwijs</t>
  </si>
  <si>
    <t>Volwassenenonderwijs en deeltijds kunstonderwijs</t>
  </si>
  <si>
    <t>Huisonderwjis</t>
  </si>
  <si>
    <t>Aantal leerlingen in Franstalige scholen en Franstalige afdelingen van Nederlandstalige scholen</t>
  </si>
  <si>
    <t>Geïntegreerd onderwijs per type en onderwijsnet</t>
  </si>
  <si>
    <t>Geïntegreerd onderwijs per onderwijsniveau van de leerling, aard handicap en aard integratie</t>
  </si>
  <si>
    <t>Geïntegreerd onderwijs: evolutie per onderwijsnet</t>
  </si>
  <si>
    <t>07ALG01</t>
  </si>
  <si>
    <t>07ALG02</t>
  </si>
  <si>
    <t>07ALG03</t>
  </si>
  <si>
    <t>07ALG04</t>
  </si>
  <si>
    <t>07ALG05</t>
  </si>
  <si>
    <t>07ALG06</t>
  </si>
  <si>
    <t>07ALG07</t>
  </si>
  <si>
    <t>07ALG08</t>
  </si>
  <si>
    <t>07ALG09</t>
  </si>
  <si>
    <t>07ALG11</t>
  </si>
  <si>
    <t>07ALG12</t>
  </si>
  <si>
    <t>07ALG13</t>
  </si>
  <si>
    <t>07ALG10</t>
  </si>
  <si>
    <t>CDV</t>
  </si>
  <si>
    <t>Deeltijdse vorming</t>
  </si>
  <si>
    <r>
      <t xml:space="preserve">(1) Het aantal unieke inschrijvingen in een opleiding wordt geteld. Unieke inschrijving in een opleiding: iemand die zich gedurende een referteperiode twee of meer keer inschrijft in dezelfde opleiding en binnen hetzelfde stelsel, wordt slechts éénmaal geteld. Wanneer hij/zij zich twee (of meer) keer inschrijft in dezelfde opleiding, maar in een verschillend stelsel (de ene keer lineair, de andere keer modulair), dan wordt hij tweemaal geteld. Wanneer hij/zij zich in twee verschillende opleidingen -al dan niet binnen hetzelfde studiegebied- inschrijft, wordt hij tweemaal geteld.
(2) Omdat de invoering van het nieuwe decreet eigenlijk kan gezien worden als een ‘trendbreuk’ in het statistisch materiaal, heeft de afdeling Volwassenenonderwijs ervoor gekozen om de referteperiode op te splitsen in 2 periodes, nl. de periode vóór en ná de invoering van het decreet op 01.09.2007. Dit betekent concreet dat er in het jaarboek per ‘onderwerp’ steeds een tabel opgenomen is met cijfergegevens m.b.t. de referteperiode 01.02.2007 t.e.m. 31.08.2007 en een tabel met cijfergegevens voor de referteperiode 01.09.2007 t.e.m. 31.03.2008 (de referteperiode voor het schooljaar 2007-2008 loopt niet zoals voorheen van 01.02.2007 t.e.m. 31.01.2008, maar wordt eenmalig verlengd tot 31.03.2008). 
</t>
    </r>
    <r>
      <rPr>
        <b/>
        <sz val="9"/>
        <rFont val="Arial"/>
        <family val="2"/>
      </rPr>
      <t>De cijfers in de beide referteperiodes dienen afzonderlijk beschouwd te worden en kunnen niet samengeteld worden. Als gevolg van 
deze gewijzigde registratie is een vergelijking met de cijfergegevens van vorige referteperiodes niet mogelijk.</t>
    </r>
    <r>
      <rPr>
        <sz val="9"/>
        <rFont val="Arial"/>
        <family val="2"/>
      </rPr>
      <t xml:space="preserve">
</t>
    </r>
  </si>
</sst>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BF&quot;;\-#,##0\ &quot;BF&quot;"/>
    <numFmt numFmtId="173" formatCode="#,##0\ &quot;BF&quot;;[Red]\-#,##0\ &quot;BF&quot;"/>
    <numFmt numFmtId="174" formatCode="#,##0.00\ &quot;BF&quot;;\-#,##0.00\ &quot;BF&quot;"/>
    <numFmt numFmtId="175" formatCode="#,##0.00\ &quot;BF&quot;;[Red]\-#,##0.00\ &quot;BF&quot;"/>
    <numFmt numFmtId="176" formatCode="_-* #,##0\ &quot;BF&quot;_-;\-* #,##0\ &quot;BF&quot;_-;_-* &quot;-&quot;\ &quot;BF&quot;_-;_-@_-"/>
    <numFmt numFmtId="177" formatCode="_-* #,##0\ _B_F_-;\-* #,##0\ _B_F_-;_-* &quot;-&quot;\ _B_F_-;_-@_-"/>
    <numFmt numFmtId="178" formatCode="_-* #,##0.00\ &quot;BF&quot;_-;\-* #,##0.00\ &quot;BF&quot;_-;_-* &quot;-&quot;??\ &quot;BF&quot;_-;_-@_-"/>
    <numFmt numFmtId="179" formatCode="_-* #,##0.00\ _B_F_-;\-* #,##0.00\ _B_F_-;_-* &quot;-&quot;??\ _B_F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quot;-&quot;"/>
    <numFmt numFmtId="189" formatCode="#,##0;\-0;&quot;-&quot;"/>
    <numFmt numFmtId="190" formatCode="0.0"/>
    <numFmt numFmtId="191" formatCode="#,##0.0"/>
    <numFmt numFmtId="192" formatCode="0.000000"/>
    <numFmt numFmtId="193" formatCode="0.000%"/>
    <numFmt numFmtId="194" formatCode="0.0%"/>
    <numFmt numFmtId="195" formatCode="0.0000%"/>
    <numFmt numFmtId="196" formatCode="0.000"/>
    <numFmt numFmtId="197" formatCode="#,##0.00&quot; BF&quot;;[Red]\-#,##0.00&quot; BF&quot;"/>
    <numFmt numFmtId="198" formatCode="#,##0&quot; BF&quot;;[Red]\-#,##0&quot; BF&quot;"/>
    <numFmt numFmtId="199" formatCode="#,##0.0;0.0;&quot;-&quot;"/>
    <numFmt numFmtId="200" formatCode="#,##0.00;0.00;&quot;-&quot;"/>
    <numFmt numFmtId="201" formatCode="#,##0;0;\-"/>
    <numFmt numFmtId="202" formatCode="00.00.00.000"/>
    <numFmt numFmtId="203" formatCode="##,#00\3\-\3"/>
    <numFmt numFmtId="204" formatCode="&quot;Ja&quot;;&quot;Ja&quot;;&quot;Nee&quot;"/>
    <numFmt numFmtId="205" formatCode="&quot;Waar&quot;;&quot;Waar&quot;;&quot;Niet waar&quot;"/>
    <numFmt numFmtId="206" formatCode="&quot;Aan&quot;;&quot;Aan&quot;;&quot;Uit&quot;"/>
    <numFmt numFmtId="207" formatCode="[$€-2]\ #.##000_);[Red]\([$€-2]\ #.##000\)"/>
  </numFmts>
  <fonts count="52">
    <font>
      <sz val="10"/>
      <name val="Arial"/>
      <family val="0"/>
    </font>
    <font>
      <b/>
      <sz val="10"/>
      <name val="Arial"/>
      <family val="2"/>
    </font>
    <font>
      <b/>
      <sz val="9"/>
      <name val="Arial"/>
      <family val="2"/>
    </font>
    <font>
      <sz val="9"/>
      <name val="Arial"/>
      <family val="2"/>
    </font>
    <font>
      <sz val="8"/>
      <name val="Arial"/>
      <family val="2"/>
    </font>
    <font>
      <b/>
      <sz val="8"/>
      <name val="Arial"/>
      <family val="2"/>
    </font>
    <font>
      <sz val="10"/>
      <name val="Helv"/>
      <family val="0"/>
    </font>
    <font>
      <sz val="11"/>
      <name val="Optimum"/>
      <family val="0"/>
    </font>
    <font>
      <sz val="10"/>
      <name val="MS Sans Serif"/>
      <family val="2"/>
    </font>
    <font>
      <sz val="10"/>
      <name val="Optimum"/>
      <family val="0"/>
    </font>
    <font>
      <u val="single"/>
      <sz val="10"/>
      <color indexed="36"/>
      <name val="Arial"/>
      <family val="2"/>
    </font>
    <font>
      <u val="single"/>
      <sz val="10"/>
      <color indexed="12"/>
      <name val="Arial"/>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9"/>
      <name val="Optimum"/>
      <family val="0"/>
    </font>
    <font>
      <b/>
      <i/>
      <sz val="9"/>
      <name val="Arial"/>
      <family val="2"/>
    </font>
    <font>
      <b/>
      <i/>
      <sz val="9"/>
      <color indexed="9"/>
      <name val="Arial"/>
      <family val="2"/>
    </font>
    <font>
      <sz val="10"/>
      <color indexed="8"/>
      <name val="Arial"/>
      <family val="2"/>
    </font>
    <font>
      <b/>
      <u val="single"/>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color indexed="63"/>
      </right>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color indexed="8"/>
      </left>
      <right>
        <color indexed="63"/>
      </right>
      <top style="medium"/>
      <bottom>
        <color indexed="63"/>
      </bottom>
    </border>
    <border>
      <left style="medium">
        <color indexed="8"/>
      </left>
      <right>
        <color indexed="63"/>
      </right>
      <top style="medium"/>
      <bottom>
        <color indexed="63"/>
      </bottom>
    </border>
    <border>
      <left style="thin">
        <color indexed="8"/>
      </left>
      <right style="medium">
        <color indexed="8"/>
      </right>
      <top style="medium"/>
      <bottom>
        <color indexed="63"/>
      </bottom>
    </border>
    <border>
      <left style="thin">
        <color indexed="8"/>
      </left>
      <right>
        <color indexed="63"/>
      </right>
      <top>
        <color indexed="63"/>
      </top>
      <bottom>
        <color indexed="63"/>
      </bottom>
    </border>
    <border>
      <left style="medium">
        <color indexed="8"/>
      </left>
      <right>
        <color indexed="63"/>
      </right>
      <top>
        <color indexed="63"/>
      </top>
      <bottom>
        <color indexed="63"/>
      </bottom>
    </border>
    <border>
      <left style="thin">
        <color indexed="8"/>
      </left>
      <right style="medium">
        <color indexed="8"/>
      </right>
      <top>
        <color indexed="63"/>
      </top>
      <bottom>
        <color indexed="63"/>
      </bottom>
    </border>
    <border>
      <left>
        <color indexed="63"/>
      </left>
      <right>
        <color indexed="63"/>
      </right>
      <top style="thin"/>
      <bottom>
        <color indexed="63"/>
      </bottom>
    </border>
    <border>
      <left style="thin">
        <color indexed="8"/>
      </left>
      <right>
        <color indexed="63"/>
      </right>
      <top style="thin"/>
      <bottom>
        <color indexed="63"/>
      </bottom>
    </border>
    <border>
      <left style="medium">
        <color indexed="8"/>
      </left>
      <right>
        <color indexed="63"/>
      </right>
      <top style="thin"/>
      <bottom>
        <color indexed="63"/>
      </bottom>
    </border>
    <border>
      <left style="thin">
        <color indexed="8"/>
      </left>
      <right style="medium">
        <color indexed="8"/>
      </right>
      <top style="thin"/>
      <bottom>
        <color indexed="63"/>
      </bottom>
    </border>
    <border>
      <left style="medium">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medium">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thin">
        <color indexed="8"/>
      </top>
      <bottom>
        <color indexed="63"/>
      </bottom>
    </border>
    <border>
      <left style="thin">
        <color indexed="8"/>
      </left>
      <right style="medium"/>
      <top style="thin">
        <color indexed="8"/>
      </top>
      <bottom>
        <color indexed="63"/>
      </bottom>
    </border>
    <border>
      <left style="thin">
        <color indexed="8"/>
      </left>
      <right>
        <color indexed="63"/>
      </right>
      <top style="thin"/>
      <bottom style="thin"/>
    </border>
    <border>
      <left style="medium">
        <color indexed="8"/>
      </left>
      <right>
        <color indexed="63"/>
      </right>
      <top style="thin"/>
      <bottom style="thin"/>
    </border>
    <border>
      <left style="thin">
        <color indexed="8"/>
      </left>
      <right style="medium">
        <color indexed="8"/>
      </right>
      <top style="thin"/>
      <bottom style="thin"/>
    </border>
    <border>
      <left>
        <color indexed="63"/>
      </left>
      <right>
        <color indexed="63"/>
      </right>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style="thin"/>
    </border>
    <border>
      <left>
        <color indexed="63"/>
      </left>
      <right style="thin"/>
      <top style="thin"/>
      <bottom style="thin"/>
    </border>
    <border>
      <left>
        <color indexed="63"/>
      </left>
      <right style="thin">
        <color indexed="8"/>
      </right>
      <top style="thin">
        <color indexed="8"/>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medium"/>
      <bottom style="thin"/>
    </border>
    <border>
      <left>
        <color indexed="63"/>
      </left>
      <right style="thin"/>
      <top style="thin">
        <color indexed="8"/>
      </top>
      <bottom style="thin">
        <color indexed="8"/>
      </bottom>
    </border>
    <border>
      <left>
        <color indexed="63"/>
      </left>
      <right style="thin"/>
      <top style="thin">
        <color indexed="8"/>
      </top>
      <bottom>
        <color indexed="63"/>
      </bottom>
    </border>
    <border>
      <left>
        <color indexed="63"/>
      </left>
      <right style="thin"/>
      <top>
        <color indexed="63"/>
      </top>
      <bottom style="thin"/>
    </border>
    <border>
      <left style="thin"/>
      <right style="thin"/>
      <top style="thin"/>
      <bottom>
        <color indexed="63"/>
      </bottom>
    </border>
    <border>
      <left style="thin">
        <color indexed="8"/>
      </left>
      <right>
        <color indexed="63"/>
      </right>
      <top>
        <color indexed="63"/>
      </top>
      <bottom style="thin">
        <color indexed="8"/>
      </bottom>
    </border>
    <border>
      <left style="medium">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color indexed="63"/>
      </top>
      <bottom style="thin">
        <color indexed="8"/>
      </bottom>
    </border>
    <border>
      <left style="thin">
        <color indexed="8"/>
      </left>
      <right style="medium"/>
      <top>
        <color indexed="63"/>
      </top>
      <bottom>
        <color indexed="63"/>
      </bottom>
    </border>
    <border>
      <left style="medium"/>
      <right>
        <color indexed="63"/>
      </right>
      <top style="thin"/>
      <bottom style="thin"/>
    </border>
    <border>
      <left style="thin"/>
      <right style="thin"/>
      <top style="medium"/>
      <bottom>
        <color indexed="63"/>
      </bottom>
    </border>
    <border>
      <left style="thin"/>
      <right style="thin"/>
      <top>
        <color indexed="63"/>
      </top>
      <bottom style="thin"/>
    </border>
    <border>
      <left style="medium"/>
      <right>
        <color indexed="63"/>
      </right>
      <top>
        <color indexed="63"/>
      </top>
      <bottom style="thin"/>
    </border>
    <border>
      <left style="thin">
        <color indexed="8"/>
      </left>
      <right style="medium"/>
      <top>
        <color indexed="63"/>
      </top>
      <bottom style="thin"/>
    </border>
    <border>
      <left style="thin"/>
      <right>
        <color indexed="63"/>
      </right>
      <top>
        <color indexed="63"/>
      </top>
      <bottom style="thin">
        <color indexed="8"/>
      </bottom>
    </border>
    <border>
      <left>
        <color indexed="63"/>
      </left>
      <right style="thin"/>
      <top style="medium"/>
      <bottom>
        <color indexed="63"/>
      </bottom>
    </border>
    <border>
      <left>
        <color indexed="63"/>
      </left>
      <right style="thin">
        <color indexed="8"/>
      </right>
      <top style="medium"/>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top style="medium"/>
      <bottom style="thin"/>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color indexed="63"/>
      </top>
      <bottom style="thin"/>
    </border>
    <border>
      <left style="medium">
        <color indexed="8"/>
      </left>
      <right>
        <color indexed="63"/>
      </right>
      <top>
        <color indexed="63"/>
      </top>
      <bottom style="thin"/>
    </border>
    <border>
      <left style="thin">
        <color indexed="8"/>
      </left>
      <right style="medium">
        <color indexed="8"/>
      </right>
      <top>
        <color indexed="63"/>
      </top>
      <bottom style="thin"/>
    </border>
    <border>
      <left style="medium"/>
      <right style="thin"/>
      <top style="thin"/>
      <bottom>
        <color indexed="63"/>
      </bottom>
    </border>
    <border>
      <left style="thin"/>
      <right style="medium"/>
      <top style="thin"/>
      <bottom>
        <color indexed="63"/>
      </bottom>
    </border>
    <border>
      <left style="thin"/>
      <right style="thin"/>
      <top style="medium"/>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 fontId="6" fillId="0" borderId="0" applyFont="0" applyFill="0" applyBorder="0" applyAlignment="0" applyProtection="0"/>
    <xf numFmtId="190" fontId="9" fillId="0" borderId="0" applyFont="0" applyFill="0" applyBorder="0" applyAlignment="0" applyProtection="0"/>
    <xf numFmtId="192" fontId="9" fillId="0" borderId="0" applyFon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3" fontId="8" fillId="0" borderId="0" applyFont="0" applyFill="0" applyBorder="0" applyAlignment="0" applyProtection="0"/>
    <xf numFmtId="4" fontId="6" fillId="0" borderId="0" applyFont="0" applyFill="0" applyBorder="0" applyAlignment="0" applyProtection="0"/>
    <xf numFmtId="0" fontId="41" fillId="0" borderId="3" applyNumberFormat="0" applyFill="0" applyAlignment="0" applyProtection="0"/>
    <xf numFmtId="0" fontId="10" fillId="0" borderId="0" applyNumberFormat="0" applyFill="0" applyBorder="0" applyAlignment="0" applyProtection="0"/>
    <xf numFmtId="0" fontId="42" fillId="28" borderId="0" applyNumberFormat="0" applyBorder="0" applyAlignment="0" applyProtection="0"/>
    <xf numFmtId="3" fontId="4" fillId="1" borderId="4" applyBorder="0">
      <alignment/>
      <protection/>
    </xf>
    <xf numFmtId="0" fontId="11" fillId="0" borderId="0" applyNumberFormat="0" applyFill="0" applyBorder="0" applyAlignment="0" applyProtection="0"/>
    <xf numFmtId="0" fontId="4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1" fontId="8" fillId="0" borderId="0" applyFont="0" applyFill="0" applyBorder="0" applyAlignment="0" applyProtection="0"/>
    <xf numFmtId="2" fontId="8"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12" fillId="1" borderId="8">
      <alignment horizontal="center" vertical="top" textRotation="90"/>
      <protection/>
    </xf>
    <xf numFmtId="0" fontId="47" fillId="30" borderId="0" applyNumberFormat="0" applyBorder="0" applyAlignment="0" applyProtection="0"/>
    <xf numFmtId="4" fontId="6" fillId="0" borderId="0" applyFont="0" applyFill="0" applyBorder="0" applyAlignment="0" applyProtection="0"/>
    <xf numFmtId="0" fontId="13" fillId="0" borderId="9">
      <alignment/>
      <protection/>
    </xf>
    <xf numFmtId="0" fontId="0" fillId="31" borderId="10" applyNumberFormat="0" applyFont="0" applyAlignment="0" applyProtection="0"/>
    <xf numFmtId="0" fontId="48" fillId="32" borderId="0" applyNumberFormat="0" applyBorder="0" applyAlignment="0" applyProtection="0"/>
    <xf numFmtId="194" fontId="8" fillId="0" borderId="0" applyFont="0" applyFill="0" applyBorder="0" applyAlignment="0" applyProtection="0"/>
    <xf numFmtId="10" fontId="8" fillId="0" borderId="0">
      <alignment/>
      <protection/>
    </xf>
    <xf numFmtId="193" fontId="8" fillId="0" borderId="0" applyFont="0" applyFill="0" applyBorder="0" applyAlignment="0" applyProtection="0"/>
    <xf numFmtId="195" fontId="9" fillId="0" borderId="0" applyFont="0" applyFill="0" applyBorder="0" applyAlignment="0" applyProtection="0"/>
    <xf numFmtId="9" fontId="0" fillId="0" borderId="0" applyFont="0" applyFill="0" applyBorder="0" applyAlignment="0" applyProtection="0"/>
    <xf numFmtId="0" fontId="8"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7" fillId="0" borderId="0">
      <alignment/>
      <protection/>
    </xf>
    <xf numFmtId="0" fontId="14" fillId="0" borderId="9" applyBorder="0" applyAlignment="0">
      <protection/>
    </xf>
    <xf numFmtId="0" fontId="15" fillId="0" borderId="0">
      <alignment/>
      <protection/>
    </xf>
    <xf numFmtId="0" fontId="16" fillId="33" borderId="9" applyBorder="0">
      <alignment/>
      <protection/>
    </xf>
    <xf numFmtId="0" fontId="49" fillId="26"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580">
    <xf numFmtId="0" fontId="0" fillId="0" borderId="0" xfId="0" applyAlignment="1">
      <alignment/>
    </xf>
    <xf numFmtId="0" fontId="1" fillId="0" borderId="0" xfId="0" applyFont="1" applyBorder="1" applyAlignment="1">
      <alignment/>
    </xf>
    <xf numFmtId="0" fontId="1" fillId="0" borderId="0" xfId="0" applyFont="1" applyAlignment="1">
      <alignment/>
    </xf>
    <xf numFmtId="0" fontId="1" fillId="0" borderId="12" xfId="0" applyFont="1" applyBorder="1" applyAlignment="1">
      <alignment/>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2"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0" xfId="0" applyFont="1" applyBorder="1" applyAlignment="1">
      <alignment horizontal="center"/>
    </xf>
    <xf numFmtId="0" fontId="1" fillId="0" borderId="19" xfId="0" applyFont="1" applyBorder="1" applyAlignment="1">
      <alignment/>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19" xfId="0" applyFont="1" applyBorder="1" applyAlignment="1">
      <alignment horizontal="center"/>
    </xf>
    <xf numFmtId="0" fontId="0" fillId="0" borderId="0" xfId="0" applyFont="1" applyBorder="1" applyAlignment="1">
      <alignment/>
    </xf>
    <xf numFmtId="188" fontId="0" fillId="0" borderId="16" xfId="0" applyNumberFormat="1" applyFont="1" applyBorder="1" applyAlignment="1">
      <alignment horizontal="right"/>
    </xf>
    <xf numFmtId="188" fontId="0" fillId="0" borderId="17" xfId="0" applyNumberFormat="1" applyFont="1" applyBorder="1" applyAlignment="1">
      <alignment horizontal="right"/>
    </xf>
    <xf numFmtId="188" fontId="0" fillId="0" borderId="18" xfId="0" applyNumberFormat="1" applyFont="1" applyBorder="1" applyAlignment="1">
      <alignment horizontal="right"/>
    </xf>
    <xf numFmtId="188" fontId="0" fillId="0" borderId="0" xfId="0" applyNumberFormat="1" applyFont="1" applyBorder="1" applyAlignment="1">
      <alignment horizontal="right"/>
    </xf>
    <xf numFmtId="0" fontId="0" fillId="0" borderId="0" xfId="0" applyFont="1" applyAlignment="1">
      <alignment/>
    </xf>
    <xf numFmtId="188" fontId="0" fillId="0" borderId="23" xfId="0" applyNumberFormat="1" applyFont="1" applyBorder="1" applyAlignment="1">
      <alignment horizontal="right"/>
    </xf>
    <xf numFmtId="0" fontId="1" fillId="0" borderId="0" xfId="0" applyFont="1" applyBorder="1" applyAlignment="1">
      <alignment horizontal="right"/>
    </xf>
    <xf numFmtId="188" fontId="1" fillId="0" borderId="24" xfId="0" applyNumberFormat="1" applyFont="1" applyBorder="1" applyAlignment="1">
      <alignment horizontal="right"/>
    </xf>
    <xf numFmtId="188" fontId="1" fillId="0" borderId="25" xfId="0" applyNumberFormat="1" applyFont="1" applyBorder="1" applyAlignment="1">
      <alignment horizontal="right"/>
    </xf>
    <xf numFmtId="188" fontId="1" fillId="0" borderId="26" xfId="0" applyNumberFormat="1" applyFont="1" applyBorder="1" applyAlignment="1">
      <alignment horizontal="right"/>
    </xf>
    <xf numFmtId="188" fontId="1" fillId="0" borderId="27" xfId="0" applyNumberFormat="1" applyFont="1" applyBorder="1" applyAlignment="1">
      <alignment horizontal="right"/>
    </xf>
    <xf numFmtId="0" fontId="0" fillId="0" borderId="0" xfId="0" applyAlignment="1">
      <alignment horizontal="right"/>
    </xf>
    <xf numFmtId="0" fontId="1" fillId="0" borderId="0" xfId="0" applyFont="1" applyAlignment="1">
      <alignment horizontal="right"/>
    </xf>
    <xf numFmtId="0" fontId="1" fillId="0" borderId="28" xfId="0" applyFont="1" applyBorder="1" applyAlignment="1">
      <alignment/>
    </xf>
    <xf numFmtId="188" fontId="1" fillId="0" borderId="29" xfId="0" applyNumberFormat="1" applyFont="1" applyBorder="1" applyAlignment="1">
      <alignment horizontal="right"/>
    </xf>
    <xf numFmtId="188" fontId="1" fillId="0" borderId="30" xfId="0" applyNumberFormat="1" applyFont="1" applyBorder="1" applyAlignment="1">
      <alignment horizontal="right"/>
    </xf>
    <xf numFmtId="188" fontId="1" fillId="0" borderId="31" xfId="0" applyNumberFormat="1" applyFont="1" applyBorder="1" applyAlignment="1">
      <alignment horizontal="right"/>
    </xf>
    <xf numFmtId="0" fontId="0" fillId="0" borderId="32" xfId="0" applyFont="1" applyBorder="1" applyAlignment="1">
      <alignment horizontal="center"/>
    </xf>
    <xf numFmtId="0" fontId="0" fillId="0" borderId="33"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0" xfId="0" applyBorder="1" applyAlignment="1">
      <alignment/>
    </xf>
    <xf numFmtId="188" fontId="1" fillId="0" borderId="32" xfId="0" applyNumberFormat="1" applyFont="1" applyBorder="1" applyAlignment="1">
      <alignment/>
    </xf>
    <xf numFmtId="188" fontId="1" fillId="0" borderId="33" xfId="0" applyNumberFormat="1" applyFont="1" applyBorder="1" applyAlignment="1">
      <alignment/>
    </xf>
    <xf numFmtId="188" fontId="1" fillId="0" borderId="34" xfId="0" applyNumberFormat="1" applyFont="1" applyBorder="1" applyAlignment="1">
      <alignment/>
    </xf>
    <xf numFmtId="188" fontId="1" fillId="0" borderId="35" xfId="0" applyNumberFormat="1" applyFont="1" applyBorder="1" applyAlignment="1">
      <alignment/>
    </xf>
    <xf numFmtId="188" fontId="1" fillId="0" borderId="0" xfId="0" applyNumberFormat="1" applyFont="1" applyBorder="1" applyAlignment="1">
      <alignment/>
    </xf>
    <xf numFmtId="188" fontId="0" fillId="0" borderId="32" xfId="0" applyNumberFormat="1" applyFont="1" applyBorder="1" applyAlignment="1">
      <alignment horizontal="center"/>
    </xf>
    <xf numFmtId="188" fontId="0" fillId="0" borderId="33" xfId="0" applyNumberFormat="1" applyFont="1" applyBorder="1" applyAlignment="1">
      <alignment horizontal="center"/>
    </xf>
    <xf numFmtId="188" fontId="0" fillId="0" borderId="34" xfId="0" applyNumberFormat="1" applyFont="1" applyBorder="1" applyAlignment="1">
      <alignment horizontal="center"/>
    </xf>
    <xf numFmtId="188" fontId="0" fillId="0" borderId="35" xfId="0" applyNumberFormat="1" applyFont="1" applyBorder="1" applyAlignment="1">
      <alignment horizontal="center"/>
    </xf>
    <xf numFmtId="188" fontId="0" fillId="0" borderId="0" xfId="0" applyNumberFormat="1" applyFont="1" applyBorder="1" applyAlignment="1">
      <alignment horizontal="center"/>
    </xf>
    <xf numFmtId="0" fontId="0" fillId="0" borderId="0" xfId="0" applyFont="1" applyFill="1" applyBorder="1" applyAlignment="1">
      <alignment/>
    </xf>
    <xf numFmtId="188" fontId="0" fillId="0" borderId="0" xfId="0" applyNumberFormat="1" applyBorder="1" applyAlignment="1">
      <alignment/>
    </xf>
    <xf numFmtId="188" fontId="1" fillId="0" borderId="24" xfId="0" applyNumberFormat="1" applyFont="1" applyBorder="1" applyAlignment="1">
      <alignment/>
    </xf>
    <xf numFmtId="188" fontId="1" fillId="0" borderId="36" xfId="0" applyNumberFormat="1" applyFont="1" applyBorder="1" applyAlignment="1">
      <alignment/>
    </xf>
    <xf numFmtId="188" fontId="1" fillId="0" borderId="37" xfId="0" applyNumberFormat="1" applyFont="1" applyBorder="1" applyAlignment="1">
      <alignment/>
    </xf>
    <xf numFmtId="188" fontId="1" fillId="0" borderId="27" xfId="0" applyNumberFormat="1" applyFont="1" applyBorder="1" applyAlignment="1">
      <alignment/>
    </xf>
    <xf numFmtId="188" fontId="0" fillId="0" borderId="16" xfId="0" applyNumberFormat="1" applyBorder="1" applyAlignment="1">
      <alignment/>
    </xf>
    <xf numFmtId="188" fontId="1" fillId="0" borderId="25" xfId="0" applyNumberFormat="1" applyFont="1" applyBorder="1" applyAlignment="1">
      <alignment/>
    </xf>
    <xf numFmtId="188" fontId="1" fillId="0" borderId="26" xfId="0" applyNumberFormat="1" applyFont="1" applyBorder="1" applyAlignment="1">
      <alignment/>
    </xf>
    <xf numFmtId="188" fontId="1" fillId="0" borderId="16" xfId="0" applyNumberFormat="1" applyFont="1" applyBorder="1" applyAlignment="1">
      <alignment/>
    </xf>
    <xf numFmtId="188" fontId="1" fillId="0" borderId="17" xfId="0" applyNumberFormat="1" applyFont="1" applyBorder="1" applyAlignment="1">
      <alignment/>
    </xf>
    <xf numFmtId="188" fontId="1" fillId="0" borderId="18" xfId="0" applyNumberFormat="1" applyFont="1" applyBorder="1" applyAlignment="1">
      <alignment/>
    </xf>
    <xf numFmtId="188" fontId="1" fillId="0" borderId="38" xfId="0" applyNumberFormat="1" applyFont="1" applyBorder="1" applyAlignment="1">
      <alignment/>
    </xf>
    <xf numFmtId="188" fontId="1" fillId="0" borderId="39" xfId="0" applyNumberFormat="1" applyFont="1" applyBorder="1" applyAlignment="1">
      <alignment/>
    </xf>
    <xf numFmtId="188" fontId="1" fillId="0" borderId="40" xfId="0" applyNumberFormat="1" applyFont="1" applyBorder="1" applyAlignment="1">
      <alignment/>
    </xf>
    <xf numFmtId="188" fontId="1" fillId="0" borderId="41" xfId="0" applyNumberFormat="1" applyFont="1" applyBorder="1" applyAlignment="1">
      <alignment/>
    </xf>
    <xf numFmtId="0" fontId="3" fillId="0" borderId="0" xfId="0" applyFont="1" applyBorder="1" applyAlignment="1">
      <alignment/>
    </xf>
    <xf numFmtId="0" fontId="3" fillId="0" borderId="0" xfId="0" applyFont="1" applyAlignment="1">
      <alignment/>
    </xf>
    <xf numFmtId="0" fontId="0" fillId="0" borderId="12" xfId="0" applyBorder="1" applyAlignment="1">
      <alignment/>
    </xf>
    <xf numFmtId="0" fontId="0" fillId="0" borderId="16" xfId="0" applyBorder="1" applyAlignment="1">
      <alignment/>
    </xf>
    <xf numFmtId="0" fontId="0" fillId="0" borderId="42" xfId="0" applyBorder="1" applyAlignment="1">
      <alignment/>
    </xf>
    <xf numFmtId="0" fontId="0" fillId="0" borderId="29" xfId="0" applyBorder="1" applyAlignment="1">
      <alignment horizontal="right"/>
    </xf>
    <xf numFmtId="0" fontId="0" fillId="0" borderId="28" xfId="0" applyBorder="1" applyAlignment="1">
      <alignment horizontal="right"/>
    </xf>
    <xf numFmtId="0" fontId="0" fillId="0" borderId="24" xfId="0" applyBorder="1" applyAlignment="1">
      <alignment horizontal="right"/>
    </xf>
    <xf numFmtId="0" fontId="0" fillId="0" borderId="27" xfId="0" applyBorder="1" applyAlignment="1">
      <alignment horizontal="right"/>
    </xf>
    <xf numFmtId="0" fontId="0" fillId="0" borderId="0" xfId="0" applyBorder="1" applyAlignment="1">
      <alignment horizontal="right"/>
    </xf>
    <xf numFmtId="188" fontId="0" fillId="0" borderId="0" xfId="0" applyNumberFormat="1" applyBorder="1" applyAlignment="1">
      <alignment horizontal="right"/>
    </xf>
    <xf numFmtId="188" fontId="0" fillId="0" borderId="0" xfId="0" applyNumberFormat="1" applyAlignment="1">
      <alignment/>
    </xf>
    <xf numFmtId="0" fontId="1" fillId="0" borderId="43" xfId="0" applyFont="1" applyBorder="1" applyAlignment="1">
      <alignment horizontal="right"/>
    </xf>
    <xf numFmtId="0" fontId="1" fillId="0" borderId="43" xfId="0" applyFont="1" applyBorder="1" applyAlignment="1">
      <alignment/>
    </xf>
    <xf numFmtId="0" fontId="0" fillId="0" borderId="43" xfId="0" applyBorder="1" applyAlignment="1">
      <alignment/>
    </xf>
    <xf numFmtId="188" fontId="0" fillId="0" borderId="16" xfId="0" applyNumberFormat="1" applyBorder="1" applyAlignment="1">
      <alignment horizontal="right"/>
    </xf>
    <xf numFmtId="188" fontId="0" fillId="0" borderId="0" xfId="0" applyNumberFormat="1" applyAlignment="1">
      <alignment horizontal="right"/>
    </xf>
    <xf numFmtId="0" fontId="0" fillId="0" borderId="44" xfId="0" applyBorder="1" applyAlignment="1">
      <alignment/>
    </xf>
    <xf numFmtId="0" fontId="0" fillId="0" borderId="45" xfId="0" applyBorder="1" applyAlignment="1">
      <alignment/>
    </xf>
    <xf numFmtId="0" fontId="0" fillId="0" borderId="46" xfId="0" applyBorder="1" applyAlignment="1">
      <alignment horizontal="center"/>
    </xf>
    <xf numFmtId="0" fontId="0" fillId="0" borderId="16" xfId="0" applyBorder="1" applyAlignment="1">
      <alignment horizontal="center"/>
    </xf>
    <xf numFmtId="0" fontId="0" fillId="0" borderId="47" xfId="0" applyBorder="1" applyAlignment="1">
      <alignment horizontal="center"/>
    </xf>
    <xf numFmtId="0" fontId="1" fillId="0" borderId="48" xfId="0" applyFont="1" applyBorder="1" applyAlignment="1">
      <alignment horizontal="right"/>
    </xf>
    <xf numFmtId="0" fontId="1" fillId="0" borderId="48" xfId="0" applyFont="1" applyBorder="1" applyAlignment="1">
      <alignment/>
    </xf>
    <xf numFmtId="0" fontId="1" fillId="0" borderId="20" xfId="0" applyFont="1" applyBorder="1" applyAlignment="1">
      <alignment/>
    </xf>
    <xf numFmtId="188" fontId="0" fillId="0" borderId="47" xfId="0" applyNumberFormat="1" applyBorder="1" applyAlignment="1">
      <alignment/>
    </xf>
    <xf numFmtId="188" fontId="1" fillId="0" borderId="46" xfId="0" applyNumberFormat="1" applyFont="1" applyBorder="1" applyAlignment="1">
      <alignment horizontal="right"/>
    </xf>
    <xf numFmtId="188" fontId="1" fillId="0" borderId="47" xfId="0" applyNumberFormat="1" applyFont="1" applyBorder="1" applyAlignment="1">
      <alignment/>
    </xf>
    <xf numFmtId="188" fontId="0" fillId="0" borderId="47" xfId="0" applyNumberFormat="1" applyFont="1" applyBorder="1" applyAlignment="1">
      <alignment/>
    </xf>
    <xf numFmtId="188" fontId="0" fillId="0" borderId="16" xfId="0" applyNumberFormat="1" applyFont="1" applyBorder="1" applyAlignment="1">
      <alignment/>
    </xf>
    <xf numFmtId="188" fontId="1" fillId="0" borderId="46" xfId="0" applyNumberFormat="1" applyFont="1" applyBorder="1" applyAlignment="1">
      <alignment/>
    </xf>
    <xf numFmtId="189" fontId="4" fillId="0" borderId="12" xfId="0" applyNumberFormat="1" applyFont="1" applyBorder="1" applyAlignment="1">
      <alignment/>
    </xf>
    <xf numFmtId="189" fontId="4" fillId="0" borderId="49" xfId="0" applyNumberFormat="1" applyFont="1" applyFill="1" applyBorder="1" applyAlignment="1">
      <alignment horizontal="centerContinuous"/>
    </xf>
    <xf numFmtId="189" fontId="4" fillId="0" borderId="12" xfId="0" applyNumberFormat="1" applyFont="1" applyFill="1" applyBorder="1" applyAlignment="1">
      <alignment horizontal="centerContinuous"/>
    </xf>
    <xf numFmtId="189" fontId="4" fillId="0" borderId="50" xfId="0" applyNumberFormat="1" applyFont="1" applyFill="1" applyBorder="1" applyAlignment="1">
      <alignment horizontal="centerContinuous"/>
    </xf>
    <xf numFmtId="0" fontId="4" fillId="0" borderId="0" xfId="0" applyFont="1" applyAlignment="1">
      <alignment/>
    </xf>
    <xf numFmtId="189" fontId="4" fillId="0" borderId="0" xfId="0" applyNumberFormat="1" applyFont="1" applyBorder="1" applyAlignment="1">
      <alignment/>
    </xf>
    <xf numFmtId="189" fontId="4" fillId="0" borderId="51" xfId="0" applyNumberFormat="1" applyFont="1" applyFill="1" applyBorder="1" applyAlignment="1">
      <alignment horizontal="centerContinuous"/>
    </xf>
    <xf numFmtId="189" fontId="4" fillId="0" borderId="41" xfId="0" applyNumberFormat="1" applyFont="1" applyFill="1" applyBorder="1" applyAlignment="1">
      <alignment horizontal="centerContinuous"/>
    </xf>
    <xf numFmtId="189" fontId="4" fillId="0" borderId="52" xfId="0" applyNumberFormat="1" applyFont="1" applyFill="1" applyBorder="1" applyAlignment="1">
      <alignment horizontal="centerContinuous"/>
    </xf>
    <xf numFmtId="189" fontId="4" fillId="0" borderId="33" xfId="0" applyNumberFormat="1" applyFont="1" applyFill="1" applyBorder="1" applyAlignment="1">
      <alignment horizontal="centerContinuous"/>
    </xf>
    <xf numFmtId="189" fontId="4" fillId="0" borderId="0" xfId="0" applyNumberFormat="1" applyFont="1" applyFill="1" applyBorder="1" applyAlignment="1">
      <alignment horizontal="centerContinuous"/>
    </xf>
    <xf numFmtId="189" fontId="4" fillId="0" borderId="0" xfId="0" applyNumberFormat="1" applyFont="1" applyBorder="1" applyAlignment="1">
      <alignment horizontal="center"/>
    </xf>
    <xf numFmtId="189" fontId="4" fillId="0" borderId="33" xfId="0" applyNumberFormat="1" applyFont="1" applyBorder="1" applyAlignment="1">
      <alignment horizontal="center"/>
    </xf>
    <xf numFmtId="189" fontId="4" fillId="0" borderId="0" xfId="0" applyNumberFormat="1" applyFont="1" applyAlignment="1">
      <alignment horizontal="center"/>
    </xf>
    <xf numFmtId="189" fontId="4" fillId="0" borderId="33" xfId="0" applyNumberFormat="1" applyFont="1" applyBorder="1" applyAlignment="1">
      <alignment/>
    </xf>
    <xf numFmtId="0" fontId="4" fillId="0" borderId="0" xfId="0" applyFont="1" applyBorder="1" applyAlignment="1">
      <alignment horizontal="left"/>
    </xf>
    <xf numFmtId="189" fontId="4" fillId="0" borderId="16" xfId="0" applyNumberFormat="1" applyFont="1" applyBorder="1" applyAlignment="1">
      <alignment/>
    </xf>
    <xf numFmtId="0" fontId="4" fillId="0" borderId="0" xfId="0" applyNumberFormat="1" applyFont="1" applyBorder="1" applyAlignment="1">
      <alignment horizontal="left"/>
    </xf>
    <xf numFmtId="189" fontId="4" fillId="0" borderId="24" xfId="0" applyNumberFormat="1" applyFont="1" applyBorder="1" applyAlignment="1">
      <alignment/>
    </xf>
    <xf numFmtId="189" fontId="4" fillId="0" borderId="27" xfId="0" applyNumberFormat="1" applyFont="1" applyBorder="1" applyAlignment="1">
      <alignment/>
    </xf>
    <xf numFmtId="189" fontId="4" fillId="0" borderId="53" xfId="0" applyNumberFormat="1" applyFont="1" applyBorder="1" applyAlignment="1">
      <alignment/>
    </xf>
    <xf numFmtId="189" fontId="4" fillId="0" borderId="0" xfId="0" applyNumberFormat="1" applyFont="1" applyAlignment="1">
      <alignment/>
    </xf>
    <xf numFmtId="189" fontId="4" fillId="0" borderId="19" xfId="0" applyNumberFormat="1" applyFont="1" applyBorder="1" applyAlignment="1">
      <alignment/>
    </xf>
    <xf numFmtId="189" fontId="4" fillId="0" borderId="4" xfId="0" applyNumberFormat="1" applyFont="1" applyBorder="1" applyAlignment="1">
      <alignment/>
    </xf>
    <xf numFmtId="189" fontId="4" fillId="0" borderId="54" xfId="0" applyNumberFormat="1" applyFont="1" applyBorder="1" applyAlignment="1">
      <alignment/>
    </xf>
    <xf numFmtId="189" fontId="4" fillId="0" borderId="55" xfId="0" applyNumberFormat="1" applyFont="1" applyBorder="1" applyAlignment="1">
      <alignment/>
    </xf>
    <xf numFmtId="189" fontId="4" fillId="0" borderId="43" xfId="0" applyNumberFormat="1" applyFont="1" applyBorder="1" applyAlignment="1">
      <alignment/>
    </xf>
    <xf numFmtId="189" fontId="5" fillId="0" borderId="0" xfId="0" applyNumberFormat="1" applyFont="1" applyFill="1" applyBorder="1" applyAlignment="1">
      <alignment horizontal="right"/>
    </xf>
    <xf numFmtId="188" fontId="5" fillId="0" borderId="4" xfId="0" applyNumberFormat="1" applyFont="1" applyFill="1" applyBorder="1" applyAlignment="1">
      <alignment horizontal="right"/>
    </xf>
    <xf numFmtId="188" fontId="5" fillId="0" borderId="19" xfId="0" applyNumberFormat="1" applyFont="1" applyFill="1" applyBorder="1" applyAlignment="1">
      <alignment horizontal="right"/>
    </xf>
    <xf numFmtId="0" fontId="4" fillId="0" borderId="0" xfId="0" applyFont="1" applyAlignment="1">
      <alignment horizontal="right"/>
    </xf>
    <xf numFmtId="0" fontId="0" fillId="0" borderId="0" xfId="0" applyFont="1" applyAlignment="1">
      <alignment horizontal="right"/>
    </xf>
    <xf numFmtId="0" fontId="2" fillId="0" borderId="0" xfId="72" applyFont="1">
      <alignment/>
      <protection/>
    </xf>
    <xf numFmtId="0" fontId="2" fillId="0" borderId="0" xfId="72" applyFont="1" applyAlignment="1">
      <alignment horizontal="center"/>
      <protection/>
    </xf>
    <xf numFmtId="0" fontId="3" fillId="0" borderId="0" xfId="72" applyFont="1" applyAlignment="1">
      <alignment horizontal="center"/>
      <protection/>
    </xf>
    <xf numFmtId="0" fontId="3" fillId="0" borderId="0" xfId="72" applyFont="1">
      <alignment/>
      <protection/>
    </xf>
    <xf numFmtId="0" fontId="2" fillId="0" borderId="0" xfId="72" applyFont="1" applyAlignment="1">
      <alignment horizontal="centerContinuous"/>
      <protection/>
    </xf>
    <xf numFmtId="0" fontId="3" fillId="0" borderId="0" xfId="72" applyFont="1" applyAlignment="1">
      <alignment horizontal="centerContinuous"/>
      <protection/>
    </xf>
    <xf numFmtId="0" fontId="3" fillId="0" borderId="12" xfId="72" applyFont="1" applyBorder="1">
      <alignment/>
      <protection/>
    </xf>
    <xf numFmtId="0" fontId="3" fillId="0" borderId="49" xfId="72" applyFont="1" applyBorder="1" applyAlignment="1">
      <alignment horizontal="center"/>
      <protection/>
    </xf>
    <xf numFmtId="0" fontId="3" fillId="0" borderId="56" xfId="72" applyFont="1" applyBorder="1">
      <alignment/>
      <protection/>
    </xf>
    <xf numFmtId="0" fontId="3" fillId="0" borderId="57" xfId="72" applyFont="1" applyBorder="1">
      <alignment/>
      <protection/>
    </xf>
    <xf numFmtId="0" fontId="3" fillId="0" borderId="57" xfId="72" applyFont="1" applyBorder="1" applyAlignment="1">
      <alignment horizontal="center"/>
      <protection/>
    </xf>
    <xf numFmtId="0" fontId="3" fillId="0" borderId="0" xfId="72" applyFont="1" applyBorder="1">
      <alignment/>
      <protection/>
    </xf>
    <xf numFmtId="0" fontId="3" fillId="0" borderId="33" xfId="72" applyFont="1" applyBorder="1">
      <alignment/>
      <protection/>
    </xf>
    <xf numFmtId="0" fontId="3" fillId="0" borderId="33" xfId="72" applyFont="1" applyBorder="1" applyAlignment="1">
      <alignment horizontal="center"/>
      <protection/>
    </xf>
    <xf numFmtId="188" fontId="3" fillId="0" borderId="33" xfId="72" applyNumberFormat="1" applyFont="1" applyBorder="1" applyAlignment="1">
      <alignment horizontal="center"/>
      <protection/>
    </xf>
    <xf numFmtId="0" fontId="2" fillId="0" borderId="0" xfId="72" applyFont="1" applyAlignment="1">
      <alignment horizontal="right"/>
      <protection/>
    </xf>
    <xf numFmtId="188" fontId="2" fillId="0" borderId="4" xfId="72" applyNumberFormat="1" applyFont="1" applyBorder="1" applyAlignment="1">
      <alignment horizontal="center"/>
      <protection/>
    </xf>
    <xf numFmtId="188" fontId="2" fillId="0" borderId="0" xfId="72" applyNumberFormat="1" applyFont="1" applyBorder="1" applyAlignment="1">
      <alignment horizontal="center"/>
      <protection/>
    </xf>
    <xf numFmtId="0" fontId="3" fillId="0" borderId="0" xfId="72" applyFont="1" applyAlignment="1">
      <alignment horizontal="left"/>
      <protection/>
    </xf>
    <xf numFmtId="0" fontId="2" fillId="0" borderId="0" xfId="73" applyFont="1">
      <alignment/>
      <protection/>
    </xf>
    <xf numFmtId="0" fontId="3" fillId="0" borderId="0" xfId="73" applyFont="1" applyAlignment="1">
      <alignment horizontal="center"/>
      <protection/>
    </xf>
    <xf numFmtId="0" fontId="3" fillId="0" borderId="0" xfId="73" applyFont="1">
      <alignment/>
      <protection/>
    </xf>
    <xf numFmtId="0" fontId="2" fillId="0" borderId="0" xfId="73" applyFont="1" applyAlignment="1">
      <alignment horizontal="centerContinuous"/>
      <protection/>
    </xf>
    <xf numFmtId="0" fontId="3" fillId="0" borderId="0" xfId="73" applyFont="1" applyAlignment="1">
      <alignment horizontal="centerContinuous"/>
      <protection/>
    </xf>
    <xf numFmtId="0" fontId="3" fillId="0" borderId="0" xfId="73" applyFont="1" applyAlignment="1">
      <alignment/>
      <protection/>
    </xf>
    <xf numFmtId="0" fontId="3" fillId="0" borderId="12" xfId="73" applyFont="1" applyBorder="1">
      <alignment/>
      <protection/>
    </xf>
    <xf numFmtId="0" fontId="3" fillId="0" borderId="49" xfId="73" applyFont="1" applyBorder="1" applyAlignment="1">
      <alignment horizontal="center"/>
      <protection/>
    </xf>
    <xf numFmtId="0" fontId="3" fillId="0" borderId="56" xfId="73" applyFont="1" applyBorder="1">
      <alignment/>
      <protection/>
    </xf>
    <xf numFmtId="0" fontId="3" fillId="0" borderId="57" xfId="73" applyFont="1" applyBorder="1" applyAlignment="1">
      <alignment horizontal="center"/>
      <protection/>
    </xf>
    <xf numFmtId="0" fontId="3" fillId="0" borderId="33" xfId="73" applyFont="1" applyBorder="1" applyAlignment="1">
      <alignment horizontal="center"/>
      <protection/>
    </xf>
    <xf numFmtId="0" fontId="2" fillId="0" borderId="4" xfId="73" applyFont="1" applyBorder="1" applyAlignment="1">
      <alignment horizontal="center"/>
      <protection/>
    </xf>
    <xf numFmtId="0" fontId="2" fillId="0" borderId="0" xfId="73" applyFont="1" applyAlignment="1">
      <alignment horizontal="center"/>
      <protection/>
    </xf>
    <xf numFmtId="0" fontId="2" fillId="0" borderId="0" xfId="73" applyFont="1" applyBorder="1">
      <alignment/>
      <protection/>
    </xf>
    <xf numFmtId="0" fontId="2" fillId="0" borderId="0" xfId="73" applyFont="1" applyBorder="1" applyAlignment="1">
      <alignment horizontal="center"/>
      <protection/>
    </xf>
    <xf numFmtId="0" fontId="3" fillId="0" borderId="32" xfId="73" applyFont="1" applyBorder="1" applyAlignment="1">
      <alignment horizontal="center"/>
      <protection/>
    </xf>
    <xf numFmtId="0" fontId="2" fillId="0" borderId="0" xfId="74" applyFont="1">
      <alignment/>
      <protection/>
    </xf>
    <xf numFmtId="0" fontId="3" fillId="0" borderId="0" xfId="74" applyFont="1" applyAlignment="1">
      <alignment horizontal="center"/>
      <protection/>
    </xf>
    <xf numFmtId="0" fontId="3" fillId="0" borderId="0" xfId="74" applyFont="1">
      <alignment/>
      <protection/>
    </xf>
    <xf numFmtId="0" fontId="3" fillId="0" borderId="0" xfId="74" applyFont="1" applyAlignment="1">
      <alignment horizontal="centerContinuous"/>
      <protection/>
    </xf>
    <xf numFmtId="0" fontId="3" fillId="0" borderId="12" xfId="74" applyFont="1" applyBorder="1">
      <alignment/>
      <protection/>
    </xf>
    <xf numFmtId="0" fontId="2" fillId="0" borderId="0" xfId="74" applyFont="1" applyBorder="1" applyAlignment="1">
      <alignment horizontal="center"/>
      <protection/>
    </xf>
    <xf numFmtId="3" fontId="3" fillId="0" borderId="0" xfId="0" applyNumberFormat="1" applyFont="1" applyAlignment="1">
      <alignment/>
    </xf>
    <xf numFmtId="3" fontId="3" fillId="0" borderId="12" xfId="0" applyNumberFormat="1" applyFont="1" applyBorder="1" applyAlignment="1">
      <alignment/>
    </xf>
    <xf numFmtId="3" fontId="3" fillId="0" borderId="58" xfId="0" applyNumberFormat="1" applyFont="1" applyBorder="1" applyAlignment="1">
      <alignment horizontal="centerContinuous"/>
    </xf>
    <xf numFmtId="3" fontId="3" fillId="0" borderId="50" xfId="0" applyNumberFormat="1" applyFont="1" applyBorder="1" applyAlignment="1">
      <alignment horizontal="centerContinuous"/>
    </xf>
    <xf numFmtId="3" fontId="3" fillId="0" borderId="56" xfId="0" applyNumberFormat="1" applyFont="1" applyBorder="1" applyAlignment="1">
      <alignment horizontal="right"/>
    </xf>
    <xf numFmtId="3" fontId="3" fillId="0" borderId="57" xfId="0" applyNumberFormat="1" applyFont="1" applyBorder="1" applyAlignment="1">
      <alignment horizontal="right"/>
    </xf>
    <xf numFmtId="3" fontId="3" fillId="0" borderId="33" xfId="0" applyNumberFormat="1" applyFont="1" applyBorder="1" applyAlignment="1">
      <alignment horizontal="centerContinuous"/>
    </xf>
    <xf numFmtId="3" fontId="3" fillId="0" borderId="0" xfId="0" applyNumberFormat="1" applyFont="1" applyBorder="1" applyAlignment="1">
      <alignment horizontal="centerContinuous"/>
    </xf>
    <xf numFmtId="189" fontId="3" fillId="0" borderId="33" xfId="0" applyNumberFormat="1" applyFont="1" applyBorder="1" applyAlignment="1">
      <alignment/>
    </xf>
    <xf numFmtId="189" fontId="3" fillId="0" borderId="0" xfId="0" applyNumberFormat="1" applyFont="1" applyAlignment="1">
      <alignment/>
    </xf>
    <xf numFmtId="2" fontId="3" fillId="0" borderId="0" xfId="0" applyNumberFormat="1" applyFont="1" applyAlignment="1">
      <alignment/>
    </xf>
    <xf numFmtId="2" fontId="3" fillId="0" borderId="0" xfId="0" applyNumberFormat="1" applyFont="1" applyBorder="1" applyAlignment="1">
      <alignment/>
    </xf>
    <xf numFmtId="3" fontId="2" fillId="0" borderId="0" xfId="0" applyNumberFormat="1" applyFont="1" applyFill="1" applyAlignment="1">
      <alignment horizontal="right"/>
    </xf>
    <xf numFmtId="189" fontId="2" fillId="0" borderId="4" xfId="0" applyNumberFormat="1" applyFont="1" applyFill="1" applyBorder="1" applyAlignment="1">
      <alignment/>
    </xf>
    <xf numFmtId="189" fontId="2" fillId="0" borderId="19" xfId="0" applyNumberFormat="1" applyFont="1" applyFill="1" applyBorder="1" applyAlignment="1">
      <alignment/>
    </xf>
    <xf numFmtId="2" fontId="2" fillId="0" borderId="19" xfId="0" applyNumberFormat="1" applyFont="1" applyFill="1" applyBorder="1" applyAlignment="1">
      <alignment/>
    </xf>
    <xf numFmtId="189" fontId="2" fillId="0" borderId="33" xfId="0" applyNumberFormat="1" applyFont="1" applyFill="1" applyBorder="1" applyAlignment="1">
      <alignment/>
    </xf>
    <xf numFmtId="189" fontId="2" fillId="0" borderId="0" xfId="0" applyNumberFormat="1" applyFont="1" applyFill="1" applyBorder="1" applyAlignment="1">
      <alignment/>
    </xf>
    <xf numFmtId="2" fontId="2" fillId="0" borderId="0" xfId="0" applyNumberFormat="1" applyFont="1" applyFill="1" applyBorder="1" applyAlignment="1">
      <alignment/>
    </xf>
    <xf numFmtId="189" fontId="2" fillId="0" borderId="0" xfId="0" applyNumberFormat="1" applyFont="1" applyFill="1" applyAlignment="1">
      <alignment/>
    </xf>
    <xf numFmtId="2" fontId="2" fillId="0" borderId="0" xfId="0" applyNumberFormat="1" applyFont="1" applyFill="1" applyAlignment="1">
      <alignment/>
    </xf>
    <xf numFmtId="0" fontId="2" fillId="0" borderId="0" xfId="0" applyFont="1" applyFill="1" applyBorder="1" applyAlignment="1">
      <alignment horizontal="right"/>
    </xf>
    <xf numFmtId="3" fontId="2" fillId="0" borderId="0" xfId="0" applyNumberFormat="1" applyFont="1" applyFill="1" applyBorder="1" applyAlignment="1">
      <alignment horizontal="right"/>
    </xf>
    <xf numFmtId="189" fontId="2" fillId="0" borderId="4" xfId="0" applyNumberFormat="1" applyFont="1" applyFill="1" applyBorder="1" applyAlignment="1">
      <alignment horizontal="right"/>
    </xf>
    <xf numFmtId="189" fontId="2" fillId="0" borderId="19" xfId="0" applyNumberFormat="1" applyFont="1" applyFill="1" applyBorder="1" applyAlignment="1">
      <alignment horizontal="right"/>
    </xf>
    <xf numFmtId="188" fontId="2" fillId="0" borderId="19" xfId="0" applyNumberFormat="1" applyFont="1" applyFill="1" applyBorder="1" applyAlignment="1">
      <alignment horizontal="right"/>
    </xf>
    <xf numFmtId="189" fontId="2" fillId="0" borderId="33" xfId="0" applyNumberFormat="1" applyFont="1" applyFill="1" applyBorder="1" applyAlignment="1">
      <alignment horizontal="right"/>
    </xf>
    <xf numFmtId="189" fontId="2" fillId="0" borderId="0" xfId="0" applyNumberFormat="1" applyFont="1" applyFill="1" applyBorder="1" applyAlignment="1">
      <alignment horizontal="right"/>
    </xf>
    <xf numFmtId="189" fontId="2" fillId="0" borderId="0" xfId="0" applyNumberFormat="1" applyFont="1" applyFill="1" applyAlignment="1">
      <alignment horizontal="right"/>
    </xf>
    <xf numFmtId="2" fontId="2" fillId="0" borderId="19" xfId="0" applyNumberFormat="1" applyFont="1" applyFill="1" applyBorder="1" applyAlignment="1">
      <alignment horizontal="right"/>
    </xf>
    <xf numFmtId="0" fontId="1" fillId="0" borderId="0" xfId="0" applyFont="1" applyBorder="1" applyAlignment="1">
      <alignment horizontal="left"/>
    </xf>
    <xf numFmtId="188" fontId="0" fillId="0" borderId="17" xfId="0" applyNumberFormat="1" applyFont="1" applyBorder="1" applyAlignment="1">
      <alignment/>
    </xf>
    <xf numFmtId="188" fontId="0" fillId="0" borderId="18" xfId="0" applyNumberFormat="1" applyFont="1" applyBorder="1" applyAlignment="1">
      <alignment/>
    </xf>
    <xf numFmtId="188" fontId="0" fillId="0" borderId="0" xfId="0" applyNumberFormat="1" applyFont="1" applyBorder="1" applyAlignment="1">
      <alignment/>
    </xf>
    <xf numFmtId="0" fontId="0" fillId="0" borderId="16" xfId="0" applyBorder="1" applyAlignment="1">
      <alignment horizontal="right"/>
    </xf>
    <xf numFmtId="0" fontId="0" fillId="0" borderId="55" xfId="0" applyBorder="1" applyAlignment="1">
      <alignment/>
    </xf>
    <xf numFmtId="0" fontId="0" fillId="0" borderId="59" xfId="0" applyBorder="1" applyAlignment="1">
      <alignment horizontal="right"/>
    </xf>
    <xf numFmtId="0" fontId="0" fillId="0" borderId="60" xfId="0" applyBorder="1" applyAlignment="1">
      <alignment horizontal="right"/>
    </xf>
    <xf numFmtId="0" fontId="0" fillId="0" borderId="55" xfId="0" applyBorder="1" applyAlignment="1">
      <alignment horizontal="right"/>
    </xf>
    <xf numFmtId="188" fontId="0" fillId="0" borderId="55" xfId="0" applyNumberFormat="1" applyBorder="1" applyAlignment="1">
      <alignment horizontal="right"/>
    </xf>
    <xf numFmtId="188" fontId="1" fillId="0" borderId="60" xfId="0" applyNumberFormat="1" applyFont="1" applyBorder="1" applyAlignment="1">
      <alignment horizontal="right"/>
    </xf>
    <xf numFmtId="188" fontId="0" fillId="0" borderId="55" xfId="0" applyNumberFormat="1" applyBorder="1" applyAlignment="1">
      <alignment/>
    </xf>
    <xf numFmtId="189" fontId="2" fillId="0" borderId="57" xfId="0" applyNumberFormat="1" applyFont="1" applyFill="1" applyBorder="1" applyAlignment="1">
      <alignment/>
    </xf>
    <xf numFmtId="189" fontId="2" fillId="0" borderId="56" xfId="0" applyNumberFormat="1" applyFont="1" applyFill="1" applyBorder="1" applyAlignment="1">
      <alignment/>
    </xf>
    <xf numFmtId="2" fontId="2" fillId="0" borderId="56" xfId="0" applyNumberFormat="1" applyFont="1" applyFill="1" applyBorder="1" applyAlignment="1">
      <alignment/>
    </xf>
    <xf numFmtId="189" fontId="2" fillId="0" borderId="54" xfId="0" applyNumberFormat="1" applyFont="1" applyFill="1" applyBorder="1" applyAlignment="1">
      <alignment horizontal="right"/>
    </xf>
    <xf numFmtId="2" fontId="2" fillId="0" borderId="61" xfId="0" applyNumberFormat="1" applyFont="1" applyFill="1" applyBorder="1" applyAlignment="1">
      <alignment/>
    </xf>
    <xf numFmtId="3" fontId="2" fillId="0" borderId="54" xfId="0" applyNumberFormat="1" applyFont="1" applyFill="1" applyBorder="1" applyAlignment="1">
      <alignment horizontal="right"/>
    </xf>
    <xf numFmtId="189" fontId="4" fillId="0" borderId="4" xfId="0" applyNumberFormat="1" applyFont="1" applyBorder="1" applyAlignment="1">
      <alignment horizontal="center"/>
    </xf>
    <xf numFmtId="189" fontId="4" fillId="0" borderId="19" xfId="0" applyNumberFormat="1" applyFont="1" applyBorder="1" applyAlignment="1">
      <alignment horizontal="center"/>
    </xf>
    <xf numFmtId="188" fontId="2" fillId="0" borderId="4" xfId="73" applyNumberFormat="1" applyFont="1" applyBorder="1" applyAlignment="1">
      <alignment horizontal="center"/>
      <protection/>
    </xf>
    <xf numFmtId="0" fontId="3" fillId="0" borderId="0" xfId="73" applyFont="1" applyBorder="1" applyAlignment="1">
      <alignment horizontal="center"/>
      <protection/>
    </xf>
    <xf numFmtId="188" fontId="3" fillId="0" borderId="32" xfId="72" applyNumberFormat="1" applyFont="1" applyBorder="1" applyAlignment="1">
      <alignment horizontal="center"/>
      <protection/>
    </xf>
    <xf numFmtId="188" fontId="2" fillId="0" borderId="62" xfId="72" applyNumberFormat="1" applyFont="1" applyBorder="1" applyAlignment="1">
      <alignment horizontal="center"/>
      <protection/>
    </xf>
    <xf numFmtId="188" fontId="8" fillId="0" borderId="32" xfId="71" applyNumberFormat="1" applyBorder="1" applyAlignment="1">
      <alignment horizontal="center"/>
      <protection/>
    </xf>
    <xf numFmtId="188" fontId="8" fillId="0" borderId="55" xfId="71" applyNumberFormat="1" applyBorder="1" applyAlignment="1">
      <alignment horizontal="center"/>
      <protection/>
    </xf>
    <xf numFmtId="188" fontId="8" fillId="0" borderId="0" xfId="71" applyNumberFormat="1" applyBorder="1" applyAlignment="1">
      <alignment horizontal="center"/>
      <protection/>
    </xf>
    <xf numFmtId="188" fontId="3" fillId="0" borderId="32" xfId="72" applyNumberFormat="1" applyFont="1" applyBorder="1">
      <alignment/>
      <protection/>
    </xf>
    <xf numFmtId="188" fontId="0" fillId="0" borderId="32" xfId="71" applyNumberFormat="1" applyFont="1" applyBorder="1" applyAlignment="1">
      <alignment horizontal="center"/>
      <protection/>
    </xf>
    <xf numFmtId="188" fontId="3" fillId="0" borderId="0" xfId="73" applyNumberFormat="1" applyFont="1" applyAlignment="1">
      <alignment horizontal="center"/>
      <protection/>
    </xf>
    <xf numFmtId="188" fontId="2" fillId="0" borderId="0" xfId="73" applyNumberFormat="1" applyFont="1" applyBorder="1" applyAlignment="1">
      <alignment horizontal="center"/>
      <protection/>
    </xf>
    <xf numFmtId="1" fontId="2" fillId="0" borderId="19" xfId="0" applyNumberFormat="1" applyFont="1" applyFill="1" applyBorder="1" applyAlignment="1">
      <alignment/>
    </xf>
    <xf numFmtId="1" fontId="2" fillId="0" borderId="0" xfId="0" applyNumberFormat="1" applyFont="1" applyFill="1" applyBorder="1" applyAlignment="1">
      <alignment/>
    </xf>
    <xf numFmtId="1" fontId="2" fillId="0" borderId="56" xfId="0" applyNumberFormat="1" applyFont="1" applyFill="1" applyBorder="1" applyAlignment="1">
      <alignment/>
    </xf>
    <xf numFmtId="188" fontId="1" fillId="0" borderId="63" xfId="0" applyNumberFormat="1" applyFont="1" applyBorder="1" applyAlignment="1">
      <alignment horizontal="right"/>
    </xf>
    <xf numFmtId="188" fontId="1" fillId="0" borderId="64" xfId="0" applyNumberFormat="1" applyFont="1" applyBorder="1" applyAlignment="1">
      <alignment horizontal="right"/>
    </xf>
    <xf numFmtId="188" fontId="1" fillId="0" borderId="65" xfId="0" applyNumberFormat="1" applyFont="1" applyBorder="1" applyAlignment="1">
      <alignment horizontal="right"/>
    </xf>
    <xf numFmtId="188" fontId="1" fillId="0" borderId="66" xfId="0" applyNumberFormat="1" applyFont="1" applyBorder="1" applyAlignment="1">
      <alignment horizontal="right"/>
    </xf>
    <xf numFmtId="188" fontId="0" fillId="0" borderId="32" xfId="0" applyNumberFormat="1" applyFont="1" applyBorder="1" applyAlignment="1">
      <alignment/>
    </xf>
    <xf numFmtId="188" fontId="0" fillId="0" borderId="33" xfId="0" applyNumberFormat="1" applyFont="1" applyBorder="1" applyAlignment="1">
      <alignment/>
    </xf>
    <xf numFmtId="188" fontId="0" fillId="0" borderId="34" xfId="0" applyNumberFormat="1" applyFont="1" applyBorder="1" applyAlignment="1">
      <alignment/>
    </xf>
    <xf numFmtId="188" fontId="0" fillId="0" borderId="35" xfId="0" applyNumberFormat="1" applyFont="1" applyBorder="1" applyAlignment="1">
      <alignment/>
    </xf>
    <xf numFmtId="188" fontId="0" fillId="0" borderId="9" xfId="0" applyNumberFormat="1" applyFont="1" applyBorder="1" applyAlignment="1">
      <alignment/>
    </xf>
    <xf numFmtId="188" fontId="0" fillId="0" borderId="67" xfId="0" applyNumberFormat="1" applyFont="1" applyBorder="1" applyAlignment="1">
      <alignment/>
    </xf>
    <xf numFmtId="0" fontId="1" fillId="0" borderId="41" xfId="0" applyFont="1" applyBorder="1" applyAlignment="1">
      <alignment/>
    </xf>
    <xf numFmtId="188" fontId="1" fillId="0" borderId="9" xfId="0" applyNumberFormat="1" applyFont="1" applyBorder="1" applyAlignment="1">
      <alignment/>
    </xf>
    <xf numFmtId="188" fontId="1" fillId="0" borderId="0" xfId="0" applyNumberFormat="1" applyFont="1" applyBorder="1" applyAlignment="1">
      <alignment horizontal="right"/>
    </xf>
    <xf numFmtId="188" fontId="1" fillId="0" borderId="51" xfId="0" applyNumberFormat="1" applyFont="1" applyBorder="1" applyAlignment="1">
      <alignment/>
    </xf>
    <xf numFmtId="188" fontId="1" fillId="0" borderId="68" xfId="0" applyNumberFormat="1" applyFont="1" applyBorder="1" applyAlignment="1">
      <alignment/>
    </xf>
    <xf numFmtId="188" fontId="1" fillId="0" borderId="33" xfId="0" applyNumberFormat="1" applyFont="1" applyBorder="1" applyAlignment="1">
      <alignment horizontal="right"/>
    </xf>
    <xf numFmtId="188" fontId="1" fillId="0" borderId="9" xfId="0" applyNumberFormat="1" applyFont="1" applyBorder="1" applyAlignment="1">
      <alignment horizontal="right"/>
    </xf>
    <xf numFmtId="188" fontId="1" fillId="0" borderId="16" xfId="0" applyNumberFormat="1" applyFont="1" applyBorder="1" applyAlignment="1">
      <alignment horizontal="right"/>
    </xf>
    <xf numFmtId="188" fontId="1" fillId="0" borderId="17" xfId="0" applyNumberFormat="1" applyFont="1" applyBorder="1" applyAlignment="1">
      <alignment horizontal="right"/>
    </xf>
    <xf numFmtId="0" fontId="2" fillId="0" borderId="55" xfId="73" applyFont="1" applyBorder="1" applyAlignment="1">
      <alignment horizontal="right"/>
      <protection/>
    </xf>
    <xf numFmtId="0" fontId="3" fillId="0" borderId="33" xfId="0" applyFont="1" applyFill="1" applyBorder="1" applyAlignment="1">
      <alignment/>
    </xf>
    <xf numFmtId="0" fontId="3" fillId="0" borderId="0" xfId="0" applyFont="1" applyFill="1" applyBorder="1" applyAlignment="1">
      <alignment/>
    </xf>
    <xf numFmtId="0" fontId="3" fillId="0" borderId="56" xfId="0" applyFont="1" applyFill="1" applyBorder="1" applyAlignment="1">
      <alignment horizontal="right"/>
    </xf>
    <xf numFmtId="0" fontId="2" fillId="0" borderId="0" xfId="0" applyFont="1" applyFill="1" applyAlignment="1">
      <alignment horizontal="right"/>
    </xf>
    <xf numFmtId="0" fontId="2" fillId="0" borderId="0" xfId="0" applyFont="1" applyFill="1" applyAlignment="1">
      <alignment/>
    </xf>
    <xf numFmtId="0" fontId="3" fillId="0" borderId="33" xfId="73" applyFont="1" applyBorder="1" applyAlignment="1" quotePrefix="1">
      <alignment horizontal="center"/>
      <protection/>
    </xf>
    <xf numFmtId="0" fontId="1" fillId="0" borderId="0" xfId="0" applyFont="1" applyBorder="1" applyAlignment="1">
      <alignment horizontal="center"/>
    </xf>
    <xf numFmtId="0" fontId="0" fillId="0" borderId="0" xfId="0" applyFill="1" applyAlignment="1">
      <alignment/>
    </xf>
    <xf numFmtId="188" fontId="0" fillId="0" borderId="19" xfId="0" applyNumberFormat="1" applyFont="1" applyBorder="1" applyAlignment="1">
      <alignment/>
    </xf>
    <xf numFmtId="188" fontId="0" fillId="0" borderId="4" xfId="0" applyNumberFormat="1" applyFont="1" applyBorder="1" applyAlignment="1">
      <alignment/>
    </xf>
    <xf numFmtId="0" fontId="3" fillId="0" borderId="69" xfId="74" applyFont="1" applyBorder="1" applyAlignment="1">
      <alignment horizontal="center"/>
      <protection/>
    </xf>
    <xf numFmtId="0" fontId="3" fillId="0" borderId="12" xfId="74" applyFont="1" applyBorder="1" applyAlignment="1">
      <alignment horizontal="center"/>
      <protection/>
    </xf>
    <xf numFmtId="0" fontId="3" fillId="0" borderId="70" xfId="74" applyFont="1" applyBorder="1" applyAlignment="1">
      <alignment horizontal="center"/>
      <protection/>
    </xf>
    <xf numFmtId="0" fontId="3" fillId="0" borderId="56" xfId="74" applyFont="1" applyBorder="1" applyAlignment="1">
      <alignment horizontal="center"/>
      <protection/>
    </xf>
    <xf numFmtId="0" fontId="3" fillId="0" borderId="0" xfId="74" applyFont="1" applyBorder="1" applyAlignment="1">
      <alignment horizontal="center"/>
      <protection/>
    </xf>
    <xf numFmtId="0" fontId="3" fillId="0" borderId="32" xfId="74" applyFont="1" applyBorder="1" applyAlignment="1">
      <alignment horizontal="right"/>
      <protection/>
    </xf>
    <xf numFmtId="0" fontId="3" fillId="0" borderId="0" xfId="74" applyFont="1" applyBorder="1" applyAlignment="1">
      <alignment horizontal="right"/>
      <protection/>
    </xf>
    <xf numFmtId="3" fontId="3" fillId="0" borderId="0" xfId="74" applyNumberFormat="1" applyFont="1" applyBorder="1" applyAlignment="1">
      <alignment horizontal="right"/>
      <protection/>
    </xf>
    <xf numFmtId="188" fontId="3" fillId="0" borderId="32" xfId="72" applyNumberFormat="1" applyFont="1" applyBorder="1" applyAlignment="1">
      <alignment horizontal="right"/>
      <protection/>
    </xf>
    <xf numFmtId="0" fontId="3" fillId="0" borderId="0" xfId="72" applyFont="1" applyBorder="1" applyAlignment="1">
      <alignment horizontal="center"/>
      <protection/>
    </xf>
    <xf numFmtId="188" fontId="3" fillId="0" borderId="0" xfId="72" applyNumberFormat="1" applyFont="1" applyBorder="1" applyAlignment="1">
      <alignment horizontal="right"/>
      <protection/>
    </xf>
    <xf numFmtId="0" fontId="0" fillId="0" borderId="47" xfId="0" applyBorder="1" applyAlignment="1">
      <alignment/>
    </xf>
    <xf numFmtId="3" fontId="2" fillId="0" borderId="4" xfId="73" applyNumberFormat="1" applyFont="1" applyBorder="1" applyAlignment="1">
      <alignment horizontal="center"/>
      <protection/>
    </xf>
    <xf numFmtId="3" fontId="3" fillId="0" borderId="33" xfId="73" applyNumberFormat="1" applyFont="1" applyBorder="1" applyAlignment="1">
      <alignment horizontal="center"/>
      <protection/>
    </xf>
    <xf numFmtId="188" fontId="0" fillId="0" borderId="34" xfId="0" applyNumberFormat="1" applyBorder="1" applyAlignment="1">
      <alignment/>
    </xf>
    <xf numFmtId="188" fontId="0" fillId="0" borderId="35" xfId="0" applyNumberFormat="1" applyBorder="1" applyAlignment="1">
      <alignment/>
    </xf>
    <xf numFmtId="0" fontId="0" fillId="0" borderId="0" xfId="0" applyFont="1" applyAlignment="1">
      <alignment vertical="center"/>
    </xf>
    <xf numFmtId="188" fontId="1" fillId="0" borderId="67" xfId="0" applyNumberFormat="1" applyFont="1" applyBorder="1" applyAlignment="1">
      <alignment/>
    </xf>
    <xf numFmtId="0" fontId="0" fillId="0" borderId="0" xfId="0" applyBorder="1" applyAlignment="1">
      <alignment/>
    </xf>
    <xf numFmtId="188" fontId="0" fillId="0" borderId="57" xfId="0" applyNumberFormat="1" applyFont="1" applyBorder="1" applyAlignment="1">
      <alignment/>
    </xf>
    <xf numFmtId="188" fontId="0" fillId="0" borderId="56" xfId="0" applyNumberFormat="1" applyFont="1" applyBorder="1" applyAlignment="1">
      <alignment/>
    </xf>
    <xf numFmtId="188" fontId="0" fillId="0" borderId="71" xfId="0" applyNumberFormat="1" applyFont="1" applyBorder="1" applyAlignment="1">
      <alignment/>
    </xf>
    <xf numFmtId="188" fontId="0" fillId="0" borderId="72" xfId="0" applyNumberFormat="1" applyFont="1" applyBorder="1" applyAlignment="1">
      <alignment/>
    </xf>
    <xf numFmtId="2" fontId="3" fillId="0" borderId="0" xfId="0" applyNumberFormat="1" applyFont="1" applyFill="1" applyBorder="1" applyAlignment="1">
      <alignment/>
    </xf>
    <xf numFmtId="0" fontId="1" fillId="0" borderId="43" xfId="0" applyFont="1" applyBorder="1" applyAlignment="1">
      <alignment horizontal="left"/>
    </xf>
    <xf numFmtId="0" fontId="4" fillId="0" borderId="0" xfId="0" applyFont="1" applyAlignment="1">
      <alignment horizontal="left"/>
    </xf>
    <xf numFmtId="0" fontId="3" fillId="0" borderId="0" xfId="0" applyFont="1" applyFill="1" applyAlignment="1">
      <alignment/>
    </xf>
    <xf numFmtId="3" fontId="3" fillId="0" borderId="0" xfId="0" applyNumberFormat="1" applyFont="1" applyFill="1" applyAlignment="1">
      <alignment/>
    </xf>
    <xf numFmtId="189" fontId="3" fillId="0" borderId="33" xfId="0" applyNumberFormat="1" applyFont="1" applyFill="1" applyBorder="1" applyAlignment="1">
      <alignment/>
    </xf>
    <xf numFmtId="189" fontId="3" fillId="0" borderId="0" xfId="0" applyNumberFormat="1" applyFont="1" applyFill="1" applyAlignment="1">
      <alignment/>
    </xf>
    <xf numFmtId="2" fontId="3" fillId="0" borderId="0" xfId="0" applyNumberFormat="1" applyFont="1" applyFill="1" applyAlignment="1">
      <alignment/>
    </xf>
    <xf numFmtId="188" fontId="2" fillId="0" borderId="33" xfId="0" applyNumberFormat="1" applyFont="1" applyFill="1" applyBorder="1" applyAlignment="1">
      <alignment/>
    </xf>
    <xf numFmtId="188" fontId="2" fillId="0" borderId="0" xfId="0" applyNumberFormat="1" applyFont="1" applyFill="1" applyAlignment="1">
      <alignment/>
    </xf>
    <xf numFmtId="188" fontId="2" fillId="0" borderId="0" xfId="0" applyNumberFormat="1" applyFont="1" applyFill="1" applyBorder="1" applyAlignment="1">
      <alignment/>
    </xf>
    <xf numFmtId="0" fontId="3" fillId="0" borderId="12" xfId="0" applyFont="1" applyFill="1" applyBorder="1" applyAlignment="1">
      <alignment/>
    </xf>
    <xf numFmtId="3" fontId="3" fillId="0" borderId="58" xfId="0" applyNumberFormat="1" applyFont="1" applyFill="1" applyBorder="1" applyAlignment="1">
      <alignment horizontal="centerContinuous"/>
    </xf>
    <xf numFmtId="3" fontId="3" fillId="0" borderId="50" xfId="0" applyNumberFormat="1" applyFont="1" applyFill="1" applyBorder="1" applyAlignment="1">
      <alignment horizontal="centerContinuous"/>
    </xf>
    <xf numFmtId="3" fontId="3" fillId="0" borderId="57" xfId="0" applyNumberFormat="1" applyFont="1" applyFill="1" applyBorder="1" applyAlignment="1">
      <alignment horizontal="right"/>
    </xf>
    <xf numFmtId="3" fontId="3" fillId="0" borderId="56" xfId="0" applyNumberFormat="1" applyFont="1" applyFill="1" applyBorder="1" applyAlignment="1">
      <alignment horizontal="right"/>
    </xf>
    <xf numFmtId="0" fontId="3" fillId="0" borderId="0" xfId="0" applyFont="1" applyFill="1" applyAlignment="1">
      <alignment horizontal="right"/>
    </xf>
    <xf numFmtId="3" fontId="3" fillId="0" borderId="33" xfId="0" applyNumberFormat="1" applyFont="1" applyFill="1" applyBorder="1" applyAlignment="1">
      <alignment horizontal="centerContinuous"/>
    </xf>
    <xf numFmtId="3" fontId="3" fillId="0" borderId="0" xfId="0" applyNumberFormat="1" applyFont="1" applyFill="1" applyBorder="1" applyAlignment="1">
      <alignment horizontal="centerContinuous"/>
    </xf>
    <xf numFmtId="189" fontId="3" fillId="0" borderId="33" xfId="0" applyNumberFormat="1" applyFont="1" applyFill="1" applyBorder="1" applyAlignment="1">
      <alignment horizontal="right"/>
    </xf>
    <xf numFmtId="189" fontId="3" fillId="0" borderId="0" xfId="0" applyNumberFormat="1" applyFont="1" applyFill="1" applyAlignment="1">
      <alignment horizontal="right"/>
    </xf>
    <xf numFmtId="188" fontId="3" fillId="0" borderId="0" xfId="0" applyNumberFormat="1" applyFont="1" applyFill="1" applyAlignment="1">
      <alignment horizontal="right"/>
    </xf>
    <xf numFmtId="189" fontId="3" fillId="0" borderId="0" xfId="0" applyNumberFormat="1" applyFont="1" applyFill="1" applyBorder="1" applyAlignment="1">
      <alignment/>
    </xf>
    <xf numFmtId="1" fontId="3" fillId="0" borderId="0" xfId="0" applyNumberFormat="1" applyFont="1" applyFill="1" applyBorder="1" applyAlignment="1">
      <alignment/>
    </xf>
    <xf numFmtId="2" fontId="3" fillId="0" borderId="0" xfId="0" applyNumberFormat="1" applyFont="1" applyFill="1" applyAlignment="1">
      <alignment horizontal="right"/>
    </xf>
    <xf numFmtId="4" fontId="2" fillId="0" borderId="0" xfId="0" applyNumberFormat="1" applyFont="1" applyFill="1" applyAlignment="1">
      <alignment horizontal="right"/>
    </xf>
    <xf numFmtId="0" fontId="0" fillId="0" borderId="46" xfId="0" applyFill="1" applyBorder="1" applyAlignment="1">
      <alignment horizontal="center"/>
    </xf>
    <xf numFmtId="0" fontId="0" fillId="0" borderId="47" xfId="0" applyFill="1" applyBorder="1" applyAlignment="1">
      <alignment horizontal="center"/>
    </xf>
    <xf numFmtId="0" fontId="1" fillId="0" borderId="48" xfId="0" applyFont="1" applyFill="1" applyBorder="1" applyAlignment="1">
      <alignment/>
    </xf>
    <xf numFmtId="188" fontId="0" fillId="0" borderId="47" xfId="0" applyNumberFormat="1" applyFill="1" applyBorder="1" applyAlignment="1">
      <alignment/>
    </xf>
    <xf numFmtId="188" fontId="1" fillId="0" borderId="47" xfId="0" applyNumberFormat="1" applyFont="1" applyFill="1" applyBorder="1" applyAlignment="1">
      <alignment/>
    </xf>
    <xf numFmtId="188" fontId="0" fillId="0" borderId="47" xfId="0" applyNumberFormat="1" applyFont="1" applyFill="1" applyBorder="1" applyAlignment="1">
      <alignment/>
    </xf>
    <xf numFmtId="188" fontId="1" fillId="0" borderId="46" xfId="0" applyNumberFormat="1" applyFont="1" applyFill="1" applyBorder="1" applyAlignment="1">
      <alignment/>
    </xf>
    <xf numFmtId="189" fontId="4" fillId="0" borderId="33" xfId="0" applyNumberFormat="1" applyFont="1" applyFill="1" applyBorder="1" applyAlignment="1">
      <alignment horizontal="center"/>
    </xf>
    <xf numFmtId="189" fontId="4" fillId="0" borderId="0" xfId="0" applyNumberFormat="1" applyFont="1" applyFill="1" applyAlignment="1">
      <alignment horizontal="center"/>
    </xf>
    <xf numFmtId="189" fontId="4" fillId="0" borderId="4" xfId="0" applyNumberFormat="1" applyFont="1" applyFill="1" applyBorder="1" applyAlignment="1">
      <alignment horizontal="center"/>
    </xf>
    <xf numFmtId="189" fontId="4" fillId="0" borderId="19" xfId="0" applyNumberFormat="1" applyFont="1" applyFill="1" applyBorder="1" applyAlignment="1">
      <alignment horizontal="center"/>
    </xf>
    <xf numFmtId="189" fontId="4" fillId="0" borderId="33" xfId="0" applyNumberFormat="1" applyFont="1" applyFill="1" applyBorder="1" applyAlignment="1">
      <alignment/>
    </xf>
    <xf numFmtId="189" fontId="4" fillId="0" borderId="0" xfId="0" applyNumberFormat="1" applyFont="1" applyFill="1" applyBorder="1" applyAlignment="1">
      <alignment/>
    </xf>
    <xf numFmtId="189" fontId="4" fillId="0" borderId="0" xfId="0" applyNumberFormat="1" applyFont="1" applyFill="1" applyAlignment="1">
      <alignment/>
    </xf>
    <xf numFmtId="189" fontId="4" fillId="0" borderId="55" xfId="0" applyNumberFormat="1" applyFont="1" applyFill="1" applyBorder="1" applyAlignment="1">
      <alignment/>
    </xf>
    <xf numFmtId="189" fontId="4" fillId="0" borderId="4" xfId="0" applyNumberFormat="1" applyFont="1" applyFill="1" applyBorder="1" applyAlignment="1">
      <alignment/>
    </xf>
    <xf numFmtId="189" fontId="4" fillId="0" borderId="19" xfId="0" applyNumberFormat="1" applyFont="1" applyFill="1" applyBorder="1" applyAlignment="1">
      <alignment/>
    </xf>
    <xf numFmtId="189" fontId="4" fillId="0" borderId="54" xfId="0" applyNumberFormat="1" applyFont="1" applyFill="1" applyBorder="1" applyAlignment="1">
      <alignment/>
    </xf>
    <xf numFmtId="189" fontId="4" fillId="0" borderId="0" xfId="0" applyNumberFormat="1" applyFont="1" applyFill="1" applyAlignment="1">
      <alignment horizontal="right"/>
    </xf>
    <xf numFmtId="189" fontId="0" fillId="0" borderId="0" xfId="0" applyNumberFormat="1" applyFill="1" applyAlignment="1">
      <alignment/>
    </xf>
    <xf numFmtId="0" fontId="2" fillId="0" borderId="0" xfId="73" applyFont="1" applyBorder="1" applyAlignment="1">
      <alignment horizontal="right"/>
      <protection/>
    </xf>
    <xf numFmtId="0" fontId="3" fillId="0" borderId="0" xfId="73" applyFont="1" applyBorder="1">
      <alignment/>
      <protection/>
    </xf>
    <xf numFmtId="3" fontId="2" fillId="0" borderId="0" xfId="73" applyNumberFormat="1" applyFont="1" applyBorder="1" applyAlignment="1">
      <alignment horizontal="center"/>
      <protection/>
    </xf>
    <xf numFmtId="188" fontId="0" fillId="0" borderId="65" xfId="0" applyNumberFormat="1" applyFont="1" applyBorder="1" applyAlignment="1">
      <alignment horizontal="right"/>
    </xf>
    <xf numFmtId="3" fontId="0" fillId="0" borderId="16" xfId="0" applyNumberFormat="1" applyFont="1" applyBorder="1" applyAlignment="1">
      <alignment/>
    </xf>
    <xf numFmtId="3" fontId="0" fillId="0" borderId="47" xfId="0" applyNumberFormat="1" applyFont="1" applyFill="1" applyBorder="1" applyAlignment="1">
      <alignment/>
    </xf>
    <xf numFmtId="188" fontId="0" fillId="0" borderId="0" xfId="0" applyNumberFormat="1" applyFill="1" applyAlignment="1">
      <alignment/>
    </xf>
    <xf numFmtId="0" fontId="2" fillId="0" borderId="0" xfId="74" applyFont="1" applyAlignment="1">
      <alignment horizontal="center"/>
      <protection/>
    </xf>
    <xf numFmtId="0" fontId="0" fillId="0" borderId="55" xfId="0" applyBorder="1" applyAlignment="1">
      <alignment/>
    </xf>
    <xf numFmtId="0" fontId="1" fillId="0" borderId="55" xfId="0" applyFont="1" applyFill="1" applyBorder="1" applyAlignment="1">
      <alignment/>
    </xf>
    <xf numFmtId="0" fontId="15" fillId="0" borderId="0" xfId="0" applyFont="1" applyAlignment="1">
      <alignment/>
    </xf>
    <xf numFmtId="0" fontId="2" fillId="0" borderId="0" xfId="0" applyFont="1" applyAlignment="1">
      <alignment horizontal="center"/>
    </xf>
    <xf numFmtId="0" fontId="1" fillId="0" borderId="0" xfId="0" applyFont="1" applyBorder="1" applyAlignment="1">
      <alignment horizontal="center"/>
    </xf>
    <xf numFmtId="0" fontId="0" fillId="0" borderId="73" xfId="0" applyBorder="1" applyAlignment="1">
      <alignment horizontal="center"/>
    </xf>
    <xf numFmtId="0" fontId="0" fillId="0" borderId="66" xfId="0" applyBorder="1" applyAlignment="1">
      <alignment horizontal="center"/>
    </xf>
    <xf numFmtId="0" fontId="0" fillId="0" borderId="42" xfId="0" applyBorder="1" applyAlignment="1">
      <alignment horizontal="center"/>
    </xf>
    <xf numFmtId="0" fontId="0" fillId="0" borderId="12" xfId="0" applyBorder="1" applyAlignment="1">
      <alignment horizontal="center"/>
    </xf>
    <xf numFmtId="0" fontId="0" fillId="0" borderId="49" xfId="0" applyBorder="1" applyAlignment="1">
      <alignment horizontal="center"/>
    </xf>
    <xf numFmtId="0" fontId="0" fillId="0" borderId="74" xfId="0" applyBorder="1" applyAlignment="1">
      <alignment horizontal="center"/>
    </xf>
    <xf numFmtId="0" fontId="0" fillId="0" borderId="75" xfId="0" applyBorder="1" applyAlignment="1">
      <alignment horizontal="center"/>
    </xf>
    <xf numFmtId="0" fontId="2" fillId="0" borderId="0" xfId="0" applyFont="1" applyAlignment="1">
      <alignment horizontal="center"/>
    </xf>
    <xf numFmtId="0" fontId="0" fillId="0" borderId="76" xfId="0" applyBorder="1" applyAlignment="1">
      <alignment horizontal="center"/>
    </xf>
    <xf numFmtId="0" fontId="0" fillId="0" borderId="77" xfId="0" applyBorder="1" applyAlignment="1">
      <alignment horizontal="center"/>
    </xf>
    <xf numFmtId="189" fontId="4" fillId="0" borderId="51" xfId="0" applyNumberFormat="1" applyFont="1" applyFill="1" applyBorder="1" applyAlignment="1">
      <alignment horizontal="center"/>
    </xf>
    <xf numFmtId="189" fontId="4" fillId="0" borderId="41" xfId="0" applyNumberFormat="1" applyFont="1" applyFill="1" applyBorder="1" applyAlignment="1">
      <alignment horizontal="center"/>
    </xf>
    <xf numFmtId="189" fontId="4" fillId="0" borderId="52" xfId="0" applyNumberFormat="1" applyFont="1" applyFill="1" applyBorder="1" applyAlignment="1">
      <alignment horizontal="center"/>
    </xf>
    <xf numFmtId="0" fontId="2" fillId="0" borderId="0" xfId="72" applyFont="1" applyAlignment="1">
      <alignment horizontal="center"/>
      <protection/>
    </xf>
    <xf numFmtId="0" fontId="2" fillId="0" borderId="0" xfId="74" applyFont="1" applyAlignment="1">
      <alignment horizontal="center"/>
      <protection/>
    </xf>
    <xf numFmtId="0" fontId="2" fillId="0" borderId="0" xfId="0" applyFont="1" applyAlignment="1">
      <alignment/>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0" borderId="74"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61" xfId="0" applyFont="1" applyBorder="1" applyAlignment="1">
      <alignment horizontal="center" vertical="center" wrapText="1"/>
    </xf>
    <xf numFmtId="3" fontId="3" fillId="0" borderId="51" xfId="0" applyNumberFormat="1" applyFont="1" applyBorder="1" applyAlignment="1">
      <alignment horizontal="center" vertical="center"/>
    </xf>
    <xf numFmtId="3" fontId="3" fillId="0" borderId="41" xfId="0" applyNumberFormat="1" applyFont="1" applyBorder="1" applyAlignment="1">
      <alignment horizontal="center" vertical="center"/>
    </xf>
    <xf numFmtId="3" fontId="3" fillId="0" borderId="52" xfId="0" applyNumberFormat="1" applyFont="1" applyBorder="1" applyAlignment="1">
      <alignment horizontal="center" vertical="center"/>
    </xf>
    <xf numFmtId="0" fontId="3" fillId="0" borderId="0" xfId="0" applyFont="1" applyBorder="1" applyAlignment="1">
      <alignment horizontal="left" vertical="center" wrapText="1"/>
    </xf>
    <xf numFmtId="188" fontId="3" fillId="0" borderId="33" xfId="0" applyNumberFormat="1" applyFont="1" applyBorder="1" applyAlignment="1">
      <alignment/>
    </xf>
    <xf numFmtId="188" fontId="3" fillId="0" borderId="0" xfId="0" applyNumberFormat="1" applyFont="1" applyBorder="1" applyAlignment="1">
      <alignment/>
    </xf>
    <xf numFmtId="188" fontId="3" fillId="0" borderId="55" xfId="0" applyNumberFormat="1" applyFont="1" applyBorder="1" applyAlignment="1">
      <alignment/>
    </xf>
    <xf numFmtId="188" fontId="3" fillId="0" borderId="0" xfId="0" applyNumberFormat="1" applyFont="1" applyAlignment="1">
      <alignment/>
    </xf>
    <xf numFmtId="188" fontId="3" fillId="0" borderId="4" xfId="0" applyNumberFormat="1" applyFont="1" applyBorder="1" applyAlignment="1">
      <alignment/>
    </xf>
    <xf numFmtId="0" fontId="3" fillId="0" borderId="0" xfId="0" applyFont="1" applyAlignment="1">
      <alignment horizontal="left"/>
    </xf>
    <xf numFmtId="0" fontId="3" fillId="0" borderId="0" xfId="0" applyFont="1" applyBorder="1" applyAlignment="1">
      <alignment horizontal="left"/>
    </xf>
    <xf numFmtId="188" fontId="3" fillId="0" borderId="57" xfId="0" applyNumberFormat="1" applyFont="1" applyBorder="1" applyAlignment="1">
      <alignment/>
    </xf>
    <xf numFmtId="188" fontId="3" fillId="0" borderId="56" xfId="0" applyNumberFormat="1" applyFont="1" applyBorder="1" applyAlignment="1">
      <alignment/>
    </xf>
    <xf numFmtId="188" fontId="3" fillId="0" borderId="61" xfId="0" applyNumberFormat="1" applyFont="1" applyBorder="1" applyAlignment="1">
      <alignment/>
    </xf>
    <xf numFmtId="0" fontId="3" fillId="0" borderId="57" xfId="0" applyFont="1" applyBorder="1" applyAlignment="1">
      <alignment/>
    </xf>
    <xf numFmtId="0" fontId="3" fillId="0" borderId="56" xfId="0" applyFont="1" applyBorder="1" applyAlignment="1">
      <alignment/>
    </xf>
    <xf numFmtId="0" fontId="2" fillId="0" borderId="0" xfId="0" applyFont="1" applyAlignment="1">
      <alignment horizontal="right"/>
    </xf>
    <xf numFmtId="188" fontId="2" fillId="0" borderId="33" xfId="0" applyNumberFormat="1" applyFont="1" applyBorder="1" applyAlignment="1">
      <alignment/>
    </xf>
    <xf numFmtId="188" fontId="2" fillId="0" borderId="0" xfId="0" applyNumberFormat="1" applyFont="1" applyBorder="1" applyAlignment="1">
      <alignment/>
    </xf>
    <xf numFmtId="188" fontId="2" fillId="0" borderId="55" xfId="0" applyNumberFormat="1" applyFont="1" applyBorder="1" applyAlignment="1">
      <alignment/>
    </xf>
    <xf numFmtId="188" fontId="2" fillId="0" borderId="0" xfId="0" applyNumberFormat="1" applyFont="1" applyAlignment="1">
      <alignment/>
    </xf>
    <xf numFmtId="0" fontId="2" fillId="0" borderId="0" xfId="0" applyFont="1" applyAlignment="1">
      <alignment horizontal="right" wrapText="1"/>
    </xf>
    <xf numFmtId="0" fontId="3" fillId="0" borderId="0" xfId="0" applyFont="1" applyAlignment="1">
      <alignment/>
    </xf>
    <xf numFmtId="0" fontId="2" fillId="0" borderId="0" xfId="0" applyFont="1" applyBorder="1" applyAlignment="1">
      <alignment/>
    </xf>
    <xf numFmtId="0" fontId="3" fillId="0" borderId="0" xfId="75" applyFont="1">
      <alignment/>
      <protection/>
    </xf>
    <xf numFmtId="0" fontId="2" fillId="0" borderId="0" xfId="75" applyFont="1" applyAlignment="1">
      <alignment horizontal="center"/>
      <protection/>
    </xf>
    <xf numFmtId="0" fontId="3" fillId="0" borderId="12" xfId="75" applyFont="1" applyBorder="1" applyAlignment="1">
      <alignment horizontal="center"/>
      <protection/>
    </xf>
    <xf numFmtId="0" fontId="3" fillId="0" borderId="49" xfId="75" applyFont="1" applyBorder="1" applyAlignment="1">
      <alignment horizontal="center"/>
      <protection/>
    </xf>
    <xf numFmtId="0" fontId="3" fillId="0" borderId="74" xfId="75" applyFont="1" applyBorder="1" applyAlignment="1">
      <alignment horizontal="center"/>
      <protection/>
    </xf>
    <xf numFmtId="0" fontId="3" fillId="0" borderId="0" xfId="75" applyFont="1" applyBorder="1" applyAlignment="1">
      <alignment horizontal="center"/>
      <protection/>
    </xf>
    <xf numFmtId="0" fontId="3" fillId="0" borderId="33" xfId="75" applyFont="1" applyBorder="1" applyAlignment="1">
      <alignment horizontal="center"/>
      <protection/>
    </xf>
    <xf numFmtId="0" fontId="3" fillId="0" borderId="55" xfId="75" applyFont="1" applyBorder="1" applyAlignment="1">
      <alignment horizontal="center"/>
      <protection/>
    </xf>
    <xf numFmtId="0" fontId="3" fillId="0" borderId="56" xfId="75" applyFont="1" applyBorder="1">
      <alignment/>
      <protection/>
    </xf>
    <xf numFmtId="0" fontId="3" fillId="0" borderId="57" xfId="75" applyFont="1" applyBorder="1">
      <alignment/>
      <protection/>
    </xf>
    <xf numFmtId="0" fontId="3" fillId="0" borderId="61" xfId="75" applyFont="1" applyBorder="1">
      <alignment/>
      <protection/>
    </xf>
    <xf numFmtId="0" fontId="3" fillId="0" borderId="33" xfId="75" applyFont="1" applyBorder="1">
      <alignment/>
      <protection/>
    </xf>
    <xf numFmtId="0" fontId="3" fillId="0" borderId="55" xfId="75" applyFont="1" applyBorder="1">
      <alignment/>
      <protection/>
    </xf>
    <xf numFmtId="0" fontId="32" fillId="0" borderId="0" xfId="76" applyFont="1" applyBorder="1">
      <alignment/>
      <protection/>
    </xf>
    <xf numFmtId="0" fontId="3" fillId="0" borderId="0" xfId="75" applyFont="1" applyAlignment="1">
      <alignment horizontal="right"/>
      <protection/>
    </xf>
    <xf numFmtId="0" fontId="2" fillId="0" borderId="0" xfId="75" applyFont="1">
      <alignment/>
      <protection/>
    </xf>
    <xf numFmtId="188" fontId="3" fillId="0" borderId="33" xfId="75" applyNumberFormat="1" applyFont="1" applyBorder="1">
      <alignment/>
      <protection/>
    </xf>
    <xf numFmtId="188" fontId="3" fillId="0" borderId="55" xfId="75" applyNumberFormat="1" applyFont="1" applyBorder="1">
      <alignment/>
      <protection/>
    </xf>
    <xf numFmtId="188" fontId="3" fillId="0" borderId="0" xfId="76" applyNumberFormat="1" applyFont="1" applyBorder="1">
      <alignment/>
      <protection/>
    </xf>
    <xf numFmtId="188" fontId="3" fillId="0" borderId="0" xfId="75" applyNumberFormat="1" applyFont="1" applyBorder="1">
      <alignment/>
      <protection/>
    </xf>
    <xf numFmtId="0" fontId="3" fillId="0" borderId="0" xfId="75" applyFont="1" applyFill="1">
      <alignment/>
      <protection/>
    </xf>
    <xf numFmtId="188" fontId="3" fillId="0" borderId="33" xfId="76" applyNumberFormat="1" applyFont="1" applyFill="1" applyBorder="1" applyAlignment="1">
      <alignment horizontal="right"/>
      <protection/>
    </xf>
    <xf numFmtId="188" fontId="3" fillId="0" borderId="55" xfId="76" applyNumberFormat="1" applyFont="1" applyFill="1" applyBorder="1" applyAlignment="1">
      <alignment horizontal="right"/>
      <protection/>
    </xf>
    <xf numFmtId="188" fontId="3" fillId="0" borderId="0" xfId="76" applyNumberFormat="1" applyFont="1" applyFill="1" applyBorder="1" applyAlignment="1">
      <alignment horizontal="right"/>
      <protection/>
    </xf>
    <xf numFmtId="188" fontId="3" fillId="0" borderId="0" xfId="75" applyNumberFormat="1" applyFont="1" applyFill="1">
      <alignment/>
      <protection/>
    </xf>
    <xf numFmtId="0" fontId="3" fillId="0" borderId="0" xfId="75" applyFont="1" applyFill="1" applyAlignment="1">
      <alignment horizontal="right"/>
      <protection/>
    </xf>
    <xf numFmtId="0" fontId="3" fillId="0" borderId="0" xfId="75" applyFont="1" applyFill="1" applyBorder="1">
      <alignment/>
      <protection/>
    </xf>
    <xf numFmtId="0" fontId="3" fillId="0" borderId="0" xfId="75" applyFont="1" applyFill="1" applyBorder="1" applyAlignment="1">
      <alignment horizontal="right"/>
      <protection/>
    </xf>
    <xf numFmtId="188" fontId="3" fillId="0" borderId="33" xfId="75" applyNumberFormat="1" applyFont="1" applyFill="1" applyBorder="1" applyAlignment="1">
      <alignment horizontal="right"/>
      <protection/>
    </xf>
    <xf numFmtId="188" fontId="3" fillId="0" borderId="55" xfId="75" applyNumberFormat="1" applyFont="1" applyFill="1" applyBorder="1" applyAlignment="1">
      <alignment horizontal="right"/>
      <protection/>
    </xf>
    <xf numFmtId="188" fontId="3" fillId="0" borderId="0" xfId="75" applyNumberFormat="1" applyFont="1" applyFill="1" applyBorder="1" applyAlignment="1">
      <alignment horizontal="right"/>
      <protection/>
    </xf>
    <xf numFmtId="188" fontId="3" fillId="0" borderId="0" xfId="75" applyNumberFormat="1" applyFont="1">
      <alignment/>
      <protection/>
    </xf>
    <xf numFmtId="0" fontId="3" fillId="0" borderId="0" xfId="75" applyFont="1" applyBorder="1">
      <alignment/>
      <protection/>
    </xf>
    <xf numFmtId="0" fontId="3" fillId="0" borderId="0" xfId="75" applyFont="1" applyBorder="1" applyAlignment="1">
      <alignment horizontal="right"/>
      <protection/>
    </xf>
    <xf numFmtId="188" fontId="3" fillId="0" borderId="33" xfId="75" applyNumberFormat="1" applyFont="1" applyBorder="1" applyAlignment="1">
      <alignment horizontal="right"/>
      <protection/>
    </xf>
    <xf numFmtId="188" fontId="3" fillId="0" borderId="55" xfId="75" applyNumberFormat="1" applyFont="1" applyBorder="1" applyAlignment="1">
      <alignment horizontal="right"/>
      <protection/>
    </xf>
    <xf numFmtId="188" fontId="3" fillId="0" borderId="0" xfId="76" applyNumberFormat="1" applyFont="1" applyBorder="1" applyAlignment="1">
      <alignment horizontal="right"/>
      <protection/>
    </xf>
    <xf numFmtId="188" fontId="3" fillId="0" borderId="0" xfId="75" applyNumberFormat="1" applyFont="1" applyBorder="1" applyAlignment="1">
      <alignment horizontal="right"/>
      <protection/>
    </xf>
    <xf numFmtId="188" fontId="3" fillId="0" borderId="0" xfId="75" applyNumberFormat="1" applyFont="1" applyAlignment="1">
      <alignment horizontal="right"/>
      <protection/>
    </xf>
    <xf numFmtId="188" fontId="2" fillId="0" borderId="0" xfId="76" applyNumberFormat="1" applyFont="1" applyBorder="1" applyAlignment="1">
      <alignment horizontal="right"/>
      <protection/>
    </xf>
    <xf numFmtId="0" fontId="3" fillId="0" borderId="0" xfId="75" applyNumberFormat="1" applyFont="1" applyAlignment="1">
      <alignment horizontal="left" vertical="top" wrapText="1"/>
      <protection/>
    </xf>
    <xf numFmtId="0" fontId="2" fillId="0" borderId="0" xfId="75" applyFont="1" applyBorder="1">
      <alignment/>
      <protection/>
    </xf>
    <xf numFmtId="0" fontId="3" fillId="0" borderId="69" xfId="75" applyFont="1" applyBorder="1" applyAlignment="1">
      <alignment horizontal="center"/>
      <protection/>
    </xf>
    <xf numFmtId="0" fontId="3" fillId="0" borderId="32" xfId="75" applyFont="1" applyBorder="1" applyAlignment="1">
      <alignment horizontal="center"/>
      <protection/>
    </xf>
    <xf numFmtId="0" fontId="3" fillId="0" borderId="70" xfId="75" applyFont="1" applyBorder="1">
      <alignment/>
      <protection/>
    </xf>
    <xf numFmtId="0" fontId="3" fillId="0" borderId="57" xfId="75" applyFont="1" applyBorder="1" applyAlignment="1">
      <alignment horizontal="center"/>
      <protection/>
    </xf>
    <xf numFmtId="188" fontId="3" fillId="0" borderId="32" xfId="75" applyNumberFormat="1" applyFont="1" applyBorder="1" applyAlignment="1">
      <alignment horizontal="right"/>
      <protection/>
    </xf>
    <xf numFmtId="0" fontId="2" fillId="0" borderId="0" xfId="75" applyFont="1" applyAlignment="1">
      <alignment horizontal="right"/>
      <protection/>
    </xf>
    <xf numFmtId="188" fontId="2" fillId="0" borderId="4" xfId="75" applyNumberFormat="1" applyFont="1" applyBorder="1" applyAlignment="1">
      <alignment horizontal="right"/>
      <protection/>
    </xf>
    <xf numFmtId="188" fontId="2" fillId="0" borderId="54" xfId="75" applyNumberFormat="1" applyFont="1" applyBorder="1" applyAlignment="1">
      <alignment horizontal="right"/>
      <protection/>
    </xf>
    <xf numFmtId="188" fontId="2" fillId="0" borderId="19" xfId="75" applyNumberFormat="1" applyFont="1" applyBorder="1" applyAlignment="1">
      <alignment horizontal="right"/>
      <protection/>
    </xf>
    <xf numFmtId="188" fontId="2" fillId="0" borderId="0" xfId="75" applyNumberFormat="1" applyFont="1" applyBorder="1" applyAlignment="1">
      <alignment horizontal="right"/>
      <protection/>
    </xf>
    <xf numFmtId="0" fontId="3" fillId="0" borderId="0" xfId="75" applyFont="1" applyBorder="1" applyAlignment="1">
      <alignment horizontal="left" vertical="top" wrapText="1"/>
      <protection/>
    </xf>
    <xf numFmtId="0" fontId="2" fillId="0" borderId="0" xfId="0" applyFont="1" applyBorder="1" applyAlignment="1">
      <alignment horizontal="center"/>
    </xf>
    <xf numFmtId="0" fontId="3" fillId="0" borderId="79" xfId="0" applyFont="1" applyBorder="1" applyAlignment="1">
      <alignment/>
    </xf>
    <xf numFmtId="0" fontId="3" fillId="0" borderId="45" xfId="0" applyFont="1" applyBorder="1" applyAlignment="1">
      <alignment horizontal="center"/>
    </xf>
    <xf numFmtId="0" fontId="3" fillId="0" borderId="80" xfId="0" applyFont="1" applyBorder="1" applyAlignment="1">
      <alignment horizontal="center"/>
    </xf>
    <xf numFmtId="0" fontId="3" fillId="0" borderId="81" xfId="0" applyFont="1" applyBorder="1" applyAlignment="1">
      <alignment horizontal="center"/>
    </xf>
    <xf numFmtId="0" fontId="3" fillId="0" borderId="79"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0" xfId="0" applyFont="1" applyBorder="1" applyAlignment="1">
      <alignment horizontal="center"/>
    </xf>
    <xf numFmtId="0" fontId="3" fillId="0" borderId="82" xfId="0" applyFont="1" applyBorder="1" applyAlignment="1">
      <alignment horizontal="center"/>
    </xf>
    <xf numFmtId="0" fontId="3" fillId="0" borderId="83" xfId="0" applyFont="1" applyBorder="1" applyAlignment="1">
      <alignment horizontal="center"/>
    </xf>
    <xf numFmtId="0" fontId="3" fillId="0" borderId="84" xfId="0" applyFont="1" applyBorder="1" applyAlignment="1">
      <alignment horizontal="center"/>
    </xf>
    <xf numFmtId="0" fontId="3" fillId="0" borderId="56" xfId="0" applyFont="1" applyBorder="1" applyAlignment="1">
      <alignment horizontal="center"/>
    </xf>
    <xf numFmtId="0" fontId="3" fillId="0" borderId="60" xfId="0" applyFont="1" applyBorder="1" applyAlignment="1">
      <alignment/>
    </xf>
    <xf numFmtId="0" fontId="3" fillId="0" borderId="32" xfId="0" applyFont="1" applyBorder="1" applyAlignment="1">
      <alignment horizontal="center"/>
    </xf>
    <xf numFmtId="0" fontId="3" fillId="0" borderId="33" xfId="0" applyFont="1" applyBorder="1" applyAlignment="1">
      <alignment horizontal="center"/>
    </xf>
    <xf numFmtId="0" fontId="3" fillId="0" borderId="85" xfId="0" applyFont="1" applyBorder="1" applyAlignment="1">
      <alignment horizontal="center"/>
    </xf>
    <xf numFmtId="0" fontId="3" fillId="0" borderId="86" xfId="0" applyFont="1" applyBorder="1" applyAlignment="1">
      <alignment horizontal="center"/>
    </xf>
    <xf numFmtId="188" fontId="3" fillId="0" borderId="47" xfId="0" applyNumberFormat="1" applyFont="1" applyBorder="1" applyAlignment="1">
      <alignment/>
    </xf>
    <xf numFmtId="188" fontId="3" fillId="0" borderId="18" xfId="0" applyNumberFormat="1" applyFont="1" applyBorder="1" applyAlignment="1">
      <alignment/>
    </xf>
    <xf numFmtId="188" fontId="3" fillId="0" borderId="17" xfId="0" applyNumberFormat="1" applyFont="1" applyBorder="1" applyAlignment="1">
      <alignment/>
    </xf>
    <xf numFmtId="188" fontId="3" fillId="0" borderId="16" xfId="0" applyNumberFormat="1" applyFont="1" applyBorder="1" applyAlignment="1">
      <alignment/>
    </xf>
    <xf numFmtId="0" fontId="2" fillId="0" borderId="43" xfId="0" applyFont="1" applyBorder="1" applyAlignment="1">
      <alignment horizontal="right"/>
    </xf>
    <xf numFmtId="188" fontId="2" fillId="0" borderId="24" xfId="0" applyNumberFormat="1" applyFont="1" applyBorder="1" applyAlignment="1">
      <alignment horizontal="right"/>
    </xf>
    <xf numFmtId="188" fontId="2" fillId="0" borderId="25" xfId="0" applyNumberFormat="1" applyFont="1" applyBorder="1" applyAlignment="1">
      <alignment horizontal="right"/>
    </xf>
    <xf numFmtId="188" fontId="2" fillId="0" borderId="26" xfId="0" applyNumberFormat="1" applyFont="1" applyBorder="1" applyAlignment="1">
      <alignment horizontal="right"/>
    </xf>
    <xf numFmtId="188" fontId="2" fillId="0" borderId="27" xfId="0" applyNumberFormat="1" applyFont="1" applyBorder="1" applyAlignment="1">
      <alignment horizontal="right"/>
    </xf>
    <xf numFmtId="0" fontId="2" fillId="0" borderId="0" xfId="0" applyFont="1" applyBorder="1" applyAlignment="1">
      <alignment horizontal="right"/>
    </xf>
    <xf numFmtId="202" fontId="2" fillId="0" borderId="0" xfId="0" applyNumberFormat="1" applyFont="1" applyAlignment="1">
      <alignment horizontal="center" wrapText="1"/>
    </xf>
    <xf numFmtId="0" fontId="3" fillId="0" borderId="12" xfId="0" applyFont="1" applyBorder="1" applyAlignment="1">
      <alignment/>
    </xf>
    <xf numFmtId="0" fontId="3" fillId="0" borderId="49" xfId="0" applyFont="1" applyBorder="1" applyAlignment="1">
      <alignment horizontal="center" wrapText="1"/>
    </xf>
    <xf numFmtId="0" fontId="3" fillId="0" borderId="12" xfId="0" applyFont="1" applyBorder="1" applyAlignment="1">
      <alignment horizontal="center" wrapText="1"/>
    </xf>
    <xf numFmtId="0" fontId="3" fillId="0" borderId="74" xfId="0" applyFont="1" applyBorder="1" applyAlignment="1">
      <alignment horizontal="center" wrapText="1"/>
    </xf>
    <xf numFmtId="0" fontId="3" fillId="0" borderId="51" xfId="0" applyFont="1" applyBorder="1" applyAlignment="1">
      <alignment horizontal="right"/>
    </xf>
    <xf numFmtId="0" fontId="3" fillId="0" borderId="41" xfId="0" applyFont="1" applyBorder="1" applyAlignment="1">
      <alignment horizontal="right"/>
    </xf>
    <xf numFmtId="0" fontId="3" fillId="0" borderId="52" xfId="0" applyFont="1" applyBorder="1" applyAlignment="1">
      <alignment horizontal="right"/>
    </xf>
    <xf numFmtId="188" fontId="3" fillId="0" borderId="33" xfId="0" applyNumberFormat="1" applyFont="1" applyBorder="1" applyAlignment="1">
      <alignment horizontal="right"/>
    </xf>
    <xf numFmtId="188" fontId="3" fillId="0" borderId="0" xfId="0" applyNumberFormat="1" applyFont="1" applyBorder="1" applyAlignment="1">
      <alignment horizontal="right"/>
    </xf>
    <xf numFmtId="188" fontId="3" fillId="0" borderId="55" xfId="0" applyNumberFormat="1" applyFont="1" applyBorder="1" applyAlignment="1">
      <alignment horizontal="right"/>
    </xf>
    <xf numFmtId="188" fontId="3" fillId="0" borderId="33" xfId="0" applyNumberFormat="1" applyFont="1" applyFill="1" applyBorder="1" applyAlignment="1">
      <alignment/>
    </xf>
    <xf numFmtId="188" fontId="3" fillId="0" borderId="0" xfId="0" applyNumberFormat="1" applyFont="1" applyFill="1" applyBorder="1" applyAlignment="1">
      <alignment/>
    </xf>
    <xf numFmtId="0" fontId="3" fillId="0" borderId="55" xfId="0" applyFont="1" applyBorder="1" applyAlignment="1">
      <alignment/>
    </xf>
    <xf numFmtId="188" fontId="3" fillId="0" borderId="57" xfId="0" applyNumberFormat="1" applyFont="1" applyFill="1" applyBorder="1" applyAlignment="1">
      <alignment/>
    </xf>
    <xf numFmtId="188" fontId="3" fillId="0" borderId="56" xfId="0" applyNumberFormat="1" applyFont="1" applyFill="1" applyBorder="1" applyAlignment="1">
      <alignment/>
    </xf>
    <xf numFmtId="188" fontId="2" fillId="0" borderId="19" xfId="0" applyNumberFormat="1" applyFont="1" applyBorder="1" applyAlignment="1">
      <alignment/>
    </xf>
    <xf numFmtId="188" fontId="2" fillId="0" borderId="19" xfId="0" applyNumberFormat="1" applyFont="1" applyFill="1" applyBorder="1" applyAlignment="1">
      <alignment/>
    </xf>
    <xf numFmtId="0" fontId="2" fillId="0" borderId="0" xfId="0" applyFont="1" applyAlignment="1">
      <alignment/>
    </xf>
    <xf numFmtId="201" fontId="3" fillId="0" borderId="33" xfId="0" applyNumberFormat="1" applyFont="1" applyBorder="1" applyAlignment="1">
      <alignment/>
    </xf>
    <xf numFmtId="201" fontId="3" fillId="0" borderId="0" xfId="0" applyNumberFormat="1" applyFont="1" applyBorder="1" applyAlignment="1">
      <alignment/>
    </xf>
    <xf numFmtId="201" fontId="3" fillId="0" borderId="55" xfId="0" applyNumberFormat="1" applyFont="1" applyBorder="1" applyAlignment="1">
      <alignment/>
    </xf>
    <xf numFmtId="201" fontId="3" fillId="0" borderId="0" xfId="0" applyNumberFormat="1" applyFont="1" applyAlignment="1">
      <alignment/>
    </xf>
    <xf numFmtId="201" fontId="3" fillId="0" borderId="33" xfId="0" applyNumberFormat="1" applyFont="1" applyFill="1" applyBorder="1" applyAlignment="1">
      <alignment/>
    </xf>
    <xf numFmtId="201" fontId="3" fillId="0" borderId="0" xfId="0" applyNumberFormat="1" applyFont="1" applyFill="1" applyBorder="1" applyAlignment="1">
      <alignment/>
    </xf>
    <xf numFmtId="201" fontId="3" fillId="0" borderId="19" xfId="0" applyNumberFormat="1" applyFont="1" applyFill="1" applyBorder="1" applyAlignment="1">
      <alignment/>
    </xf>
    <xf numFmtId="201" fontId="3" fillId="0" borderId="57" xfId="0" applyNumberFormat="1" applyFont="1" applyBorder="1" applyAlignment="1">
      <alignment/>
    </xf>
    <xf numFmtId="201" fontId="3" fillId="0" borderId="56" xfId="0" applyNumberFormat="1" applyFont="1" applyBorder="1" applyAlignment="1">
      <alignment/>
    </xf>
    <xf numFmtId="201" fontId="3" fillId="0" borderId="61" xfId="0" applyNumberFormat="1" applyFont="1" applyBorder="1" applyAlignment="1">
      <alignment/>
    </xf>
    <xf numFmtId="201" fontId="3" fillId="0" borderId="57" xfId="0" applyNumberFormat="1" applyFont="1" applyFill="1" applyBorder="1" applyAlignment="1">
      <alignment/>
    </xf>
    <xf numFmtId="201" fontId="3" fillId="0" borderId="56" xfId="0" applyNumberFormat="1" applyFont="1" applyFill="1" applyBorder="1" applyAlignment="1">
      <alignment/>
    </xf>
    <xf numFmtId="201" fontId="2" fillId="0" borderId="33" xfId="0" applyNumberFormat="1" applyFont="1" applyBorder="1" applyAlignment="1">
      <alignment/>
    </xf>
    <xf numFmtId="201" fontId="2" fillId="0" borderId="0" xfId="0" applyNumberFormat="1" applyFont="1" applyBorder="1" applyAlignment="1">
      <alignment/>
    </xf>
    <xf numFmtId="201" fontId="2" fillId="0" borderId="55" xfId="0" applyNumberFormat="1" applyFont="1" applyBorder="1" applyAlignment="1">
      <alignment/>
    </xf>
    <xf numFmtId="201" fontId="2" fillId="0" borderId="0" xfId="0" applyNumberFormat="1" applyFont="1" applyAlignment="1">
      <alignment/>
    </xf>
    <xf numFmtId="201" fontId="2" fillId="0" borderId="19" xfId="0" applyNumberFormat="1" applyFont="1" applyBorder="1" applyAlignment="1">
      <alignment/>
    </xf>
    <xf numFmtId="0" fontId="2" fillId="0" borderId="4" xfId="0" applyFont="1" applyBorder="1" applyAlignment="1">
      <alignment/>
    </xf>
    <xf numFmtId="0" fontId="2" fillId="0" borderId="19" xfId="0" applyFont="1" applyBorder="1" applyAlignment="1">
      <alignment/>
    </xf>
    <xf numFmtId="0" fontId="2" fillId="0" borderId="0" xfId="0" applyFont="1" applyFill="1" applyAlignment="1" applyProtection="1">
      <alignment horizontal="center"/>
      <protection locked="0"/>
    </xf>
    <xf numFmtId="0" fontId="3" fillId="0" borderId="0" xfId="0" applyFont="1" applyFill="1" applyAlignment="1" applyProtection="1">
      <alignment/>
      <protection locked="0"/>
    </xf>
    <xf numFmtId="0" fontId="3" fillId="0" borderId="0" xfId="0" applyFont="1" applyFill="1" applyBorder="1" applyAlignment="1" applyProtection="1">
      <alignment/>
      <protection locked="0"/>
    </xf>
    <xf numFmtId="0" fontId="2" fillId="0" borderId="0" xfId="0" applyFont="1" applyFill="1" applyBorder="1" applyAlignment="1" applyProtection="1">
      <alignment horizontal="center"/>
      <protection locked="0"/>
    </xf>
    <xf numFmtId="0" fontId="3" fillId="0" borderId="78" xfId="0" applyFont="1" applyFill="1" applyBorder="1" applyAlignment="1" applyProtection="1">
      <alignment horizontal="left"/>
      <protection locked="0"/>
    </xf>
    <xf numFmtId="0" fontId="3" fillId="0" borderId="78" xfId="0" applyFont="1" applyFill="1" applyBorder="1" applyAlignment="1" applyProtection="1">
      <alignment horizontal="right"/>
      <protection locked="0"/>
    </xf>
    <xf numFmtId="0" fontId="3" fillId="0" borderId="87" xfId="0" applyFont="1" applyFill="1" applyBorder="1" applyAlignment="1" applyProtection="1">
      <alignment horizontal="right"/>
      <protection locked="0"/>
    </xf>
    <xf numFmtId="0" fontId="3" fillId="0" borderId="50" xfId="0" applyFont="1" applyFill="1" applyBorder="1" applyAlignment="1" applyProtection="1">
      <alignment horizontal="right"/>
      <protection locked="0"/>
    </xf>
    <xf numFmtId="0" fontId="3" fillId="0" borderId="55" xfId="0" applyFont="1" applyFill="1" applyBorder="1" applyAlignment="1" applyProtection="1">
      <alignment horizontal="left"/>
      <protection locked="0"/>
    </xf>
    <xf numFmtId="188" fontId="3" fillId="0" borderId="55" xfId="0" applyNumberFormat="1" applyFont="1" applyFill="1" applyBorder="1" applyAlignment="1" applyProtection="1">
      <alignment/>
      <protection locked="0"/>
    </xf>
    <xf numFmtId="188" fontId="3" fillId="0" borderId="32" xfId="0" applyNumberFormat="1" applyFont="1" applyFill="1" applyBorder="1" applyAlignment="1" applyProtection="1">
      <alignment/>
      <protection locked="0"/>
    </xf>
    <xf numFmtId="188" fontId="3" fillId="0" borderId="0" xfId="0" applyNumberFormat="1" applyFont="1" applyFill="1" applyBorder="1" applyAlignment="1" applyProtection="1">
      <alignment/>
      <protection locked="0"/>
    </xf>
    <xf numFmtId="188" fontId="3" fillId="0" borderId="33" xfId="0" applyNumberFormat="1" applyFont="1" applyFill="1" applyBorder="1" applyAlignment="1" applyProtection="1">
      <alignment/>
      <protection locked="0"/>
    </xf>
    <xf numFmtId="0" fontId="2" fillId="0" borderId="55" xfId="0" applyFont="1" applyFill="1" applyBorder="1" applyAlignment="1" applyProtection="1">
      <alignment horizontal="right"/>
      <protection locked="0"/>
    </xf>
    <xf numFmtId="188" fontId="2" fillId="0" borderId="54" xfId="0" applyNumberFormat="1" applyFont="1" applyFill="1" applyBorder="1" applyAlignment="1" applyProtection="1">
      <alignment/>
      <protection locked="0"/>
    </xf>
    <xf numFmtId="188" fontId="2" fillId="0" borderId="62" xfId="0" applyNumberFormat="1" applyFont="1" applyFill="1" applyBorder="1" applyAlignment="1" applyProtection="1">
      <alignment/>
      <protection locked="0"/>
    </xf>
    <xf numFmtId="188" fontId="2" fillId="0" borderId="19" xfId="0" applyNumberFormat="1" applyFont="1" applyFill="1" applyBorder="1" applyAlignment="1" applyProtection="1">
      <alignment/>
      <protection locked="0"/>
    </xf>
    <xf numFmtId="0" fontId="2" fillId="0" borderId="0" xfId="0" applyFont="1" applyFill="1" applyBorder="1" applyAlignment="1" applyProtection="1">
      <alignment/>
      <protection locked="0"/>
    </xf>
    <xf numFmtId="0" fontId="33" fillId="0" borderId="0" xfId="0" applyFont="1" applyAlignment="1">
      <alignment/>
    </xf>
    <xf numFmtId="0" fontId="2" fillId="0" borderId="0" xfId="0" applyFont="1" applyAlignment="1">
      <alignment horizontal="centerContinuous"/>
    </xf>
    <xf numFmtId="0" fontId="33" fillId="0" borderId="0" xfId="0" applyFont="1" applyAlignment="1">
      <alignment horizontal="centerContinuous"/>
    </xf>
    <xf numFmtId="0" fontId="3" fillId="0" borderId="0" xfId="0" applyFont="1" applyAlignment="1">
      <alignment horizontal="centerContinuous"/>
    </xf>
    <xf numFmtId="0" fontId="3" fillId="0" borderId="0" xfId="0" applyFont="1" applyBorder="1" applyAlignment="1">
      <alignment horizontal="centerContinuous"/>
    </xf>
    <xf numFmtId="0" fontId="33" fillId="0" borderId="0" xfId="0" applyFont="1" applyBorder="1" applyAlignment="1">
      <alignment horizontal="centerContinuous"/>
    </xf>
    <xf numFmtId="0" fontId="3" fillId="0" borderId="74" xfId="0" applyFont="1" applyBorder="1" applyAlignment="1">
      <alignment/>
    </xf>
    <xf numFmtId="0" fontId="3" fillId="0" borderId="12" xfId="0" applyFont="1" applyFill="1" applyBorder="1" applyAlignment="1">
      <alignment horizontal="centerContinuous"/>
    </xf>
    <xf numFmtId="0" fontId="3" fillId="0" borderId="12" xfId="0" applyFont="1" applyBorder="1" applyAlignment="1">
      <alignment horizontal="centerContinuous"/>
    </xf>
    <xf numFmtId="0" fontId="3" fillId="0" borderId="74" xfId="0" applyFont="1" applyFill="1" applyBorder="1" applyAlignment="1">
      <alignment horizontal="centerContinuous"/>
    </xf>
    <xf numFmtId="0" fontId="3" fillId="0" borderId="49" xfId="0" applyFont="1" applyFill="1" applyBorder="1" applyAlignment="1">
      <alignment horizontal="centerContinuous"/>
    </xf>
    <xf numFmtId="0" fontId="3" fillId="0" borderId="57" xfId="0" applyFont="1" applyFill="1" applyBorder="1" applyAlignment="1">
      <alignment horizontal="centerContinuous"/>
    </xf>
    <xf numFmtId="0" fontId="3" fillId="0" borderId="56" xfId="0" applyFont="1" applyFill="1" applyBorder="1" applyAlignment="1">
      <alignment horizontal="centerContinuous"/>
    </xf>
    <xf numFmtId="0" fontId="3" fillId="0" borderId="61" xfId="0" applyFont="1" applyFill="1" applyBorder="1" applyAlignment="1">
      <alignment horizontal="centerContinuous"/>
    </xf>
    <xf numFmtId="0" fontId="3" fillId="0" borderId="55" xfId="0" applyFont="1" applyFill="1" applyBorder="1" applyAlignment="1">
      <alignment/>
    </xf>
    <xf numFmtId="0" fontId="3" fillId="0" borderId="4" xfId="0" applyFont="1" applyFill="1" applyBorder="1" applyAlignment="1">
      <alignment/>
    </xf>
    <xf numFmtId="0" fontId="3" fillId="0" borderId="19" xfId="0" applyFont="1" applyFill="1" applyBorder="1" applyAlignment="1">
      <alignment/>
    </xf>
    <xf numFmtId="0" fontId="3" fillId="0" borderId="54" xfId="0" applyFont="1" applyFill="1" applyBorder="1" applyAlignment="1">
      <alignment/>
    </xf>
    <xf numFmtId="0" fontId="3" fillId="0" borderId="0" xfId="0" applyFont="1" applyBorder="1" applyAlignment="1">
      <alignment horizontal="right"/>
    </xf>
    <xf numFmtId="0" fontId="3" fillId="0" borderId="0" xfId="0" applyFont="1" applyAlignment="1">
      <alignment horizontal="right"/>
    </xf>
    <xf numFmtId="0" fontId="3" fillId="0" borderId="55" xfId="0" applyFont="1" applyBorder="1" applyAlignment="1">
      <alignment horizontal="right"/>
    </xf>
    <xf numFmtId="0" fontId="3" fillId="0" borderId="33" xfId="0" applyFont="1" applyFill="1" applyBorder="1" applyAlignment="1">
      <alignment horizontal="right"/>
    </xf>
    <xf numFmtId="0" fontId="3" fillId="0" borderId="0" xfId="0" applyFont="1" applyFill="1" applyBorder="1" applyAlignment="1">
      <alignment horizontal="right"/>
    </xf>
    <xf numFmtId="0" fontId="3" fillId="0" borderId="55" xfId="0" applyFont="1" applyFill="1" applyBorder="1" applyAlignment="1">
      <alignment horizontal="right"/>
    </xf>
    <xf numFmtId="0" fontId="3" fillId="0" borderId="56" xfId="0" applyFont="1" applyBorder="1" applyAlignment="1">
      <alignment horizontal="right"/>
    </xf>
    <xf numFmtId="0" fontId="3" fillId="0" borderId="61" xfId="0" applyFont="1" applyBorder="1" applyAlignment="1">
      <alignment horizontal="right"/>
    </xf>
    <xf numFmtId="0" fontId="3" fillId="0" borderId="57" xfId="0" applyFont="1" applyFill="1" applyBorder="1" applyAlignment="1">
      <alignment horizontal="right"/>
    </xf>
    <xf numFmtId="0" fontId="3" fillId="0" borderId="61" xfId="0" applyFont="1" applyFill="1" applyBorder="1" applyAlignment="1">
      <alignment horizontal="right"/>
    </xf>
    <xf numFmtId="3" fontId="3" fillId="0" borderId="33" xfId="0" applyNumberFormat="1" applyFont="1" applyBorder="1" applyAlignment="1">
      <alignment/>
    </xf>
    <xf numFmtId="3" fontId="3" fillId="0" borderId="55" xfId="0" applyNumberFormat="1" applyFont="1" applyBorder="1" applyAlignment="1">
      <alignment/>
    </xf>
    <xf numFmtId="3" fontId="3" fillId="0" borderId="0" xfId="0" applyNumberFormat="1" applyFont="1" applyBorder="1" applyAlignment="1">
      <alignment/>
    </xf>
    <xf numFmtId="189" fontId="3" fillId="0" borderId="55" xfId="0" applyNumberFormat="1" applyFont="1" applyBorder="1" applyAlignment="1">
      <alignment/>
    </xf>
    <xf numFmtId="189" fontId="3" fillId="0" borderId="0" xfId="0" applyNumberFormat="1" applyFont="1" applyBorder="1" applyAlignment="1">
      <alignment/>
    </xf>
    <xf numFmtId="189" fontId="3" fillId="0" borderId="33" xfId="0" applyNumberFormat="1" applyFont="1" applyBorder="1" applyAlignment="1">
      <alignment horizontal="right"/>
    </xf>
    <xf numFmtId="189" fontId="3" fillId="0" borderId="0" xfId="0" applyNumberFormat="1" applyFont="1" applyAlignment="1">
      <alignment horizontal="right"/>
    </xf>
    <xf numFmtId="189" fontId="3" fillId="0" borderId="55" xfId="0" applyNumberFormat="1" applyFont="1" applyBorder="1" applyAlignment="1">
      <alignment horizontal="right"/>
    </xf>
    <xf numFmtId="0" fontId="2" fillId="0" borderId="55" xfId="0" applyFont="1" applyFill="1" applyBorder="1" applyAlignment="1">
      <alignment horizontal="right"/>
    </xf>
    <xf numFmtId="0" fontId="2" fillId="0" borderId="55" xfId="0" applyFont="1" applyBorder="1" applyAlignment="1">
      <alignment/>
    </xf>
    <xf numFmtId="189" fontId="3" fillId="0" borderId="0" xfId="0" applyNumberFormat="1" applyFont="1" applyBorder="1" applyAlignment="1">
      <alignment horizontal="right"/>
    </xf>
    <xf numFmtId="0" fontId="2" fillId="0" borderId="0" xfId="0" applyFont="1" applyFill="1" applyBorder="1" applyAlignment="1">
      <alignment/>
    </xf>
    <xf numFmtId="0" fontId="34" fillId="0" borderId="0" xfId="0" applyFont="1" applyBorder="1" applyAlignment="1">
      <alignment/>
    </xf>
    <xf numFmtId="0" fontId="34" fillId="0" borderId="0" xfId="0" applyFont="1" applyAlignment="1">
      <alignment/>
    </xf>
    <xf numFmtId="0" fontId="34" fillId="0" borderId="55" xfId="0" applyFont="1" applyBorder="1" applyAlignment="1">
      <alignment horizontal="right"/>
    </xf>
    <xf numFmtId="189" fontId="34" fillId="0" borderId="33" xfId="0" applyNumberFormat="1" applyFont="1" applyBorder="1" applyAlignment="1">
      <alignment/>
    </xf>
    <xf numFmtId="189" fontId="34" fillId="0" borderId="0" xfId="0" applyNumberFormat="1" applyFont="1" applyAlignment="1">
      <alignment/>
    </xf>
    <xf numFmtId="189" fontId="34" fillId="0" borderId="55" xfId="0" applyNumberFormat="1" applyFont="1" applyBorder="1" applyAlignment="1">
      <alignment/>
    </xf>
    <xf numFmtId="189" fontId="34" fillId="0" borderId="0" xfId="0" applyNumberFormat="1" applyFont="1" applyBorder="1" applyAlignment="1">
      <alignment/>
    </xf>
  </cellXfs>
  <cellStyles count="71">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Followed Hyperlink" xfId="47"/>
    <cellStyle name="Goed" xfId="48"/>
    <cellStyle name="Header" xfId="49"/>
    <cellStyle name="Hyperlink" xfId="50"/>
    <cellStyle name="Invoer" xfId="51"/>
    <cellStyle name="Comma" xfId="52"/>
    <cellStyle name="Comma [0]" xfId="53"/>
    <cellStyle name="komma1nul" xfId="54"/>
    <cellStyle name="komma2nul" xfId="55"/>
    <cellStyle name="Kop 1" xfId="56"/>
    <cellStyle name="Kop 2" xfId="57"/>
    <cellStyle name="Kop 3" xfId="58"/>
    <cellStyle name="Kop 4" xfId="59"/>
    <cellStyle name="Netten_1" xfId="60"/>
    <cellStyle name="Neutraal" xfId="61"/>
    <cellStyle name="nieuw" xfId="62"/>
    <cellStyle name="Niveau" xfId="63"/>
    <cellStyle name="Notitie" xfId="64"/>
    <cellStyle name="Ongeldig" xfId="65"/>
    <cellStyle name="perc1nul" xfId="66"/>
    <cellStyle name="perc2nul" xfId="67"/>
    <cellStyle name="perc3nul" xfId="68"/>
    <cellStyle name="perc4" xfId="69"/>
    <cellStyle name="Percent" xfId="70"/>
    <cellStyle name="Standaard_03ALG11" xfId="71"/>
    <cellStyle name="Standaard_96ALG09" xfId="72"/>
    <cellStyle name="Standaard_96ALG10" xfId="73"/>
    <cellStyle name="Standaard_96ALG11" xfId="74"/>
    <cellStyle name="Standaard_96BUSO01" xfId="75"/>
    <cellStyle name="Standaard_blad 1" xfId="76"/>
    <cellStyle name="Subtotaal" xfId="77"/>
    <cellStyle name="Titel" xfId="78"/>
    <cellStyle name="Totaal" xfId="79"/>
    <cellStyle name="Uitvoer" xfId="80"/>
    <cellStyle name="Currency" xfId="81"/>
    <cellStyle name="Currency [0]" xfId="82"/>
    <cellStyle name="Verklarende tekst" xfId="83"/>
    <cellStyle name="Waarschuwingsteks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3</xdr:row>
      <xdr:rowOff>0</xdr:rowOff>
    </xdr:to>
    <xdr:sp>
      <xdr:nvSpPr>
        <xdr:cNvPr id="1" name="Rectangle 1"/>
        <xdr:cNvSpPr>
          <a:spLocks/>
        </xdr:cNvSpPr>
      </xdr:nvSpPr>
      <xdr:spPr>
        <a:xfrm>
          <a:off x="1333500" y="495300"/>
          <a:ext cx="581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Rectangle 1"/>
        <xdr:cNvSpPr>
          <a:spLocks/>
        </xdr:cNvSpPr>
      </xdr:nvSpPr>
      <xdr:spPr>
        <a:xfrm>
          <a:off x="2114550" y="0"/>
          <a:ext cx="5143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xdr:col>
      <xdr:colOff>0</xdr:colOff>
      <xdr:row>3</xdr:row>
      <xdr:rowOff>0</xdr:rowOff>
    </xdr:to>
    <xdr:sp>
      <xdr:nvSpPr>
        <xdr:cNvPr id="1" name="Rectangle 1"/>
        <xdr:cNvSpPr>
          <a:spLocks/>
        </xdr:cNvSpPr>
      </xdr:nvSpPr>
      <xdr:spPr>
        <a:xfrm>
          <a:off x="2590800" y="4572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5</xdr:col>
      <xdr:colOff>447675</xdr:colOff>
      <xdr:row>20</xdr:row>
      <xdr:rowOff>104775</xdr:rowOff>
    </xdr:to>
    <xdr:sp>
      <xdr:nvSpPr>
        <xdr:cNvPr id="1" name="Text Box 6"/>
        <xdr:cNvSpPr txBox="1">
          <a:spLocks noChangeArrowheads="1"/>
        </xdr:cNvSpPr>
      </xdr:nvSpPr>
      <xdr:spPr>
        <a:xfrm>
          <a:off x="0" y="609600"/>
          <a:ext cx="5257800" cy="25431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centra voor deeltijdse vorming zijn ontstaan om jongeren op te vangen die in het klassieke schoolse systeem niet meer terecht kunnen en die voldoen aan de toelatingsvoorwaarden van het deeltijds beroepssecundair onderwijs. Meestal gaat het hier om jongeren met een problematisch schoolverleden.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de centra voor deeltijdse vorming wordt persoonlijke, maatschappelijke en beroepsgerichte vorming gegeven, waarbij het vooral gaat om het trainen van houdingen die de integratie van deze jongeren in de maatschappij bevorderen en hen voorbereiden op de reële arbeidssituatie.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het schooljaar 2007-2008 waren er zes vormingsorganisatoren, die samen 21 centra voor deeltijdse vorming onder zich hadden. Sommige van deze centra waren autonoom, andere werkten samen met diverse instellingen bijzondere jeugdzorg en verschillende scholen.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Vanaf 1 september 2009 wordt het decreet leren en werken van kracht. Ook de centra deeltijdse vorming zullen hieronder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Vanaf 1 september 2009 wordt het decreet leren en werken van kracht. Ook de centra deeltijdse vorming zullen hieronder vallen.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66</xdr:row>
      <xdr:rowOff>9525</xdr:rowOff>
    </xdr:from>
    <xdr:to>
      <xdr:col>8</xdr:col>
      <xdr:colOff>552450</xdr:colOff>
      <xdr:row>94</xdr:row>
      <xdr:rowOff>9525</xdr:rowOff>
    </xdr:to>
    <xdr:sp>
      <xdr:nvSpPr>
        <xdr:cNvPr id="1" name="Text Box 2"/>
        <xdr:cNvSpPr txBox="1">
          <a:spLocks noChangeArrowheads="1"/>
        </xdr:cNvSpPr>
      </xdr:nvSpPr>
      <xdr:spPr>
        <a:xfrm>
          <a:off x="28575" y="9925050"/>
          <a:ext cx="6743700" cy="45339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sng" baseline="0">
              <a:solidFill>
                <a:srgbClr val="000000"/>
              </a:solidFill>
              <a:latin typeface="Arial"/>
              <a:ea typeface="Arial"/>
              <a:cs typeface="Arial"/>
            </a:rPr>
            <a:t>Geïntegreerd onderwijs
</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Het geïntegreerd onderwijs kan beschouwd worden als een samenwerkingsverband tussen het gewoon en het buitengewoon onderwijs. Het is bedoeld om leerlingen met een handicap en/of leer- en opvoedingsmoeilijkheden de lessen en activiteiten te laten volgen in een school voor gewoon onderwijs met hulp vanuit een school voor buitengewoon onderwijs. Deze laatste krijgt daartoe begeleidingseenheden (dit zijn lestijden of lesuren en/of uren voor paramedische hulp) en een integratietoelage (voor de vergoeding van de verplaatsingskosten van de G.ON.-begeleiders).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Voor het geïntegreerd onderwijs komen slechts die leerlingen in aanmerking die zonder G.ON.-hulp op het buitengewoon onderwijs zouden aangewezen zijn. Daarom is één van de toelatingsvoorwaarden dat er een attest buitengewoon onderwijs moet afgeleverd worden.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Vanaf het schooljaar 1994-1995 komen de leerlingen van alle types buitengewoon onderwijs in aanmerking, type 5 uitgezonderd. Voor de leerlingen met een fysieke, visuele of auditieve handicap wordt er een onderscheid gemaakt tussen een matige en ernstige handicap. De begeleidingsduur is slechts voor leerlingen met een ernstige handicap onbeperkt in de tijd.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Het geïntegreerd onderwijs kan gegeven worden op het niveau van het kleuteronderwijs, het lager, secundair en hoger onderwijs, met uitzondering van het universitair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Naast de volledige integratie, waarbij de leerling alle lessen en activiteiten in het gewoon onderwijs volgt, is ook een gedeeltelijke integratie mogelijk. Bij de gedeeltelijke integratie volgt de leerling minstens twee halve dagen per week gewoon onderwijs. De integratie kan permanent of tijdelijk zijn. De integratie is permanent wanneer de leerling ten minste vanaf de eerste schooldag van oktober tot het einde van het schooljaar de lessen in het gewoon onderwijs volgt. Indien deze periode minder bedraagt dan van de eerste schooldag van oktober tot 30 juni, dan is de integratie tijdelijk.
</a:t>
          </a:r>
        </a:p>
      </xdr:txBody>
    </xdr:sp>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8"/>
  <sheetViews>
    <sheetView tabSelected="1" zoomScalePageLayoutView="0" workbookViewId="0" topLeftCell="A1">
      <selection activeCell="A22" sqref="A22"/>
    </sheetView>
  </sheetViews>
  <sheetFormatPr defaultColWidth="9.140625" defaultRowHeight="12.75"/>
  <cols>
    <col min="1" max="1" width="11.57421875" style="0" customWidth="1"/>
  </cols>
  <sheetData>
    <row r="1" ht="15">
      <c r="A1" s="343" t="s">
        <v>344</v>
      </c>
    </row>
    <row r="2" ht="15">
      <c r="A2" s="343"/>
    </row>
    <row r="3" spans="1:2" ht="12.75">
      <c r="A3" t="s">
        <v>358</v>
      </c>
      <c r="B3" t="s">
        <v>345</v>
      </c>
    </row>
    <row r="4" spans="1:2" ht="12.75">
      <c r="A4" t="s">
        <v>359</v>
      </c>
      <c r="B4" t="s">
        <v>346</v>
      </c>
    </row>
    <row r="5" spans="1:2" ht="12.75">
      <c r="A5" t="s">
        <v>360</v>
      </c>
      <c r="B5" t="s">
        <v>347</v>
      </c>
    </row>
    <row r="6" spans="1:2" ht="12.75">
      <c r="A6" t="s">
        <v>361</v>
      </c>
      <c r="B6" t="s">
        <v>348</v>
      </c>
    </row>
    <row r="7" spans="1:2" ht="12.75">
      <c r="A7" t="s">
        <v>362</v>
      </c>
      <c r="B7" t="s">
        <v>349</v>
      </c>
    </row>
    <row r="8" spans="1:2" ht="12.75">
      <c r="A8" t="s">
        <v>363</v>
      </c>
      <c r="B8" t="s">
        <v>350</v>
      </c>
    </row>
    <row r="9" spans="1:2" ht="12.75">
      <c r="A9" t="s">
        <v>364</v>
      </c>
      <c r="B9" t="s">
        <v>351</v>
      </c>
    </row>
    <row r="10" spans="1:2" ht="12.75">
      <c r="A10" t="s">
        <v>365</v>
      </c>
      <c r="B10" t="s">
        <v>352</v>
      </c>
    </row>
    <row r="11" spans="1:2" ht="12.75">
      <c r="A11" t="s">
        <v>366</v>
      </c>
      <c r="B11" t="s">
        <v>353</v>
      </c>
    </row>
    <row r="12" spans="1:2" ht="12.75">
      <c r="A12" s="22" t="s">
        <v>371</v>
      </c>
      <c r="B12" s="22" t="s">
        <v>372</v>
      </c>
    </row>
    <row r="13" spans="1:2" ht="12.75">
      <c r="A13" t="s">
        <v>370</v>
      </c>
      <c r="B13" t="s">
        <v>354</v>
      </c>
    </row>
    <row r="14" spans="1:2" ht="12.75">
      <c r="A14" t="s">
        <v>367</v>
      </c>
      <c r="B14" t="s">
        <v>355</v>
      </c>
    </row>
    <row r="15" spans="1:2" ht="12.75">
      <c r="A15" t="s">
        <v>368</v>
      </c>
      <c r="B15" t="s">
        <v>356</v>
      </c>
    </row>
    <row r="16" spans="1:2" ht="12.75">
      <c r="A16" t="s">
        <v>369</v>
      </c>
      <c r="B16" t="s">
        <v>357</v>
      </c>
    </row>
    <row r="18" ht="15">
      <c r="A18" s="343"/>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S36"/>
  <sheetViews>
    <sheetView zoomScalePageLayoutView="0" workbookViewId="0" topLeftCell="A1">
      <selection activeCell="G27" sqref="G27"/>
    </sheetView>
  </sheetViews>
  <sheetFormatPr defaultColWidth="9.140625" defaultRowHeight="12.75"/>
  <cols>
    <col min="1" max="1" width="9.7109375" style="66" customWidth="1"/>
    <col min="2" max="19" width="6.8515625" style="67" customWidth="1"/>
    <col min="20" max="22" width="7.140625" style="67" customWidth="1"/>
    <col min="23" max="16384" width="8.8515625" style="67" customWidth="1"/>
  </cols>
  <sheetData>
    <row r="1" ht="12">
      <c r="A1" s="394" t="s">
        <v>247</v>
      </c>
    </row>
    <row r="2" spans="1:19" ht="12.75" customHeight="1">
      <c r="A2" s="477" t="s">
        <v>187</v>
      </c>
      <c r="B2" s="477"/>
      <c r="C2" s="477"/>
      <c r="D2" s="477"/>
      <c r="E2" s="477"/>
      <c r="F2" s="477"/>
      <c r="G2" s="477"/>
      <c r="H2" s="477"/>
      <c r="I2" s="477"/>
      <c r="J2" s="477"/>
      <c r="K2" s="477"/>
      <c r="L2" s="477"/>
      <c r="M2" s="477"/>
      <c r="N2" s="477"/>
      <c r="O2" s="477"/>
      <c r="P2" s="477"/>
      <c r="Q2" s="477"/>
      <c r="R2" s="477"/>
      <c r="S2" s="477"/>
    </row>
    <row r="4" ht="11.25">
      <c r="A4" s="255" t="s">
        <v>188</v>
      </c>
    </row>
    <row r="5" ht="11.25">
      <c r="A5" s="66" t="s">
        <v>189</v>
      </c>
    </row>
    <row r="6" ht="11.25">
      <c r="A6" s="66" t="s">
        <v>252</v>
      </c>
    </row>
    <row r="7" ht="11.25">
      <c r="A7" s="66" t="s">
        <v>190</v>
      </c>
    </row>
    <row r="10" spans="1:19" ht="12">
      <c r="A10" s="353" t="s">
        <v>191</v>
      </c>
      <c r="B10" s="353"/>
      <c r="C10" s="353"/>
      <c r="D10" s="353"/>
      <c r="E10" s="353"/>
      <c r="F10" s="353"/>
      <c r="G10" s="353"/>
      <c r="H10" s="353"/>
      <c r="I10" s="353"/>
      <c r="J10" s="353"/>
      <c r="K10" s="353"/>
      <c r="L10" s="353"/>
      <c r="M10" s="353"/>
      <c r="N10" s="353"/>
      <c r="O10" s="353"/>
      <c r="P10" s="353"/>
      <c r="Q10" s="353"/>
      <c r="R10" s="353"/>
      <c r="S10" s="353"/>
    </row>
    <row r="11" ht="12" thickBot="1">
      <c r="A11" s="394"/>
    </row>
    <row r="12" spans="1:19" ht="12.75" customHeight="1">
      <c r="A12" s="478"/>
      <c r="B12" s="479" t="s">
        <v>173</v>
      </c>
      <c r="C12" s="480"/>
      <c r="D12" s="481"/>
      <c r="E12" s="480" t="s">
        <v>183</v>
      </c>
      <c r="F12" s="480"/>
      <c r="G12" s="480"/>
      <c r="H12" s="479" t="s">
        <v>186</v>
      </c>
      <c r="I12" s="480"/>
      <c r="J12" s="480"/>
      <c r="K12" s="479" t="s">
        <v>217</v>
      </c>
      <c r="L12" s="480"/>
      <c r="M12" s="480"/>
      <c r="N12" s="479" t="s">
        <v>241</v>
      </c>
      <c r="O12" s="480"/>
      <c r="P12" s="480"/>
      <c r="Q12" s="479" t="s">
        <v>249</v>
      </c>
      <c r="R12" s="480"/>
      <c r="S12" s="480"/>
    </row>
    <row r="13" spans="1:19" ht="11.25">
      <c r="A13" s="386"/>
      <c r="B13" s="482" t="s">
        <v>56</v>
      </c>
      <c r="C13" s="483" t="s">
        <v>57</v>
      </c>
      <c r="D13" s="484" t="s">
        <v>58</v>
      </c>
      <c r="E13" s="482" t="s">
        <v>56</v>
      </c>
      <c r="F13" s="483" t="s">
        <v>57</v>
      </c>
      <c r="G13" s="483" t="s">
        <v>58</v>
      </c>
      <c r="H13" s="482" t="s">
        <v>56</v>
      </c>
      <c r="I13" s="483" t="s">
        <v>57</v>
      </c>
      <c r="J13" s="483" t="s">
        <v>58</v>
      </c>
      <c r="K13" s="482" t="s">
        <v>56</v>
      </c>
      <c r="L13" s="483" t="s">
        <v>57</v>
      </c>
      <c r="M13" s="483" t="s">
        <v>58</v>
      </c>
      <c r="N13" s="482" t="s">
        <v>56</v>
      </c>
      <c r="O13" s="483" t="s">
        <v>57</v>
      </c>
      <c r="P13" s="483" t="s">
        <v>58</v>
      </c>
      <c r="Q13" s="482" t="s">
        <v>56</v>
      </c>
      <c r="R13" s="483" t="s">
        <v>57</v>
      </c>
      <c r="S13" s="483" t="s">
        <v>58</v>
      </c>
    </row>
    <row r="14" spans="1:19" ht="11.25">
      <c r="A14" s="66" t="s">
        <v>253</v>
      </c>
      <c r="B14" s="485">
        <v>0</v>
      </c>
      <c r="C14" s="486">
        <v>0</v>
      </c>
      <c r="D14" s="487">
        <v>0</v>
      </c>
      <c r="E14" s="486">
        <v>0</v>
      </c>
      <c r="F14" s="486">
        <v>0</v>
      </c>
      <c r="G14" s="486">
        <v>0</v>
      </c>
      <c r="H14" s="485">
        <v>0</v>
      </c>
      <c r="I14" s="486">
        <v>0</v>
      </c>
      <c r="J14" s="486">
        <v>0</v>
      </c>
      <c r="K14" s="485">
        <v>0</v>
      </c>
      <c r="L14" s="486">
        <v>0</v>
      </c>
      <c r="M14" s="486">
        <v>0</v>
      </c>
      <c r="N14" s="485">
        <v>0</v>
      </c>
      <c r="O14" s="486">
        <v>1</v>
      </c>
      <c r="P14" s="486">
        <v>1</v>
      </c>
      <c r="Q14" s="485">
        <v>0</v>
      </c>
      <c r="R14" s="486">
        <v>0</v>
      </c>
      <c r="S14" s="486">
        <v>0</v>
      </c>
    </row>
    <row r="15" spans="1:19" ht="11.25">
      <c r="A15" s="66" t="s">
        <v>192</v>
      </c>
      <c r="B15" s="375">
        <v>0</v>
      </c>
      <c r="C15" s="376">
        <v>1</v>
      </c>
      <c r="D15" s="377">
        <f>SUM(B15:C15)</f>
        <v>1</v>
      </c>
      <c r="E15" s="378">
        <v>2</v>
      </c>
      <c r="F15" s="378">
        <v>1</v>
      </c>
      <c r="G15" s="376">
        <f>SUM(E15:F15)</f>
        <v>3</v>
      </c>
      <c r="H15" s="375">
        <v>0</v>
      </c>
      <c r="I15" s="376">
        <v>0</v>
      </c>
      <c r="J15" s="376">
        <v>0</v>
      </c>
      <c r="K15" s="488">
        <v>0</v>
      </c>
      <c r="L15" s="489">
        <v>1</v>
      </c>
      <c r="M15" s="489">
        <v>1</v>
      </c>
      <c r="N15" s="488">
        <v>0</v>
      </c>
      <c r="O15" s="489">
        <v>0</v>
      </c>
      <c r="P15" s="489">
        <v>0</v>
      </c>
      <c r="Q15" s="488">
        <v>0</v>
      </c>
      <c r="R15" s="489">
        <v>0</v>
      </c>
      <c r="S15" s="489">
        <v>0</v>
      </c>
    </row>
    <row r="16" spans="1:19" s="66" customFormat="1" ht="11.25">
      <c r="A16" s="66" t="s">
        <v>193</v>
      </c>
      <c r="B16" s="375">
        <v>0</v>
      </c>
      <c r="C16" s="376">
        <v>0</v>
      </c>
      <c r="D16" s="377">
        <f aca="true" t="shared" si="0" ref="D16:D23">SUM(B16:C16)</f>
        <v>0</v>
      </c>
      <c r="E16" s="376">
        <v>0</v>
      </c>
      <c r="F16" s="376">
        <v>2</v>
      </c>
      <c r="G16" s="376">
        <f aca="true" t="shared" si="1" ref="G16:G23">SUM(E16:F16)</f>
        <v>2</v>
      </c>
      <c r="H16" s="375">
        <v>3</v>
      </c>
      <c r="I16" s="376">
        <v>1</v>
      </c>
      <c r="J16" s="376">
        <v>4</v>
      </c>
      <c r="K16" s="488">
        <v>0</v>
      </c>
      <c r="L16" s="489">
        <v>0</v>
      </c>
      <c r="M16" s="489">
        <v>0</v>
      </c>
      <c r="N16" s="488">
        <v>3</v>
      </c>
      <c r="O16" s="489">
        <v>2</v>
      </c>
      <c r="P16" s="489">
        <v>5</v>
      </c>
      <c r="Q16" s="488">
        <v>0</v>
      </c>
      <c r="R16" s="489">
        <v>2</v>
      </c>
      <c r="S16" s="489">
        <v>2</v>
      </c>
    </row>
    <row r="17" spans="1:19" ht="11.25">
      <c r="A17" s="66" t="s">
        <v>194</v>
      </c>
      <c r="B17" s="375">
        <v>9</v>
      </c>
      <c r="C17" s="376">
        <v>9</v>
      </c>
      <c r="D17" s="377">
        <f t="shared" si="0"/>
        <v>18</v>
      </c>
      <c r="E17" s="378">
        <v>13</v>
      </c>
      <c r="F17" s="378">
        <v>6</v>
      </c>
      <c r="G17" s="376">
        <f t="shared" si="1"/>
        <v>19</v>
      </c>
      <c r="H17" s="375">
        <v>21</v>
      </c>
      <c r="I17" s="376">
        <v>17</v>
      </c>
      <c r="J17" s="376">
        <v>38</v>
      </c>
      <c r="K17" s="488">
        <v>14</v>
      </c>
      <c r="L17" s="489">
        <v>10</v>
      </c>
      <c r="M17" s="489">
        <v>24</v>
      </c>
      <c r="N17" s="488">
        <v>18</v>
      </c>
      <c r="O17" s="489">
        <v>21</v>
      </c>
      <c r="P17" s="489">
        <v>39</v>
      </c>
      <c r="Q17" s="488">
        <v>23</v>
      </c>
      <c r="R17" s="489">
        <v>22</v>
      </c>
      <c r="S17" s="489">
        <v>45</v>
      </c>
    </row>
    <row r="18" spans="1:19" ht="11.25">
      <c r="A18" s="66" t="s">
        <v>195</v>
      </c>
      <c r="B18" s="375">
        <v>7</v>
      </c>
      <c r="C18" s="376">
        <v>9</v>
      </c>
      <c r="D18" s="377">
        <f t="shared" si="0"/>
        <v>16</v>
      </c>
      <c r="E18" s="378">
        <v>14</v>
      </c>
      <c r="F18" s="378">
        <v>10</v>
      </c>
      <c r="G18" s="376">
        <f t="shared" si="1"/>
        <v>24</v>
      </c>
      <c r="H18" s="375">
        <v>12</v>
      </c>
      <c r="I18" s="376">
        <v>17</v>
      </c>
      <c r="J18" s="376">
        <v>29</v>
      </c>
      <c r="K18" s="488">
        <v>17</v>
      </c>
      <c r="L18" s="489">
        <v>18</v>
      </c>
      <c r="M18" s="489">
        <v>35</v>
      </c>
      <c r="N18" s="488">
        <v>21</v>
      </c>
      <c r="O18" s="489">
        <v>11</v>
      </c>
      <c r="P18" s="489">
        <v>32</v>
      </c>
      <c r="Q18" s="488">
        <v>22</v>
      </c>
      <c r="R18" s="489">
        <v>28</v>
      </c>
      <c r="S18" s="489">
        <v>50</v>
      </c>
    </row>
    <row r="19" spans="1:19" ht="11.25">
      <c r="A19" s="66" t="s">
        <v>196</v>
      </c>
      <c r="B19" s="375">
        <v>9</v>
      </c>
      <c r="C19" s="376">
        <v>7</v>
      </c>
      <c r="D19" s="377">
        <f t="shared" si="0"/>
        <v>16</v>
      </c>
      <c r="E19" s="378">
        <v>10</v>
      </c>
      <c r="F19" s="378">
        <v>8</v>
      </c>
      <c r="G19" s="376">
        <f t="shared" si="1"/>
        <v>18</v>
      </c>
      <c r="H19" s="375">
        <v>19</v>
      </c>
      <c r="I19" s="376">
        <v>12</v>
      </c>
      <c r="J19" s="376">
        <v>31</v>
      </c>
      <c r="K19" s="488">
        <v>15</v>
      </c>
      <c r="L19" s="489">
        <v>18</v>
      </c>
      <c r="M19" s="489">
        <v>33</v>
      </c>
      <c r="N19" s="488">
        <v>22</v>
      </c>
      <c r="O19" s="489">
        <v>16</v>
      </c>
      <c r="P19" s="489">
        <v>38</v>
      </c>
      <c r="Q19" s="488">
        <v>22</v>
      </c>
      <c r="R19" s="489">
        <v>18</v>
      </c>
      <c r="S19" s="489">
        <v>40</v>
      </c>
    </row>
    <row r="20" spans="1:19" ht="11.25">
      <c r="A20" s="66" t="s">
        <v>197</v>
      </c>
      <c r="B20" s="375">
        <v>5</v>
      </c>
      <c r="C20" s="376">
        <v>12</v>
      </c>
      <c r="D20" s="377">
        <f t="shared" si="0"/>
        <v>17</v>
      </c>
      <c r="E20" s="378">
        <v>10</v>
      </c>
      <c r="F20" s="378">
        <v>11</v>
      </c>
      <c r="G20" s="376">
        <f t="shared" si="1"/>
        <v>21</v>
      </c>
      <c r="H20" s="375">
        <v>19</v>
      </c>
      <c r="I20" s="376">
        <v>9</v>
      </c>
      <c r="J20" s="376">
        <v>28</v>
      </c>
      <c r="K20" s="488">
        <v>27</v>
      </c>
      <c r="L20" s="489">
        <v>16</v>
      </c>
      <c r="M20" s="489">
        <v>43</v>
      </c>
      <c r="N20" s="488">
        <v>18</v>
      </c>
      <c r="O20" s="489">
        <v>24</v>
      </c>
      <c r="P20" s="489">
        <v>42</v>
      </c>
      <c r="Q20" s="488">
        <v>29</v>
      </c>
      <c r="R20" s="489">
        <v>23</v>
      </c>
      <c r="S20" s="489">
        <v>52</v>
      </c>
    </row>
    <row r="21" spans="1:19" ht="11.25">
      <c r="A21" s="66" t="s">
        <v>198</v>
      </c>
      <c r="B21" s="375">
        <v>6</v>
      </c>
      <c r="C21" s="376">
        <v>5</v>
      </c>
      <c r="D21" s="377">
        <f t="shared" si="0"/>
        <v>11</v>
      </c>
      <c r="E21" s="378">
        <v>4</v>
      </c>
      <c r="F21" s="378">
        <v>11</v>
      </c>
      <c r="G21" s="376">
        <f t="shared" si="1"/>
        <v>15</v>
      </c>
      <c r="H21" s="375">
        <v>17</v>
      </c>
      <c r="I21" s="376">
        <v>18</v>
      </c>
      <c r="J21" s="376">
        <v>35</v>
      </c>
      <c r="K21" s="488">
        <v>31</v>
      </c>
      <c r="L21" s="489">
        <v>15</v>
      </c>
      <c r="M21" s="489">
        <v>46</v>
      </c>
      <c r="N21" s="488">
        <v>28</v>
      </c>
      <c r="O21" s="489">
        <v>12</v>
      </c>
      <c r="P21" s="489">
        <v>40</v>
      </c>
      <c r="Q21" s="488">
        <v>23</v>
      </c>
      <c r="R21" s="489">
        <v>19</v>
      </c>
      <c r="S21" s="489">
        <v>42</v>
      </c>
    </row>
    <row r="22" spans="1:19" ht="11.25">
      <c r="A22" s="490" t="s">
        <v>199</v>
      </c>
      <c r="B22" s="382">
        <v>7</v>
      </c>
      <c r="C22" s="383">
        <v>6</v>
      </c>
      <c r="D22" s="384">
        <f t="shared" si="0"/>
        <v>13</v>
      </c>
      <c r="E22" s="383">
        <v>10</v>
      </c>
      <c r="F22" s="383">
        <v>10</v>
      </c>
      <c r="G22" s="383">
        <f t="shared" si="1"/>
        <v>20</v>
      </c>
      <c r="H22" s="382">
        <v>10</v>
      </c>
      <c r="I22" s="383">
        <v>27</v>
      </c>
      <c r="J22" s="376">
        <v>37</v>
      </c>
      <c r="K22" s="491">
        <v>20</v>
      </c>
      <c r="L22" s="492">
        <v>18</v>
      </c>
      <c r="M22" s="489">
        <v>38</v>
      </c>
      <c r="N22" s="491">
        <v>31</v>
      </c>
      <c r="O22" s="492">
        <v>19</v>
      </c>
      <c r="P22" s="489">
        <v>50</v>
      </c>
      <c r="Q22" s="491">
        <v>34</v>
      </c>
      <c r="R22" s="492">
        <v>14</v>
      </c>
      <c r="S22" s="489">
        <v>48</v>
      </c>
    </row>
    <row r="23" spans="1:19" s="495" customFormat="1" ht="12">
      <c r="A23" s="476" t="s">
        <v>8</v>
      </c>
      <c r="B23" s="388">
        <f>SUM(B15:B22)</f>
        <v>43</v>
      </c>
      <c r="C23" s="389">
        <f>SUM(C15:C22)</f>
        <v>49</v>
      </c>
      <c r="D23" s="390">
        <f t="shared" si="0"/>
        <v>92</v>
      </c>
      <c r="E23" s="391">
        <f>SUM(E15:E22)</f>
        <v>63</v>
      </c>
      <c r="F23" s="391">
        <f>SUM(F15:F22)</f>
        <v>59</v>
      </c>
      <c r="G23" s="389">
        <f t="shared" si="1"/>
        <v>122</v>
      </c>
      <c r="H23" s="388">
        <v>101</v>
      </c>
      <c r="I23" s="389">
        <v>101</v>
      </c>
      <c r="J23" s="493">
        <v>202</v>
      </c>
      <c r="K23" s="295">
        <v>124</v>
      </c>
      <c r="L23" s="297">
        <v>96</v>
      </c>
      <c r="M23" s="494">
        <v>220</v>
      </c>
      <c r="N23" s="295">
        <v>141</v>
      </c>
      <c r="O23" s="297">
        <v>106</v>
      </c>
      <c r="P23" s="494">
        <v>247</v>
      </c>
      <c r="Q23" s="295">
        <v>153</v>
      </c>
      <c r="R23" s="297">
        <v>126</v>
      </c>
      <c r="S23" s="494">
        <v>279</v>
      </c>
    </row>
    <row r="26" spans="1:19" ht="12">
      <c r="A26" s="353" t="s">
        <v>200</v>
      </c>
      <c r="B26" s="353"/>
      <c r="C26" s="353"/>
      <c r="D26" s="353"/>
      <c r="E26" s="353"/>
      <c r="F26" s="353"/>
      <c r="G26" s="353"/>
      <c r="H26" s="353"/>
      <c r="I26" s="353"/>
      <c r="J26" s="353"/>
      <c r="K26" s="353"/>
      <c r="L26" s="353"/>
      <c r="M26" s="353"/>
      <c r="N26" s="353"/>
      <c r="O26" s="353"/>
      <c r="P26" s="353"/>
      <c r="Q26" s="353"/>
      <c r="R26" s="353"/>
      <c r="S26" s="353"/>
    </row>
    <row r="27" ht="12" thickBot="1">
      <c r="A27" s="394"/>
    </row>
    <row r="28" spans="1:19" ht="12.75" customHeight="1">
      <c r="A28" s="478"/>
      <c r="B28" s="479" t="s">
        <v>173</v>
      </c>
      <c r="C28" s="480"/>
      <c r="D28" s="481"/>
      <c r="E28" s="480" t="s">
        <v>183</v>
      </c>
      <c r="F28" s="480"/>
      <c r="G28" s="480"/>
      <c r="H28" s="479" t="s">
        <v>186</v>
      </c>
      <c r="I28" s="480"/>
      <c r="J28" s="480"/>
      <c r="K28" s="479" t="s">
        <v>217</v>
      </c>
      <c r="L28" s="480"/>
      <c r="M28" s="480"/>
      <c r="N28" s="479" t="s">
        <v>241</v>
      </c>
      <c r="O28" s="480"/>
      <c r="P28" s="480"/>
      <c r="Q28" s="479" t="s">
        <v>249</v>
      </c>
      <c r="R28" s="480"/>
      <c r="S28" s="480"/>
    </row>
    <row r="29" spans="1:19" ht="11.25">
      <c r="A29" s="386"/>
      <c r="B29" s="482" t="s">
        <v>56</v>
      </c>
      <c r="C29" s="483" t="s">
        <v>57</v>
      </c>
      <c r="D29" s="484" t="s">
        <v>58</v>
      </c>
      <c r="E29" s="482" t="s">
        <v>56</v>
      </c>
      <c r="F29" s="483" t="s">
        <v>57</v>
      </c>
      <c r="G29" s="483" t="s">
        <v>58</v>
      </c>
      <c r="H29" s="482" t="s">
        <v>56</v>
      </c>
      <c r="I29" s="483" t="s">
        <v>57</v>
      </c>
      <c r="J29" s="483" t="s">
        <v>58</v>
      </c>
      <c r="K29" s="482" t="s">
        <v>56</v>
      </c>
      <c r="L29" s="483" t="s">
        <v>57</v>
      </c>
      <c r="M29" s="483" t="s">
        <v>58</v>
      </c>
      <c r="N29" s="482" t="s">
        <v>56</v>
      </c>
      <c r="O29" s="483" t="s">
        <v>57</v>
      </c>
      <c r="P29" s="483" t="s">
        <v>58</v>
      </c>
      <c r="Q29" s="482" t="s">
        <v>56</v>
      </c>
      <c r="R29" s="483" t="s">
        <v>57</v>
      </c>
      <c r="S29" s="483" t="s">
        <v>58</v>
      </c>
    </row>
    <row r="30" spans="1:19" ht="11.25">
      <c r="A30" s="66" t="s">
        <v>201</v>
      </c>
      <c r="B30" s="496">
        <v>12</v>
      </c>
      <c r="C30" s="497">
        <v>10</v>
      </c>
      <c r="D30" s="498">
        <f aca="true" t="shared" si="2" ref="D30:D36">SUM(B30:C30)</f>
        <v>22</v>
      </c>
      <c r="E30" s="499">
        <v>13</v>
      </c>
      <c r="F30" s="499">
        <v>9</v>
      </c>
      <c r="G30" s="497">
        <f aca="true" t="shared" si="3" ref="G30:G36">SUM(E30:F30)</f>
        <v>22</v>
      </c>
      <c r="H30" s="496">
        <v>11</v>
      </c>
      <c r="I30" s="497">
        <v>14</v>
      </c>
      <c r="J30" s="497">
        <f aca="true" t="shared" si="4" ref="J30:J36">SUM(H30:I30)</f>
        <v>25</v>
      </c>
      <c r="K30" s="496">
        <v>11</v>
      </c>
      <c r="L30" s="497">
        <v>22</v>
      </c>
      <c r="M30" s="497">
        <v>33</v>
      </c>
      <c r="N30" s="500">
        <v>26</v>
      </c>
      <c r="O30" s="501">
        <v>21</v>
      </c>
      <c r="P30" s="497">
        <v>47</v>
      </c>
      <c r="Q30" s="500">
        <v>35</v>
      </c>
      <c r="R30" s="501">
        <v>18</v>
      </c>
      <c r="S30" s="502">
        <v>53</v>
      </c>
    </row>
    <row r="31" spans="1:19" s="66" customFormat="1" ht="11.25">
      <c r="A31" s="66" t="s">
        <v>202</v>
      </c>
      <c r="B31" s="496">
        <v>9</v>
      </c>
      <c r="C31" s="497">
        <v>15</v>
      </c>
      <c r="D31" s="498">
        <f t="shared" si="2"/>
        <v>24</v>
      </c>
      <c r="E31" s="497">
        <v>18</v>
      </c>
      <c r="F31" s="497">
        <v>12</v>
      </c>
      <c r="G31" s="497">
        <f t="shared" si="3"/>
        <v>30</v>
      </c>
      <c r="H31" s="496">
        <v>18</v>
      </c>
      <c r="I31" s="497">
        <v>17</v>
      </c>
      <c r="J31" s="497">
        <f t="shared" si="4"/>
        <v>35</v>
      </c>
      <c r="K31" s="496">
        <v>18</v>
      </c>
      <c r="L31" s="497">
        <v>21</v>
      </c>
      <c r="M31" s="497">
        <v>39</v>
      </c>
      <c r="N31" s="500">
        <v>14</v>
      </c>
      <c r="O31" s="501">
        <v>26</v>
      </c>
      <c r="P31" s="497">
        <v>40</v>
      </c>
      <c r="Q31" s="500">
        <v>33</v>
      </c>
      <c r="R31" s="501">
        <v>27</v>
      </c>
      <c r="S31" s="501">
        <v>60</v>
      </c>
    </row>
    <row r="32" spans="1:19" ht="11.25">
      <c r="A32" s="66" t="s">
        <v>203</v>
      </c>
      <c r="B32" s="496">
        <v>16</v>
      </c>
      <c r="C32" s="497">
        <v>6</v>
      </c>
      <c r="D32" s="498">
        <f t="shared" si="2"/>
        <v>22</v>
      </c>
      <c r="E32" s="499">
        <v>14</v>
      </c>
      <c r="F32" s="499">
        <v>19</v>
      </c>
      <c r="G32" s="497">
        <f t="shared" si="3"/>
        <v>33</v>
      </c>
      <c r="H32" s="496">
        <v>30</v>
      </c>
      <c r="I32" s="497">
        <v>19</v>
      </c>
      <c r="J32" s="497">
        <f t="shared" si="4"/>
        <v>49</v>
      </c>
      <c r="K32" s="496">
        <v>24</v>
      </c>
      <c r="L32" s="497">
        <v>23</v>
      </c>
      <c r="M32" s="497">
        <v>47</v>
      </c>
      <c r="N32" s="500">
        <v>32</v>
      </c>
      <c r="O32" s="501">
        <v>24</v>
      </c>
      <c r="P32" s="497">
        <v>56</v>
      </c>
      <c r="Q32" s="500">
        <v>23</v>
      </c>
      <c r="R32" s="501">
        <v>33</v>
      </c>
      <c r="S32" s="501">
        <v>56</v>
      </c>
    </row>
    <row r="33" spans="1:19" ht="11.25">
      <c r="A33" s="66" t="s">
        <v>204</v>
      </c>
      <c r="B33" s="496">
        <v>18</v>
      </c>
      <c r="C33" s="497">
        <v>22</v>
      </c>
      <c r="D33" s="498">
        <f t="shared" si="2"/>
        <v>40</v>
      </c>
      <c r="E33" s="499">
        <v>17</v>
      </c>
      <c r="F33" s="499">
        <v>11</v>
      </c>
      <c r="G33" s="497">
        <f t="shared" si="3"/>
        <v>28</v>
      </c>
      <c r="H33" s="496">
        <v>28</v>
      </c>
      <c r="I33" s="497">
        <v>25</v>
      </c>
      <c r="J33" s="497">
        <f t="shared" si="4"/>
        <v>53</v>
      </c>
      <c r="K33" s="496">
        <v>33</v>
      </c>
      <c r="L33" s="497">
        <v>26</v>
      </c>
      <c r="M33" s="497">
        <v>59</v>
      </c>
      <c r="N33" s="500">
        <v>26</v>
      </c>
      <c r="O33" s="501">
        <v>26</v>
      </c>
      <c r="P33" s="497">
        <v>52</v>
      </c>
      <c r="Q33" s="500">
        <v>41</v>
      </c>
      <c r="R33" s="501">
        <v>47</v>
      </c>
      <c r="S33" s="501">
        <v>88</v>
      </c>
    </row>
    <row r="34" spans="1:19" ht="11.25">
      <c r="A34" s="66" t="s">
        <v>205</v>
      </c>
      <c r="B34" s="496">
        <v>33</v>
      </c>
      <c r="C34" s="497">
        <v>26</v>
      </c>
      <c r="D34" s="498">
        <f t="shared" si="2"/>
        <v>59</v>
      </c>
      <c r="E34" s="499">
        <v>20</v>
      </c>
      <c r="F34" s="499">
        <v>36</v>
      </c>
      <c r="G34" s="497">
        <f t="shared" si="3"/>
        <v>56</v>
      </c>
      <c r="H34" s="496">
        <v>29</v>
      </c>
      <c r="I34" s="497">
        <v>30</v>
      </c>
      <c r="J34" s="497">
        <f t="shared" si="4"/>
        <v>59</v>
      </c>
      <c r="K34" s="496">
        <v>45</v>
      </c>
      <c r="L34" s="497">
        <v>45</v>
      </c>
      <c r="M34" s="497">
        <v>90</v>
      </c>
      <c r="N34" s="500">
        <v>49</v>
      </c>
      <c r="O34" s="501">
        <v>38</v>
      </c>
      <c r="P34" s="497">
        <v>87</v>
      </c>
      <c r="Q34" s="500">
        <v>49</v>
      </c>
      <c r="R34" s="501">
        <v>55</v>
      </c>
      <c r="S34" s="501">
        <v>104</v>
      </c>
    </row>
    <row r="35" spans="1:19" ht="11.25">
      <c r="A35" s="490" t="s">
        <v>206</v>
      </c>
      <c r="B35" s="503">
        <v>26</v>
      </c>
      <c r="C35" s="504">
        <v>46</v>
      </c>
      <c r="D35" s="505">
        <f t="shared" si="2"/>
        <v>72</v>
      </c>
      <c r="E35" s="504">
        <v>40</v>
      </c>
      <c r="F35" s="504">
        <v>46</v>
      </c>
      <c r="G35" s="504">
        <f t="shared" si="3"/>
        <v>86</v>
      </c>
      <c r="H35" s="503">
        <v>42</v>
      </c>
      <c r="I35" s="504">
        <v>48</v>
      </c>
      <c r="J35" s="497">
        <f t="shared" si="4"/>
        <v>90</v>
      </c>
      <c r="K35" s="503">
        <v>46</v>
      </c>
      <c r="L35" s="504">
        <v>46</v>
      </c>
      <c r="M35" s="497">
        <v>92</v>
      </c>
      <c r="N35" s="506">
        <v>77</v>
      </c>
      <c r="O35" s="507">
        <v>60</v>
      </c>
      <c r="P35" s="497">
        <v>137</v>
      </c>
      <c r="Q35" s="500">
        <v>77</v>
      </c>
      <c r="R35" s="501">
        <v>66</v>
      </c>
      <c r="S35" s="501">
        <v>143</v>
      </c>
    </row>
    <row r="36" spans="1:19" s="495" customFormat="1" ht="12">
      <c r="A36" s="476" t="s">
        <v>8</v>
      </c>
      <c r="B36" s="508">
        <f>SUM(B28:B35)</f>
        <v>114</v>
      </c>
      <c r="C36" s="509">
        <f>SUM(C28:C35)</f>
        <v>125</v>
      </c>
      <c r="D36" s="510">
        <f t="shared" si="2"/>
        <v>239</v>
      </c>
      <c r="E36" s="511">
        <f>SUM(E28:E35)</f>
        <v>122</v>
      </c>
      <c r="F36" s="511">
        <f>SUM(F28:F35)</f>
        <v>133</v>
      </c>
      <c r="G36" s="509">
        <f t="shared" si="3"/>
        <v>255</v>
      </c>
      <c r="H36" s="508">
        <f>SUM(H28:H35)</f>
        <v>158</v>
      </c>
      <c r="I36" s="509">
        <f>SUM(I28:I35)</f>
        <v>153</v>
      </c>
      <c r="J36" s="512">
        <f t="shared" si="4"/>
        <v>311</v>
      </c>
      <c r="K36" s="508">
        <v>177</v>
      </c>
      <c r="L36" s="509">
        <v>183</v>
      </c>
      <c r="M36" s="512">
        <v>360</v>
      </c>
      <c r="N36" s="508">
        <v>224</v>
      </c>
      <c r="O36" s="509">
        <v>195</v>
      </c>
      <c r="P36" s="512">
        <v>419</v>
      </c>
      <c r="Q36" s="513">
        <v>258</v>
      </c>
      <c r="R36" s="514">
        <v>246</v>
      </c>
      <c r="S36" s="514">
        <v>504</v>
      </c>
    </row>
  </sheetData>
  <sheetProtection/>
  <mergeCells count="15">
    <mergeCell ref="A2:S2"/>
    <mergeCell ref="E28:G28"/>
    <mergeCell ref="K12:M12"/>
    <mergeCell ref="K28:M28"/>
    <mergeCell ref="H12:J12"/>
    <mergeCell ref="H28:J28"/>
    <mergeCell ref="A26:S26"/>
    <mergeCell ref="Q12:S12"/>
    <mergeCell ref="Q28:S28"/>
    <mergeCell ref="B12:D12"/>
    <mergeCell ref="E12:G12"/>
    <mergeCell ref="N28:P28"/>
    <mergeCell ref="N12:P12"/>
    <mergeCell ref="B28:D28"/>
    <mergeCell ref="A10:S10"/>
  </mergeCells>
  <printOptions horizontalCentered="1"/>
  <pageMargins left="0.3937007874015748" right="0.3937007874015748" top="0.3937007874015748" bottom="0.984251968503937" header="0.5118110236220472" footer="0.5118110236220472"/>
  <pageSetup fitToHeight="1" fitToWidth="1" horizontalDpi="600" verticalDpi="600" orientation="landscape" paperSize="9" scale="91" r:id="rId1"/>
</worksheet>
</file>

<file path=xl/worksheets/sheet11.xml><?xml version="1.0" encoding="utf-8"?>
<worksheet xmlns="http://schemas.openxmlformats.org/spreadsheetml/2006/main" xmlns:r="http://schemas.openxmlformats.org/officeDocument/2006/relationships">
  <dimension ref="A1:F157"/>
  <sheetViews>
    <sheetView zoomScalePageLayoutView="0" workbookViewId="0" topLeftCell="A1">
      <selection activeCell="A3" sqref="A3"/>
    </sheetView>
  </sheetViews>
  <sheetFormatPr defaultColWidth="9.140625" defaultRowHeight="12.75"/>
  <cols>
    <col min="1" max="1" width="20.8515625" style="66" customWidth="1"/>
    <col min="2" max="3" width="14.140625" style="67" customWidth="1"/>
    <col min="4" max="4" width="14.140625" style="66" customWidth="1"/>
    <col min="5" max="16384" width="8.8515625" style="67" customWidth="1"/>
  </cols>
  <sheetData>
    <row r="1" spans="1:2" ht="12">
      <c r="A1" s="394" t="s">
        <v>247</v>
      </c>
      <c r="B1" s="495"/>
    </row>
    <row r="2" spans="1:6" ht="12">
      <c r="A2" s="353" t="s">
        <v>207</v>
      </c>
      <c r="B2" s="353"/>
      <c r="C2" s="353"/>
      <c r="D2" s="353"/>
      <c r="E2" s="353"/>
      <c r="F2" s="353"/>
    </row>
    <row r="3" spans="1:4" ht="12">
      <c r="A3" s="344"/>
      <c r="B3" s="344"/>
      <c r="C3" s="344"/>
      <c r="D3" s="344"/>
    </row>
    <row r="4" spans="1:4" ht="12">
      <c r="A4" s="344"/>
      <c r="B4" s="344"/>
      <c r="C4" s="344"/>
      <c r="D4" s="344"/>
    </row>
    <row r="5" spans="1:4" ht="12">
      <c r="A5" s="344"/>
      <c r="B5" s="344"/>
      <c r="C5" s="344"/>
      <c r="D5" s="344"/>
    </row>
    <row r="6" spans="1:4" ht="12">
      <c r="A6" s="344"/>
      <c r="B6" s="344"/>
      <c r="C6" s="344"/>
      <c r="D6" s="344"/>
    </row>
    <row r="7" spans="1:4" ht="12">
      <c r="A7" s="344"/>
      <c r="B7" s="344"/>
      <c r="C7" s="344"/>
      <c r="D7" s="344"/>
    </row>
    <row r="8" spans="1:4" ht="12">
      <c r="A8" s="344"/>
      <c r="B8" s="344"/>
      <c r="C8" s="344"/>
      <c r="D8" s="344"/>
    </row>
    <row r="9" spans="1:4" ht="12">
      <c r="A9" s="344"/>
      <c r="B9" s="344"/>
      <c r="C9" s="344"/>
      <c r="D9" s="344"/>
    </row>
    <row r="10" spans="1:4" ht="12">
      <c r="A10" s="344"/>
      <c r="B10" s="344"/>
      <c r="C10" s="344"/>
      <c r="D10" s="344"/>
    </row>
    <row r="11" spans="1:4" ht="12">
      <c r="A11" s="344"/>
      <c r="B11" s="344"/>
      <c r="C11" s="344"/>
      <c r="D11" s="344"/>
    </row>
    <row r="12" spans="1:4" ht="12">
      <c r="A12" s="344"/>
      <c r="B12" s="344"/>
      <c r="C12" s="344"/>
      <c r="D12" s="344"/>
    </row>
    <row r="13" spans="1:4" ht="12">
      <c r="A13" s="344"/>
      <c r="B13" s="344"/>
      <c r="C13" s="344"/>
      <c r="D13" s="344"/>
    </row>
    <row r="14" spans="1:4" ht="12">
      <c r="A14" s="344"/>
      <c r="B14" s="344"/>
      <c r="C14" s="344"/>
      <c r="D14" s="344"/>
    </row>
    <row r="15" spans="1:4" ht="12">
      <c r="A15" s="344"/>
      <c r="B15" s="344"/>
      <c r="C15" s="344"/>
      <c r="D15" s="344"/>
    </row>
    <row r="16" spans="1:4" ht="12">
      <c r="A16" s="344"/>
      <c r="B16" s="344"/>
      <c r="C16" s="344"/>
      <c r="D16" s="344"/>
    </row>
    <row r="17" spans="1:4" ht="12">
      <c r="A17" s="344"/>
      <c r="B17" s="344"/>
      <c r="C17" s="344"/>
      <c r="D17" s="344"/>
    </row>
    <row r="18" spans="1:4" ht="12">
      <c r="A18" s="344"/>
      <c r="B18" s="344"/>
      <c r="C18" s="344"/>
      <c r="D18" s="344"/>
    </row>
    <row r="19" spans="1:4" ht="12">
      <c r="A19" s="344"/>
      <c r="B19" s="344"/>
      <c r="C19" s="344"/>
      <c r="D19" s="344"/>
    </row>
    <row r="20" spans="1:4" ht="12">
      <c r="A20" s="344"/>
      <c r="B20" s="344"/>
      <c r="C20" s="344"/>
      <c r="D20" s="344"/>
    </row>
    <row r="21" spans="1:4" s="516" customFormat="1" ht="12">
      <c r="A21" s="515"/>
      <c r="B21" s="515"/>
      <c r="C21" s="515"/>
      <c r="D21" s="515"/>
    </row>
    <row r="22" spans="1:4" s="516" customFormat="1" ht="12">
      <c r="A22" s="515"/>
      <c r="B22" s="515"/>
      <c r="C22" s="515"/>
      <c r="D22" s="515"/>
    </row>
    <row r="23" spans="1:4" s="516" customFormat="1" ht="11.25">
      <c r="A23" s="517"/>
      <c r="D23" s="517"/>
    </row>
    <row r="24" spans="1:4" s="516" customFormat="1" ht="12">
      <c r="A24" s="518" t="s">
        <v>338</v>
      </c>
      <c r="B24" s="518"/>
      <c r="C24" s="518"/>
      <c r="D24" s="518"/>
    </row>
    <row r="25" spans="1:4" s="516" customFormat="1" ht="12" thickBot="1">
      <c r="A25" s="517"/>
      <c r="D25" s="517"/>
    </row>
    <row r="26" spans="1:4" s="516" customFormat="1" ht="11.25">
      <c r="A26" s="519" t="s">
        <v>208</v>
      </c>
      <c r="B26" s="520" t="s">
        <v>56</v>
      </c>
      <c r="C26" s="521" t="s">
        <v>57</v>
      </c>
      <c r="D26" s="522" t="s">
        <v>58</v>
      </c>
    </row>
    <row r="27" spans="1:4" s="516" customFormat="1" ht="11.25">
      <c r="A27" s="523">
        <v>1988</v>
      </c>
      <c r="B27" s="524">
        <v>1</v>
      </c>
      <c r="C27" s="525">
        <v>1</v>
      </c>
      <c r="D27" s="526">
        <v>2</v>
      </c>
    </row>
    <row r="28" spans="1:4" s="516" customFormat="1" ht="11.25">
      <c r="A28" s="523">
        <v>1989</v>
      </c>
      <c r="B28" s="525">
        <v>14</v>
      </c>
      <c r="C28" s="525">
        <v>9</v>
      </c>
      <c r="D28" s="526">
        <f aca="true" t="shared" si="0" ref="D28:D33">SUM(B28:C28)</f>
        <v>23</v>
      </c>
    </row>
    <row r="29" spans="1:4" s="516" customFormat="1" ht="11.25">
      <c r="A29" s="523">
        <v>1990</v>
      </c>
      <c r="B29" s="524">
        <v>95</v>
      </c>
      <c r="C29" s="525">
        <v>40</v>
      </c>
      <c r="D29" s="527">
        <f t="shared" si="0"/>
        <v>135</v>
      </c>
    </row>
    <row r="30" spans="1:4" s="516" customFormat="1" ht="11.25">
      <c r="A30" s="523">
        <v>1991</v>
      </c>
      <c r="B30" s="524">
        <v>46</v>
      </c>
      <c r="C30" s="525">
        <v>36</v>
      </c>
      <c r="D30" s="526">
        <f t="shared" si="0"/>
        <v>82</v>
      </c>
    </row>
    <row r="31" spans="1:4" s="516" customFormat="1" ht="11.25">
      <c r="A31" s="523">
        <v>1992</v>
      </c>
      <c r="B31" s="524">
        <v>30</v>
      </c>
      <c r="C31" s="525">
        <v>19</v>
      </c>
      <c r="D31" s="526">
        <f t="shared" si="0"/>
        <v>49</v>
      </c>
    </row>
    <row r="32" spans="1:4" s="516" customFormat="1" ht="11.25">
      <c r="A32" s="523">
        <v>1993</v>
      </c>
      <c r="B32" s="524">
        <v>2</v>
      </c>
      <c r="C32" s="525">
        <v>1</v>
      </c>
      <c r="D32" s="526">
        <f t="shared" si="0"/>
        <v>3</v>
      </c>
    </row>
    <row r="33" spans="1:4" s="516" customFormat="1" ht="11.25">
      <c r="A33" s="523">
        <v>1994</v>
      </c>
      <c r="B33" s="524">
        <v>0</v>
      </c>
      <c r="C33" s="525">
        <v>1</v>
      </c>
      <c r="D33" s="526">
        <f t="shared" si="0"/>
        <v>1</v>
      </c>
    </row>
    <row r="34" spans="1:4" s="517" customFormat="1" ht="12">
      <c r="A34" s="528" t="s">
        <v>8</v>
      </c>
      <c r="B34" s="529">
        <f>SUM(B27:B33)</f>
        <v>188</v>
      </c>
      <c r="C34" s="530">
        <f>SUM(C27:C33)</f>
        <v>107</v>
      </c>
      <c r="D34" s="531">
        <f>SUM(D27:D33)</f>
        <v>295</v>
      </c>
    </row>
    <row r="35" spans="1:4" s="516" customFormat="1" ht="11.25">
      <c r="A35" s="517"/>
      <c r="D35" s="517"/>
    </row>
    <row r="36" spans="1:4" s="516" customFormat="1" ht="11.25">
      <c r="A36" s="517" t="s">
        <v>209</v>
      </c>
      <c r="D36" s="517"/>
    </row>
    <row r="37" spans="1:4" s="516" customFormat="1" ht="11.25">
      <c r="A37" s="517" t="s">
        <v>256</v>
      </c>
      <c r="D37" s="517"/>
    </row>
    <row r="38" spans="1:4" s="516" customFormat="1" ht="11.25">
      <c r="A38" s="517" t="s">
        <v>255</v>
      </c>
      <c r="D38" s="517"/>
    </row>
    <row r="39" spans="1:4" s="516" customFormat="1" ht="11.25">
      <c r="A39" s="517" t="s">
        <v>210</v>
      </c>
      <c r="D39" s="517"/>
    </row>
    <row r="40" spans="1:4" s="516" customFormat="1" ht="11.25">
      <c r="A40" s="517"/>
      <c r="D40" s="517"/>
    </row>
    <row r="41" spans="1:4" s="516" customFormat="1" ht="12">
      <c r="A41" s="532"/>
      <c r="D41" s="517"/>
    </row>
    <row r="42" spans="1:4" s="516" customFormat="1" ht="12">
      <c r="A42" s="532"/>
      <c r="D42" s="517"/>
    </row>
    <row r="43" spans="1:4" s="516" customFormat="1" ht="12">
      <c r="A43" s="532"/>
      <c r="D43" s="517"/>
    </row>
    <row r="44" spans="1:4" s="516" customFormat="1" ht="11.25">
      <c r="A44" s="517"/>
      <c r="D44" s="517"/>
    </row>
    <row r="45" spans="1:4" s="516" customFormat="1" ht="11.25">
      <c r="A45" s="517"/>
      <c r="D45" s="517"/>
    </row>
    <row r="46" spans="1:4" s="516" customFormat="1" ht="11.25">
      <c r="A46" s="517"/>
      <c r="D46" s="517"/>
    </row>
    <row r="47" spans="1:4" s="516" customFormat="1" ht="11.25">
      <c r="A47" s="517"/>
      <c r="D47" s="517"/>
    </row>
    <row r="48" spans="1:4" s="516" customFormat="1" ht="11.25">
      <c r="A48" s="517"/>
      <c r="D48" s="517"/>
    </row>
    <row r="49" spans="1:4" s="516" customFormat="1" ht="11.25">
      <c r="A49" s="517"/>
      <c r="D49" s="517"/>
    </row>
    <row r="50" spans="1:4" s="516" customFormat="1" ht="11.25">
      <c r="A50" s="517"/>
      <c r="D50" s="517"/>
    </row>
    <row r="51" spans="1:4" s="516" customFormat="1" ht="11.25">
      <c r="A51" s="517"/>
      <c r="D51" s="517"/>
    </row>
    <row r="52" spans="1:4" s="516" customFormat="1" ht="11.25">
      <c r="A52" s="517"/>
      <c r="D52" s="517"/>
    </row>
    <row r="53" spans="1:4" s="516" customFormat="1" ht="11.25">
      <c r="A53" s="517"/>
      <c r="D53" s="517"/>
    </row>
    <row r="54" spans="1:4" s="516" customFormat="1" ht="11.25">
      <c r="A54" s="517"/>
      <c r="D54" s="517"/>
    </row>
    <row r="55" spans="1:4" s="516" customFormat="1" ht="11.25">
      <c r="A55" s="517"/>
      <c r="D55" s="517"/>
    </row>
    <row r="56" spans="1:4" s="516" customFormat="1" ht="11.25">
      <c r="A56" s="517"/>
      <c r="D56" s="517"/>
    </row>
    <row r="57" spans="1:4" s="516" customFormat="1" ht="11.25">
      <c r="A57" s="517"/>
      <c r="D57" s="517"/>
    </row>
    <row r="58" spans="1:4" s="516" customFormat="1" ht="11.25">
      <c r="A58" s="517"/>
      <c r="D58" s="517"/>
    </row>
    <row r="59" spans="1:4" s="516" customFormat="1" ht="11.25">
      <c r="A59" s="517"/>
      <c r="D59" s="517"/>
    </row>
    <row r="60" spans="1:4" s="516" customFormat="1" ht="11.25">
      <c r="A60" s="517"/>
      <c r="D60" s="517"/>
    </row>
    <row r="61" spans="1:4" s="516" customFormat="1" ht="11.25">
      <c r="A61" s="517"/>
      <c r="D61" s="517"/>
    </row>
    <row r="62" spans="1:4" s="516" customFormat="1" ht="11.25">
      <c r="A62" s="517"/>
      <c r="D62" s="517"/>
    </row>
    <row r="63" spans="1:4" s="516" customFormat="1" ht="11.25">
      <c r="A63" s="517"/>
      <c r="D63" s="517"/>
    </row>
    <row r="64" spans="1:4" s="516" customFormat="1" ht="11.25">
      <c r="A64" s="517"/>
      <c r="D64" s="517"/>
    </row>
    <row r="65" spans="1:4" s="516" customFormat="1" ht="11.25">
      <c r="A65" s="517"/>
      <c r="D65" s="517"/>
    </row>
    <row r="66" spans="1:4" s="516" customFormat="1" ht="11.25">
      <c r="A66" s="517"/>
      <c r="D66" s="517"/>
    </row>
    <row r="67" spans="1:4" s="516" customFormat="1" ht="11.25">
      <c r="A67" s="517"/>
      <c r="D67" s="517"/>
    </row>
    <row r="68" spans="1:4" s="516" customFormat="1" ht="11.25">
      <c r="A68" s="517"/>
      <c r="D68" s="517"/>
    </row>
    <row r="69" spans="1:4" s="516" customFormat="1" ht="11.25">
      <c r="A69" s="517"/>
      <c r="D69" s="517"/>
    </row>
    <row r="70" spans="1:4" s="516" customFormat="1" ht="11.25">
      <c r="A70" s="517"/>
      <c r="D70" s="517"/>
    </row>
    <row r="71" spans="1:4" s="516" customFormat="1" ht="11.25">
      <c r="A71" s="517"/>
      <c r="D71" s="517"/>
    </row>
    <row r="72" spans="1:4" s="516" customFormat="1" ht="11.25">
      <c r="A72" s="517"/>
      <c r="D72" s="517"/>
    </row>
    <row r="73" spans="1:4" s="516" customFormat="1" ht="11.25">
      <c r="A73" s="517"/>
      <c r="D73" s="517"/>
    </row>
    <row r="74" spans="1:4" s="516" customFormat="1" ht="11.25">
      <c r="A74" s="517"/>
      <c r="D74" s="517"/>
    </row>
    <row r="75" spans="1:4" s="516" customFormat="1" ht="11.25">
      <c r="A75" s="517"/>
      <c r="D75" s="517"/>
    </row>
    <row r="76" spans="1:4" s="516" customFormat="1" ht="11.25">
      <c r="A76" s="517"/>
      <c r="D76" s="517"/>
    </row>
    <row r="77" spans="1:4" s="516" customFormat="1" ht="11.25">
      <c r="A77" s="517"/>
      <c r="D77" s="517"/>
    </row>
    <row r="78" spans="1:4" s="516" customFormat="1" ht="11.25">
      <c r="A78" s="517"/>
      <c r="D78" s="517"/>
    </row>
    <row r="79" spans="1:4" s="516" customFormat="1" ht="11.25">
      <c r="A79" s="517"/>
      <c r="D79" s="517"/>
    </row>
    <row r="80" spans="1:4" s="516" customFormat="1" ht="11.25">
      <c r="A80" s="517"/>
      <c r="D80" s="517"/>
    </row>
    <row r="81" spans="1:4" s="516" customFormat="1" ht="11.25">
      <c r="A81" s="517"/>
      <c r="D81" s="517"/>
    </row>
    <row r="82" spans="1:4" s="516" customFormat="1" ht="11.25">
      <c r="A82" s="517"/>
      <c r="D82" s="517"/>
    </row>
    <row r="83" spans="1:4" s="516" customFormat="1" ht="11.25">
      <c r="A83" s="517"/>
      <c r="D83" s="517"/>
    </row>
    <row r="84" spans="1:4" s="516" customFormat="1" ht="11.25">
      <c r="A84" s="517"/>
      <c r="D84" s="517"/>
    </row>
    <row r="85" spans="1:4" s="516" customFormat="1" ht="11.25">
      <c r="A85" s="517"/>
      <c r="D85" s="517"/>
    </row>
    <row r="86" spans="1:4" s="516" customFormat="1" ht="11.25">
      <c r="A86" s="517"/>
      <c r="D86" s="517"/>
    </row>
    <row r="87" spans="1:4" s="516" customFormat="1" ht="11.25">
      <c r="A87" s="517"/>
      <c r="D87" s="517"/>
    </row>
    <row r="88" spans="1:4" s="516" customFormat="1" ht="11.25">
      <c r="A88" s="517"/>
      <c r="D88" s="517"/>
    </row>
    <row r="89" spans="1:4" s="516" customFormat="1" ht="11.25">
      <c r="A89" s="517"/>
      <c r="D89" s="517"/>
    </row>
    <row r="90" spans="1:4" s="516" customFormat="1" ht="11.25">
      <c r="A90" s="517"/>
      <c r="D90" s="517"/>
    </row>
    <row r="91" spans="1:4" s="516" customFormat="1" ht="11.25">
      <c r="A91" s="517"/>
      <c r="D91" s="517"/>
    </row>
    <row r="92" spans="1:4" s="516" customFormat="1" ht="11.25">
      <c r="A92" s="517"/>
      <c r="D92" s="517"/>
    </row>
    <row r="93" spans="1:4" s="516" customFormat="1" ht="11.25">
      <c r="A93" s="517"/>
      <c r="D93" s="517"/>
    </row>
    <row r="94" spans="1:4" s="516" customFormat="1" ht="11.25">
      <c r="A94" s="517"/>
      <c r="D94" s="517"/>
    </row>
    <row r="95" spans="1:4" s="516" customFormat="1" ht="11.25">
      <c r="A95" s="517"/>
      <c r="D95" s="517"/>
    </row>
    <row r="96" spans="1:4" s="516" customFormat="1" ht="11.25">
      <c r="A96" s="517"/>
      <c r="D96" s="517"/>
    </row>
    <row r="97" spans="1:4" s="516" customFormat="1" ht="11.25">
      <c r="A97" s="517"/>
      <c r="D97" s="517"/>
    </row>
    <row r="98" spans="1:4" s="516" customFormat="1" ht="11.25">
      <c r="A98" s="517"/>
      <c r="D98" s="517"/>
    </row>
    <row r="99" spans="1:4" s="516" customFormat="1" ht="11.25">
      <c r="A99" s="517"/>
      <c r="D99" s="517"/>
    </row>
    <row r="100" spans="1:4" s="516" customFormat="1" ht="11.25">
      <c r="A100" s="517"/>
      <c r="D100" s="517"/>
    </row>
    <row r="101" spans="1:4" s="516" customFormat="1" ht="11.25">
      <c r="A101" s="517"/>
      <c r="D101" s="517"/>
    </row>
    <row r="102" spans="1:4" s="516" customFormat="1" ht="11.25">
      <c r="A102" s="517"/>
      <c r="D102" s="517"/>
    </row>
    <row r="103" spans="1:4" s="516" customFormat="1" ht="11.25">
      <c r="A103" s="517"/>
      <c r="D103" s="517"/>
    </row>
    <row r="104" spans="1:4" s="516" customFormat="1" ht="11.25">
      <c r="A104" s="517"/>
      <c r="D104" s="517"/>
    </row>
    <row r="105" spans="1:4" s="516" customFormat="1" ht="11.25">
      <c r="A105" s="517"/>
      <c r="D105" s="517"/>
    </row>
    <row r="106" spans="1:4" s="516" customFormat="1" ht="11.25">
      <c r="A106" s="517"/>
      <c r="D106" s="517"/>
    </row>
    <row r="107" spans="1:4" s="516" customFormat="1" ht="11.25">
      <c r="A107" s="517"/>
      <c r="D107" s="517"/>
    </row>
    <row r="108" spans="1:4" s="516" customFormat="1" ht="11.25">
      <c r="A108" s="517"/>
      <c r="D108" s="517"/>
    </row>
    <row r="109" spans="1:4" s="516" customFormat="1" ht="11.25">
      <c r="A109" s="517"/>
      <c r="D109" s="517"/>
    </row>
    <row r="110" spans="1:4" s="516" customFormat="1" ht="11.25">
      <c r="A110" s="517"/>
      <c r="D110" s="517"/>
    </row>
    <row r="111" spans="1:4" s="516" customFormat="1" ht="11.25">
      <c r="A111" s="517"/>
      <c r="D111" s="517"/>
    </row>
    <row r="112" spans="1:4" s="516" customFormat="1" ht="11.25">
      <c r="A112" s="517"/>
      <c r="D112" s="517"/>
    </row>
    <row r="113" spans="1:4" s="516" customFormat="1" ht="11.25">
      <c r="A113" s="517"/>
      <c r="D113" s="517"/>
    </row>
    <row r="114" spans="1:4" s="516" customFormat="1" ht="11.25">
      <c r="A114" s="517"/>
      <c r="D114" s="517"/>
    </row>
    <row r="115" spans="1:4" s="516" customFormat="1" ht="11.25">
      <c r="A115" s="517"/>
      <c r="D115" s="517"/>
    </row>
    <row r="116" spans="1:4" s="516" customFormat="1" ht="11.25">
      <c r="A116" s="517"/>
      <c r="D116" s="517"/>
    </row>
    <row r="117" spans="1:4" s="516" customFormat="1" ht="11.25">
      <c r="A117" s="517"/>
      <c r="D117" s="517"/>
    </row>
    <row r="118" spans="1:4" s="516" customFormat="1" ht="11.25">
      <c r="A118" s="517"/>
      <c r="D118" s="517"/>
    </row>
    <row r="119" spans="1:4" s="516" customFormat="1" ht="11.25">
      <c r="A119" s="517"/>
      <c r="D119" s="517"/>
    </row>
    <row r="120" spans="1:4" s="516" customFormat="1" ht="11.25">
      <c r="A120" s="517"/>
      <c r="D120" s="517"/>
    </row>
    <row r="121" spans="1:4" s="516" customFormat="1" ht="11.25">
      <c r="A121" s="517"/>
      <c r="D121" s="517"/>
    </row>
    <row r="122" spans="1:4" s="516" customFormat="1" ht="11.25">
      <c r="A122" s="517"/>
      <c r="D122" s="517"/>
    </row>
    <row r="123" spans="1:4" s="516" customFormat="1" ht="11.25">
      <c r="A123" s="517"/>
      <c r="D123" s="517"/>
    </row>
    <row r="124" spans="1:4" s="516" customFormat="1" ht="11.25">
      <c r="A124" s="517"/>
      <c r="D124" s="517"/>
    </row>
    <row r="125" spans="1:4" s="516" customFormat="1" ht="11.25">
      <c r="A125" s="517"/>
      <c r="D125" s="517"/>
    </row>
    <row r="126" spans="1:4" s="516" customFormat="1" ht="11.25">
      <c r="A126" s="517"/>
      <c r="D126" s="517"/>
    </row>
    <row r="127" spans="1:4" s="516" customFormat="1" ht="11.25">
      <c r="A127" s="517"/>
      <c r="D127" s="517"/>
    </row>
    <row r="128" spans="1:4" s="516" customFormat="1" ht="11.25">
      <c r="A128" s="517"/>
      <c r="D128" s="517"/>
    </row>
    <row r="129" spans="1:4" s="516" customFormat="1" ht="11.25">
      <c r="A129" s="517"/>
      <c r="D129" s="517"/>
    </row>
    <row r="130" spans="1:4" s="516" customFormat="1" ht="11.25">
      <c r="A130" s="517"/>
      <c r="D130" s="517"/>
    </row>
    <row r="131" spans="1:4" s="516" customFormat="1" ht="11.25">
      <c r="A131" s="517"/>
      <c r="D131" s="517"/>
    </row>
    <row r="132" spans="1:4" s="516" customFormat="1" ht="11.25">
      <c r="A132" s="517"/>
      <c r="D132" s="517"/>
    </row>
    <row r="133" spans="1:4" s="516" customFormat="1" ht="11.25">
      <c r="A133" s="517"/>
      <c r="D133" s="517"/>
    </row>
    <row r="134" spans="1:4" s="516" customFormat="1" ht="11.25">
      <c r="A134" s="517"/>
      <c r="D134" s="517"/>
    </row>
    <row r="135" spans="1:4" s="516" customFormat="1" ht="11.25">
      <c r="A135" s="517"/>
      <c r="D135" s="517"/>
    </row>
    <row r="136" spans="1:4" s="516" customFormat="1" ht="11.25">
      <c r="A136" s="517"/>
      <c r="D136" s="517"/>
    </row>
    <row r="137" spans="1:4" s="516" customFormat="1" ht="11.25">
      <c r="A137" s="517"/>
      <c r="D137" s="517"/>
    </row>
    <row r="138" spans="1:4" s="516" customFormat="1" ht="11.25">
      <c r="A138" s="517"/>
      <c r="D138" s="517"/>
    </row>
    <row r="139" spans="1:4" s="516" customFormat="1" ht="11.25">
      <c r="A139" s="517"/>
      <c r="D139" s="517"/>
    </row>
    <row r="140" spans="1:4" s="516" customFormat="1" ht="11.25">
      <c r="A140" s="517"/>
      <c r="D140" s="517"/>
    </row>
    <row r="141" spans="1:4" s="516" customFormat="1" ht="11.25">
      <c r="A141" s="517"/>
      <c r="D141" s="517"/>
    </row>
    <row r="142" spans="1:4" s="516" customFormat="1" ht="11.25">
      <c r="A142" s="517"/>
      <c r="D142" s="517"/>
    </row>
    <row r="143" spans="1:4" s="516" customFormat="1" ht="11.25">
      <c r="A143" s="517"/>
      <c r="D143" s="517"/>
    </row>
    <row r="144" spans="1:4" s="516" customFormat="1" ht="11.25">
      <c r="A144" s="517"/>
      <c r="D144" s="517"/>
    </row>
    <row r="145" spans="1:4" s="516" customFormat="1" ht="11.25">
      <c r="A145" s="517"/>
      <c r="D145" s="517"/>
    </row>
    <row r="146" spans="1:4" s="516" customFormat="1" ht="11.25">
      <c r="A146" s="517"/>
      <c r="D146" s="517"/>
    </row>
    <row r="147" spans="1:4" s="516" customFormat="1" ht="11.25">
      <c r="A147" s="517"/>
      <c r="D147" s="517"/>
    </row>
    <row r="148" spans="1:4" s="516" customFormat="1" ht="11.25">
      <c r="A148" s="517"/>
      <c r="D148" s="517"/>
    </row>
    <row r="149" spans="1:4" s="516" customFormat="1" ht="11.25">
      <c r="A149" s="517"/>
      <c r="D149" s="517"/>
    </row>
    <row r="150" spans="1:4" s="516" customFormat="1" ht="11.25">
      <c r="A150" s="517"/>
      <c r="D150" s="517"/>
    </row>
    <row r="151" spans="1:4" s="516" customFormat="1" ht="11.25">
      <c r="A151" s="517"/>
      <c r="D151" s="517"/>
    </row>
    <row r="152" spans="1:4" s="516" customFormat="1" ht="11.25">
      <c r="A152" s="517"/>
      <c r="D152" s="517"/>
    </row>
    <row r="153" spans="1:4" s="516" customFormat="1" ht="11.25">
      <c r="A153" s="517"/>
      <c r="D153" s="517"/>
    </row>
    <row r="154" spans="1:4" s="516" customFormat="1" ht="11.25">
      <c r="A154" s="517"/>
      <c r="D154" s="517"/>
    </row>
    <row r="155" spans="1:4" s="516" customFormat="1" ht="11.25">
      <c r="A155" s="517"/>
      <c r="D155" s="517"/>
    </row>
    <row r="156" spans="1:4" s="516" customFormat="1" ht="11.25">
      <c r="A156" s="517"/>
      <c r="D156" s="517"/>
    </row>
    <row r="157" spans="1:4" s="516" customFormat="1" ht="11.25">
      <c r="A157" s="517"/>
      <c r="D157" s="517"/>
    </row>
  </sheetData>
  <sheetProtection/>
  <mergeCells count="2">
    <mergeCell ref="A24:D24"/>
    <mergeCell ref="A2:F2"/>
  </mergeCells>
  <printOptions/>
  <pageMargins left="0.75" right="0.75" top="1" bottom="1" header="0.5" footer="0.5"/>
  <pageSetup horizontalDpi="1200" verticalDpi="1200" orientation="portrait" paperSize="9" r:id="rId2"/>
  <drawing r:id="rId1"/>
</worksheet>
</file>

<file path=xl/worksheets/sheet12.xml><?xml version="1.0" encoding="utf-8"?>
<worksheet xmlns="http://schemas.openxmlformats.org/spreadsheetml/2006/main" xmlns:r="http://schemas.openxmlformats.org/officeDocument/2006/relationships">
  <dimension ref="A1:S71"/>
  <sheetViews>
    <sheetView zoomScale="110" zoomScaleNormal="110" zoomScalePageLayoutView="0" workbookViewId="0" topLeftCell="A1">
      <selection activeCell="J34" sqref="J34"/>
    </sheetView>
  </sheetViews>
  <sheetFormatPr defaultColWidth="9.140625" defaultRowHeight="12.75"/>
  <cols>
    <col min="1" max="2" width="5.7109375" style="67" customWidth="1"/>
    <col min="3" max="3" width="9.57421875" style="67" customWidth="1"/>
    <col min="4" max="17" width="5.7109375" style="67" customWidth="1"/>
    <col min="18" max="18" width="5.7109375" style="66" customWidth="1"/>
    <col min="19" max="19" width="9.140625" style="66" customWidth="1"/>
    <col min="20" max="16384" width="9.140625" style="67" customWidth="1"/>
  </cols>
  <sheetData>
    <row r="1" spans="1:3" ht="11.25" customHeight="1">
      <c r="A1" s="394" t="s">
        <v>247</v>
      </c>
      <c r="B1" s="533"/>
      <c r="C1" s="533"/>
    </row>
    <row r="2" spans="1:18" ht="11.25" customHeight="1">
      <c r="A2" s="353" t="s">
        <v>122</v>
      </c>
      <c r="B2" s="353"/>
      <c r="C2" s="353"/>
      <c r="D2" s="353"/>
      <c r="E2" s="353"/>
      <c r="F2" s="353"/>
      <c r="G2" s="353"/>
      <c r="H2" s="353"/>
      <c r="I2" s="353"/>
      <c r="J2" s="353"/>
      <c r="K2" s="353"/>
      <c r="L2" s="353"/>
      <c r="M2" s="353"/>
      <c r="N2" s="353"/>
      <c r="O2" s="353"/>
      <c r="P2" s="353"/>
      <c r="Q2" s="353"/>
      <c r="R2" s="353"/>
    </row>
    <row r="3" spans="1:18" ht="11.25" customHeight="1">
      <c r="A3" s="534"/>
      <c r="B3" s="535"/>
      <c r="C3" s="535"/>
      <c r="D3" s="535"/>
      <c r="E3" s="535"/>
      <c r="F3" s="535"/>
      <c r="G3" s="535"/>
      <c r="H3" s="535"/>
      <c r="I3" s="535"/>
      <c r="J3" s="535"/>
      <c r="K3" s="535"/>
      <c r="L3" s="535"/>
      <c r="M3" s="535"/>
      <c r="N3" s="535"/>
      <c r="O3" s="536"/>
      <c r="P3" s="536"/>
      <c r="Q3" s="536"/>
      <c r="R3" s="537"/>
    </row>
    <row r="4" spans="1:18" ht="11.25" customHeight="1">
      <c r="A4" s="534" t="s">
        <v>242</v>
      </c>
      <c r="B4" s="536"/>
      <c r="C4" s="536"/>
      <c r="D4" s="536"/>
      <c r="E4" s="535"/>
      <c r="F4" s="535"/>
      <c r="G4" s="535"/>
      <c r="H4" s="535"/>
      <c r="I4" s="535"/>
      <c r="J4" s="535"/>
      <c r="K4" s="535"/>
      <c r="L4" s="535"/>
      <c r="M4" s="535"/>
      <c r="N4" s="535"/>
      <c r="O4" s="535"/>
      <c r="P4" s="535"/>
      <c r="Q4" s="535"/>
      <c r="R4" s="538"/>
    </row>
    <row r="5" ht="11.25" customHeight="1" thickBot="1"/>
    <row r="6" spans="1:18" ht="11.25" customHeight="1">
      <c r="A6" s="478"/>
      <c r="B6" s="478"/>
      <c r="C6" s="539"/>
      <c r="D6" s="540" t="s">
        <v>117</v>
      </c>
      <c r="E6" s="541"/>
      <c r="F6" s="542"/>
      <c r="G6" s="540" t="s">
        <v>64</v>
      </c>
      <c r="H6" s="541"/>
      <c r="I6" s="542"/>
      <c r="J6" s="540" t="s">
        <v>2</v>
      </c>
      <c r="K6" s="541"/>
      <c r="L6" s="542"/>
      <c r="M6" s="540" t="s">
        <v>3</v>
      </c>
      <c r="N6" s="541"/>
      <c r="O6" s="542"/>
      <c r="P6" s="543" t="s">
        <v>8</v>
      </c>
      <c r="Q6" s="540"/>
      <c r="R6" s="540"/>
    </row>
    <row r="7" spans="1:18" ht="11.25" customHeight="1">
      <c r="A7" s="66"/>
      <c r="C7" s="490"/>
      <c r="D7" s="544" t="s">
        <v>12</v>
      </c>
      <c r="E7" s="545"/>
      <c r="F7" s="546"/>
      <c r="G7" s="544" t="s">
        <v>118</v>
      </c>
      <c r="H7" s="545"/>
      <c r="I7" s="546"/>
      <c r="J7" s="254"/>
      <c r="K7" s="255"/>
      <c r="L7" s="547"/>
      <c r="M7" s="254"/>
      <c r="N7" s="255"/>
      <c r="O7" s="547"/>
      <c r="P7" s="254"/>
      <c r="Q7" s="255"/>
      <c r="R7" s="255"/>
    </row>
    <row r="8" spans="1:18" ht="4.5" customHeight="1">
      <c r="A8" s="66"/>
      <c r="C8" s="490"/>
      <c r="D8" s="548"/>
      <c r="E8" s="549"/>
      <c r="F8" s="550"/>
      <c r="G8" s="548"/>
      <c r="H8" s="549"/>
      <c r="I8" s="550"/>
      <c r="J8" s="548"/>
      <c r="K8" s="549"/>
      <c r="L8" s="550"/>
      <c r="M8" s="548"/>
      <c r="N8" s="549"/>
      <c r="O8" s="550"/>
      <c r="P8" s="548"/>
      <c r="Q8" s="549"/>
      <c r="R8" s="549"/>
    </row>
    <row r="9" spans="1:19" s="552" customFormat="1" ht="11.25" customHeight="1">
      <c r="A9" s="551"/>
      <c r="C9" s="553"/>
      <c r="D9" s="554" t="s">
        <v>56</v>
      </c>
      <c r="E9" s="555" t="s">
        <v>57</v>
      </c>
      <c r="F9" s="556" t="s">
        <v>58</v>
      </c>
      <c r="G9" s="554" t="s">
        <v>56</v>
      </c>
      <c r="H9" s="555" t="s">
        <v>57</v>
      </c>
      <c r="I9" s="556" t="s">
        <v>58</v>
      </c>
      <c r="J9" s="554" t="s">
        <v>56</v>
      </c>
      <c r="K9" s="555" t="s">
        <v>57</v>
      </c>
      <c r="L9" s="556" t="s">
        <v>58</v>
      </c>
      <c r="M9" s="554" t="s">
        <v>56</v>
      </c>
      <c r="N9" s="555" t="s">
        <v>57</v>
      </c>
      <c r="O9" s="556" t="s">
        <v>58</v>
      </c>
      <c r="P9" s="554" t="s">
        <v>56</v>
      </c>
      <c r="Q9" s="555" t="s">
        <v>57</v>
      </c>
      <c r="R9" s="555" t="s">
        <v>58</v>
      </c>
      <c r="S9" s="551"/>
    </row>
    <row r="10" spans="1:19" s="552" customFormat="1" ht="4.5" customHeight="1">
      <c r="A10" s="557"/>
      <c r="B10" s="557"/>
      <c r="C10" s="558"/>
      <c r="D10" s="559"/>
      <c r="E10" s="256"/>
      <c r="F10" s="560"/>
      <c r="G10" s="559"/>
      <c r="H10" s="256"/>
      <c r="I10" s="560"/>
      <c r="J10" s="559"/>
      <c r="K10" s="256"/>
      <c r="L10" s="560"/>
      <c r="M10" s="559"/>
      <c r="N10" s="256"/>
      <c r="O10" s="560"/>
      <c r="P10" s="559"/>
      <c r="Q10" s="256"/>
      <c r="R10" s="256"/>
      <c r="S10" s="551"/>
    </row>
    <row r="11" spans="1:19" s="552" customFormat="1" ht="4.5" customHeight="1">
      <c r="A11" s="551"/>
      <c r="B11" s="551"/>
      <c r="C11" s="553"/>
      <c r="D11" s="554"/>
      <c r="E11" s="555"/>
      <c r="F11" s="556"/>
      <c r="G11" s="554"/>
      <c r="H11" s="555"/>
      <c r="I11" s="556"/>
      <c r="J11" s="554"/>
      <c r="K11" s="555"/>
      <c r="L11" s="556"/>
      <c r="M11" s="554"/>
      <c r="N11" s="555"/>
      <c r="O11" s="556"/>
      <c r="P11" s="554"/>
      <c r="Q11" s="555"/>
      <c r="R11" s="555"/>
      <c r="S11" s="551"/>
    </row>
    <row r="12" spans="1:19" ht="11.25" customHeight="1">
      <c r="A12" s="394" t="s">
        <v>17</v>
      </c>
      <c r="B12" s="495"/>
      <c r="C12" s="490"/>
      <c r="D12" s="561"/>
      <c r="E12" s="170"/>
      <c r="F12" s="562"/>
      <c r="G12" s="561"/>
      <c r="H12" s="170"/>
      <c r="I12" s="562"/>
      <c r="J12" s="561"/>
      <c r="K12" s="170"/>
      <c r="L12" s="562"/>
      <c r="M12" s="561"/>
      <c r="N12" s="170"/>
      <c r="O12" s="562"/>
      <c r="P12" s="561"/>
      <c r="Q12" s="170"/>
      <c r="R12" s="563"/>
      <c r="S12" s="67"/>
    </row>
    <row r="13" spans="1:19" ht="11.25" customHeight="1">
      <c r="A13" s="66" t="s">
        <v>180</v>
      </c>
      <c r="C13" s="490"/>
      <c r="D13" s="178">
        <v>0</v>
      </c>
      <c r="E13" s="179">
        <v>0</v>
      </c>
      <c r="F13" s="564">
        <v>0</v>
      </c>
      <c r="G13" s="178">
        <v>157</v>
      </c>
      <c r="H13" s="179">
        <v>140</v>
      </c>
      <c r="I13" s="564">
        <f>SUM(G13:H13)</f>
        <v>297</v>
      </c>
      <c r="J13" s="178">
        <v>0</v>
      </c>
      <c r="K13" s="179">
        <v>0</v>
      </c>
      <c r="L13" s="564">
        <v>0</v>
      </c>
      <c r="M13" s="178">
        <v>373</v>
      </c>
      <c r="N13" s="179">
        <v>368</v>
      </c>
      <c r="O13" s="564">
        <f>SUM(M13:N13)</f>
        <v>741</v>
      </c>
      <c r="P13" s="178">
        <f aca="true" t="shared" si="0" ref="P13:R15">SUM(M13,J13,G13,D13)</f>
        <v>530</v>
      </c>
      <c r="Q13" s="179">
        <f t="shared" si="0"/>
        <v>508</v>
      </c>
      <c r="R13" s="565">
        <f t="shared" si="0"/>
        <v>1038</v>
      </c>
      <c r="S13" s="67"/>
    </row>
    <row r="14" spans="1:19" ht="11.25" customHeight="1">
      <c r="A14" s="66" t="s">
        <v>181</v>
      </c>
      <c r="C14" s="490"/>
      <c r="D14" s="566">
        <v>0</v>
      </c>
      <c r="E14" s="567">
        <v>0</v>
      </c>
      <c r="F14" s="568">
        <v>0</v>
      </c>
      <c r="G14" s="566">
        <v>0</v>
      </c>
      <c r="H14" s="179">
        <v>0</v>
      </c>
      <c r="I14" s="564">
        <v>0</v>
      </c>
      <c r="J14" s="566">
        <v>0</v>
      </c>
      <c r="K14" s="567">
        <v>0</v>
      </c>
      <c r="L14" s="568">
        <v>0</v>
      </c>
      <c r="M14" s="566"/>
      <c r="N14" s="567"/>
      <c r="O14" s="568">
        <v>0</v>
      </c>
      <c r="P14" s="566">
        <f t="shared" si="0"/>
        <v>0</v>
      </c>
      <c r="Q14" s="179">
        <f t="shared" si="0"/>
        <v>0</v>
      </c>
      <c r="R14" s="565">
        <f t="shared" si="0"/>
        <v>0</v>
      </c>
      <c r="S14" s="67"/>
    </row>
    <row r="15" spans="1:18" s="387" customFormat="1" ht="11.25" customHeight="1">
      <c r="A15" s="191"/>
      <c r="B15" s="257"/>
      <c r="C15" s="569" t="s">
        <v>8</v>
      </c>
      <c r="D15" s="193">
        <v>0</v>
      </c>
      <c r="E15" s="194">
        <v>0</v>
      </c>
      <c r="F15" s="215">
        <v>0</v>
      </c>
      <c r="G15" s="193">
        <f>SUM(G13:G14)</f>
        <v>157</v>
      </c>
      <c r="H15" s="194">
        <f>SUM(H13:H14)</f>
        <v>140</v>
      </c>
      <c r="I15" s="215">
        <f>SUM(I13:I14)</f>
        <v>297</v>
      </c>
      <c r="J15" s="193">
        <v>0</v>
      </c>
      <c r="K15" s="194">
        <v>0</v>
      </c>
      <c r="L15" s="215">
        <v>0</v>
      </c>
      <c r="M15" s="193">
        <f>SUM(M13:M14)</f>
        <v>373</v>
      </c>
      <c r="N15" s="194">
        <f>SUM(N13:N14)</f>
        <v>368</v>
      </c>
      <c r="O15" s="194">
        <f>SUM(O13:O14)</f>
        <v>741</v>
      </c>
      <c r="P15" s="193">
        <f t="shared" si="0"/>
        <v>530</v>
      </c>
      <c r="Q15" s="194">
        <f t="shared" si="0"/>
        <v>508</v>
      </c>
      <c r="R15" s="194">
        <f t="shared" si="0"/>
        <v>1038</v>
      </c>
    </row>
    <row r="16" spans="1:19" ht="11.25" customHeight="1">
      <c r="A16" s="66"/>
      <c r="C16" s="490"/>
      <c r="D16" s="178"/>
      <c r="E16" s="179"/>
      <c r="F16" s="564"/>
      <c r="G16" s="178"/>
      <c r="H16" s="179"/>
      <c r="I16" s="564"/>
      <c r="J16" s="178"/>
      <c r="K16" s="179"/>
      <c r="L16" s="564"/>
      <c r="M16" s="178"/>
      <c r="N16" s="179"/>
      <c r="O16" s="564"/>
      <c r="P16" s="178"/>
      <c r="Q16" s="179"/>
      <c r="R16" s="565"/>
      <c r="S16" s="67"/>
    </row>
    <row r="17" spans="1:19" ht="11.25" customHeight="1">
      <c r="A17" s="394" t="s">
        <v>21</v>
      </c>
      <c r="B17" s="495"/>
      <c r="C17" s="490"/>
      <c r="D17" s="178"/>
      <c r="E17" s="179"/>
      <c r="F17" s="564"/>
      <c r="G17" s="178"/>
      <c r="H17" s="179"/>
      <c r="I17" s="564"/>
      <c r="J17" s="178"/>
      <c r="K17" s="179"/>
      <c r="L17" s="564"/>
      <c r="M17" s="178"/>
      <c r="N17" s="179"/>
      <c r="O17" s="564"/>
      <c r="P17" s="178"/>
      <c r="Q17" s="179"/>
      <c r="R17" s="565"/>
      <c r="S17" s="67"/>
    </row>
    <row r="18" spans="1:19" ht="11.25" customHeight="1">
      <c r="A18" s="66" t="s">
        <v>180</v>
      </c>
      <c r="C18" s="490"/>
      <c r="D18" s="178">
        <v>0</v>
      </c>
      <c r="E18" s="179">
        <v>0</v>
      </c>
      <c r="F18" s="564">
        <v>0</v>
      </c>
      <c r="G18" s="178">
        <v>285</v>
      </c>
      <c r="H18" s="179">
        <v>274</v>
      </c>
      <c r="I18" s="564">
        <f>SUM(G18:H18)</f>
        <v>559</v>
      </c>
      <c r="J18" s="178">
        <v>0</v>
      </c>
      <c r="K18" s="179">
        <v>0</v>
      </c>
      <c r="L18" s="564">
        <v>0</v>
      </c>
      <c r="M18" s="178">
        <v>581</v>
      </c>
      <c r="N18" s="179">
        <v>571</v>
      </c>
      <c r="O18" s="564">
        <f>SUM(M18:N18)</f>
        <v>1152</v>
      </c>
      <c r="P18" s="178">
        <f aca="true" t="shared" si="1" ref="P18:R20">SUM(M18,J18,G18,D18)</f>
        <v>866</v>
      </c>
      <c r="Q18" s="179">
        <f t="shared" si="1"/>
        <v>845</v>
      </c>
      <c r="R18" s="565">
        <f t="shared" si="1"/>
        <v>1711</v>
      </c>
      <c r="S18" s="67"/>
    </row>
    <row r="19" spans="1:19" ht="11.25" customHeight="1">
      <c r="A19" s="66" t="s">
        <v>181</v>
      </c>
      <c r="C19" s="490"/>
      <c r="D19" s="566">
        <v>0</v>
      </c>
      <c r="E19" s="567">
        <v>0</v>
      </c>
      <c r="F19" s="568">
        <v>0</v>
      </c>
      <c r="G19" s="566"/>
      <c r="H19" s="179"/>
      <c r="I19" s="564">
        <v>0</v>
      </c>
      <c r="J19" s="566">
        <v>0</v>
      </c>
      <c r="K19" s="567">
        <v>0</v>
      </c>
      <c r="L19" s="568">
        <v>0</v>
      </c>
      <c r="M19" s="566"/>
      <c r="N19" s="567"/>
      <c r="O19" s="568">
        <v>0</v>
      </c>
      <c r="P19" s="566">
        <f t="shared" si="1"/>
        <v>0</v>
      </c>
      <c r="Q19" s="179">
        <f t="shared" si="1"/>
        <v>0</v>
      </c>
      <c r="R19" s="565">
        <f t="shared" si="1"/>
        <v>0</v>
      </c>
      <c r="S19" s="67"/>
    </row>
    <row r="20" spans="1:18" s="387" customFormat="1" ht="11.25" customHeight="1">
      <c r="A20" s="191"/>
      <c r="B20" s="257"/>
      <c r="C20" s="569" t="s">
        <v>8</v>
      </c>
      <c r="D20" s="193">
        <v>0</v>
      </c>
      <c r="E20" s="194">
        <v>0</v>
      </c>
      <c r="F20" s="215">
        <v>0</v>
      </c>
      <c r="G20" s="193">
        <f>SUM(G18:G19)</f>
        <v>285</v>
      </c>
      <c r="H20" s="194">
        <f>SUM(H18:H19)</f>
        <v>274</v>
      </c>
      <c r="I20" s="215">
        <f>SUM(I18:I19)</f>
        <v>559</v>
      </c>
      <c r="J20" s="193">
        <v>0</v>
      </c>
      <c r="K20" s="194">
        <v>0</v>
      </c>
      <c r="L20" s="215">
        <v>0</v>
      </c>
      <c r="M20" s="193">
        <f>SUM(M18:M19)</f>
        <v>581</v>
      </c>
      <c r="N20" s="194">
        <f>SUM(N18:N19)</f>
        <v>571</v>
      </c>
      <c r="O20" s="215">
        <f>SUM(O18:O19)</f>
        <v>1152</v>
      </c>
      <c r="P20" s="193">
        <f t="shared" si="1"/>
        <v>866</v>
      </c>
      <c r="Q20" s="194">
        <f t="shared" si="1"/>
        <v>845</v>
      </c>
      <c r="R20" s="194">
        <f t="shared" si="1"/>
        <v>1711</v>
      </c>
    </row>
    <row r="21" spans="1:19" ht="11.25" customHeight="1">
      <c r="A21" s="66"/>
      <c r="C21" s="490"/>
      <c r="D21" s="178"/>
      <c r="E21" s="179"/>
      <c r="F21" s="564"/>
      <c r="G21" s="178"/>
      <c r="H21" s="179"/>
      <c r="I21" s="564"/>
      <c r="J21" s="178"/>
      <c r="K21" s="179"/>
      <c r="L21" s="564"/>
      <c r="M21" s="178"/>
      <c r="N21" s="179"/>
      <c r="O21" s="564"/>
      <c r="P21" s="178"/>
      <c r="Q21" s="179"/>
      <c r="R21" s="565"/>
      <c r="S21" s="67"/>
    </row>
    <row r="22" spans="1:19" ht="11.25" customHeight="1">
      <c r="A22" s="394" t="s">
        <v>59</v>
      </c>
      <c r="B22" s="495"/>
      <c r="C22" s="570"/>
      <c r="D22" s="178"/>
      <c r="E22" s="179"/>
      <c r="F22" s="564"/>
      <c r="G22" s="178"/>
      <c r="H22" s="179"/>
      <c r="I22" s="564"/>
      <c r="J22" s="178"/>
      <c r="K22" s="179"/>
      <c r="L22" s="564"/>
      <c r="M22" s="178"/>
      <c r="N22" s="179"/>
      <c r="O22" s="564"/>
      <c r="P22" s="178"/>
      <c r="Q22" s="179"/>
      <c r="R22" s="565"/>
      <c r="S22" s="67"/>
    </row>
    <row r="23" spans="1:19" ht="11.25" customHeight="1">
      <c r="A23" s="66" t="s">
        <v>180</v>
      </c>
      <c r="C23" s="490"/>
      <c r="D23" s="566">
        <v>0</v>
      </c>
      <c r="E23" s="567">
        <v>0</v>
      </c>
      <c r="F23" s="568">
        <v>0</v>
      </c>
      <c r="G23" s="566">
        <v>0</v>
      </c>
      <c r="H23" s="567">
        <v>0</v>
      </c>
      <c r="I23" s="568">
        <v>0</v>
      </c>
      <c r="J23" s="566">
        <v>0</v>
      </c>
      <c r="K23" s="567">
        <v>0</v>
      </c>
      <c r="L23" s="568">
        <v>0</v>
      </c>
      <c r="M23" s="566">
        <v>0</v>
      </c>
      <c r="N23" s="567">
        <v>0</v>
      </c>
      <c r="O23" s="568">
        <v>0</v>
      </c>
      <c r="P23" s="566">
        <f aca="true" t="shared" si="2" ref="P23:R25">SUM(M23,J23,G23,D23)</f>
        <v>0</v>
      </c>
      <c r="Q23" s="567">
        <f t="shared" si="2"/>
        <v>0</v>
      </c>
      <c r="R23" s="571">
        <f t="shared" si="2"/>
        <v>0</v>
      </c>
      <c r="S23" s="67"/>
    </row>
    <row r="24" spans="1:19" ht="11.25" customHeight="1">
      <c r="A24" s="66" t="s">
        <v>181</v>
      </c>
      <c r="C24" s="490"/>
      <c r="D24" s="566">
        <v>0</v>
      </c>
      <c r="E24" s="567">
        <v>0</v>
      </c>
      <c r="F24" s="568">
        <v>0</v>
      </c>
      <c r="G24" s="566">
        <v>0</v>
      </c>
      <c r="H24" s="179">
        <v>0</v>
      </c>
      <c r="I24" s="564">
        <v>0</v>
      </c>
      <c r="J24" s="566">
        <v>0</v>
      </c>
      <c r="K24" s="567">
        <v>0</v>
      </c>
      <c r="L24" s="568">
        <v>0</v>
      </c>
      <c r="M24" s="566">
        <v>0</v>
      </c>
      <c r="N24" s="567">
        <v>0</v>
      </c>
      <c r="O24" s="568">
        <v>0</v>
      </c>
      <c r="P24" s="566">
        <f t="shared" si="2"/>
        <v>0</v>
      </c>
      <c r="Q24" s="179">
        <f t="shared" si="2"/>
        <v>0</v>
      </c>
      <c r="R24" s="565">
        <f t="shared" si="2"/>
        <v>0</v>
      </c>
      <c r="S24" s="67"/>
    </row>
    <row r="25" spans="1:18" s="495" customFormat="1" ht="11.25" customHeight="1">
      <c r="A25" s="572"/>
      <c r="B25" s="258"/>
      <c r="C25" s="569" t="s">
        <v>8</v>
      </c>
      <c r="D25" s="183">
        <v>0</v>
      </c>
      <c r="E25" s="184">
        <v>0</v>
      </c>
      <c r="F25" s="184">
        <v>0</v>
      </c>
      <c r="G25" s="183">
        <v>0</v>
      </c>
      <c r="H25" s="184">
        <v>0</v>
      </c>
      <c r="I25" s="184">
        <v>0</v>
      </c>
      <c r="J25" s="183">
        <v>0</v>
      </c>
      <c r="K25" s="184">
        <v>0</v>
      </c>
      <c r="L25" s="184">
        <v>0</v>
      </c>
      <c r="M25" s="183">
        <v>0</v>
      </c>
      <c r="N25" s="194">
        <v>0</v>
      </c>
      <c r="O25" s="194">
        <v>0</v>
      </c>
      <c r="P25" s="183">
        <f t="shared" si="2"/>
        <v>0</v>
      </c>
      <c r="Q25" s="184">
        <f t="shared" si="2"/>
        <v>0</v>
      </c>
      <c r="R25" s="184">
        <f t="shared" si="2"/>
        <v>0</v>
      </c>
    </row>
    <row r="26" spans="1:19" ht="11.25" customHeight="1">
      <c r="A26" s="573"/>
      <c r="B26" s="574"/>
      <c r="C26" s="575"/>
      <c r="D26" s="576"/>
      <c r="E26" s="577"/>
      <c r="F26" s="578"/>
      <c r="G26" s="576"/>
      <c r="H26" s="577"/>
      <c r="I26" s="578"/>
      <c r="J26" s="576"/>
      <c r="K26" s="577"/>
      <c r="L26" s="578"/>
      <c r="M26" s="576"/>
      <c r="N26" s="577"/>
      <c r="O26" s="578"/>
      <c r="P26" s="576"/>
      <c r="Q26" s="577"/>
      <c r="R26" s="579"/>
      <c r="S26" s="67"/>
    </row>
    <row r="27" spans="1:19" ht="11.25" customHeight="1">
      <c r="A27" s="394" t="s">
        <v>123</v>
      </c>
      <c r="B27" s="495"/>
      <c r="C27" s="490"/>
      <c r="D27" s="178"/>
      <c r="E27" s="179"/>
      <c r="F27" s="564"/>
      <c r="G27" s="178"/>
      <c r="H27" s="179"/>
      <c r="I27" s="564"/>
      <c r="J27" s="178"/>
      <c r="K27" s="179"/>
      <c r="L27" s="564"/>
      <c r="M27" s="178"/>
      <c r="N27" s="179"/>
      <c r="O27" s="564"/>
      <c r="P27" s="178"/>
      <c r="Q27" s="179"/>
      <c r="R27" s="565"/>
      <c r="S27" s="67"/>
    </row>
    <row r="28" spans="1:19" ht="11.25" customHeight="1">
      <c r="A28" s="66" t="s">
        <v>180</v>
      </c>
      <c r="C28" s="490"/>
      <c r="D28" s="566">
        <f>SUM(D23,D18,D13)</f>
        <v>0</v>
      </c>
      <c r="E28" s="567">
        <f aca="true" t="shared" si="3" ref="E28:R28">SUM(E23,E18,E13)</f>
        <v>0</v>
      </c>
      <c r="F28" s="565">
        <f t="shared" si="3"/>
        <v>0</v>
      </c>
      <c r="G28" s="178">
        <f t="shared" si="3"/>
        <v>442</v>
      </c>
      <c r="H28" s="565">
        <f t="shared" si="3"/>
        <v>414</v>
      </c>
      <c r="I28" s="565">
        <f t="shared" si="3"/>
        <v>856</v>
      </c>
      <c r="J28" s="566">
        <f t="shared" si="3"/>
        <v>0</v>
      </c>
      <c r="K28" s="567">
        <f t="shared" si="3"/>
        <v>0</v>
      </c>
      <c r="L28" s="565">
        <f t="shared" si="3"/>
        <v>0</v>
      </c>
      <c r="M28" s="178">
        <f t="shared" si="3"/>
        <v>954</v>
      </c>
      <c r="N28" s="565">
        <f t="shared" si="3"/>
        <v>939</v>
      </c>
      <c r="O28" s="565">
        <f t="shared" si="3"/>
        <v>1893</v>
      </c>
      <c r="P28" s="178">
        <f t="shared" si="3"/>
        <v>1396</v>
      </c>
      <c r="Q28" s="565">
        <f t="shared" si="3"/>
        <v>1353</v>
      </c>
      <c r="R28" s="565">
        <f t="shared" si="3"/>
        <v>2749</v>
      </c>
      <c r="S28" s="67"/>
    </row>
    <row r="29" spans="1:19" ht="11.25" customHeight="1">
      <c r="A29" s="66" t="s">
        <v>181</v>
      </c>
      <c r="C29" s="490"/>
      <c r="D29" s="566">
        <f aca="true" t="shared" si="4" ref="D29:R29">SUM(D24,D19,D14)</f>
        <v>0</v>
      </c>
      <c r="E29" s="571">
        <f t="shared" si="4"/>
        <v>0</v>
      </c>
      <c r="F29" s="571">
        <f t="shared" si="4"/>
        <v>0</v>
      </c>
      <c r="G29" s="566">
        <f t="shared" si="4"/>
        <v>0</v>
      </c>
      <c r="H29" s="571">
        <f t="shared" si="4"/>
        <v>0</v>
      </c>
      <c r="I29" s="571">
        <f t="shared" si="4"/>
        <v>0</v>
      </c>
      <c r="J29" s="566">
        <f t="shared" si="4"/>
        <v>0</v>
      </c>
      <c r="K29" s="571">
        <f t="shared" si="4"/>
        <v>0</v>
      </c>
      <c r="L29" s="571">
        <f t="shared" si="4"/>
        <v>0</v>
      </c>
      <c r="M29" s="566">
        <f t="shared" si="4"/>
        <v>0</v>
      </c>
      <c r="N29" s="571">
        <f t="shared" si="4"/>
        <v>0</v>
      </c>
      <c r="O29" s="571">
        <f t="shared" si="4"/>
        <v>0</v>
      </c>
      <c r="P29" s="566">
        <f t="shared" si="4"/>
        <v>0</v>
      </c>
      <c r="Q29" s="571">
        <f t="shared" si="4"/>
        <v>0</v>
      </c>
      <c r="R29" s="571">
        <f t="shared" si="4"/>
        <v>0</v>
      </c>
      <c r="S29" s="67"/>
    </row>
    <row r="30" spans="1:18" s="495" customFormat="1" ht="11.25" customHeight="1">
      <c r="A30" s="572"/>
      <c r="B30" s="572"/>
      <c r="C30" s="569" t="s">
        <v>8</v>
      </c>
      <c r="D30" s="183">
        <f aca="true" t="shared" si="5" ref="D30:R30">SUM(D25,D20,D15)</f>
        <v>0</v>
      </c>
      <c r="E30" s="184">
        <f t="shared" si="5"/>
        <v>0</v>
      </c>
      <c r="F30" s="184">
        <f t="shared" si="5"/>
        <v>0</v>
      </c>
      <c r="G30" s="183">
        <f t="shared" si="5"/>
        <v>442</v>
      </c>
      <c r="H30" s="184">
        <f t="shared" si="5"/>
        <v>414</v>
      </c>
      <c r="I30" s="184">
        <f t="shared" si="5"/>
        <v>856</v>
      </c>
      <c r="J30" s="183">
        <f t="shared" si="5"/>
        <v>0</v>
      </c>
      <c r="K30" s="184">
        <f t="shared" si="5"/>
        <v>0</v>
      </c>
      <c r="L30" s="184">
        <f t="shared" si="5"/>
        <v>0</v>
      </c>
      <c r="M30" s="183">
        <f t="shared" si="5"/>
        <v>954</v>
      </c>
      <c r="N30" s="184">
        <f t="shared" si="5"/>
        <v>939</v>
      </c>
      <c r="O30" s="184">
        <f t="shared" si="5"/>
        <v>1893</v>
      </c>
      <c r="P30" s="183">
        <f t="shared" si="5"/>
        <v>1396</v>
      </c>
      <c r="Q30" s="184">
        <f t="shared" si="5"/>
        <v>1353</v>
      </c>
      <c r="R30" s="184">
        <f t="shared" si="5"/>
        <v>2749</v>
      </c>
    </row>
    <row r="31" ht="5.25" customHeight="1"/>
    <row r="32" ht="10.5" customHeight="1">
      <c r="A32" s="67" t="s">
        <v>124</v>
      </c>
    </row>
    <row r="33" ht="10.5" customHeight="1">
      <c r="A33" s="67" t="s">
        <v>125</v>
      </c>
    </row>
    <row r="34" ht="10.5" customHeight="1">
      <c r="A34" s="67" t="s">
        <v>326</v>
      </c>
    </row>
    <row r="35" ht="10.5" customHeight="1">
      <c r="A35" s="67" t="s">
        <v>238</v>
      </c>
    </row>
    <row r="36" ht="10.5" customHeight="1"/>
    <row r="37" spans="1:3" ht="11.25" customHeight="1">
      <c r="A37" s="394" t="s">
        <v>247</v>
      </c>
      <c r="B37" s="533"/>
      <c r="C37" s="533"/>
    </row>
    <row r="38" spans="1:18" ht="11.25" customHeight="1">
      <c r="A38" s="534" t="s">
        <v>122</v>
      </c>
      <c r="B38" s="535"/>
      <c r="C38" s="535"/>
      <c r="D38" s="535"/>
      <c r="E38" s="535"/>
      <c r="F38" s="535"/>
      <c r="G38" s="535"/>
      <c r="H38" s="535"/>
      <c r="I38" s="535"/>
      <c r="J38" s="535"/>
      <c r="K38" s="535"/>
      <c r="L38" s="535"/>
      <c r="M38" s="535"/>
      <c r="N38" s="535"/>
      <c r="O38" s="536"/>
      <c r="P38" s="536"/>
      <c r="Q38" s="536"/>
      <c r="R38" s="537"/>
    </row>
    <row r="39" spans="1:18" ht="11.25" customHeight="1">
      <c r="A39" s="534"/>
      <c r="B39" s="535"/>
      <c r="C39" s="535"/>
      <c r="D39" s="535"/>
      <c r="E39" s="535"/>
      <c r="F39" s="535"/>
      <c r="G39" s="535"/>
      <c r="H39" s="535"/>
      <c r="I39" s="535"/>
      <c r="J39" s="535"/>
      <c r="K39" s="535"/>
      <c r="L39" s="535"/>
      <c r="M39" s="535"/>
      <c r="N39" s="535"/>
      <c r="O39" s="536"/>
      <c r="P39" s="536"/>
      <c r="Q39" s="536"/>
      <c r="R39" s="537"/>
    </row>
    <row r="40" spans="1:18" ht="11.25" customHeight="1">
      <c r="A40" s="534" t="s">
        <v>126</v>
      </c>
      <c r="B40" s="536"/>
      <c r="C40" s="536"/>
      <c r="D40" s="536"/>
      <c r="E40" s="535"/>
      <c r="F40" s="535"/>
      <c r="G40" s="535"/>
      <c r="H40" s="535"/>
      <c r="I40" s="535"/>
      <c r="J40" s="535"/>
      <c r="K40" s="535"/>
      <c r="L40" s="535"/>
      <c r="M40" s="535"/>
      <c r="N40" s="535"/>
      <c r="O40" s="535"/>
      <c r="P40" s="535"/>
      <c r="Q40" s="535"/>
      <c r="R40" s="538"/>
    </row>
    <row r="41" spans="1:18" ht="11.25" customHeight="1">
      <c r="A41" s="534" t="s">
        <v>237</v>
      </c>
      <c r="B41" s="536"/>
      <c r="C41" s="536"/>
      <c r="D41" s="536"/>
      <c r="E41" s="535"/>
      <c r="F41" s="535"/>
      <c r="G41" s="535"/>
      <c r="H41" s="535"/>
      <c r="I41" s="535"/>
      <c r="J41" s="535"/>
      <c r="K41" s="535"/>
      <c r="L41" s="535"/>
      <c r="M41" s="535"/>
      <c r="N41" s="535"/>
      <c r="O41" s="535"/>
      <c r="P41" s="535"/>
      <c r="Q41" s="535"/>
      <c r="R41" s="538"/>
    </row>
    <row r="42" ht="11.25" customHeight="1" thickBot="1"/>
    <row r="43" spans="1:18" ht="11.25" customHeight="1">
      <c r="A43" s="478"/>
      <c r="B43" s="478"/>
      <c r="C43" s="539"/>
      <c r="D43" s="540" t="s">
        <v>117</v>
      </c>
      <c r="E43" s="541"/>
      <c r="F43" s="542"/>
      <c r="G43" s="540" t="s">
        <v>64</v>
      </c>
      <c r="H43" s="541"/>
      <c r="I43" s="542"/>
      <c r="J43" s="540" t="s">
        <v>2</v>
      </c>
      <c r="K43" s="541"/>
      <c r="L43" s="542"/>
      <c r="M43" s="540" t="s">
        <v>3</v>
      </c>
      <c r="N43" s="541"/>
      <c r="O43" s="542"/>
      <c r="P43" s="543" t="s">
        <v>8</v>
      </c>
      <c r="Q43" s="540"/>
      <c r="R43" s="540"/>
    </row>
    <row r="44" spans="1:18" ht="11.25" customHeight="1">
      <c r="A44" s="66"/>
      <c r="C44" s="490"/>
      <c r="D44" s="544" t="s">
        <v>12</v>
      </c>
      <c r="E44" s="545"/>
      <c r="F44" s="546"/>
      <c r="G44" s="544" t="s">
        <v>118</v>
      </c>
      <c r="H44" s="545"/>
      <c r="I44" s="546"/>
      <c r="J44" s="254"/>
      <c r="K44" s="255"/>
      <c r="L44" s="547"/>
      <c r="M44" s="254"/>
      <c r="N44" s="255"/>
      <c r="O44" s="547"/>
      <c r="P44" s="254"/>
      <c r="Q44" s="255"/>
      <c r="R44" s="255"/>
    </row>
    <row r="45" spans="1:18" ht="3.75" customHeight="1">
      <c r="A45" s="66"/>
      <c r="C45" s="490"/>
      <c r="D45" s="548"/>
      <c r="E45" s="549"/>
      <c r="F45" s="550"/>
      <c r="G45" s="548"/>
      <c r="H45" s="549"/>
      <c r="I45" s="550"/>
      <c r="J45" s="548"/>
      <c r="K45" s="549"/>
      <c r="L45" s="550"/>
      <c r="M45" s="548"/>
      <c r="N45" s="549"/>
      <c r="O45" s="550"/>
      <c r="P45" s="548"/>
      <c r="Q45" s="549"/>
      <c r="R45" s="549"/>
    </row>
    <row r="46" spans="1:18" ht="11.25" customHeight="1">
      <c r="A46" s="551"/>
      <c r="B46" s="552"/>
      <c r="C46" s="553"/>
      <c r="D46" s="554" t="s">
        <v>56</v>
      </c>
      <c r="E46" s="555" t="s">
        <v>57</v>
      </c>
      <c r="F46" s="556" t="s">
        <v>58</v>
      </c>
      <c r="G46" s="554" t="s">
        <v>56</v>
      </c>
      <c r="H46" s="555" t="s">
        <v>57</v>
      </c>
      <c r="I46" s="556" t="s">
        <v>58</v>
      </c>
      <c r="J46" s="554" t="s">
        <v>56</v>
      </c>
      <c r="K46" s="555" t="s">
        <v>57</v>
      </c>
      <c r="L46" s="556" t="s">
        <v>58</v>
      </c>
      <c r="M46" s="554" t="s">
        <v>56</v>
      </c>
      <c r="N46" s="555" t="s">
        <v>57</v>
      </c>
      <c r="O46" s="556" t="s">
        <v>58</v>
      </c>
      <c r="P46" s="554" t="s">
        <v>56</v>
      </c>
      <c r="Q46" s="555" t="s">
        <v>57</v>
      </c>
      <c r="R46" s="555" t="s">
        <v>58</v>
      </c>
    </row>
    <row r="47" spans="1:18" ht="3" customHeight="1">
      <c r="A47" s="557"/>
      <c r="B47" s="557"/>
      <c r="C47" s="558"/>
      <c r="D47" s="559"/>
      <c r="E47" s="256"/>
      <c r="F47" s="560"/>
      <c r="G47" s="559"/>
      <c r="H47" s="256"/>
      <c r="I47" s="560"/>
      <c r="J47" s="559"/>
      <c r="K47" s="256"/>
      <c r="L47" s="560"/>
      <c r="M47" s="559"/>
      <c r="N47" s="256"/>
      <c r="O47" s="560"/>
      <c r="P47" s="559"/>
      <c r="Q47" s="256"/>
      <c r="R47" s="256"/>
    </row>
    <row r="48" spans="1:18" ht="3" customHeight="1">
      <c r="A48" s="551"/>
      <c r="B48" s="551"/>
      <c r="C48" s="553"/>
      <c r="D48" s="554"/>
      <c r="E48" s="555"/>
      <c r="F48" s="556"/>
      <c r="G48" s="554"/>
      <c r="H48" s="555"/>
      <c r="I48" s="556"/>
      <c r="J48" s="554"/>
      <c r="K48" s="555"/>
      <c r="L48" s="556"/>
      <c r="M48" s="554"/>
      <c r="N48" s="555"/>
      <c r="O48" s="556"/>
      <c r="P48" s="554"/>
      <c r="Q48" s="555"/>
      <c r="R48" s="555"/>
    </row>
    <row r="49" spans="1:18" ht="11.25" customHeight="1">
      <c r="A49" s="394" t="s">
        <v>17</v>
      </c>
      <c r="B49" s="495"/>
      <c r="C49" s="490"/>
      <c r="D49" s="561"/>
      <c r="E49" s="170"/>
      <c r="F49" s="562"/>
      <c r="G49" s="561"/>
      <c r="H49" s="170"/>
      <c r="I49" s="562"/>
      <c r="J49" s="561"/>
      <c r="K49" s="170"/>
      <c r="L49" s="562"/>
      <c r="M49" s="561"/>
      <c r="N49" s="170"/>
      <c r="O49" s="562"/>
      <c r="P49" s="561"/>
      <c r="Q49" s="170"/>
      <c r="R49" s="563"/>
    </row>
    <row r="50" spans="1:19" ht="11.25" customHeight="1">
      <c r="A50" s="66" t="s">
        <v>180</v>
      </c>
      <c r="C50" s="490"/>
      <c r="D50" s="178">
        <v>36</v>
      </c>
      <c r="E50" s="179">
        <v>31</v>
      </c>
      <c r="F50" s="564">
        <f>SUM(D50:E50)</f>
        <v>67</v>
      </c>
      <c r="G50" s="178">
        <v>0</v>
      </c>
      <c r="H50" s="179">
        <v>0</v>
      </c>
      <c r="I50" s="564">
        <v>0</v>
      </c>
      <c r="J50" s="178">
        <v>0</v>
      </c>
      <c r="K50" s="179">
        <v>0</v>
      </c>
      <c r="L50" s="564">
        <v>0</v>
      </c>
      <c r="M50" s="178">
        <v>0</v>
      </c>
      <c r="N50" s="179">
        <v>0</v>
      </c>
      <c r="O50" s="564">
        <v>0</v>
      </c>
      <c r="P50" s="178">
        <f aca="true" t="shared" si="6" ref="P50:R52">SUM(M50,J50,G50,D50)</f>
        <v>36</v>
      </c>
      <c r="Q50" s="179">
        <f t="shared" si="6"/>
        <v>31</v>
      </c>
      <c r="R50" s="565">
        <f t="shared" si="6"/>
        <v>67</v>
      </c>
      <c r="S50" s="67"/>
    </row>
    <row r="51" spans="1:19" ht="11.25" customHeight="1">
      <c r="A51" s="66" t="s">
        <v>181</v>
      </c>
      <c r="C51" s="490"/>
      <c r="D51" s="566">
        <v>0</v>
      </c>
      <c r="E51" s="567">
        <v>0</v>
      </c>
      <c r="F51" s="568">
        <v>0</v>
      </c>
      <c r="G51" s="566">
        <v>0</v>
      </c>
      <c r="H51" s="179">
        <v>0</v>
      </c>
      <c r="I51" s="564">
        <v>0</v>
      </c>
      <c r="J51" s="566">
        <v>0</v>
      </c>
      <c r="K51" s="567">
        <v>0</v>
      </c>
      <c r="L51" s="568">
        <v>0</v>
      </c>
      <c r="M51" s="566">
        <v>0</v>
      </c>
      <c r="N51" s="567">
        <v>0</v>
      </c>
      <c r="O51" s="568">
        <v>0</v>
      </c>
      <c r="P51" s="566">
        <f t="shared" si="6"/>
        <v>0</v>
      </c>
      <c r="Q51" s="179">
        <f t="shared" si="6"/>
        <v>0</v>
      </c>
      <c r="R51" s="565">
        <f t="shared" si="6"/>
        <v>0</v>
      </c>
      <c r="S51" s="67"/>
    </row>
    <row r="52" spans="1:19" ht="11.25" customHeight="1">
      <c r="A52" s="191"/>
      <c r="B52" s="257"/>
      <c r="C52" s="569" t="s">
        <v>8</v>
      </c>
      <c r="D52" s="193">
        <f>SUM(D50:D51)</f>
        <v>36</v>
      </c>
      <c r="E52" s="194">
        <f>SUM(E50:E51)</f>
        <v>31</v>
      </c>
      <c r="F52" s="215">
        <f>SUM(F50:F51)</f>
        <v>67</v>
      </c>
      <c r="G52" s="193">
        <v>0</v>
      </c>
      <c r="H52" s="194">
        <v>0</v>
      </c>
      <c r="I52" s="215">
        <v>0</v>
      </c>
      <c r="J52" s="193">
        <v>0</v>
      </c>
      <c r="K52" s="194">
        <v>0</v>
      </c>
      <c r="L52" s="215">
        <v>0</v>
      </c>
      <c r="M52" s="193">
        <v>0</v>
      </c>
      <c r="N52" s="194">
        <v>0</v>
      </c>
      <c r="O52" s="194">
        <v>0</v>
      </c>
      <c r="P52" s="193">
        <f t="shared" si="6"/>
        <v>36</v>
      </c>
      <c r="Q52" s="194">
        <f t="shared" si="6"/>
        <v>31</v>
      </c>
      <c r="R52" s="194">
        <f t="shared" si="6"/>
        <v>67</v>
      </c>
      <c r="S52" s="67"/>
    </row>
    <row r="53" spans="1:19" ht="11.25" customHeight="1">
      <c r="A53" s="66"/>
      <c r="C53" s="490"/>
      <c r="D53" s="178"/>
      <c r="E53" s="179"/>
      <c r="F53" s="564"/>
      <c r="G53" s="178"/>
      <c r="H53" s="179"/>
      <c r="I53" s="564"/>
      <c r="J53" s="178"/>
      <c r="K53" s="179"/>
      <c r="L53" s="564"/>
      <c r="M53" s="178"/>
      <c r="N53" s="179"/>
      <c r="O53" s="564"/>
      <c r="P53" s="178"/>
      <c r="Q53" s="179"/>
      <c r="R53" s="565"/>
      <c r="S53" s="67"/>
    </row>
    <row r="54" spans="1:19" ht="11.25" customHeight="1">
      <c r="A54" s="394" t="s">
        <v>21</v>
      </c>
      <c r="B54" s="495"/>
      <c r="C54" s="490"/>
      <c r="D54" s="178"/>
      <c r="E54" s="179"/>
      <c r="F54" s="564"/>
      <c r="G54" s="178"/>
      <c r="H54" s="179"/>
      <c r="I54" s="564"/>
      <c r="J54" s="178"/>
      <c r="K54" s="179"/>
      <c r="L54" s="564"/>
      <c r="M54" s="178"/>
      <c r="N54" s="179"/>
      <c r="O54" s="564"/>
      <c r="P54" s="178"/>
      <c r="Q54" s="179"/>
      <c r="R54" s="565"/>
      <c r="S54" s="67"/>
    </row>
    <row r="55" spans="1:19" ht="11.25" customHeight="1">
      <c r="A55" s="66" t="s">
        <v>180</v>
      </c>
      <c r="C55" s="490"/>
      <c r="D55" s="178">
        <v>84</v>
      </c>
      <c r="E55" s="179">
        <v>57</v>
      </c>
      <c r="F55" s="564">
        <f>SUM(D55:E55)</f>
        <v>141</v>
      </c>
      <c r="G55" s="178">
        <v>0</v>
      </c>
      <c r="H55" s="179">
        <v>0</v>
      </c>
      <c r="I55" s="564">
        <v>0</v>
      </c>
      <c r="J55" s="178">
        <v>0</v>
      </c>
      <c r="K55" s="179">
        <v>0</v>
      </c>
      <c r="L55" s="564">
        <v>0</v>
      </c>
      <c r="M55" s="178">
        <v>0</v>
      </c>
      <c r="N55" s="179">
        <v>0</v>
      </c>
      <c r="O55" s="564">
        <v>0</v>
      </c>
      <c r="P55" s="178">
        <f aca="true" t="shared" si="7" ref="P55:R57">SUM(M55,J55,G55,D55)</f>
        <v>84</v>
      </c>
      <c r="Q55" s="179">
        <f t="shared" si="7"/>
        <v>57</v>
      </c>
      <c r="R55" s="565">
        <f t="shared" si="7"/>
        <v>141</v>
      </c>
      <c r="S55" s="67"/>
    </row>
    <row r="56" spans="1:19" ht="11.25" customHeight="1">
      <c r="A56" s="66" t="s">
        <v>181</v>
      </c>
      <c r="C56" s="490"/>
      <c r="D56" s="566">
        <v>0</v>
      </c>
      <c r="E56" s="567">
        <v>0</v>
      </c>
      <c r="F56" s="568">
        <v>0</v>
      </c>
      <c r="G56" s="566">
        <v>0</v>
      </c>
      <c r="H56" s="179">
        <v>0</v>
      </c>
      <c r="I56" s="564">
        <v>0</v>
      </c>
      <c r="J56" s="566">
        <v>0</v>
      </c>
      <c r="K56" s="567">
        <v>0</v>
      </c>
      <c r="L56" s="568">
        <v>0</v>
      </c>
      <c r="M56" s="566">
        <v>0</v>
      </c>
      <c r="N56" s="567">
        <v>0</v>
      </c>
      <c r="O56" s="568">
        <v>0</v>
      </c>
      <c r="P56" s="566">
        <f t="shared" si="7"/>
        <v>0</v>
      </c>
      <c r="Q56" s="179">
        <f t="shared" si="7"/>
        <v>0</v>
      </c>
      <c r="R56" s="565">
        <f t="shared" si="7"/>
        <v>0</v>
      </c>
      <c r="S56" s="67"/>
    </row>
    <row r="57" spans="1:19" ht="11.25" customHeight="1">
      <c r="A57" s="191"/>
      <c r="B57" s="257"/>
      <c r="C57" s="569" t="s">
        <v>8</v>
      </c>
      <c r="D57" s="193">
        <f>SUM(D55:D56)</f>
        <v>84</v>
      </c>
      <c r="E57" s="194">
        <f>SUM(E55:E56)</f>
        <v>57</v>
      </c>
      <c r="F57" s="215">
        <f>SUM(F55:F56)</f>
        <v>141</v>
      </c>
      <c r="G57" s="193">
        <v>0</v>
      </c>
      <c r="H57" s="194">
        <v>0</v>
      </c>
      <c r="I57" s="215">
        <v>0</v>
      </c>
      <c r="J57" s="193">
        <v>0</v>
      </c>
      <c r="K57" s="194">
        <v>0</v>
      </c>
      <c r="L57" s="215">
        <v>0</v>
      </c>
      <c r="M57" s="193">
        <v>0</v>
      </c>
      <c r="N57" s="194">
        <v>0</v>
      </c>
      <c r="O57" s="215">
        <v>0</v>
      </c>
      <c r="P57" s="193">
        <f t="shared" si="7"/>
        <v>84</v>
      </c>
      <c r="Q57" s="194">
        <f t="shared" si="7"/>
        <v>57</v>
      </c>
      <c r="R57" s="194">
        <f t="shared" si="7"/>
        <v>141</v>
      </c>
      <c r="S57" s="67"/>
    </row>
    <row r="58" spans="1:19" ht="11.25" customHeight="1">
      <c r="A58" s="66"/>
      <c r="C58" s="490"/>
      <c r="D58" s="178"/>
      <c r="E58" s="179"/>
      <c r="F58" s="564"/>
      <c r="G58" s="178"/>
      <c r="H58" s="179"/>
      <c r="I58" s="564"/>
      <c r="J58" s="178"/>
      <c r="K58" s="179"/>
      <c r="L58" s="564"/>
      <c r="M58" s="178"/>
      <c r="N58" s="179"/>
      <c r="O58" s="564"/>
      <c r="P58" s="178"/>
      <c r="Q58" s="179"/>
      <c r="R58" s="565"/>
      <c r="S58" s="67"/>
    </row>
    <row r="59" spans="1:19" ht="11.25" customHeight="1">
      <c r="A59" s="394" t="s">
        <v>59</v>
      </c>
      <c r="B59" s="495"/>
      <c r="C59" s="570"/>
      <c r="D59" s="178"/>
      <c r="E59" s="179"/>
      <c r="F59" s="564"/>
      <c r="G59" s="178"/>
      <c r="H59" s="179"/>
      <c r="I59" s="564"/>
      <c r="J59" s="178"/>
      <c r="K59" s="179"/>
      <c r="L59" s="564"/>
      <c r="M59" s="178"/>
      <c r="N59" s="179"/>
      <c r="O59" s="564"/>
      <c r="P59" s="178"/>
      <c r="Q59" s="179"/>
      <c r="R59" s="565"/>
      <c r="S59" s="67"/>
    </row>
    <row r="60" spans="1:19" ht="11.25" customHeight="1">
      <c r="A60" s="66" t="s">
        <v>180</v>
      </c>
      <c r="C60" s="490"/>
      <c r="D60" s="566">
        <v>30</v>
      </c>
      <c r="E60" s="567">
        <v>89</v>
      </c>
      <c r="F60" s="568">
        <f>SUM(D60:E60)</f>
        <v>119</v>
      </c>
      <c r="G60" s="566">
        <v>0</v>
      </c>
      <c r="H60" s="567">
        <v>0</v>
      </c>
      <c r="I60" s="568">
        <v>0</v>
      </c>
      <c r="J60" s="566">
        <v>0</v>
      </c>
      <c r="K60" s="567">
        <v>0</v>
      </c>
      <c r="L60" s="568">
        <v>0</v>
      </c>
      <c r="M60" s="566">
        <v>0</v>
      </c>
      <c r="N60" s="567">
        <v>0</v>
      </c>
      <c r="O60" s="568">
        <v>0</v>
      </c>
      <c r="P60" s="566">
        <f aca="true" t="shared" si="8" ref="P60:R62">SUM(M60,J60,G60,D60)</f>
        <v>30</v>
      </c>
      <c r="Q60" s="567">
        <f t="shared" si="8"/>
        <v>89</v>
      </c>
      <c r="R60" s="571">
        <f t="shared" si="8"/>
        <v>119</v>
      </c>
      <c r="S60" s="67"/>
    </row>
    <row r="61" spans="1:19" ht="11.25" customHeight="1">
      <c r="A61" s="66" t="s">
        <v>181</v>
      </c>
      <c r="C61" s="490"/>
      <c r="D61" s="566">
        <v>0</v>
      </c>
      <c r="E61" s="567">
        <v>0</v>
      </c>
      <c r="F61" s="568">
        <f>SUM(D61:E61)</f>
        <v>0</v>
      </c>
      <c r="G61" s="566">
        <v>0</v>
      </c>
      <c r="H61" s="179">
        <v>0</v>
      </c>
      <c r="I61" s="564">
        <v>0</v>
      </c>
      <c r="J61" s="566">
        <v>0</v>
      </c>
      <c r="K61" s="567">
        <v>0</v>
      </c>
      <c r="L61" s="568">
        <v>0</v>
      </c>
      <c r="M61" s="566">
        <v>0</v>
      </c>
      <c r="N61" s="567">
        <v>0</v>
      </c>
      <c r="O61" s="568">
        <v>0</v>
      </c>
      <c r="P61" s="566">
        <f t="shared" si="8"/>
        <v>0</v>
      </c>
      <c r="Q61" s="179">
        <f t="shared" si="8"/>
        <v>0</v>
      </c>
      <c r="R61" s="565">
        <f t="shared" si="8"/>
        <v>0</v>
      </c>
      <c r="S61" s="67"/>
    </row>
    <row r="62" spans="1:19" ht="11.25" customHeight="1">
      <c r="A62" s="572"/>
      <c r="B62" s="258"/>
      <c r="C62" s="569" t="s">
        <v>8</v>
      </c>
      <c r="D62" s="183">
        <f>SUM(D60:D61)</f>
        <v>30</v>
      </c>
      <c r="E62" s="184">
        <f>SUM(E60:E61)</f>
        <v>89</v>
      </c>
      <c r="F62" s="184">
        <f>SUM(F60:F61)</f>
        <v>119</v>
      </c>
      <c r="G62" s="183">
        <v>0</v>
      </c>
      <c r="H62" s="184">
        <v>0</v>
      </c>
      <c r="I62" s="184">
        <v>0</v>
      </c>
      <c r="J62" s="183">
        <v>0</v>
      </c>
      <c r="K62" s="184">
        <v>0</v>
      </c>
      <c r="L62" s="184">
        <v>0</v>
      </c>
      <c r="M62" s="183">
        <v>0</v>
      </c>
      <c r="N62" s="194">
        <v>0</v>
      </c>
      <c r="O62" s="194">
        <v>0</v>
      </c>
      <c r="P62" s="183">
        <f t="shared" si="8"/>
        <v>30</v>
      </c>
      <c r="Q62" s="184">
        <f t="shared" si="8"/>
        <v>89</v>
      </c>
      <c r="R62" s="184">
        <f t="shared" si="8"/>
        <v>119</v>
      </c>
      <c r="S62" s="67"/>
    </row>
    <row r="63" spans="1:19" ht="11.25" customHeight="1">
      <c r="A63" s="573"/>
      <c r="B63" s="574"/>
      <c r="C63" s="575"/>
      <c r="D63" s="576"/>
      <c r="E63" s="577"/>
      <c r="F63" s="578"/>
      <c r="G63" s="576"/>
      <c r="H63" s="577"/>
      <c r="I63" s="578"/>
      <c r="J63" s="576"/>
      <c r="K63" s="577"/>
      <c r="L63" s="578"/>
      <c r="M63" s="576"/>
      <c r="N63" s="577"/>
      <c r="O63" s="578"/>
      <c r="P63" s="576"/>
      <c r="Q63" s="577"/>
      <c r="R63" s="579"/>
      <c r="S63" s="67"/>
    </row>
    <row r="64" spans="1:19" ht="11.25" customHeight="1">
      <c r="A64" s="394" t="s">
        <v>123</v>
      </c>
      <c r="B64" s="495"/>
      <c r="C64" s="490"/>
      <c r="D64" s="178"/>
      <c r="E64" s="179"/>
      <c r="F64" s="564"/>
      <c r="G64" s="178"/>
      <c r="H64" s="179"/>
      <c r="I64" s="564"/>
      <c r="J64" s="178"/>
      <c r="K64" s="179"/>
      <c r="L64" s="564"/>
      <c r="M64" s="178"/>
      <c r="N64" s="179"/>
      <c r="O64" s="564"/>
      <c r="P64" s="178"/>
      <c r="Q64" s="179"/>
      <c r="R64" s="565"/>
      <c r="S64" s="67"/>
    </row>
    <row r="65" spans="1:19" ht="11.25" customHeight="1">
      <c r="A65" s="66" t="s">
        <v>180</v>
      </c>
      <c r="C65" s="490"/>
      <c r="D65" s="566">
        <f aca="true" t="shared" si="9" ref="D65:F67">SUM(D60,D55,D50)</f>
        <v>150</v>
      </c>
      <c r="E65" s="567">
        <f t="shared" si="9"/>
        <v>177</v>
      </c>
      <c r="F65" s="565">
        <f t="shared" si="9"/>
        <v>327</v>
      </c>
      <c r="G65" s="178">
        <v>0</v>
      </c>
      <c r="H65" s="565">
        <v>0</v>
      </c>
      <c r="I65" s="565">
        <v>0</v>
      </c>
      <c r="J65" s="566">
        <v>0</v>
      </c>
      <c r="K65" s="567">
        <v>0</v>
      </c>
      <c r="L65" s="565">
        <v>0</v>
      </c>
      <c r="M65" s="178">
        <v>0</v>
      </c>
      <c r="N65" s="565">
        <v>0</v>
      </c>
      <c r="O65" s="565">
        <v>0</v>
      </c>
      <c r="P65" s="178">
        <f aca="true" t="shared" si="10" ref="P65:R67">SUM(M65,J65,G65,D65)</f>
        <v>150</v>
      </c>
      <c r="Q65" s="565">
        <f t="shared" si="10"/>
        <v>177</v>
      </c>
      <c r="R65" s="565">
        <f t="shared" si="10"/>
        <v>327</v>
      </c>
      <c r="S65" s="67"/>
    </row>
    <row r="66" spans="1:19" ht="11.25" customHeight="1">
      <c r="A66" s="66" t="s">
        <v>181</v>
      </c>
      <c r="C66" s="490"/>
      <c r="D66" s="566">
        <f t="shared" si="9"/>
        <v>0</v>
      </c>
      <c r="E66" s="571">
        <f t="shared" si="9"/>
        <v>0</v>
      </c>
      <c r="F66" s="571">
        <f t="shared" si="9"/>
        <v>0</v>
      </c>
      <c r="G66" s="566">
        <v>0</v>
      </c>
      <c r="H66" s="571">
        <v>0</v>
      </c>
      <c r="I66" s="571">
        <v>0</v>
      </c>
      <c r="J66" s="566">
        <v>0</v>
      </c>
      <c r="K66" s="571">
        <v>0</v>
      </c>
      <c r="L66" s="571">
        <v>0</v>
      </c>
      <c r="M66" s="566">
        <v>0</v>
      </c>
      <c r="N66" s="571">
        <v>0</v>
      </c>
      <c r="O66" s="571">
        <v>0</v>
      </c>
      <c r="P66" s="566">
        <f t="shared" si="10"/>
        <v>0</v>
      </c>
      <c r="Q66" s="571">
        <f t="shared" si="10"/>
        <v>0</v>
      </c>
      <c r="R66" s="571">
        <f t="shared" si="10"/>
        <v>0</v>
      </c>
      <c r="S66" s="67"/>
    </row>
    <row r="67" spans="1:19" ht="11.25" customHeight="1">
      <c r="A67" s="572"/>
      <c r="B67" s="572"/>
      <c r="C67" s="569" t="s">
        <v>8</v>
      </c>
      <c r="D67" s="183">
        <f t="shared" si="9"/>
        <v>150</v>
      </c>
      <c r="E67" s="184">
        <f t="shared" si="9"/>
        <v>177</v>
      </c>
      <c r="F67" s="184">
        <f t="shared" si="9"/>
        <v>327</v>
      </c>
      <c r="G67" s="183">
        <v>0</v>
      </c>
      <c r="H67" s="184">
        <v>0</v>
      </c>
      <c r="I67" s="184">
        <v>0</v>
      </c>
      <c r="J67" s="183">
        <v>0</v>
      </c>
      <c r="K67" s="184">
        <v>0</v>
      </c>
      <c r="L67" s="184">
        <v>0</v>
      </c>
      <c r="M67" s="183">
        <v>0</v>
      </c>
      <c r="N67" s="184">
        <v>0</v>
      </c>
      <c r="O67" s="184">
        <v>0</v>
      </c>
      <c r="P67" s="183">
        <f t="shared" si="10"/>
        <v>150</v>
      </c>
      <c r="Q67" s="184">
        <f t="shared" si="10"/>
        <v>177</v>
      </c>
      <c r="R67" s="184">
        <f t="shared" si="10"/>
        <v>327</v>
      </c>
      <c r="S67" s="67"/>
    </row>
    <row r="68" ht="5.25" customHeight="1"/>
    <row r="69" ht="10.5" customHeight="1">
      <c r="A69" s="67" t="s">
        <v>124</v>
      </c>
    </row>
    <row r="70" ht="10.5" customHeight="1">
      <c r="A70" s="67" t="s">
        <v>125</v>
      </c>
    </row>
    <row r="71" ht="10.5" customHeight="1">
      <c r="A71" s="67" t="s">
        <v>325</v>
      </c>
    </row>
    <row r="72" ht="10.5" customHeight="1"/>
    <row r="73" ht="10.5" customHeight="1"/>
  </sheetData>
  <sheetProtection/>
  <mergeCells count="1">
    <mergeCell ref="A2:R2"/>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&amp;R&amp;A</oddFooter>
  </headerFooter>
  <rowBreaks count="1" manualBreakCount="1">
    <brk id="36"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Q96" sqref="Q96"/>
    </sheetView>
  </sheetViews>
  <sheetFormatPr defaultColWidth="9.140625" defaultRowHeight="12.75"/>
  <cols>
    <col min="1" max="1" width="28.7109375" style="132" customWidth="1"/>
    <col min="2" max="2" width="9.7109375" style="132" customWidth="1"/>
    <col min="3" max="9" width="9.140625" style="131" customWidth="1"/>
    <col min="10" max="16384" width="9.140625" style="132" customWidth="1"/>
  </cols>
  <sheetData>
    <row r="1" spans="1:3" ht="12.75">
      <c r="A1" s="1" t="s">
        <v>247</v>
      </c>
      <c r="B1" s="129"/>
      <c r="C1" s="130"/>
    </row>
    <row r="2" spans="1:9" ht="12">
      <c r="A2" s="359" t="s">
        <v>182</v>
      </c>
      <c r="B2" s="359"/>
      <c r="C2" s="359"/>
      <c r="D2" s="359"/>
      <c r="E2" s="359"/>
      <c r="F2" s="359"/>
      <c r="G2" s="359"/>
      <c r="H2" s="359"/>
      <c r="I2" s="359"/>
    </row>
    <row r="3" spans="1:9" ht="12">
      <c r="A3" s="133" t="s">
        <v>127</v>
      </c>
      <c r="B3" s="133"/>
      <c r="C3" s="133"/>
      <c r="D3" s="134"/>
      <c r="E3" s="134"/>
      <c r="F3" s="134"/>
      <c r="G3" s="134"/>
      <c r="H3" s="134"/>
      <c r="I3" s="134"/>
    </row>
    <row r="4" spans="1:9" ht="12">
      <c r="A4" s="133" t="s">
        <v>339</v>
      </c>
      <c r="B4" s="133"/>
      <c r="C4" s="133"/>
      <c r="D4" s="133"/>
      <c r="E4" s="133"/>
      <c r="F4" s="133"/>
      <c r="G4" s="133"/>
      <c r="H4" s="133"/>
      <c r="I4" s="133"/>
    </row>
    <row r="5" ht="12" thickBot="1"/>
    <row r="6" spans="1:9" ht="11.25">
      <c r="A6" s="135" t="s">
        <v>254</v>
      </c>
      <c r="B6" s="136" t="s">
        <v>128</v>
      </c>
      <c r="C6" s="136" t="s">
        <v>129</v>
      </c>
      <c r="D6" s="136" t="s">
        <v>130</v>
      </c>
      <c r="E6" s="136" t="s">
        <v>131</v>
      </c>
      <c r="F6" s="136" t="s">
        <v>132</v>
      </c>
      <c r="G6" s="136" t="s">
        <v>133</v>
      </c>
      <c r="H6" s="136" t="s">
        <v>134</v>
      </c>
      <c r="I6" s="136" t="s">
        <v>8</v>
      </c>
    </row>
    <row r="7" spans="1:9" ht="11.25">
      <c r="A7" s="137" t="s">
        <v>265</v>
      </c>
      <c r="B7" s="138"/>
      <c r="C7" s="139"/>
      <c r="D7" s="139"/>
      <c r="E7" s="139"/>
      <c r="F7" s="139"/>
      <c r="G7" s="139"/>
      <c r="H7" s="139"/>
      <c r="I7" s="139"/>
    </row>
    <row r="8" spans="1:9" ht="11.25">
      <c r="A8" s="140"/>
      <c r="B8" s="141"/>
      <c r="C8" s="142"/>
      <c r="D8" s="142"/>
      <c r="E8" s="142"/>
      <c r="F8" s="142"/>
      <c r="G8" s="142"/>
      <c r="H8" s="142"/>
      <c r="I8" s="142"/>
    </row>
    <row r="9" spans="1:9" ht="12.75">
      <c r="A9" s="132" t="s">
        <v>135</v>
      </c>
      <c r="B9" s="228">
        <v>3</v>
      </c>
      <c r="C9" s="228">
        <v>0</v>
      </c>
      <c r="D9" s="228">
        <v>22</v>
      </c>
      <c r="E9" s="228">
        <v>556</v>
      </c>
      <c r="F9" s="228">
        <v>12</v>
      </c>
      <c r="G9" s="228">
        <v>1039</v>
      </c>
      <c r="H9" s="228">
        <v>37</v>
      </c>
      <c r="I9" s="143">
        <f>SUM(B9:H9)</f>
        <v>1669</v>
      </c>
    </row>
    <row r="10" spans="2:9" ht="11.25">
      <c r="B10" s="222"/>
      <c r="C10" s="222"/>
      <c r="D10" s="222"/>
      <c r="E10" s="222"/>
      <c r="F10" s="222"/>
      <c r="G10" s="222"/>
      <c r="H10" s="222"/>
      <c r="I10" s="143"/>
    </row>
    <row r="11" spans="1:9" ht="12.75">
      <c r="A11" s="132" t="s">
        <v>136</v>
      </c>
      <c r="B11" s="228">
        <v>1</v>
      </c>
      <c r="C11" s="228">
        <v>1</v>
      </c>
      <c r="D11" s="228">
        <v>90</v>
      </c>
      <c r="E11" s="228">
        <v>1162</v>
      </c>
      <c r="F11" s="228">
        <v>254</v>
      </c>
      <c r="G11" s="228">
        <v>2415</v>
      </c>
      <c r="H11" s="228">
        <v>115</v>
      </c>
      <c r="I11" s="143">
        <f>SUM(B11:H11)</f>
        <v>4038</v>
      </c>
    </row>
    <row r="12" spans="2:9" ht="11.25">
      <c r="B12" s="222"/>
      <c r="C12" s="222"/>
      <c r="D12" s="222"/>
      <c r="E12" s="222"/>
      <c r="F12" s="222"/>
      <c r="G12" s="222"/>
      <c r="H12" s="222"/>
      <c r="I12" s="143"/>
    </row>
    <row r="13" spans="1:9" ht="12.75">
      <c r="A13" s="132" t="s">
        <v>137</v>
      </c>
      <c r="B13" s="228">
        <v>2</v>
      </c>
      <c r="C13" s="228">
        <v>0</v>
      </c>
      <c r="D13" s="228">
        <v>9</v>
      </c>
      <c r="E13" s="228">
        <v>153</v>
      </c>
      <c r="F13" s="228">
        <v>41</v>
      </c>
      <c r="G13" s="228">
        <v>452</v>
      </c>
      <c r="H13" s="228">
        <v>53</v>
      </c>
      <c r="I13" s="143">
        <f>SUM(B13:H13)</f>
        <v>710</v>
      </c>
    </row>
    <row r="14" spans="2:9" ht="11.25">
      <c r="B14" s="227"/>
      <c r="C14" s="222"/>
      <c r="D14" s="222"/>
      <c r="E14" s="222"/>
      <c r="F14" s="222"/>
      <c r="G14" s="222"/>
      <c r="H14" s="222"/>
      <c r="I14" s="143"/>
    </row>
    <row r="15" spans="1:9" s="129" customFormat="1" ht="12">
      <c r="A15" s="144" t="s">
        <v>8</v>
      </c>
      <c r="B15" s="223">
        <f>SUM(B9:B13)</f>
        <v>6</v>
      </c>
      <c r="C15" s="223">
        <f aca="true" t="shared" si="0" ref="C15:I15">SUM(C9:C13)</f>
        <v>1</v>
      </c>
      <c r="D15" s="223">
        <f t="shared" si="0"/>
        <v>121</v>
      </c>
      <c r="E15" s="223">
        <f t="shared" si="0"/>
        <v>1871</v>
      </c>
      <c r="F15" s="223">
        <f t="shared" si="0"/>
        <v>307</v>
      </c>
      <c r="G15" s="223">
        <f t="shared" si="0"/>
        <v>3906</v>
      </c>
      <c r="H15" s="223">
        <f t="shared" si="0"/>
        <v>205</v>
      </c>
      <c r="I15" s="145">
        <f t="shared" si="0"/>
        <v>6417</v>
      </c>
    </row>
    <row r="16" spans="1:9" s="129" customFormat="1" ht="12">
      <c r="A16" s="144"/>
      <c r="B16" s="146"/>
      <c r="C16" s="146"/>
      <c r="D16" s="146"/>
      <c r="E16" s="146"/>
      <c r="F16" s="146"/>
      <c r="G16" s="146"/>
      <c r="H16" s="146"/>
      <c r="I16" s="146"/>
    </row>
    <row r="17" spans="1:9" ht="12">
      <c r="A17" s="359" t="s">
        <v>127</v>
      </c>
      <c r="B17" s="359"/>
      <c r="C17" s="359"/>
      <c r="D17" s="359"/>
      <c r="E17" s="359"/>
      <c r="F17" s="359"/>
      <c r="G17" s="359"/>
      <c r="H17" s="359"/>
      <c r="I17" s="359"/>
    </row>
    <row r="18" spans="1:9" ht="12">
      <c r="A18" s="133" t="s">
        <v>340</v>
      </c>
      <c r="B18" s="133"/>
      <c r="C18" s="133"/>
      <c r="D18" s="134"/>
      <c r="E18" s="134"/>
      <c r="F18" s="134"/>
      <c r="G18" s="134"/>
      <c r="H18" s="134"/>
      <c r="I18" s="134"/>
    </row>
    <row r="19" ht="12" thickBot="1"/>
    <row r="20" spans="1:9" ht="11.25">
      <c r="A20" s="135" t="s">
        <v>254</v>
      </c>
      <c r="B20" s="136" t="s">
        <v>128</v>
      </c>
      <c r="C20" s="136" t="s">
        <v>129</v>
      </c>
      <c r="D20" s="136" t="s">
        <v>130</v>
      </c>
      <c r="E20" s="136" t="s">
        <v>131</v>
      </c>
      <c r="F20" s="136" t="s">
        <v>132</v>
      </c>
      <c r="G20" s="136" t="s">
        <v>133</v>
      </c>
      <c r="H20" s="136" t="s">
        <v>134</v>
      </c>
      <c r="I20" s="136" t="s">
        <v>8</v>
      </c>
    </row>
    <row r="21" spans="1:9" ht="11.25">
      <c r="A21" s="137" t="s">
        <v>264</v>
      </c>
      <c r="B21" s="138"/>
      <c r="C21" s="139"/>
      <c r="D21" s="139"/>
      <c r="E21" s="139"/>
      <c r="F21" s="139"/>
      <c r="G21" s="139"/>
      <c r="H21" s="139"/>
      <c r="I21" s="139"/>
    </row>
    <row r="22" spans="1:9" ht="11.25">
      <c r="A22" s="140"/>
      <c r="B22" s="141"/>
      <c r="C22" s="142"/>
      <c r="D22" s="142"/>
      <c r="E22" s="142"/>
      <c r="F22" s="142"/>
      <c r="G22" s="142"/>
      <c r="H22" s="142"/>
      <c r="I22" s="142"/>
    </row>
    <row r="23" spans="1:9" ht="12">
      <c r="A23" s="132" t="s">
        <v>135</v>
      </c>
      <c r="B23" s="224">
        <v>5</v>
      </c>
      <c r="C23" s="224">
        <v>0</v>
      </c>
      <c r="D23" s="224">
        <v>7</v>
      </c>
      <c r="E23" s="225">
        <v>90</v>
      </c>
      <c r="F23" s="225">
        <v>9</v>
      </c>
      <c r="G23" s="225">
        <v>176</v>
      </c>
      <c r="H23" s="225">
        <v>1</v>
      </c>
      <c r="I23" s="143">
        <f>SUM(B23:H23)</f>
        <v>288</v>
      </c>
    </row>
    <row r="24" spans="2:9" ht="11.25">
      <c r="B24" s="143"/>
      <c r="C24" s="143"/>
      <c r="D24" s="143"/>
      <c r="E24" s="143"/>
      <c r="F24" s="143"/>
      <c r="G24" s="143"/>
      <c r="H24" s="143"/>
      <c r="I24" s="143"/>
    </row>
    <row r="25" spans="1:9" ht="12">
      <c r="A25" s="132" t="s">
        <v>136</v>
      </c>
      <c r="B25" s="224">
        <v>0</v>
      </c>
      <c r="C25" s="225">
        <v>0</v>
      </c>
      <c r="D25" s="225">
        <v>28</v>
      </c>
      <c r="E25" s="225">
        <v>474</v>
      </c>
      <c r="F25" s="225">
        <v>177</v>
      </c>
      <c r="G25" s="225">
        <v>1177</v>
      </c>
      <c r="H25" s="226">
        <v>0</v>
      </c>
      <c r="I25" s="143">
        <f>SUM(B25:H25)</f>
        <v>1856</v>
      </c>
    </row>
    <row r="26" spans="2:9" ht="11.25">
      <c r="B26" s="222"/>
      <c r="C26" s="143"/>
      <c r="D26" s="143"/>
      <c r="E26" s="143"/>
      <c r="F26" s="143"/>
      <c r="G26" s="143"/>
      <c r="H26" s="222"/>
      <c r="I26" s="143"/>
    </row>
    <row r="27" spans="1:9" ht="12">
      <c r="A27" s="132" t="s">
        <v>137</v>
      </c>
      <c r="B27" s="224">
        <v>0</v>
      </c>
      <c r="C27" s="225">
        <v>0</v>
      </c>
      <c r="D27" s="225">
        <v>1</v>
      </c>
      <c r="E27" s="225">
        <v>23</v>
      </c>
      <c r="F27" s="225">
        <v>13</v>
      </c>
      <c r="G27" s="225">
        <v>161</v>
      </c>
      <c r="H27" s="225">
        <v>0</v>
      </c>
      <c r="I27" s="143">
        <f>SUM(B27:H27)</f>
        <v>198</v>
      </c>
    </row>
    <row r="28" spans="2:9" ht="11.25">
      <c r="B28" s="227"/>
      <c r="C28" s="143"/>
      <c r="D28" s="143"/>
      <c r="E28" s="143"/>
      <c r="F28" s="143"/>
      <c r="G28" s="143"/>
      <c r="H28" s="143"/>
      <c r="I28" s="143"/>
    </row>
    <row r="29" spans="1:9" s="129" customFormat="1" ht="12">
      <c r="A29" s="144" t="s">
        <v>8</v>
      </c>
      <c r="B29" s="223">
        <f>SUM(B23:B27)</f>
        <v>5</v>
      </c>
      <c r="C29" s="145">
        <f aca="true" t="shared" si="1" ref="C29:I29">SUM(C23:C27)</f>
        <v>0</v>
      </c>
      <c r="D29" s="145">
        <f t="shared" si="1"/>
        <v>36</v>
      </c>
      <c r="E29" s="145">
        <f t="shared" si="1"/>
        <v>587</v>
      </c>
      <c r="F29" s="145">
        <f t="shared" si="1"/>
        <v>199</v>
      </c>
      <c r="G29" s="145">
        <f t="shared" si="1"/>
        <v>1514</v>
      </c>
      <c r="H29" s="145">
        <f t="shared" si="1"/>
        <v>1</v>
      </c>
      <c r="I29" s="145">
        <f t="shared" si="1"/>
        <v>2342</v>
      </c>
    </row>
    <row r="30" spans="1:9" s="129" customFormat="1" ht="12">
      <c r="A30" s="144"/>
      <c r="B30" s="144"/>
      <c r="C30" s="130"/>
      <c r="D30" s="146"/>
      <c r="E30" s="146"/>
      <c r="F30" s="146"/>
      <c r="G30" s="146"/>
      <c r="H30" s="146"/>
      <c r="I30" s="146"/>
    </row>
    <row r="31" spans="2:9" s="129" customFormat="1" ht="12">
      <c r="B31" s="147"/>
      <c r="C31" s="131"/>
      <c r="D31" s="146"/>
      <c r="E31" s="146"/>
      <c r="F31" s="146"/>
      <c r="G31" s="146"/>
      <c r="H31" s="146"/>
      <c r="I31" s="146"/>
    </row>
    <row r="32" spans="1:9" s="129" customFormat="1" ht="12">
      <c r="A32" s="147"/>
      <c r="B32" s="147"/>
      <c r="C32" s="131"/>
      <c r="D32" s="146"/>
      <c r="E32" s="146"/>
      <c r="F32" s="146"/>
      <c r="G32" s="146"/>
      <c r="H32" s="146"/>
      <c r="I32" s="146"/>
    </row>
    <row r="33" spans="1:9" s="129" customFormat="1" ht="12">
      <c r="A33" s="147"/>
      <c r="B33" s="147"/>
      <c r="C33" s="131"/>
      <c r="D33" s="146"/>
      <c r="E33" s="146"/>
      <c r="F33" s="146"/>
      <c r="G33" s="146"/>
      <c r="H33" s="146"/>
      <c r="I33" s="146"/>
    </row>
    <row r="34" spans="1:9" s="129" customFormat="1" ht="12">
      <c r="A34" s="147"/>
      <c r="B34" s="147"/>
      <c r="C34" s="131"/>
      <c r="D34" s="146"/>
      <c r="E34" s="146"/>
      <c r="F34" s="146"/>
      <c r="G34" s="146"/>
      <c r="H34" s="146"/>
      <c r="I34" s="146"/>
    </row>
    <row r="35" spans="1:9" ht="12">
      <c r="A35" s="359" t="s">
        <v>182</v>
      </c>
      <c r="B35" s="359"/>
      <c r="C35" s="359"/>
      <c r="D35" s="359"/>
      <c r="E35" s="359"/>
      <c r="F35" s="359"/>
      <c r="G35" s="359"/>
      <c r="H35" s="359"/>
      <c r="I35" s="359"/>
    </row>
    <row r="36" spans="1:9" ht="12">
      <c r="A36" s="133" t="s">
        <v>127</v>
      </c>
      <c r="B36" s="133"/>
      <c r="C36" s="133"/>
      <c r="D36" s="134"/>
      <c r="E36" s="134"/>
      <c r="F36" s="134"/>
      <c r="G36" s="134"/>
      <c r="H36" s="134"/>
      <c r="I36" s="134"/>
    </row>
    <row r="37" spans="1:9" ht="12">
      <c r="A37" s="133" t="s">
        <v>341</v>
      </c>
      <c r="B37" s="133"/>
      <c r="C37" s="133"/>
      <c r="D37" s="133"/>
      <c r="E37" s="133"/>
      <c r="F37" s="133"/>
      <c r="G37" s="133"/>
      <c r="H37" s="133"/>
      <c r="I37" s="133"/>
    </row>
    <row r="38" ht="12" thickBot="1"/>
    <row r="39" spans="1:9" ht="11.25">
      <c r="A39" s="135" t="s">
        <v>254</v>
      </c>
      <c r="B39" s="136" t="s">
        <v>128</v>
      </c>
      <c r="C39" s="136" t="s">
        <v>129</v>
      </c>
      <c r="D39" s="136" t="s">
        <v>130</v>
      </c>
      <c r="E39" s="136" t="s">
        <v>131</v>
      </c>
      <c r="F39" s="136" t="s">
        <v>132</v>
      </c>
      <c r="G39" s="136" t="s">
        <v>133</v>
      </c>
      <c r="H39" s="136" t="s">
        <v>134</v>
      </c>
      <c r="I39" s="136" t="s">
        <v>8</v>
      </c>
    </row>
    <row r="40" spans="1:9" ht="11.25">
      <c r="A40" s="137" t="s">
        <v>263</v>
      </c>
      <c r="B40" s="138"/>
      <c r="C40" s="139"/>
      <c r="D40" s="139"/>
      <c r="E40" s="139"/>
      <c r="F40" s="139"/>
      <c r="G40" s="139"/>
      <c r="H40" s="139"/>
      <c r="I40" s="139"/>
    </row>
    <row r="41" spans="1:9" ht="11.25">
      <c r="A41" s="140"/>
      <c r="B41" s="141"/>
      <c r="C41" s="142"/>
      <c r="D41" s="142"/>
      <c r="E41" s="142"/>
      <c r="F41" s="142"/>
      <c r="G41" s="142"/>
      <c r="H41" s="142"/>
      <c r="I41" s="142"/>
    </row>
    <row r="42" spans="1:9" ht="12.75">
      <c r="A42" s="132" t="s">
        <v>135</v>
      </c>
      <c r="B42" s="228">
        <v>4</v>
      </c>
      <c r="C42" s="228">
        <v>0</v>
      </c>
      <c r="D42" s="228">
        <v>33</v>
      </c>
      <c r="E42" s="228">
        <v>393</v>
      </c>
      <c r="F42" s="228">
        <v>42</v>
      </c>
      <c r="G42" s="228">
        <v>591</v>
      </c>
      <c r="H42" s="228">
        <v>33</v>
      </c>
      <c r="I42" s="143">
        <f>SUM(B42:H42)</f>
        <v>1096</v>
      </c>
    </row>
    <row r="43" spans="2:9" ht="11.25">
      <c r="B43" s="222"/>
      <c r="C43" s="222"/>
      <c r="D43" s="222"/>
      <c r="E43" s="222"/>
      <c r="F43" s="222"/>
      <c r="G43" s="222"/>
      <c r="H43" s="222"/>
      <c r="I43" s="143"/>
    </row>
    <row r="44" spans="1:9" ht="12.75">
      <c r="A44" s="132" t="s">
        <v>136</v>
      </c>
      <c r="B44" s="228">
        <v>2</v>
      </c>
      <c r="C44" s="228">
        <v>1</v>
      </c>
      <c r="D44" s="228">
        <v>69</v>
      </c>
      <c r="E44" s="228">
        <v>1020</v>
      </c>
      <c r="F44" s="228">
        <v>191</v>
      </c>
      <c r="G44" s="228">
        <v>2515</v>
      </c>
      <c r="H44" s="228">
        <v>130</v>
      </c>
      <c r="I44" s="143">
        <f>SUM(B44:H44)</f>
        <v>3928</v>
      </c>
    </row>
    <row r="45" spans="2:9" ht="11.25">
      <c r="B45" s="222"/>
      <c r="C45" s="222"/>
      <c r="D45" s="222"/>
      <c r="E45" s="222"/>
      <c r="F45" s="222"/>
      <c r="G45" s="222"/>
      <c r="H45" s="222"/>
      <c r="I45" s="143"/>
    </row>
    <row r="46" spans="1:9" ht="12.75">
      <c r="A46" s="132" t="s">
        <v>137</v>
      </c>
      <c r="B46" s="228">
        <v>0</v>
      </c>
      <c r="C46" s="228">
        <v>0</v>
      </c>
      <c r="D46" s="228">
        <v>19</v>
      </c>
      <c r="E46" s="228">
        <v>458</v>
      </c>
      <c r="F46" s="228">
        <v>74</v>
      </c>
      <c r="G46" s="228">
        <v>800</v>
      </c>
      <c r="H46" s="228">
        <v>42</v>
      </c>
      <c r="I46" s="143">
        <f>SUM(B46:H46)</f>
        <v>1393</v>
      </c>
    </row>
    <row r="47" spans="2:9" ht="11.25">
      <c r="B47" s="227"/>
      <c r="C47" s="222"/>
      <c r="D47" s="222"/>
      <c r="E47" s="222"/>
      <c r="F47" s="222"/>
      <c r="G47" s="222"/>
      <c r="H47" s="222"/>
      <c r="I47" s="143"/>
    </row>
    <row r="48" spans="1:9" s="129" customFormat="1" ht="12">
      <c r="A48" s="144" t="s">
        <v>8</v>
      </c>
      <c r="B48" s="223">
        <f>SUM(B42:B46)</f>
        <v>6</v>
      </c>
      <c r="C48" s="223">
        <f aca="true" t="shared" si="2" ref="C48:I48">SUM(C42:C46)</f>
        <v>1</v>
      </c>
      <c r="D48" s="223">
        <f t="shared" si="2"/>
        <v>121</v>
      </c>
      <c r="E48" s="223">
        <f t="shared" si="2"/>
        <v>1871</v>
      </c>
      <c r="F48" s="223">
        <f t="shared" si="2"/>
        <v>307</v>
      </c>
      <c r="G48" s="223">
        <f t="shared" si="2"/>
        <v>3906</v>
      </c>
      <c r="H48" s="223">
        <f t="shared" si="2"/>
        <v>205</v>
      </c>
      <c r="I48" s="145">
        <f t="shared" si="2"/>
        <v>6417</v>
      </c>
    </row>
    <row r="49" spans="1:9" s="129" customFormat="1" ht="12">
      <c r="A49" s="144"/>
      <c r="B49" s="146"/>
      <c r="C49" s="146"/>
      <c r="D49" s="146"/>
      <c r="E49" s="146"/>
      <c r="F49" s="146"/>
      <c r="G49" s="146"/>
      <c r="H49" s="146"/>
      <c r="I49" s="146"/>
    </row>
    <row r="50" spans="1:9" ht="12">
      <c r="A50" s="359" t="s">
        <v>127</v>
      </c>
      <c r="B50" s="359"/>
      <c r="C50" s="359"/>
      <c r="D50" s="359"/>
      <c r="E50" s="359"/>
      <c r="F50" s="359"/>
      <c r="G50" s="359"/>
      <c r="H50" s="359"/>
      <c r="I50" s="359"/>
    </row>
    <row r="51" spans="1:9" ht="12">
      <c r="A51" s="133" t="s">
        <v>342</v>
      </c>
      <c r="B51" s="133"/>
      <c r="C51" s="133"/>
      <c r="D51" s="134"/>
      <c r="E51" s="134"/>
      <c r="F51" s="134"/>
      <c r="G51" s="134"/>
      <c r="H51" s="134"/>
      <c r="I51" s="134"/>
    </row>
    <row r="52" ht="12" thickBot="1"/>
    <row r="53" spans="1:9" ht="11.25">
      <c r="A53" s="135" t="s">
        <v>254</v>
      </c>
      <c r="B53" s="136" t="s">
        <v>128</v>
      </c>
      <c r="C53" s="136" t="s">
        <v>129</v>
      </c>
      <c r="D53" s="136" t="s">
        <v>130</v>
      </c>
      <c r="E53" s="136" t="s">
        <v>131</v>
      </c>
      <c r="F53" s="136" t="s">
        <v>132</v>
      </c>
      <c r="G53" s="136" t="s">
        <v>133</v>
      </c>
      <c r="H53" s="136" t="s">
        <v>134</v>
      </c>
      <c r="I53" s="136" t="s">
        <v>8</v>
      </c>
    </row>
    <row r="54" spans="1:9" ht="11.25">
      <c r="A54" s="137" t="s">
        <v>263</v>
      </c>
      <c r="B54" s="138"/>
      <c r="C54" s="139"/>
      <c r="D54" s="139"/>
      <c r="E54" s="139"/>
      <c r="F54" s="139"/>
      <c r="G54" s="139"/>
      <c r="H54" s="139"/>
      <c r="I54" s="139"/>
    </row>
    <row r="55" spans="1:9" ht="11.25">
      <c r="A55" s="140"/>
      <c r="B55" s="141"/>
      <c r="C55" s="142"/>
      <c r="D55" s="142"/>
      <c r="E55" s="142"/>
      <c r="F55" s="142"/>
      <c r="G55" s="142"/>
      <c r="H55" s="142"/>
      <c r="I55" s="142"/>
    </row>
    <row r="56" spans="1:9" ht="12">
      <c r="A56" s="132" t="s">
        <v>135</v>
      </c>
      <c r="B56" s="224">
        <v>5</v>
      </c>
      <c r="C56" s="224">
        <v>0</v>
      </c>
      <c r="D56" s="224">
        <v>6</v>
      </c>
      <c r="E56" s="225">
        <v>125</v>
      </c>
      <c r="F56" s="225">
        <v>37</v>
      </c>
      <c r="G56" s="225">
        <v>213</v>
      </c>
      <c r="H56" s="225">
        <v>1</v>
      </c>
      <c r="I56" s="143">
        <f>SUM(B56:H56)</f>
        <v>387</v>
      </c>
    </row>
    <row r="57" spans="2:9" ht="11.25">
      <c r="B57" s="143"/>
      <c r="C57" s="143"/>
      <c r="D57" s="143"/>
      <c r="E57" s="143"/>
      <c r="F57" s="143"/>
      <c r="G57" s="143"/>
      <c r="H57" s="143"/>
      <c r="I57" s="143"/>
    </row>
    <row r="58" spans="1:9" ht="12">
      <c r="A58" s="132" t="s">
        <v>136</v>
      </c>
      <c r="B58" s="224">
        <v>0</v>
      </c>
      <c r="C58" s="225">
        <v>0</v>
      </c>
      <c r="D58" s="225">
        <v>26</v>
      </c>
      <c r="E58" s="225">
        <v>410</v>
      </c>
      <c r="F58" s="225">
        <v>147</v>
      </c>
      <c r="G58" s="225">
        <v>1135</v>
      </c>
      <c r="H58" s="226">
        <v>0</v>
      </c>
      <c r="I58" s="143">
        <f>SUM(B58:H58)</f>
        <v>1718</v>
      </c>
    </row>
    <row r="59" spans="2:9" ht="11.25">
      <c r="B59" s="222"/>
      <c r="C59" s="143"/>
      <c r="D59" s="143"/>
      <c r="E59" s="143"/>
      <c r="F59" s="143"/>
      <c r="G59" s="143"/>
      <c r="H59" s="222"/>
      <c r="I59" s="143"/>
    </row>
    <row r="60" spans="1:9" ht="12">
      <c r="A60" s="132" t="s">
        <v>137</v>
      </c>
      <c r="B60" s="224">
        <v>0</v>
      </c>
      <c r="C60" s="225">
        <v>0</v>
      </c>
      <c r="D60" s="225">
        <v>4</v>
      </c>
      <c r="E60" s="225">
        <v>52</v>
      </c>
      <c r="F60" s="225">
        <v>15</v>
      </c>
      <c r="G60" s="225">
        <v>166</v>
      </c>
      <c r="H60" s="225">
        <v>0</v>
      </c>
      <c r="I60" s="143">
        <f>SUM(B60:H60)</f>
        <v>237</v>
      </c>
    </row>
    <row r="61" spans="2:9" ht="11.25">
      <c r="B61" s="227"/>
      <c r="C61" s="143"/>
      <c r="D61" s="143"/>
      <c r="E61" s="143"/>
      <c r="F61" s="143"/>
      <c r="G61" s="143"/>
      <c r="H61" s="143"/>
      <c r="I61" s="143"/>
    </row>
    <row r="62" spans="1:9" s="129" customFormat="1" ht="12">
      <c r="A62" s="144" t="s">
        <v>8</v>
      </c>
      <c r="B62" s="223">
        <f>SUM(B56:B60)</f>
        <v>5</v>
      </c>
      <c r="C62" s="145">
        <f aca="true" t="shared" si="3" ref="C62:I62">SUM(C56:C60)</f>
        <v>0</v>
      </c>
      <c r="D62" s="145">
        <f t="shared" si="3"/>
        <v>36</v>
      </c>
      <c r="E62" s="145">
        <f t="shared" si="3"/>
        <v>587</v>
      </c>
      <c r="F62" s="145">
        <f t="shared" si="3"/>
        <v>199</v>
      </c>
      <c r="G62" s="145">
        <f t="shared" si="3"/>
        <v>1514</v>
      </c>
      <c r="H62" s="145">
        <f t="shared" si="3"/>
        <v>1</v>
      </c>
      <c r="I62" s="145">
        <f t="shared" si="3"/>
        <v>2342</v>
      </c>
    </row>
    <row r="63" spans="1:9" s="129" customFormat="1" ht="12.75" customHeight="1">
      <c r="A63" s="147"/>
      <c r="B63" s="147"/>
      <c r="C63" s="131"/>
      <c r="D63" s="146"/>
      <c r="E63" s="146"/>
      <c r="F63" s="146"/>
      <c r="G63" s="146"/>
      <c r="H63" s="146"/>
      <c r="I63" s="146"/>
    </row>
    <row r="64" spans="1:9" s="129" customFormat="1" ht="12">
      <c r="A64" s="147" t="s">
        <v>262</v>
      </c>
      <c r="B64" s="147"/>
      <c r="C64" s="131"/>
      <c r="D64" s="146"/>
      <c r="E64" s="146"/>
      <c r="F64" s="146"/>
      <c r="G64" s="146"/>
      <c r="H64" s="146"/>
      <c r="I64" s="146"/>
    </row>
    <row r="65" spans="1:9" s="129" customFormat="1" ht="12">
      <c r="A65" s="147"/>
      <c r="B65" s="147"/>
      <c r="C65" s="131"/>
      <c r="D65" s="146"/>
      <c r="E65" s="146"/>
      <c r="F65" s="146"/>
      <c r="G65" s="146"/>
      <c r="H65" s="146"/>
      <c r="I65" s="146"/>
    </row>
  </sheetData>
  <sheetProtection/>
  <mergeCells count="4">
    <mergeCell ref="A2:I2"/>
    <mergeCell ref="A17:I17"/>
    <mergeCell ref="A50:I50"/>
    <mergeCell ref="A35:I35"/>
  </mergeCells>
  <printOptions horizontalCentered="1"/>
  <pageMargins left="0.3937007874015748" right="0.3937007874015748" top="0.7874015748031497" bottom="0.5905511811023623" header="0.5118110236220472" footer="0.5118110236220472"/>
  <pageSetup fitToHeight="2" fitToWidth="1" horizontalDpi="600" verticalDpi="600" orientation="portrait" paperSize="9" scale="94" r:id="rId2"/>
  <headerFooter alignWithMargins="0">
    <oddFooter>&amp;R&amp;A</oddFooter>
  </headerFooter>
  <drawing r:id="rId1"/>
</worksheet>
</file>

<file path=xl/worksheets/sheet14.xml><?xml version="1.0" encoding="utf-8"?>
<worksheet xmlns="http://schemas.openxmlformats.org/spreadsheetml/2006/main" xmlns:r="http://schemas.openxmlformats.org/officeDocument/2006/relationships">
  <dimension ref="A1:I91"/>
  <sheetViews>
    <sheetView zoomScalePageLayoutView="0" workbookViewId="0" topLeftCell="A1">
      <selection activeCell="P82" sqref="P82"/>
    </sheetView>
  </sheetViews>
  <sheetFormatPr defaultColWidth="9.140625" defaultRowHeight="12.75"/>
  <cols>
    <col min="1" max="1" width="18.57421875" style="150" customWidth="1"/>
    <col min="2" max="2" width="13.7109375" style="149" customWidth="1"/>
    <col min="3" max="3" width="33.8515625" style="149" customWidth="1"/>
    <col min="4" max="4" width="20.421875" style="149" customWidth="1"/>
    <col min="5" max="9" width="9.140625" style="149" customWidth="1"/>
    <col min="10" max="16384" width="9.140625" style="150" customWidth="1"/>
  </cols>
  <sheetData>
    <row r="1" ht="12.75">
      <c r="A1" s="1" t="s">
        <v>247</v>
      </c>
    </row>
    <row r="2" spans="1:4" ht="12.75">
      <c r="A2" s="345" t="s">
        <v>182</v>
      </c>
      <c r="B2" s="345"/>
      <c r="C2" s="345"/>
      <c r="D2" s="345"/>
    </row>
    <row r="3" ht="12">
      <c r="A3" s="148"/>
    </row>
    <row r="4" spans="1:9" ht="12">
      <c r="A4" s="151" t="s">
        <v>322</v>
      </c>
      <c r="B4" s="152"/>
      <c r="C4" s="152"/>
      <c r="D4" s="152"/>
      <c r="E4" s="153"/>
      <c r="F4" s="153"/>
      <c r="G4" s="153"/>
      <c r="H4" s="153"/>
      <c r="I4" s="153"/>
    </row>
    <row r="5" spans="1:9" ht="12.75">
      <c r="A5"/>
      <c r="B5"/>
      <c r="C5"/>
      <c r="D5"/>
      <c r="E5"/>
      <c r="F5"/>
      <c r="G5"/>
      <c r="H5"/>
      <c r="I5"/>
    </row>
    <row r="6" spans="1:4" ht="12">
      <c r="A6" s="151" t="s">
        <v>17</v>
      </c>
      <c r="B6" s="151"/>
      <c r="C6" s="151"/>
      <c r="D6" s="151"/>
    </row>
    <row r="7" ht="12" thickBot="1"/>
    <row r="8" spans="1:4" ht="11.25">
      <c r="A8" s="154" t="s">
        <v>138</v>
      </c>
      <c r="B8" s="155" t="s">
        <v>139</v>
      </c>
      <c r="C8" s="155" t="s">
        <v>140</v>
      </c>
      <c r="D8" s="155" t="s">
        <v>141</v>
      </c>
    </row>
    <row r="9" spans="1:4" ht="11.25">
      <c r="A9" s="156"/>
      <c r="B9" s="157" t="s">
        <v>142</v>
      </c>
      <c r="C9" s="157" t="s">
        <v>143</v>
      </c>
      <c r="D9" s="157" t="s">
        <v>144</v>
      </c>
    </row>
    <row r="10" spans="2:4" ht="11.25">
      <c r="B10" s="158"/>
      <c r="C10" s="158"/>
      <c r="D10" s="158"/>
    </row>
    <row r="11" spans="1:4" ht="11.25">
      <c r="A11" s="150" t="s">
        <v>129</v>
      </c>
      <c r="B11" s="158">
        <v>1</v>
      </c>
      <c r="C11" s="259" t="s">
        <v>211</v>
      </c>
      <c r="D11" s="158" t="s">
        <v>266</v>
      </c>
    </row>
    <row r="12" spans="2:4" ht="11.25">
      <c r="B12" s="158"/>
      <c r="C12" s="158"/>
      <c r="D12" s="158"/>
    </row>
    <row r="13" spans="1:4" ht="11.25">
      <c r="A13" s="150" t="s">
        <v>131</v>
      </c>
      <c r="B13" s="158">
        <v>609</v>
      </c>
      <c r="C13" s="158" t="s">
        <v>268</v>
      </c>
      <c r="D13" s="158" t="s">
        <v>273</v>
      </c>
    </row>
    <row r="14" spans="2:4" ht="11.25">
      <c r="B14" s="158"/>
      <c r="C14" s="158" t="s">
        <v>267</v>
      </c>
      <c r="D14" s="158" t="s">
        <v>274</v>
      </c>
    </row>
    <row r="15" spans="2:4" ht="11.25">
      <c r="B15" s="158"/>
      <c r="C15" s="158"/>
      <c r="D15" s="158"/>
    </row>
    <row r="16" spans="1:4" ht="11.25">
      <c r="A16" s="150" t="s">
        <v>132</v>
      </c>
      <c r="B16" s="158">
        <v>101</v>
      </c>
      <c r="C16" s="158" t="s">
        <v>270</v>
      </c>
      <c r="D16" s="158" t="s">
        <v>275</v>
      </c>
    </row>
    <row r="17" spans="2:4" ht="11.25">
      <c r="B17" s="158"/>
      <c r="C17" s="158" t="s">
        <v>269</v>
      </c>
      <c r="D17" s="158" t="s">
        <v>276</v>
      </c>
    </row>
    <row r="18" spans="2:4" ht="11.25">
      <c r="B18" s="158"/>
      <c r="C18" s="158"/>
      <c r="D18" s="158"/>
    </row>
    <row r="19" spans="1:4" ht="11.25">
      <c r="A19" s="150" t="s">
        <v>133</v>
      </c>
      <c r="B19" s="158">
        <v>524</v>
      </c>
      <c r="C19" s="158" t="s">
        <v>271</v>
      </c>
      <c r="D19" s="158" t="s">
        <v>277</v>
      </c>
    </row>
    <row r="20" spans="2:4" ht="11.25">
      <c r="B20" s="158"/>
      <c r="C20" s="158" t="s">
        <v>272</v>
      </c>
      <c r="D20" s="158" t="s">
        <v>278</v>
      </c>
    </row>
    <row r="21" spans="2:4" ht="11.25">
      <c r="B21" s="158"/>
      <c r="C21" s="158"/>
      <c r="D21" s="157"/>
    </row>
    <row r="22" spans="1:9" ht="12">
      <c r="A22" s="253" t="s">
        <v>145</v>
      </c>
      <c r="B22" s="276">
        <f>SUM(B11:B20)</f>
        <v>1235</v>
      </c>
      <c r="C22" s="159"/>
      <c r="D22" s="159" t="s">
        <v>279</v>
      </c>
      <c r="E22" s="160"/>
      <c r="F22" s="160"/>
      <c r="G22" s="160"/>
      <c r="H22" s="160"/>
      <c r="I22" s="160"/>
    </row>
    <row r="23" spans="1:9" ht="12">
      <c r="A23" s="333"/>
      <c r="B23" s="335"/>
      <c r="C23" s="162"/>
      <c r="D23" s="162"/>
      <c r="E23" s="160"/>
      <c r="F23" s="160"/>
      <c r="G23" s="160"/>
      <c r="H23" s="160"/>
      <c r="I23" s="160"/>
    </row>
    <row r="24" spans="1:9" s="148" customFormat="1" ht="12.75">
      <c r="A24"/>
      <c r="B24"/>
      <c r="C24"/>
      <c r="D24"/>
      <c r="E24"/>
      <c r="F24"/>
      <c r="G24"/>
      <c r="H24"/>
      <c r="I24"/>
    </row>
    <row r="25" spans="1:4" ht="12">
      <c r="A25" s="151" t="s">
        <v>21</v>
      </c>
      <c r="B25" s="151"/>
      <c r="C25" s="151"/>
      <c r="D25" s="151"/>
    </row>
    <row r="26" ht="12" thickBot="1"/>
    <row r="27" spans="1:4" ht="11.25">
      <c r="A27" s="154" t="s">
        <v>138</v>
      </c>
      <c r="B27" s="155" t="s">
        <v>139</v>
      </c>
      <c r="C27" s="155" t="s">
        <v>140</v>
      </c>
      <c r="D27" s="155" t="s">
        <v>141</v>
      </c>
    </row>
    <row r="28" spans="1:4" ht="11.25">
      <c r="A28" s="156"/>
      <c r="B28" s="157" t="s">
        <v>142</v>
      </c>
      <c r="C28" s="157" t="s">
        <v>143</v>
      </c>
      <c r="D28" s="157" t="s">
        <v>144</v>
      </c>
    </row>
    <row r="29" spans="2:4" ht="11.25">
      <c r="B29" s="158"/>
      <c r="C29" s="158"/>
      <c r="D29" s="158"/>
    </row>
    <row r="30" spans="1:4" ht="11.25">
      <c r="A30" s="150" t="s">
        <v>128</v>
      </c>
      <c r="B30" s="158">
        <v>4</v>
      </c>
      <c r="C30" s="259" t="s">
        <v>211</v>
      </c>
      <c r="D30" s="158" t="s">
        <v>280</v>
      </c>
    </row>
    <row r="31" spans="2:4" ht="11.25">
      <c r="B31" s="158"/>
      <c r="C31" s="158"/>
      <c r="D31" s="158"/>
    </row>
    <row r="32" spans="1:4" ht="11.25">
      <c r="A32" s="150" t="s">
        <v>130</v>
      </c>
      <c r="B32" s="158">
        <v>13</v>
      </c>
      <c r="C32" s="158" t="s">
        <v>282</v>
      </c>
      <c r="D32" s="158" t="s">
        <v>283</v>
      </c>
    </row>
    <row r="33" spans="2:4" ht="11.25">
      <c r="B33" s="158"/>
      <c r="C33" s="158"/>
      <c r="D33" s="158"/>
    </row>
    <row r="34" spans="1:9" ht="12.75">
      <c r="A34" s="150" t="s">
        <v>131</v>
      </c>
      <c r="B34" s="277">
        <v>1156</v>
      </c>
      <c r="C34" s="158" t="s">
        <v>285</v>
      </c>
      <c r="D34" s="158" t="s">
        <v>286</v>
      </c>
      <c r="E34"/>
      <c r="F34"/>
      <c r="G34"/>
      <c r="H34"/>
      <c r="I34"/>
    </row>
    <row r="35" spans="2:9" ht="12.75">
      <c r="B35" s="158"/>
      <c r="C35" s="158" t="s">
        <v>284</v>
      </c>
      <c r="D35" s="158" t="s">
        <v>287</v>
      </c>
      <c r="E35"/>
      <c r="F35"/>
      <c r="G35"/>
      <c r="H35"/>
      <c r="I35"/>
    </row>
    <row r="36" spans="2:9" ht="12.75">
      <c r="B36" s="158"/>
      <c r="C36" s="158"/>
      <c r="D36" s="158"/>
      <c r="E36"/>
      <c r="F36"/>
      <c r="G36"/>
      <c r="H36"/>
      <c r="I36"/>
    </row>
    <row r="37" spans="1:9" ht="12.75">
      <c r="A37" s="150" t="s">
        <v>132</v>
      </c>
      <c r="B37" s="158">
        <v>199</v>
      </c>
      <c r="C37" s="158" t="s">
        <v>289</v>
      </c>
      <c r="D37" s="158" t="s">
        <v>290</v>
      </c>
      <c r="E37"/>
      <c r="F37"/>
      <c r="G37"/>
      <c r="H37"/>
      <c r="I37"/>
    </row>
    <row r="38" spans="2:9" ht="12.75">
      <c r="B38" s="158"/>
      <c r="C38" s="158" t="s">
        <v>288</v>
      </c>
      <c r="D38" s="158" t="s">
        <v>291</v>
      </c>
      <c r="E38"/>
      <c r="F38"/>
      <c r="G38"/>
      <c r="H38"/>
      <c r="I38"/>
    </row>
    <row r="39" spans="2:9" ht="12.75">
      <c r="B39" s="158"/>
      <c r="C39" s="158"/>
      <c r="D39" s="158"/>
      <c r="E39"/>
      <c r="F39"/>
      <c r="G39"/>
      <c r="H39"/>
      <c r="I39"/>
    </row>
    <row r="40" spans="1:9" ht="12.75">
      <c r="A40" s="150" t="s">
        <v>133</v>
      </c>
      <c r="B40" s="277">
        <v>2582</v>
      </c>
      <c r="C40" s="158" t="s">
        <v>292</v>
      </c>
      <c r="D40" s="158" t="s">
        <v>294</v>
      </c>
      <c r="E40"/>
      <c r="F40"/>
      <c r="G40"/>
      <c r="H40"/>
      <c r="I40"/>
    </row>
    <row r="41" spans="2:9" ht="12.75">
      <c r="B41" s="158"/>
      <c r="C41" s="158" t="s">
        <v>293</v>
      </c>
      <c r="D41" s="158" t="s">
        <v>295</v>
      </c>
      <c r="E41"/>
      <c r="F41"/>
      <c r="G41"/>
      <c r="H41"/>
      <c r="I41"/>
    </row>
    <row r="42" spans="2:9" ht="12.75">
      <c r="B42" s="158"/>
      <c r="C42" s="158"/>
      <c r="D42" s="158"/>
      <c r="E42"/>
      <c r="F42"/>
      <c r="G42"/>
      <c r="H42"/>
      <c r="I42"/>
    </row>
    <row r="43" spans="1:9" ht="12.75">
      <c r="A43" s="150" t="s">
        <v>134</v>
      </c>
      <c r="B43" s="158">
        <v>206</v>
      </c>
      <c r="C43" s="259" t="s">
        <v>211</v>
      </c>
      <c r="D43" s="158" t="s">
        <v>296</v>
      </c>
      <c r="E43"/>
      <c r="F43"/>
      <c r="G43"/>
      <c r="H43"/>
      <c r="I43"/>
    </row>
    <row r="44" spans="2:9" ht="12.75">
      <c r="B44" s="158"/>
      <c r="C44" s="158"/>
      <c r="D44" s="158"/>
      <c r="E44"/>
      <c r="F44"/>
      <c r="G44"/>
      <c r="H44"/>
      <c r="I44"/>
    </row>
    <row r="45" spans="1:9" ht="12.75">
      <c r="A45" s="253" t="s">
        <v>145</v>
      </c>
      <c r="B45" s="220">
        <f>SUM(B30:B43)</f>
        <v>4160</v>
      </c>
      <c r="C45" s="159"/>
      <c r="D45" s="159" t="s">
        <v>281</v>
      </c>
      <c r="E45"/>
      <c r="F45"/>
      <c r="G45"/>
      <c r="H45"/>
      <c r="I45"/>
    </row>
    <row r="46" spans="1:9" ht="12.75">
      <c r="A46" s="148"/>
      <c r="B46" s="162"/>
      <c r="C46" s="162"/>
      <c r="D46" s="162"/>
      <c r="E46"/>
      <c r="F46"/>
      <c r="G46"/>
      <c r="H46"/>
      <c r="I46"/>
    </row>
    <row r="47" spans="1:9" ht="12.75">
      <c r="A47"/>
      <c r="B47"/>
      <c r="C47"/>
      <c r="D47"/>
      <c r="E47"/>
      <c r="F47"/>
      <c r="G47"/>
      <c r="H47"/>
      <c r="I47"/>
    </row>
    <row r="48" spans="1:9" ht="12.75">
      <c r="A48" s="151" t="s">
        <v>59</v>
      </c>
      <c r="B48" s="151"/>
      <c r="C48" s="151"/>
      <c r="D48" s="151"/>
      <c r="E48"/>
      <c r="F48"/>
      <c r="G48"/>
      <c r="H48"/>
      <c r="I48"/>
    </row>
    <row r="49" spans="5:9" ht="13.5" thickBot="1">
      <c r="E49"/>
      <c r="F49"/>
      <c r="G49"/>
      <c r="H49"/>
      <c r="I49"/>
    </row>
    <row r="50" spans="1:9" ht="12.75">
      <c r="A50" s="154" t="s">
        <v>138</v>
      </c>
      <c r="B50" s="155" t="s">
        <v>139</v>
      </c>
      <c r="C50" s="155" t="s">
        <v>140</v>
      </c>
      <c r="D50" s="155" t="s">
        <v>141</v>
      </c>
      <c r="E50"/>
      <c r="F50"/>
      <c r="G50"/>
      <c r="H50"/>
      <c r="I50"/>
    </row>
    <row r="51" spans="1:9" ht="12.75">
      <c r="A51" s="156"/>
      <c r="B51" s="157" t="s">
        <v>142</v>
      </c>
      <c r="C51" s="157" t="s">
        <v>143</v>
      </c>
      <c r="D51" s="157" t="s">
        <v>144</v>
      </c>
      <c r="E51"/>
      <c r="F51"/>
      <c r="G51"/>
      <c r="H51"/>
      <c r="I51"/>
    </row>
    <row r="52" spans="2:9" ht="12.75">
      <c r="B52" s="158"/>
      <c r="C52" s="158"/>
      <c r="D52" s="158"/>
      <c r="E52"/>
      <c r="F52"/>
      <c r="G52"/>
      <c r="H52"/>
      <c r="I52"/>
    </row>
    <row r="53" spans="1:9" ht="12.75">
      <c r="A53" s="150" t="s">
        <v>128</v>
      </c>
      <c r="B53" s="158">
        <v>7</v>
      </c>
      <c r="C53" s="259" t="s">
        <v>211</v>
      </c>
      <c r="D53" s="158" t="s">
        <v>298</v>
      </c>
      <c r="E53"/>
      <c r="F53"/>
      <c r="G53"/>
      <c r="H53"/>
      <c r="I53"/>
    </row>
    <row r="54" spans="2:9" ht="12.75">
      <c r="B54" s="158"/>
      <c r="C54" s="158"/>
      <c r="D54" s="158"/>
      <c r="E54"/>
      <c r="F54"/>
      <c r="G54"/>
      <c r="H54"/>
      <c r="I54"/>
    </row>
    <row r="55" spans="1:9" ht="12.75">
      <c r="A55" s="150" t="s">
        <v>130</v>
      </c>
      <c r="B55" s="158">
        <v>144</v>
      </c>
      <c r="C55" s="158" t="s">
        <v>299</v>
      </c>
      <c r="D55" s="158" t="s">
        <v>301</v>
      </c>
      <c r="E55"/>
      <c r="F55"/>
      <c r="G55"/>
      <c r="H55"/>
      <c r="I55"/>
    </row>
    <row r="56" spans="2:9" ht="12.75">
      <c r="B56" s="158"/>
      <c r="C56" s="158" t="s">
        <v>300</v>
      </c>
      <c r="D56" s="158" t="s">
        <v>243</v>
      </c>
      <c r="E56"/>
      <c r="F56"/>
      <c r="G56"/>
      <c r="H56"/>
      <c r="I56"/>
    </row>
    <row r="57" spans="2:9" ht="12.75">
      <c r="B57" s="158"/>
      <c r="C57" s="158"/>
      <c r="D57" s="158"/>
      <c r="E57"/>
      <c r="F57"/>
      <c r="G57"/>
      <c r="H57"/>
      <c r="I57"/>
    </row>
    <row r="58" spans="1:9" ht="12.75">
      <c r="A58" s="150" t="s">
        <v>131</v>
      </c>
      <c r="B58" s="158">
        <v>667</v>
      </c>
      <c r="C58" s="158" t="s">
        <v>327</v>
      </c>
      <c r="D58" s="158" t="s">
        <v>328</v>
      </c>
      <c r="E58"/>
      <c r="F58"/>
      <c r="G58"/>
      <c r="H58"/>
      <c r="I58"/>
    </row>
    <row r="59" spans="2:9" ht="12.75">
      <c r="B59" s="158"/>
      <c r="C59" s="158" t="s">
        <v>302</v>
      </c>
      <c r="D59" s="158" t="s">
        <v>303</v>
      </c>
      <c r="E59"/>
      <c r="F59"/>
      <c r="G59"/>
      <c r="H59"/>
      <c r="I59"/>
    </row>
    <row r="60" spans="2:9" ht="12.75">
      <c r="B60" s="158"/>
      <c r="C60" s="158"/>
      <c r="D60" s="158"/>
      <c r="E60"/>
      <c r="F60"/>
      <c r="G60"/>
      <c r="H60"/>
      <c r="I60"/>
    </row>
    <row r="61" spans="1:9" ht="12.75">
      <c r="A61" s="150" t="s">
        <v>132</v>
      </c>
      <c r="B61" s="158">
        <v>183</v>
      </c>
      <c r="C61" s="158" t="s">
        <v>304</v>
      </c>
      <c r="D61" s="158" t="s">
        <v>305</v>
      </c>
      <c r="E61"/>
      <c r="F61"/>
      <c r="G61"/>
      <c r="H61"/>
      <c r="I61"/>
    </row>
    <row r="62" spans="2:9" ht="12.75">
      <c r="B62" s="158"/>
      <c r="C62" s="158" t="s">
        <v>244</v>
      </c>
      <c r="D62" s="158" t="s">
        <v>245</v>
      </c>
      <c r="E62"/>
      <c r="F62"/>
      <c r="G62"/>
      <c r="H62"/>
      <c r="I62"/>
    </row>
    <row r="63" spans="2:9" ht="12.75">
      <c r="B63" s="158"/>
      <c r="C63" s="158"/>
      <c r="D63" s="158"/>
      <c r="E63"/>
      <c r="F63"/>
      <c r="G63"/>
      <c r="H63"/>
      <c r="I63"/>
    </row>
    <row r="64" spans="1:9" ht="12.75">
      <c r="A64" s="150" t="s">
        <v>133</v>
      </c>
      <c r="B64" s="277">
        <v>2214</v>
      </c>
      <c r="C64" s="158" t="s">
        <v>307</v>
      </c>
      <c r="D64" s="158" t="s">
        <v>308</v>
      </c>
      <c r="E64"/>
      <c r="F64"/>
      <c r="G64"/>
      <c r="H64"/>
      <c r="I64"/>
    </row>
    <row r="65" spans="2:9" ht="12.75">
      <c r="B65" s="158"/>
      <c r="C65" s="158" t="s">
        <v>306</v>
      </c>
      <c r="D65" s="158" t="s">
        <v>309</v>
      </c>
      <c r="E65"/>
      <c r="F65"/>
      <c r="G65"/>
      <c r="H65"/>
      <c r="I65"/>
    </row>
    <row r="66" spans="2:9" ht="12.75">
      <c r="B66" s="158"/>
      <c r="C66" s="158"/>
      <c r="D66" s="158"/>
      <c r="E66"/>
      <c r="F66"/>
      <c r="G66"/>
      <c r="H66"/>
      <c r="I66"/>
    </row>
    <row r="67" spans="1:9" ht="12.75">
      <c r="A67" s="253" t="s">
        <v>145</v>
      </c>
      <c r="B67" s="276">
        <f>SUM(B53:B65)</f>
        <v>3215</v>
      </c>
      <c r="C67" s="159"/>
      <c r="D67" s="159" t="s">
        <v>310</v>
      </c>
      <c r="E67"/>
      <c r="F67"/>
      <c r="G67"/>
      <c r="H67"/>
      <c r="I67"/>
    </row>
    <row r="68" spans="1:9" s="334" customFormat="1" ht="12.75">
      <c r="A68" s="161"/>
      <c r="B68" s="162"/>
      <c r="C68" s="162"/>
      <c r="D68" s="162"/>
      <c r="E68" s="39"/>
      <c r="F68" s="39"/>
      <c r="G68" s="39"/>
      <c r="H68" s="39"/>
      <c r="I68" s="39"/>
    </row>
    <row r="69" spans="3:9" ht="12.75">
      <c r="C69" s="221"/>
      <c r="D69" s="162"/>
      <c r="E69"/>
      <c r="F69"/>
      <c r="G69"/>
      <c r="H69"/>
      <c r="I69"/>
    </row>
    <row r="70" spans="1:9" ht="12.75">
      <c r="A70" s="151" t="s">
        <v>146</v>
      </c>
      <c r="B70" s="151"/>
      <c r="C70" s="151"/>
      <c r="D70" s="151"/>
      <c r="E70"/>
      <c r="F70"/>
      <c r="G70"/>
      <c r="H70"/>
      <c r="I70"/>
    </row>
    <row r="71" spans="5:9" ht="13.5" thickBot="1">
      <c r="E71"/>
      <c r="F71"/>
      <c r="G71"/>
      <c r="H71"/>
      <c r="I71"/>
    </row>
    <row r="72" spans="1:9" ht="12.75">
      <c r="A72" s="154" t="s">
        <v>138</v>
      </c>
      <c r="B72" s="155" t="s">
        <v>139</v>
      </c>
      <c r="C72" s="155" t="s">
        <v>140</v>
      </c>
      <c r="D72" s="155" t="s">
        <v>141</v>
      </c>
      <c r="E72"/>
      <c r="F72"/>
      <c r="G72"/>
      <c r="H72"/>
      <c r="I72"/>
    </row>
    <row r="73" spans="1:9" ht="12.75">
      <c r="A73" s="156"/>
      <c r="B73" s="157" t="s">
        <v>142</v>
      </c>
      <c r="C73" s="157" t="s">
        <v>143</v>
      </c>
      <c r="D73" s="157" t="s">
        <v>144</v>
      </c>
      <c r="E73"/>
      <c r="F73"/>
      <c r="G73"/>
      <c r="H73"/>
      <c r="I73"/>
    </row>
    <row r="74" spans="2:9" ht="12.75">
      <c r="B74" s="158"/>
      <c r="C74" s="158"/>
      <c r="D74" s="158"/>
      <c r="E74"/>
      <c r="F74"/>
      <c r="G74"/>
      <c r="H74"/>
      <c r="I74"/>
    </row>
    <row r="75" spans="1:9" ht="12.75">
      <c r="A75" s="150" t="s">
        <v>131</v>
      </c>
      <c r="B75" s="163">
        <v>26</v>
      </c>
      <c r="C75" s="149" t="s">
        <v>311</v>
      </c>
      <c r="D75" s="158" t="s">
        <v>313</v>
      </c>
      <c r="E75"/>
      <c r="F75"/>
      <c r="G75"/>
      <c r="H75"/>
      <c r="I75"/>
    </row>
    <row r="76" spans="2:9" ht="12.75">
      <c r="B76" s="158"/>
      <c r="C76" s="158" t="s">
        <v>312</v>
      </c>
      <c r="D76" s="158" t="s">
        <v>298</v>
      </c>
      <c r="E76"/>
      <c r="F76"/>
      <c r="G76"/>
      <c r="H76"/>
      <c r="I76"/>
    </row>
    <row r="77" spans="2:9" ht="12.75">
      <c r="B77" s="158"/>
      <c r="C77" s="158"/>
      <c r="D77" s="158"/>
      <c r="E77"/>
      <c r="F77"/>
      <c r="G77"/>
      <c r="H77"/>
      <c r="I77"/>
    </row>
    <row r="78" spans="1:9" ht="12.75">
      <c r="A78" s="150" t="s">
        <v>132</v>
      </c>
      <c r="B78" s="158">
        <v>23</v>
      </c>
      <c r="C78" s="158" t="s">
        <v>314</v>
      </c>
      <c r="D78" s="158" t="s">
        <v>316</v>
      </c>
      <c r="E78"/>
      <c r="F78"/>
      <c r="G78"/>
      <c r="H78"/>
      <c r="I78"/>
    </row>
    <row r="79" spans="2:9" ht="12.75">
      <c r="B79" s="158"/>
      <c r="C79" s="158" t="s">
        <v>315</v>
      </c>
      <c r="D79" s="158" t="s">
        <v>297</v>
      </c>
      <c r="E79"/>
      <c r="F79"/>
      <c r="G79"/>
      <c r="H79"/>
      <c r="I79"/>
    </row>
    <row r="80" spans="2:9" ht="12.75">
      <c r="B80" s="158"/>
      <c r="C80" s="158"/>
      <c r="D80" s="158"/>
      <c r="E80"/>
      <c r="F80"/>
      <c r="G80"/>
      <c r="H80"/>
      <c r="I80"/>
    </row>
    <row r="81" spans="1:9" ht="12.75">
      <c r="A81" s="150" t="s">
        <v>133</v>
      </c>
      <c r="B81" s="158">
        <v>100</v>
      </c>
      <c r="C81" s="158" t="s">
        <v>317</v>
      </c>
      <c r="D81" s="158" t="s">
        <v>319</v>
      </c>
      <c r="E81"/>
      <c r="F81"/>
      <c r="G81"/>
      <c r="H81"/>
      <c r="I81"/>
    </row>
    <row r="82" spans="2:9" ht="12.75">
      <c r="B82" s="158"/>
      <c r="C82" s="158" t="s">
        <v>318</v>
      </c>
      <c r="D82" s="158" t="s">
        <v>320</v>
      </c>
      <c r="E82"/>
      <c r="F82"/>
      <c r="G82"/>
      <c r="H82"/>
      <c r="I82"/>
    </row>
    <row r="83" spans="2:9" ht="12.75">
      <c r="B83" s="158"/>
      <c r="C83" s="158"/>
      <c r="D83" s="158"/>
      <c r="G83"/>
      <c r="H83"/>
      <c r="I83"/>
    </row>
    <row r="84" spans="1:9" ht="12.75">
      <c r="A84" s="253" t="s">
        <v>145</v>
      </c>
      <c r="B84" s="159">
        <f>SUM(B75:B82)</f>
        <v>149</v>
      </c>
      <c r="C84" s="159"/>
      <c r="D84" s="159" t="s">
        <v>321</v>
      </c>
      <c r="F84" s="229"/>
      <c r="G84"/>
      <c r="H84"/>
      <c r="I84"/>
    </row>
    <row r="85" spans="1:9" ht="12.75">
      <c r="A85" s="161"/>
      <c r="B85" s="162"/>
      <c r="C85" s="230"/>
      <c r="D85" s="162"/>
      <c r="G85"/>
      <c r="H85"/>
      <c r="I85"/>
    </row>
    <row r="86" spans="1:9" ht="12.75">
      <c r="A86" s="150" t="s">
        <v>175</v>
      </c>
      <c r="B86" s="162"/>
      <c r="C86" s="162"/>
      <c r="D86" s="162"/>
      <c r="G86"/>
      <c r="H86"/>
      <c r="I86"/>
    </row>
    <row r="87" spans="1:9" ht="12.75">
      <c r="A87" s="150" t="s">
        <v>343</v>
      </c>
      <c r="G87"/>
      <c r="H87"/>
      <c r="I87"/>
    </row>
    <row r="88" spans="1:9" ht="12.75">
      <c r="A88" s="150" t="s">
        <v>147</v>
      </c>
      <c r="C88" s="150"/>
      <c r="G88"/>
      <c r="H88"/>
      <c r="I88"/>
    </row>
    <row r="89" spans="1:9" ht="12.75">
      <c r="A89" s="150" t="s">
        <v>148</v>
      </c>
      <c r="C89" s="229"/>
      <c r="G89"/>
      <c r="H89"/>
      <c r="I89"/>
    </row>
    <row r="90" ht="11.25">
      <c r="C90" s="150"/>
    </row>
    <row r="91" ht="11.25">
      <c r="C91" s="229"/>
    </row>
  </sheetData>
  <sheetProtection/>
  <mergeCells count="1">
    <mergeCell ref="A2:D2"/>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dimension ref="A1:K51"/>
  <sheetViews>
    <sheetView zoomScalePageLayoutView="0" workbookViewId="0" topLeftCell="A1">
      <selection activeCell="D28" sqref="D28"/>
    </sheetView>
  </sheetViews>
  <sheetFormatPr defaultColWidth="9.140625" defaultRowHeight="12.75"/>
  <cols>
    <col min="1" max="1" width="21.57421875" style="166" customWidth="1"/>
    <col min="2" max="5" width="19.421875" style="165" customWidth="1"/>
    <col min="6" max="6" width="6.140625" style="165" customWidth="1"/>
    <col min="7" max="10" width="9.140625" style="165" customWidth="1"/>
    <col min="11" max="16384" width="9.140625" style="166" customWidth="1"/>
  </cols>
  <sheetData>
    <row r="1" ht="12.75">
      <c r="A1" s="1" t="s">
        <v>247</v>
      </c>
    </row>
    <row r="2" spans="1:11" ht="12.75">
      <c r="A2" s="345" t="s">
        <v>182</v>
      </c>
      <c r="B2" s="345"/>
      <c r="C2" s="345"/>
      <c r="D2" s="345"/>
      <c r="E2" s="345"/>
      <c r="F2" s="260"/>
      <c r="G2" s="260"/>
      <c r="H2" s="260"/>
      <c r="I2" s="260"/>
      <c r="J2" s="260"/>
      <c r="K2" s="260"/>
    </row>
    <row r="3" ht="12">
      <c r="A3" s="164"/>
    </row>
    <row r="4" spans="1:10" ht="12">
      <c r="A4" s="360" t="s">
        <v>149</v>
      </c>
      <c r="B4" s="360"/>
      <c r="C4" s="360"/>
      <c r="D4" s="360"/>
      <c r="E4" s="360"/>
      <c r="F4" s="167"/>
      <c r="G4" s="167"/>
      <c r="H4" s="167"/>
      <c r="I4" s="167"/>
      <c r="J4" s="167"/>
    </row>
    <row r="5" spans="1:10" ht="12">
      <c r="A5" s="360" t="s">
        <v>184</v>
      </c>
      <c r="B5" s="360"/>
      <c r="C5" s="360"/>
      <c r="D5" s="360"/>
      <c r="E5" s="360"/>
      <c r="F5" s="167"/>
      <c r="G5" s="167"/>
      <c r="H5" s="167"/>
      <c r="I5" s="167"/>
      <c r="J5" s="167"/>
    </row>
    <row r="6" spans="1:10" ht="12">
      <c r="A6" s="360" t="s">
        <v>323</v>
      </c>
      <c r="B6" s="360"/>
      <c r="C6" s="360"/>
      <c r="D6" s="360"/>
      <c r="E6" s="360"/>
      <c r="F6" s="167"/>
      <c r="G6" s="167"/>
      <c r="H6" s="167"/>
      <c r="I6" s="167"/>
      <c r="J6" s="167"/>
    </row>
    <row r="7" ht="12" thickBot="1"/>
    <row r="8" spans="1:5" ht="11.25">
      <c r="A8" s="168"/>
      <c r="B8" s="264" t="s">
        <v>117</v>
      </c>
      <c r="C8" s="264" t="s">
        <v>214</v>
      </c>
      <c r="D8" s="264" t="s">
        <v>214</v>
      </c>
      <c r="E8" s="265" t="s">
        <v>8</v>
      </c>
    </row>
    <row r="9" spans="1:5" ht="11.25">
      <c r="A9" s="267" t="s">
        <v>160</v>
      </c>
      <c r="B9" s="266" t="s">
        <v>239</v>
      </c>
      <c r="C9" s="266" t="s">
        <v>215</v>
      </c>
      <c r="D9" s="266" t="s">
        <v>216</v>
      </c>
      <c r="E9" s="267"/>
    </row>
    <row r="10" spans="1:5" ht="11.25">
      <c r="A10" s="268" t="s">
        <v>150</v>
      </c>
      <c r="B10" s="269">
        <v>66</v>
      </c>
      <c r="C10" s="269">
        <v>393</v>
      </c>
      <c r="D10" s="269">
        <v>115</v>
      </c>
      <c r="E10" s="270">
        <v>574</v>
      </c>
    </row>
    <row r="11" spans="1:5" ht="11.25">
      <c r="A11" s="268" t="s">
        <v>151</v>
      </c>
      <c r="B11" s="269">
        <v>54</v>
      </c>
      <c r="C11" s="269">
        <v>376</v>
      </c>
      <c r="D11" s="269">
        <v>120</v>
      </c>
      <c r="E11" s="270">
        <v>550</v>
      </c>
    </row>
    <row r="12" spans="1:5" ht="11.25">
      <c r="A12" s="268" t="s">
        <v>152</v>
      </c>
      <c r="B12" s="269">
        <v>79</v>
      </c>
      <c r="C12" s="269">
        <v>438</v>
      </c>
      <c r="D12" s="269">
        <v>130</v>
      </c>
      <c r="E12" s="270">
        <v>647</v>
      </c>
    </row>
    <row r="13" spans="1:5" ht="11.25">
      <c r="A13" s="268" t="s">
        <v>153</v>
      </c>
      <c r="B13" s="269">
        <v>97</v>
      </c>
      <c r="C13" s="269">
        <v>491</v>
      </c>
      <c r="D13" s="269">
        <v>156</v>
      </c>
      <c r="E13" s="270">
        <v>744</v>
      </c>
    </row>
    <row r="14" spans="1:5" ht="11.25">
      <c r="A14" s="268" t="s">
        <v>154</v>
      </c>
      <c r="B14" s="269">
        <v>105</v>
      </c>
      <c r="C14" s="269">
        <v>552</v>
      </c>
      <c r="D14" s="269">
        <v>147</v>
      </c>
      <c r="E14" s="270">
        <v>804</v>
      </c>
    </row>
    <row r="15" spans="1:5" ht="11.25">
      <c r="A15" s="268" t="s">
        <v>155</v>
      </c>
      <c r="B15" s="269">
        <v>83</v>
      </c>
      <c r="C15" s="269">
        <v>540</v>
      </c>
      <c r="D15" s="269">
        <v>167</v>
      </c>
      <c r="E15" s="270">
        <v>790</v>
      </c>
    </row>
    <row r="16" spans="1:5" ht="11.25">
      <c r="A16" s="268" t="s">
        <v>156</v>
      </c>
      <c r="B16" s="269">
        <v>101</v>
      </c>
      <c r="C16" s="269">
        <v>611</v>
      </c>
      <c r="D16" s="269">
        <v>179</v>
      </c>
      <c r="E16" s="270">
        <v>891</v>
      </c>
    </row>
    <row r="17" spans="1:5" ht="11.25">
      <c r="A17" s="268" t="s">
        <v>157</v>
      </c>
      <c r="B17" s="269">
        <v>118</v>
      </c>
      <c r="C17" s="269">
        <v>737</v>
      </c>
      <c r="D17" s="269">
        <v>176</v>
      </c>
      <c r="E17" s="270">
        <v>1031</v>
      </c>
    </row>
    <row r="18" spans="1:10" s="164" customFormat="1" ht="12">
      <c r="A18" s="268" t="s">
        <v>158</v>
      </c>
      <c r="B18" s="269">
        <v>148</v>
      </c>
      <c r="C18" s="269">
        <v>793</v>
      </c>
      <c r="D18" s="269">
        <v>179</v>
      </c>
      <c r="E18" s="271">
        <v>1120</v>
      </c>
      <c r="F18" s="169"/>
      <c r="G18" s="169"/>
      <c r="H18" s="169"/>
      <c r="I18" s="169"/>
      <c r="J18" s="169"/>
    </row>
    <row r="19" spans="1:10" s="164" customFormat="1" ht="12">
      <c r="A19" s="268" t="s">
        <v>159</v>
      </c>
      <c r="B19" s="269">
        <v>170</v>
      </c>
      <c r="C19" s="269">
        <v>909</v>
      </c>
      <c r="D19" s="269">
        <v>210</v>
      </c>
      <c r="E19" s="271">
        <v>1289</v>
      </c>
      <c r="F19" s="169"/>
      <c r="G19" s="169"/>
      <c r="H19" s="169"/>
      <c r="I19" s="169"/>
      <c r="J19" s="169"/>
    </row>
    <row r="20" spans="1:10" s="164" customFormat="1" ht="12">
      <c r="A20" s="268" t="s">
        <v>163</v>
      </c>
      <c r="B20" s="269">
        <v>216</v>
      </c>
      <c r="C20" s="272">
        <v>1053</v>
      </c>
      <c r="D20" s="269">
        <v>247</v>
      </c>
      <c r="E20" s="271">
        <v>1516</v>
      </c>
      <c r="F20" s="169"/>
      <c r="G20" s="169"/>
      <c r="H20" s="169"/>
      <c r="I20" s="169"/>
      <c r="J20" s="169"/>
    </row>
    <row r="21" spans="1:10" s="164" customFormat="1" ht="12">
      <c r="A21" s="273" t="s">
        <v>173</v>
      </c>
      <c r="B21" s="272">
        <v>291</v>
      </c>
      <c r="C21" s="272">
        <v>1266</v>
      </c>
      <c r="D21" s="272">
        <v>317</v>
      </c>
      <c r="E21" s="274">
        <v>1874</v>
      </c>
      <c r="F21" s="169"/>
      <c r="G21" s="169"/>
      <c r="H21" s="169"/>
      <c r="I21" s="169"/>
      <c r="J21" s="169"/>
    </row>
    <row r="22" spans="1:10" s="164" customFormat="1" ht="12">
      <c r="A22" s="273" t="s">
        <v>183</v>
      </c>
      <c r="B22" s="272">
        <v>430</v>
      </c>
      <c r="C22" s="272">
        <v>1630</v>
      </c>
      <c r="D22" s="272">
        <v>344</v>
      </c>
      <c r="E22" s="274">
        <v>2404</v>
      </c>
      <c r="F22" s="169"/>
      <c r="G22" s="169"/>
      <c r="H22" s="169"/>
      <c r="I22" s="169"/>
      <c r="J22" s="169"/>
    </row>
    <row r="23" spans="1:10" s="164" customFormat="1" ht="12">
      <c r="A23" s="273" t="s">
        <v>186</v>
      </c>
      <c r="B23" s="272">
        <v>734</v>
      </c>
      <c r="C23" s="272">
        <v>2189</v>
      </c>
      <c r="D23" s="272">
        <v>439</v>
      </c>
      <c r="E23" s="274">
        <v>3362</v>
      </c>
      <c r="F23" s="169"/>
      <c r="G23" s="169"/>
      <c r="H23" s="169"/>
      <c r="I23" s="169"/>
      <c r="J23" s="169"/>
    </row>
    <row r="24" spans="1:10" s="164" customFormat="1" ht="12">
      <c r="A24" s="273" t="s">
        <v>217</v>
      </c>
      <c r="B24" s="272">
        <v>1025</v>
      </c>
      <c r="C24" s="272">
        <v>2769</v>
      </c>
      <c r="D24" s="272">
        <v>537</v>
      </c>
      <c r="E24" s="274">
        <f>SUM(B24:D24)</f>
        <v>4331</v>
      </c>
      <c r="F24" s="169"/>
      <c r="G24" s="169"/>
      <c r="H24" s="169"/>
      <c r="I24" s="169"/>
      <c r="J24" s="169"/>
    </row>
    <row r="25" spans="1:5" ht="11.25">
      <c r="A25" s="273" t="s">
        <v>241</v>
      </c>
      <c r="B25" s="272">
        <v>1351</v>
      </c>
      <c r="C25" s="272">
        <v>3437</v>
      </c>
      <c r="D25" s="272">
        <v>651</v>
      </c>
      <c r="E25" s="274">
        <f>SUM(B25:D25)</f>
        <v>5439</v>
      </c>
    </row>
    <row r="26" spans="1:10" s="164" customFormat="1" ht="12">
      <c r="A26" s="273" t="s">
        <v>249</v>
      </c>
      <c r="B26" s="272">
        <v>1669</v>
      </c>
      <c r="C26" s="272">
        <v>4038</v>
      </c>
      <c r="D26" s="272">
        <v>710</v>
      </c>
      <c r="E26" s="274">
        <f>SUM(B26:D26)</f>
        <v>6417</v>
      </c>
      <c r="F26" s="169"/>
      <c r="G26" s="169"/>
      <c r="H26" s="169"/>
      <c r="I26" s="169"/>
      <c r="J26" s="169"/>
    </row>
    <row r="27" spans="1:10" s="164" customFormat="1" ht="12">
      <c r="A27" s="273"/>
      <c r="B27" s="274"/>
      <c r="C27" s="274"/>
      <c r="D27" s="274"/>
      <c r="E27" s="274"/>
      <c r="F27" s="169"/>
      <c r="G27" s="169"/>
      <c r="H27" s="169"/>
      <c r="I27" s="169"/>
      <c r="J27" s="169"/>
    </row>
    <row r="29" spans="1:5" ht="12">
      <c r="A29" s="360" t="s">
        <v>149</v>
      </c>
      <c r="B29" s="360"/>
      <c r="C29" s="360"/>
      <c r="D29" s="360"/>
      <c r="E29" s="360"/>
    </row>
    <row r="30" spans="1:5" ht="12">
      <c r="A30" s="360" t="s">
        <v>185</v>
      </c>
      <c r="B30" s="360"/>
      <c r="C30" s="360"/>
      <c r="D30" s="360"/>
      <c r="E30" s="360"/>
    </row>
    <row r="31" spans="1:5" ht="12">
      <c r="A31" s="360" t="s">
        <v>324</v>
      </c>
      <c r="B31" s="360"/>
      <c r="C31" s="360"/>
      <c r="D31" s="360"/>
      <c r="E31" s="360"/>
    </row>
    <row r="32" spans="1:5" ht="12" thickBot="1">
      <c r="A32" s="340"/>
      <c r="B32" s="340"/>
      <c r="C32" s="340"/>
      <c r="D32" s="340"/>
      <c r="E32" s="340"/>
    </row>
    <row r="33" spans="1:5" ht="11.25">
      <c r="A33" s="168"/>
      <c r="B33" s="264" t="s">
        <v>117</v>
      </c>
      <c r="C33" s="264" t="s">
        <v>214</v>
      </c>
      <c r="D33" s="264" t="s">
        <v>214</v>
      </c>
      <c r="E33" s="265" t="s">
        <v>8</v>
      </c>
    </row>
    <row r="34" spans="1:5" ht="11.25">
      <c r="A34" s="267" t="s">
        <v>160</v>
      </c>
      <c r="B34" s="266" t="s">
        <v>239</v>
      </c>
      <c r="C34" s="266" t="s">
        <v>215</v>
      </c>
      <c r="D34" s="266" t="s">
        <v>216</v>
      </c>
      <c r="E34" s="267"/>
    </row>
    <row r="35" spans="1:5" ht="11.25">
      <c r="A35" s="268" t="s">
        <v>150</v>
      </c>
      <c r="B35" s="269">
        <v>33</v>
      </c>
      <c r="C35" s="269">
        <v>146</v>
      </c>
      <c r="D35" s="269">
        <v>16</v>
      </c>
      <c r="E35" s="270">
        <v>195</v>
      </c>
    </row>
    <row r="36" spans="1:5" ht="11.25">
      <c r="A36" s="268" t="s">
        <v>151</v>
      </c>
      <c r="B36" s="269">
        <v>40</v>
      </c>
      <c r="C36" s="269">
        <v>201</v>
      </c>
      <c r="D36" s="269">
        <v>19</v>
      </c>
      <c r="E36" s="270">
        <v>260</v>
      </c>
    </row>
    <row r="37" spans="1:5" ht="11.25">
      <c r="A37" s="268" t="s">
        <v>152</v>
      </c>
      <c r="B37" s="269">
        <v>43</v>
      </c>
      <c r="C37" s="269">
        <v>224</v>
      </c>
      <c r="D37" s="269">
        <v>19</v>
      </c>
      <c r="E37" s="270">
        <v>286</v>
      </c>
    </row>
    <row r="38" spans="1:5" ht="11.25">
      <c r="A38" s="268" t="s">
        <v>153</v>
      </c>
      <c r="B38" s="269">
        <v>44</v>
      </c>
      <c r="C38" s="269">
        <v>245</v>
      </c>
      <c r="D38" s="269">
        <v>24</v>
      </c>
      <c r="E38" s="270">
        <v>313</v>
      </c>
    </row>
    <row r="39" spans="1:5" ht="11.25">
      <c r="A39" s="268" t="s">
        <v>154</v>
      </c>
      <c r="B39" s="269">
        <v>38</v>
      </c>
      <c r="C39" s="269">
        <v>233</v>
      </c>
      <c r="D39" s="269">
        <v>33</v>
      </c>
      <c r="E39" s="270">
        <v>304</v>
      </c>
    </row>
    <row r="40" spans="1:5" ht="11.25">
      <c r="A40" s="268" t="s">
        <v>155</v>
      </c>
      <c r="B40" s="269">
        <v>42</v>
      </c>
      <c r="C40" s="269">
        <v>200</v>
      </c>
      <c r="D40" s="269">
        <v>21</v>
      </c>
      <c r="E40" s="270">
        <v>263</v>
      </c>
    </row>
    <row r="41" spans="1:5" ht="11.25">
      <c r="A41" s="268" t="s">
        <v>156</v>
      </c>
      <c r="B41" s="269">
        <v>41</v>
      </c>
      <c r="C41" s="269">
        <v>246</v>
      </c>
      <c r="D41" s="269">
        <v>24</v>
      </c>
      <c r="E41" s="270">
        <v>311</v>
      </c>
    </row>
    <row r="42" spans="1:5" ht="11.25">
      <c r="A42" s="268" t="s">
        <v>157</v>
      </c>
      <c r="B42" s="269">
        <v>43</v>
      </c>
      <c r="C42" s="269">
        <v>272</v>
      </c>
      <c r="D42" s="269">
        <v>29</v>
      </c>
      <c r="E42" s="270">
        <v>344</v>
      </c>
    </row>
    <row r="43" spans="1:5" ht="11.25">
      <c r="A43" s="268" t="s">
        <v>158</v>
      </c>
      <c r="B43" s="269">
        <v>66</v>
      </c>
      <c r="C43" s="269">
        <v>337</v>
      </c>
      <c r="D43" s="269">
        <v>32</v>
      </c>
      <c r="E43" s="271">
        <v>435</v>
      </c>
    </row>
    <row r="44" spans="1:5" ht="11.25">
      <c r="A44" s="268" t="s">
        <v>159</v>
      </c>
      <c r="B44" s="269">
        <v>56</v>
      </c>
      <c r="C44" s="269">
        <v>377</v>
      </c>
      <c r="D44" s="269">
        <v>33</v>
      </c>
      <c r="E44" s="271">
        <v>466</v>
      </c>
    </row>
    <row r="45" spans="1:5" ht="11.25">
      <c r="A45" s="268" t="s">
        <v>163</v>
      </c>
      <c r="B45" s="269">
        <v>53</v>
      </c>
      <c r="C45" s="272">
        <v>412</v>
      </c>
      <c r="D45" s="269">
        <v>26</v>
      </c>
      <c r="E45" s="271">
        <v>491</v>
      </c>
    </row>
    <row r="46" spans="1:5" ht="11.25">
      <c r="A46" s="273" t="s">
        <v>173</v>
      </c>
      <c r="B46" s="272">
        <v>76</v>
      </c>
      <c r="C46" s="272">
        <v>495</v>
      </c>
      <c r="D46" s="272">
        <v>27</v>
      </c>
      <c r="E46" s="274">
        <v>598</v>
      </c>
    </row>
    <row r="47" spans="1:5" ht="11.25">
      <c r="A47" s="273" t="s">
        <v>183</v>
      </c>
      <c r="B47" s="272">
        <v>84</v>
      </c>
      <c r="C47" s="272">
        <v>658</v>
      </c>
      <c r="D47" s="272">
        <v>30</v>
      </c>
      <c r="E47" s="274">
        <v>772</v>
      </c>
    </row>
    <row r="48" spans="1:5" ht="11.25">
      <c r="A48" s="273" t="s">
        <v>186</v>
      </c>
      <c r="B48" s="272">
        <v>123</v>
      </c>
      <c r="C48" s="272">
        <v>920</v>
      </c>
      <c r="D48" s="272">
        <v>45</v>
      </c>
      <c r="E48" s="274">
        <v>1088</v>
      </c>
    </row>
    <row r="49" spans="1:5" ht="11.25">
      <c r="A49" s="273" t="s">
        <v>217</v>
      </c>
      <c r="B49" s="272">
        <v>190</v>
      </c>
      <c r="C49" s="272">
        <v>1250</v>
      </c>
      <c r="D49" s="272">
        <v>100</v>
      </c>
      <c r="E49" s="274">
        <f>SUM(B49:D49)</f>
        <v>1540</v>
      </c>
    </row>
    <row r="50" spans="1:5" ht="11.25">
      <c r="A50" s="273" t="s">
        <v>241</v>
      </c>
      <c r="B50" s="272">
        <v>225</v>
      </c>
      <c r="C50" s="272">
        <v>1538</v>
      </c>
      <c r="D50" s="272">
        <v>157</v>
      </c>
      <c r="E50" s="274">
        <f>SUM(B50:D50)</f>
        <v>1920</v>
      </c>
    </row>
    <row r="51" spans="1:5" ht="11.25">
      <c r="A51" s="273" t="s">
        <v>249</v>
      </c>
      <c r="B51" s="272">
        <v>288</v>
      </c>
      <c r="C51" s="272">
        <v>1856</v>
      </c>
      <c r="D51" s="272">
        <v>198</v>
      </c>
      <c r="E51" s="274">
        <f>SUM(B51:D51)</f>
        <v>2342</v>
      </c>
    </row>
  </sheetData>
  <sheetProtection/>
  <mergeCells count="7">
    <mergeCell ref="A31:E31"/>
    <mergeCell ref="A30:E30"/>
    <mergeCell ref="A2:E2"/>
    <mergeCell ref="A4:E4"/>
    <mergeCell ref="A5:E5"/>
    <mergeCell ref="A29:E29"/>
    <mergeCell ref="A6:E6"/>
  </mergeCells>
  <printOptions horizontalCentered="1"/>
  <pageMargins left="0" right="0" top="0.7874015748031497" bottom="0.5905511811023623" header="0.5118110236220472" footer="0.5118110236220472"/>
  <pageSetup horizontalDpi="600" verticalDpi="600" orientation="portrait" paperSize="9" scale="95"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dimension ref="A1:J72"/>
  <sheetViews>
    <sheetView zoomScalePageLayoutView="0" workbookViewId="0" topLeftCell="A1">
      <selection activeCell="C85" sqref="C85"/>
    </sheetView>
  </sheetViews>
  <sheetFormatPr defaultColWidth="9.140625" defaultRowHeight="12.75"/>
  <cols>
    <col min="1" max="1" width="36.140625" style="1" customWidth="1"/>
    <col min="2" max="10" width="10.00390625" style="17" customWidth="1"/>
    <col min="11" max="16384" width="9.140625" style="22" customWidth="1"/>
  </cols>
  <sheetData>
    <row r="1" spans="1:10" s="2" customFormat="1" ht="12.75">
      <c r="A1" s="1" t="s">
        <v>247</v>
      </c>
      <c r="B1" s="1"/>
      <c r="C1" s="1"/>
      <c r="D1" s="1"/>
      <c r="E1" s="1"/>
      <c r="F1" s="1"/>
      <c r="G1" s="1"/>
      <c r="H1" s="1"/>
      <c r="I1" s="1"/>
      <c r="J1" s="1"/>
    </row>
    <row r="2" spans="1:10" s="2" customFormat="1" ht="12.75">
      <c r="A2" s="345" t="s">
        <v>240</v>
      </c>
      <c r="B2" s="345"/>
      <c r="C2" s="345"/>
      <c r="D2" s="345"/>
      <c r="E2" s="345"/>
      <c r="F2" s="345"/>
      <c r="G2" s="345"/>
      <c r="H2" s="345"/>
      <c r="I2" s="345"/>
      <c r="J2" s="345"/>
    </row>
    <row r="3" spans="1:10" s="2" customFormat="1" ht="13.5" thickBot="1">
      <c r="A3" s="1"/>
      <c r="B3" s="1"/>
      <c r="C3" s="1"/>
      <c r="D3" s="1"/>
      <c r="E3" s="1"/>
      <c r="F3" s="1"/>
      <c r="G3" s="1"/>
      <c r="H3" s="1"/>
      <c r="I3" s="1"/>
      <c r="J3" s="1"/>
    </row>
    <row r="4" spans="1:10" ht="12.75">
      <c r="A4" s="3"/>
      <c r="B4" s="4" t="s">
        <v>0</v>
      </c>
      <c r="C4" s="4" t="s">
        <v>1</v>
      </c>
      <c r="D4" s="4" t="s">
        <v>2</v>
      </c>
      <c r="E4" s="4" t="s">
        <v>3</v>
      </c>
      <c r="F4" s="4" t="s">
        <v>4</v>
      </c>
      <c r="G4" s="4" t="s">
        <v>5</v>
      </c>
      <c r="H4" s="5" t="s">
        <v>6</v>
      </c>
      <c r="I4" s="6" t="s">
        <v>7</v>
      </c>
      <c r="J4" s="7" t="s">
        <v>8</v>
      </c>
    </row>
    <row r="5" spans="2:10" ht="12.75">
      <c r="B5" s="8" t="s">
        <v>9</v>
      </c>
      <c r="C5" s="8" t="s">
        <v>10</v>
      </c>
      <c r="D5" s="8"/>
      <c r="E5" s="8"/>
      <c r="F5" s="8" t="s">
        <v>0</v>
      </c>
      <c r="G5" s="8" t="s">
        <v>11</v>
      </c>
      <c r="H5" s="9"/>
      <c r="I5" s="10"/>
      <c r="J5" s="11"/>
    </row>
    <row r="6" spans="2:10" ht="12.75">
      <c r="B6" s="8" t="s">
        <v>12</v>
      </c>
      <c r="C6" s="8" t="s">
        <v>13</v>
      </c>
      <c r="D6" s="8"/>
      <c r="E6" s="8"/>
      <c r="F6" s="8" t="s">
        <v>9</v>
      </c>
      <c r="G6" s="8"/>
      <c r="H6" s="9"/>
      <c r="I6" s="10"/>
      <c r="J6" s="11"/>
    </row>
    <row r="7" spans="2:10" ht="12.75">
      <c r="B7" s="8"/>
      <c r="C7" s="8" t="s">
        <v>14</v>
      </c>
      <c r="D7" s="8"/>
      <c r="E7" s="8"/>
      <c r="F7" s="8" t="s">
        <v>15</v>
      </c>
      <c r="G7" s="8"/>
      <c r="H7" s="9"/>
      <c r="I7" s="10"/>
      <c r="J7" s="11"/>
    </row>
    <row r="8" spans="1:10" ht="12.75" customHeight="1">
      <c r="A8" s="12" t="s">
        <v>16</v>
      </c>
      <c r="B8" s="13"/>
      <c r="C8" s="13"/>
      <c r="D8" s="13"/>
      <c r="E8" s="13"/>
      <c r="F8" s="13"/>
      <c r="G8" s="13"/>
      <c r="H8" s="14"/>
      <c r="I8" s="15"/>
      <c r="J8" s="16"/>
    </row>
    <row r="9" spans="1:10" ht="12.75">
      <c r="A9" s="1" t="s">
        <v>17</v>
      </c>
      <c r="B9" s="8"/>
      <c r="C9" s="8"/>
      <c r="D9" s="8"/>
      <c r="E9" s="8"/>
      <c r="F9" s="8"/>
      <c r="G9" s="8"/>
      <c r="H9" s="9"/>
      <c r="I9" s="10"/>
      <c r="J9" s="11"/>
    </row>
    <row r="10" spans="1:10" ht="12.75">
      <c r="A10" s="17" t="s">
        <v>18</v>
      </c>
      <c r="B10" s="18">
        <v>33278</v>
      </c>
      <c r="C10" s="18">
        <v>149572</v>
      </c>
      <c r="D10" s="18">
        <v>140</v>
      </c>
      <c r="E10" s="18">
        <v>54540</v>
      </c>
      <c r="F10" s="18">
        <v>0</v>
      </c>
      <c r="G10" s="18">
        <v>0</v>
      </c>
      <c r="H10" s="19">
        <v>121458</v>
      </c>
      <c r="I10" s="20">
        <v>116072</v>
      </c>
      <c r="J10" s="21">
        <f>SUM(H10:I10)</f>
        <v>237530</v>
      </c>
    </row>
    <row r="11" spans="1:10" ht="12.75">
      <c r="A11" s="17" t="s">
        <v>19</v>
      </c>
      <c r="B11" s="18">
        <v>622</v>
      </c>
      <c r="C11" s="18">
        <v>1158</v>
      </c>
      <c r="D11" s="18">
        <v>0</v>
      </c>
      <c r="E11" s="18">
        <v>111</v>
      </c>
      <c r="F11" s="18">
        <v>59</v>
      </c>
      <c r="G11" s="18">
        <v>0</v>
      </c>
      <c r="H11" s="23">
        <v>1315</v>
      </c>
      <c r="I11" s="336">
        <v>635</v>
      </c>
      <c r="J11" s="21">
        <f>SUM(H11:I11)</f>
        <v>1950</v>
      </c>
    </row>
    <row r="12" spans="1:10" s="128" customFormat="1" ht="12.75">
      <c r="A12" s="24" t="s">
        <v>20</v>
      </c>
      <c r="B12" s="25">
        <f>SUM(B10:B11)</f>
        <v>33900</v>
      </c>
      <c r="C12" s="25">
        <f aca="true" t="shared" si="0" ref="C12:I12">SUM(C10:C11)</f>
        <v>150730</v>
      </c>
      <c r="D12" s="25">
        <f t="shared" si="0"/>
        <v>140</v>
      </c>
      <c r="E12" s="25">
        <f t="shared" si="0"/>
        <v>54651</v>
      </c>
      <c r="F12" s="25">
        <f t="shared" si="0"/>
        <v>59</v>
      </c>
      <c r="G12" s="25">
        <f t="shared" si="0"/>
        <v>0</v>
      </c>
      <c r="H12" s="26">
        <f t="shared" si="0"/>
        <v>122773</v>
      </c>
      <c r="I12" s="27">
        <f t="shared" si="0"/>
        <v>116707</v>
      </c>
      <c r="J12" s="28">
        <f>SUM(H12:I12)</f>
        <v>239480</v>
      </c>
    </row>
    <row r="13" spans="2:10" ht="12.75">
      <c r="B13" s="18"/>
      <c r="C13" s="18"/>
      <c r="D13" s="18"/>
      <c r="E13" s="18"/>
      <c r="F13" s="18"/>
      <c r="G13" s="18"/>
      <c r="H13" s="19"/>
      <c r="I13" s="20"/>
      <c r="J13" s="21"/>
    </row>
    <row r="14" spans="1:10" ht="12.75">
      <c r="A14" s="1" t="s">
        <v>21</v>
      </c>
      <c r="B14" s="18"/>
      <c r="C14" s="18"/>
      <c r="D14" s="18"/>
      <c r="E14" s="18"/>
      <c r="F14" s="18"/>
      <c r="G14" s="18"/>
      <c r="H14" s="19"/>
      <c r="I14" s="20"/>
      <c r="J14" s="21"/>
    </row>
    <row r="15" spans="1:10" ht="12.75">
      <c r="A15" s="17" t="s">
        <v>18</v>
      </c>
      <c r="B15" s="18">
        <v>53185</v>
      </c>
      <c r="C15" s="18">
        <v>243897</v>
      </c>
      <c r="D15" s="18">
        <v>246</v>
      </c>
      <c r="E15" s="18">
        <v>87229</v>
      </c>
      <c r="F15" s="18">
        <v>0</v>
      </c>
      <c r="G15" s="18">
        <v>0</v>
      </c>
      <c r="H15" s="19">
        <v>192640</v>
      </c>
      <c r="I15" s="20">
        <v>191917</v>
      </c>
      <c r="J15" s="21">
        <f>SUM(H15:I15)</f>
        <v>384557</v>
      </c>
    </row>
    <row r="16" spans="1:10" ht="12.75">
      <c r="A16" s="17" t="s">
        <v>19</v>
      </c>
      <c r="B16" s="18">
        <v>6068</v>
      </c>
      <c r="C16" s="18">
        <v>16682</v>
      </c>
      <c r="D16" s="18">
        <v>688</v>
      </c>
      <c r="E16" s="18">
        <v>3625</v>
      </c>
      <c r="F16" s="18">
        <v>77</v>
      </c>
      <c r="G16" s="18">
        <v>0</v>
      </c>
      <c r="H16" s="19">
        <v>16951</v>
      </c>
      <c r="I16" s="20">
        <v>10189</v>
      </c>
      <c r="J16" s="21">
        <f>SUM(H16:I16)</f>
        <v>27140</v>
      </c>
    </row>
    <row r="17" spans="1:10" s="30" customFormat="1" ht="12.75">
      <c r="A17" s="24" t="s">
        <v>22</v>
      </c>
      <c r="B17" s="25">
        <f aca="true" t="shared" si="1" ref="B17:I17">SUM(B15:B16)</f>
        <v>59253</v>
      </c>
      <c r="C17" s="25">
        <f t="shared" si="1"/>
        <v>260579</v>
      </c>
      <c r="D17" s="25">
        <f t="shared" si="1"/>
        <v>934</v>
      </c>
      <c r="E17" s="25">
        <f t="shared" si="1"/>
        <v>90854</v>
      </c>
      <c r="F17" s="25">
        <f t="shared" si="1"/>
        <v>77</v>
      </c>
      <c r="G17" s="25">
        <f t="shared" si="1"/>
        <v>0</v>
      </c>
      <c r="H17" s="26">
        <f t="shared" si="1"/>
        <v>209591</v>
      </c>
      <c r="I17" s="27">
        <f t="shared" si="1"/>
        <v>202106</v>
      </c>
      <c r="J17" s="28">
        <f>SUM(H17:I17)</f>
        <v>411697</v>
      </c>
    </row>
    <row r="18" spans="1:10" s="30" customFormat="1" ht="12.75">
      <c r="A18" s="24"/>
      <c r="B18" s="234"/>
      <c r="C18" s="234"/>
      <c r="D18" s="234"/>
      <c r="E18" s="234"/>
      <c r="F18" s="234"/>
      <c r="G18" s="234"/>
      <c r="H18" s="235"/>
      <c r="I18" s="236"/>
      <c r="J18" s="237"/>
    </row>
    <row r="19" spans="1:10" s="2" customFormat="1" ht="12.75">
      <c r="A19" s="31" t="s">
        <v>23</v>
      </c>
      <c r="B19" s="32">
        <f>SUM(B17,B12)</f>
        <v>93153</v>
      </c>
      <c r="C19" s="32">
        <f aca="true" t="shared" si="2" ref="C19:J19">SUM(C17,C12)</f>
        <v>411309</v>
      </c>
      <c r="D19" s="32">
        <f t="shared" si="2"/>
        <v>1074</v>
      </c>
      <c r="E19" s="32">
        <f t="shared" si="2"/>
        <v>145505</v>
      </c>
      <c r="F19" s="32">
        <f t="shared" si="2"/>
        <v>136</v>
      </c>
      <c r="G19" s="32">
        <f t="shared" si="2"/>
        <v>0</v>
      </c>
      <c r="H19" s="33">
        <f t="shared" si="2"/>
        <v>332364</v>
      </c>
      <c r="I19" s="34">
        <f t="shared" si="2"/>
        <v>318813</v>
      </c>
      <c r="J19" s="33">
        <f t="shared" si="2"/>
        <v>651177</v>
      </c>
    </row>
    <row r="20" spans="2:10" ht="5.25" customHeight="1">
      <c r="B20" s="8"/>
      <c r="C20" s="8"/>
      <c r="D20" s="8"/>
      <c r="E20" s="8"/>
      <c r="F20" s="8"/>
      <c r="G20" s="8"/>
      <c r="H20" s="9"/>
      <c r="I20" s="10"/>
      <c r="J20" s="11"/>
    </row>
    <row r="21" spans="1:10" s="17" customFormat="1" ht="12.75">
      <c r="A21" s="1" t="s">
        <v>24</v>
      </c>
      <c r="B21" s="35"/>
      <c r="C21" s="35"/>
      <c r="D21" s="35"/>
      <c r="E21" s="35"/>
      <c r="F21" s="35"/>
      <c r="G21" s="36"/>
      <c r="H21" s="37"/>
      <c r="I21" s="38"/>
      <c r="J21" s="49"/>
    </row>
    <row r="22" spans="1:10" s="17" customFormat="1" ht="12" customHeight="1">
      <c r="A22" s="24" t="s">
        <v>169</v>
      </c>
      <c r="B22" s="40">
        <v>474</v>
      </c>
      <c r="C22" s="40">
        <v>777</v>
      </c>
      <c r="D22" s="40">
        <v>83</v>
      </c>
      <c r="E22" s="40">
        <v>339</v>
      </c>
      <c r="F22" s="40">
        <v>0</v>
      </c>
      <c r="G22" s="41">
        <v>0</v>
      </c>
      <c r="H22" s="42">
        <v>920</v>
      </c>
      <c r="I22" s="43">
        <v>753</v>
      </c>
      <c r="J22" s="44">
        <f>SUM(H22:I22)</f>
        <v>1673</v>
      </c>
    </row>
    <row r="23" spans="1:10" s="17" customFormat="1" ht="12.75">
      <c r="A23" s="1"/>
      <c r="B23" s="45"/>
      <c r="C23" s="45"/>
      <c r="D23" s="45"/>
      <c r="E23" s="45"/>
      <c r="F23" s="45"/>
      <c r="G23" s="46"/>
      <c r="H23" s="47"/>
      <c r="I23" s="48"/>
      <c r="J23" s="49"/>
    </row>
    <row r="24" spans="1:10" ht="12.75">
      <c r="A24" s="1" t="s">
        <v>25</v>
      </c>
      <c r="B24" s="45"/>
      <c r="C24" s="45"/>
      <c r="D24" s="45"/>
      <c r="E24" s="45"/>
      <c r="F24" s="45"/>
      <c r="G24" s="46"/>
      <c r="H24" s="47"/>
      <c r="I24" s="48"/>
      <c r="J24" s="49"/>
    </row>
    <row r="25" spans="1:10" ht="12.75">
      <c r="A25" s="50" t="s">
        <v>26</v>
      </c>
      <c r="B25" s="238">
        <v>8794</v>
      </c>
      <c r="C25" s="238">
        <v>47628</v>
      </c>
      <c r="D25" s="238">
        <v>1053</v>
      </c>
      <c r="E25" s="238">
        <v>1867</v>
      </c>
      <c r="F25" s="238">
        <v>7</v>
      </c>
      <c r="G25" s="239">
        <v>0</v>
      </c>
      <c r="H25" s="240">
        <v>29723</v>
      </c>
      <c r="I25" s="241">
        <v>29626</v>
      </c>
      <c r="J25" s="203">
        <f>SUM(H25:I25)</f>
        <v>59349</v>
      </c>
    </row>
    <row r="26" spans="1:10" ht="12.75">
      <c r="A26" s="50" t="s">
        <v>27</v>
      </c>
      <c r="B26" s="238">
        <v>2009</v>
      </c>
      <c r="C26" s="238">
        <v>5465</v>
      </c>
      <c r="D26" s="238">
        <v>518</v>
      </c>
      <c r="E26" s="238">
        <v>816</v>
      </c>
      <c r="F26" s="238">
        <v>10</v>
      </c>
      <c r="G26" s="239">
        <v>0</v>
      </c>
      <c r="H26" s="240">
        <v>5032</v>
      </c>
      <c r="I26" s="241">
        <v>3786</v>
      </c>
      <c r="J26" s="203">
        <f>SUM(H26:I26)</f>
        <v>8818</v>
      </c>
    </row>
    <row r="27" spans="1:10" ht="12.75">
      <c r="A27" s="50" t="s">
        <v>28</v>
      </c>
      <c r="B27" s="238">
        <v>8342</v>
      </c>
      <c r="C27" s="238">
        <v>45718</v>
      </c>
      <c r="D27" s="238">
        <v>995</v>
      </c>
      <c r="E27" s="238">
        <v>1773</v>
      </c>
      <c r="F27" s="238">
        <v>14</v>
      </c>
      <c r="G27" s="239">
        <v>0</v>
      </c>
      <c r="H27" s="240">
        <v>28518</v>
      </c>
      <c r="I27" s="241">
        <v>28324</v>
      </c>
      <c r="J27" s="203">
        <f>SUM(H27:I27)</f>
        <v>56842</v>
      </c>
    </row>
    <row r="28" spans="1:10" ht="12.75">
      <c r="A28" s="17" t="s">
        <v>29</v>
      </c>
      <c r="B28" s="238">
        <v>3278</v>
      </c>
      <c r="C28" s="238">
        <v>7706</v>
      </c>
      <c r="D28" s="238">
        <v>726</v>
      </c>
      <c r="E28" s="238">
        <v>1200</v>
      </c>
      <c r="F28" s="238">
        <v>23</v>
      </c>
      <c r="G28" s="239">
        <v>0</v>
      </c>
      <c r="H28" s="240">
        <v>7373</v>
      </c>
      <c r="I28" s="241">
        <v>5560</v>
      </c>
      <c r="J28" s="203">
        <f>SUM(H28:I28)</f>
        <v>12933</v>
      </c>
    </row>
    <row r="29" spans="1:10" ht="12.75">
      <c r="A29" s="24" t="s">
        <v>30</v>
      </c>
      <c r="B29" s="52">
        <f>SUM(B25:B28)</f>
        <v>22423</v>
      </c>
      <c r="C29" s="52">
        <f aca="true" t="shared" si="3" ref="C29:J29">SUM(C25:C28)</f>
        <v>106517</v>
      </c>
      <c r="D29" s="52">
        <f t="shared" si="3"/>
        <v>3292</v>
      </c>
      <c r="E29" s="52">
        <f t="shared" si="3"/>
        <v>5656</v>
      </c>
      <c r="F29" s="52">
        <f t="shared" si="3"/>
        <v>54</v>
      </c>
      <c r="G29" s="52">
        <f t="shared" si="3"/>
        <v>0</v>
      </c>
      <c r="H29" s="53">
        <f t="shared" si="3"/>
        <v>70646</v>
      </c>
      <c r="I29" s="54">
        <f t="shared" si="3"/>
        <v>67296</v>
      </c>
      <c r="J29" s="55">
        <f t="shared" si="3"/>
        <v>137942</v>
      </c>
    </row>
    <row r="30" spans="1:10" ht="12.75">
      <c r="A30" s="24"/>
      <c r="B30" s="95"/>
      <c r="C30" s="95"/>
      <c r="D30" s="95"/>
      <c r="E30" s="95"/>
      <c r="F30" s="95"/>
      <c r="G30" s="95"/>
      <c r="H30" s="242"/>
      <c r="I30" s="243"/>
      <c r="J30" s="203"/>
    </row>
    <row r="31" spans="1:10" ht="12.75">
      <c r="A31" s="1" t="s">
        <v>31</v>
      </c>
      <c r="B31" s="95"/>
      <c r="C31" s="95"/>
      <c r="D31" s="95"/>
      <c r="E31" s="95"/>
      <c r="F31" s="95"/>
      <c r="G31" s="95"/>
      <c r="H31" s="201"/>
      <c r="I31" s="202"/>
      <c r="J31" s="203"/>
    </row>
    <row r="32" spans="1:10" ht="12.75">
      <c r="A32" s="17" t="s">
        <v>32</v>
      </c>
      <c r="B32" s="95">
        <v>10529</v>
      </c>
      <c r="C32" s="95">
        <v>52461</v>
      </c>
      <c r="D32" s="95">
        <v>322</v>
      </c>
      <c r="E32" s="95">
        <v>1295</v>
      </c>
      <c r="F32" s="95">
        <v>0</v>
      </c>
      <c r="G32" s="95">
        <v>0</v>
      </c>
      <c r="H32" s="201">
        <v>29380</v>
      </c>
      <c r="I32" s="202">
        <v>35227</v>
      </c>
      <c r="J32" s="203">
        <f>SUM(H32:I32)</f>
        <v>64607</v>
      </c>
    </row>
    <row r="33" spans="1:10" ht="12.75">
      <c r="A33" s="17" t="s">
        <v>33</v>
      </c>
      <c r="B33" s="95">
        <v>5357</v>
      </c>
      <c r="C33" s="95">
        <v>36473</v>
      </c>
      <c r="D33" s="95">
        <v>2145</v>
      </c>
      <c r="E33" s="95">
        <v>2119</v>
      </c>
      <c r="F33" s="95">
        <v>44</v>
      </c>
      <c r="G33" s="95">
        <v>0</v>
      </c>
      <c r="H33" s="201">
        <v>26167</v>
      </c>
      <c r="I33" s="202">
        <v>19971</v>
      </c>
      <c r="J33" s="203">
        <f>SUM(H33:I33)</f>
        <v>46138</v>
      </c>
    </row>
    <row r="34" spans="1:10" ht="12.75">
      <c r="A34" s="17" t="s">
        <v>34</v>
      </c>
      <c r="B34" s="95">
        <v>582</v>
      </c>
      <c r="C34" s="95">
        <v>1288</v>
      </c>
      <c r="D34" s="95">
        <v>337</v>
      </c>
      <c r="E34" s="95">
        <v>522</v>
      </c>
      <c r="F34" s="95">
        <v>0</v>
      </c>
      <c r="G34" s="95">
        <v>0</v>
      </c>
      <c r="H34" s="201">
        <v>995</v>
      </c>
      <c r="I34" s="202">
        <v>1734</v>
      </c>
      <c r="J34" s="203">
        <f>SUM(H34:I34)</f>
        <v>2729</v>
      </c>
    </row>
    <row r="35" spans="1:10" ht="12.75">
      <c r="A35" s="17" t="s">
        <v>35</v>
      </c>
      <c r="B35" s="95">
        <v>7993</v>
      </c>
      <c r="C35" s="95">
        <v>19250</v>
      </c>
      <c r="D35" s="95">
        <v>1859</v>
      </c>
      <c r="E35" s="95">
        <v>2503</v>
      </c>
      <c r="F35" s="95">
        <v>56</v>
      </c>
      <c r="G35" s="95">
        <v>0</v>
      </c>
      <c r="H35" s="201">
        <v>17265</v>
      </c>
      <c r="I35" s="202">
        <v>14396</v>
      </c>
      <c r="J35" s="203">
        <f>SUM(H35:I35)</f>
        <v>31661</v>
      </c>
    </row>
    <row r="36" spans="1:10" ht="12.75">
      <c r="A36" s="24" t="s">
        <v>36</v>
      </c>
      <c r="B36" s="52">
        <f>SUM(B32:B35)</f>
        <v>24461</v>
      </c>
      <c r="C36" s="52">
        <f aca="true" t="shared" si="4" ref="C36:I36">SUM(C32:C35)</f>
        <v>109472</v>
      </c>
      <c r="D36" s="52">
        <f t="shared" si="4"/>
        <v>4663</v>
      </c>
      <c r="E36" s="52">
        <f t="shared" si="4"/>
        <v>6439</v>
      </c>
      <c r="F36" s="52">
        <f t="shared" si="4"/>
        <v>100</v>
      </c>
      <c r="G36" s="52">
        <f t="shared" si="4"/>
        <v>0</v>
      </c>
      <c r="H36" s="57">
        <f t="shared" si="4"/>
        <v>73807</v>
      </c>
      <c r="I36" s="58">
        <f t="shared" si="4"/>
        <v>71328</v>
      </c>
      <c r="J36" s="55">
        <f>SUM(H36:I36)</f>
        <v>145135</v>
      </c>
    </row>
    <row r="37" spans="2:10" ht="12.75">
      <c r="B37" s="95"/>
      <c r="C37" s="95"/>
      <c r="D37" s="95"/>
      <c r="E37" s="95"/>
      <c r="F37" s="95"/>
      <c r="G37" s="95"/>
      <c r="H37" s="201"/>
      <c r="I37" s="202"/>
      <c r="J37" s="203"/>
    </row>
    <row r="38" spans="1:10" ht="12.75">
      <c r="A38" s="1" t="s">
        <v>37</v>
      </c>
      <c r="B38" s="95"/>
      <c r="C38" s="95"/>
      <c r="D38" s="95"/>
      <c r="E38" s="95"/>
      <c r="F38" s="95"/>
      <c r="G38" s="95"/>
      <c r="H38" s="201"/>
      <c r="I38" s="202"/>
      <c r="J38" s="203"/>
    </row>
    <row r="39" spans="1:10" ht="12.75">
      <c r="A39" s="17" t="s">
        <v>32</v>
      </c>
      <c r="B39" s="95">
        <v>8646</v>
      </c>
      <c r="C39" s="95">
        <v>44001</v>
      </c>
      <c r="D39" s="95">
        <v>258</v>
      </c>
      <c r="E39" s="95">
        <v>1074</v>
      </c>
      <c r="F39" s="95">
        <v>0</v>
      </c>
      <c r="G39" s="95">
        <v>0</v>
      </c>
      <c r="H39" s="201">
        <v>23797</v>
      </c>
      <c r="I39" s="202">
        <v>30182</v>
      </c>
      <c r="J39" s="203">
        <f>SUM(H39:I39)</f>
        <v>53979</v>
      </c>
    </row>
    <row r="40" spans="1:10" ht="12.75">
      <c r="A40" s="17" t="s">
        <v>33</v>
      </c>
      <c r="B40" s="95">
        <v>6072</v>
      </c>
      <c r="C40" s="95">
        <v>37225</v>
      </c>
      <c r="D40" s="95">
        <v>2260</v>
      </c>
      <c r="E40" s="95">
        <v>2215</v>
      </c>
      <c r="F40" s="95">
        <v>31</v>
      </c>
      <c r="G40" s="95">
        <v>0</v>
      </c>
      <c r="H40" s="201">
        <v>27017</v>
      </c>
      <c r="I40" s="202">
        <v>20786</v>
      </c>
      <c r="J40" s="203">
        <f>SUM(H40:I40)</f>
        <v>47803</v>
      </c>
    </row>
    <row r="41" spans="1:10" ht="12.75">
      <c r="A41" s="17" t="s">
        <v>34</v>
      </c>
      <c r="B41" s="95">
        <v>591</v>
      </c>
      <c r="C41" s="95">
        <v>1629</v>
      </c>
      <c r="D41" s="95">
        <v>446</v>
      </c>
      <c r="E41" s="95">
        <v>628</v>
      </c>
      <c r="F41" s="95">
        <v>0</v>
      </c>
      <c r="G41" s="95">
        <v>0</v>
      </c>
      <c r="H41" s="201">
        <v>1196</v>
      </c>
      <c r="I41" s="202">
        <v>2098</v>
      </c>
      <c r="J41" s="203">
        <f>SUM(H41:I41)</f>
        <v>3294</v>
      </c>
    </row>
    <row r="42" spans="1:10" ht="12.75">
      <c r="A42" s="17" t="s">
        <v>35</v>
      </c>
      <c r="B42" s="95">
        <v>9106</v>
      </c>
      <c r="C42" s="95">
        <v>26260</v>
      </c>
      <c r="D42" s="95">
        <v>2352</v>
      </c>
      <c r="E42" s="95">
        <v>2848</v>
      </c>
      <c r="F42" s="95">
        <v>79</v>
      </c>
      <c r="G42" s="95">
        <v>0</v>
      </c>
      <c r="H42" s="201">
        <v>21901</v>
      </c>
      <c r="I42" s="202">
        <v>18744</v>
      </c>
      <c r="J42" s="203">
        <f>SUM(H42:I42)</f>
        <v>40645</v>
      </c>
    </row>
    <row r="43" spans="1:10" ht="12.75">
      <c r="A43" s="24" t="s">
        <v>38</v>
      </c>
      <c r="B43" s="52">
        <f>SUM(B39:B42)</f>
        <v>24415</v>
      </c>
      <c r="C43" s="52">
        <f aca="true" t="shared" si="5" ref="C43:I43">SUM(C39:C42)</f>
        <v>109115</v>
      </c>
      <c r="D43" s="52">
        <f t="shared" si="5"/>
        <v>5316</v>
      </c>
      <c r="E43" s="52">
        <f t="shared" si="5"/>
        <v>6765</v>
      </c>
      <c r="F43" s="52">
        <f t="shared" si="5"/>
        <v>110</v>
      </c>
      <c r="G43" s="52">
        <f t="shared" si="5"/>
        <v>0</v>
      </c>
      <c r="H43" s="57">
        <f t="shared" si="5"/>
        <v>73911</v>
      </c>
      <c r="I43" s="58">
        <f t="shared" si="5"/>
        <v>71810</v>
      </c>
      <c r="J43" s="55">
        <f>SUM(J39:J42)</f>
        <v>145721</v>
      </c>
    </row>
    <row r="44" spans="1:10" ht="12.75">
      <c r="A44" s="24"/>
      <c r="B44" s="59"/>
      <c r="C44" s="59"/>
      <c r="D44" s="59"/>
      <c r="E44" s="59"/>
      <c r="F44" s="59"/>
      <c r="G44" s="59"/>
      <c r="H44" s="60"/>
      <c r="I44" s="61"/>
      <c r="J44" s="44"/>
    </row>
    <row r="45" spans="1:10" ht="12.75">
      <c r="A45" s="1" t="s">
        <v>39</v>
      </c>
      <c r="B45" s="95">
        <v>0</v>
      </c>
      <c r="C45" s="95">
        <v>301</v>
      </c>
      <c r="D45" s="95">
        <v>0</v>
      </c>
      <c r="E45" s="95">
        <v>0</v>
      </c>
      <c r="F45" s="95">
        <v>0</v>
      </c>
      <c r="G45" s="95">
        <v>0</v>
      </c>
      <c r="H45" s="201">
        <v>53</v>
      </c>
      <c r="I45" s="202">
        <v>248</v>
      </c>
      <c r="J45" s="203">
        <f>SUM(H45:I45)</f>
        <v>301</v>
      </c>
    </row>
    <row r="46" spans="1:10" ht="12.75">
      <c r="A46" s="24" t="s">
        <v>40</v>
      </c>
      <c r="B46" s="52">
        <f>SUM(B45)</f>
        <v>0</v>
      </c>
      <c r="C46" s="52">
        <f aca="true" t="shared" si="6" ref="C46:I46">SUM(C45)</f>
        <v>301</v>
      </c>
      <c r="D46" s="52">
        <f t="shared" si="6"/>
        <v>0</v>
      </c>
      <c r="E46" s="52">
        <f t="shared" si="6"/>
        <v>0</v>
      </c>
      <c r="F46" s="52">
        <f t="shared" si="6"/>
        <v>0</v>
      </c>
      <c r="G46" s="52">
        <f t="shared" si="6"/>
        <v>0</v>
      </c>
      <c r="H46" s="57">
        <f t="shared" si="6"/>
        <v>53</v>
      </c>
      <c r="I46" s="58">
        <f t="shared" si="6"/>
        <v>248</v>
      </c>
      <c r="J46" s="55">
        <f>SUM(H46:I46)</f>
        <v>301</v>
      </c>
    </row>
    <row r="47" spans="1:10" ht="10.5" customHeight="1">
      <c r="A47" s="24"/>
      <c r="B47" s="59"/>
      <c r="C47" s="59"/>
      <c r="D47" s="59"/>
      <c r="E47" s="59"/>
      <c r="F47" s="59"/>
      <c r="G47" s="59"/>
      <c r="H47" s="60"/>
      <c r="I47" s="61"/>
      <c r="J47" s="44"/>
    </row>
    <row r="48" spans="1:10" ht="12.75">
      <c r="A48" s="200" t="s">
        <v>176</v>
      </c>
      <c r="B48" s="59"/>
      <c r="C48" s="59"/>
      <c r="D48" s="59"/>
      <c r="E48" s="59"/>
      <c r="F48" s="59"/>
      <c r="G48" s="59"/>
      <c r="H48" s="60"/>
      <c r="I48" s="61"/>
      <c r="J48" s="44"/>
    </row>
    <row r="49" spans="1:10" ht="12.75">
      <c r="A49" s="1" t="s">
        <v>177</v>
      </c>
      <c r="B49" s="95">
        <v>200</v>
      </c>
      <c r="C49" s="95">
        <v>1959</v>
      </c>
      <c r="D49" s="95">
        <v>144</v>
      </c>
      <c r="E49" s="95">
        <v>853</v>
      </c>
      <c r="F49" s="95">
        <v>0</v>
      </c>
      <c r="G49" s="95">
        <v>0</v>
      </c>
      <c r="H49" s="201">
        <v>1606</v>
      </c>
      <c r="I49" s="202">
        <v>1550</v>
      </c>
      <c r="J49" s="203">
        <f>SUM(H49:I49)</f>
        <v>3156</v>
      </c>
    </row>
    <row r="50" spans="2:10" ht="6" customHeight="1">
      <c r="B50" s="95"/>
      <c r="C50" s="95"/>
      <c r="D50" s="95"/>
      <c r="E50" s="95"/>
      <c r="F50" s="95"/>
      <c r="G50" s="95"/>
      <c r="H50" s="201"/>
      <c r="I50" s="202"/>
      <c r="J50" s="203"/>
    </row>
    <row r="51" spans="1:10" ht="12.75">
      <c r="A51" s="1" t="s">
        <v>178</v>
      </c>
      <c r="B51" s="95"/>
      <c r="C51" s="95"/>
      <c r="D51" s="95"/>
      <c r="E51" s="95"/>
      <c r="F51" s="95"/>
      <c r="G51" s="95"/>
      <c r="H51" s="201"/>
      <c r="I51" s="202"/>
      <c r="J51" s="203"/>
    </row>
    <row r="52" spans="1:10" ht="12.75">
      <c r="A52" s="1" t="s">
        <v>179</v>
      </c>
      <c r="B52" s="95">
        <v>319</v>
      </c>
      <c r="C52" s="95">
        <v>3558</v>
      </c>
      <c r="D52" s="95">
        <v>409</v>
      </c>
      <c r="E52" s="95">
        <v>101</v>
      </c>
      <c r="F52" s="95">
        <v>0</v>
      </c>
      <c r="G52" s="95">
        <v>0</v>
      </c>
      <c r="H52" s="201">
        <v>598</v>
      </c>
      <c r="I52" s="202">
        <v>3789</v>
      </c>
      <c r="J52" s="203">
        <f>SUM(H52:I52)</f>
        <v>4387</v>
      </c>
    </row>
    <row r="53" spans="1:10" ht="18" customHeight="1">
      <c r="A53" s="24" t="s">
        <v>41</v>
      </c>
      <c r="B53" s="52">
        <f>SUM(B52,B49,B46,B43,B36,B29,B22)</f>
        <v>72292</v>
      </c>
      <c r="C53" s="52">
        <f aca="true" t="shared" si="7" ref="C53:I53">SUM(C52,C49,C46,C43,C36,C29,C22)</f>
        <v>331699</v>
      </c>
      <c r="D53" s="52">
        <f t="shared" si="7"/>
        <v>13907</v>
      </c>
      <c r="E53" s="52">
        <f t="shared" si="7"/>
        <v>20153</v>
      </c>
      <c r="F53" s="52">
        <f t="shared" si="7"/>
        <v>264</v>
      </c>
      <c r="G53" s="52">
        <f t="shared" si="7"/>
        <v>0</v>
      </c>
      <c r="H53" s="57">
        <f t="shared" si="7"/>
        <v>221541</v>
      </c>
      <c r="I53" s="58">
        <f t="shared" si="7"/>
        <v>216774</v>
      </c>
      <c r="J53" s="55">
        <f>SUM(H53:I53)</f>
        <v>438315</v>
      </c>
    </row>
    <row r="54" spans="1:10" ht="12.75">
      <c r="A54" s="24" t="s">
        <v>42</v>
      </c>
      <c r="B54" s="59">
        <v>4167</v>
      </c>
      <c r="C54" s="59">
        <v>11719</v>
      </c>
      <c r="D54" s="59">
        <v>316</v>
      </c>
      <c r="E54" s="59">
        <v>1671</v>
      </c>
      <c r="F54" s="59">
        <v>142</v>
      </c>
      <c r="G54" s="59">
        <v>248</v>
      </c>
      <c r="H54" s="60">
        <v>11519</v>
      </c>
      <c r="I54" s="61">
        <v>6744</v>
      </c>
      <c r="J54" s="44">
        <f>SUM(H54:I54)</f>
        <v>18263</v>
      </c>
    </row>
    <row r="55" spans="1:10" ht="12.75">
      <c r="A55" s="24"/>
      <c r="B55" s="59"/>
      <c r="C55" s="59"/>
      <c r="D55" s="59"/>
      <c r="E55" s="59"/>
      <c r="F55" s="59"/>
      <c r="G55" s="59"/>
      <c r="H55" s="60"/>
      <c r="I55" s="61"/>
      <c r="J55" s="44"/>
    </row>
    <row r="56" spans="1:10" ht="12.75">
      <c r="A56" s="244" t="s">
        <v>43</v>
      </c>
      <c r="B56" s="62">
        <f>SUM(B53:B54)</f>
        <v>76459</v>
      </c>
      <c r="C56" s="62">
        <f aca="true" t="shared" si="8" ref="C56:I56">SUM(C53:C54)</f>
        <v>343418</v>
      </c>
      <c r="D56" s="62">
        <f t="shared" si="8"/>
        <v>14223</v>
      </c>
      <c r="E56" s="62">
        <f t="shared" si="8"/>
        <v>21824</v>
      </c>
      <c r="F56" s="62">
        <f t="shared" si="8"/>
        <v>406</v>
      </c>
      <c r="G56" s="62">
        <f t="shared" si="8"/>
        <v>248</v>
      </c>
      <c r="H56" s="63">
        <f t="shared" si="8"/>
        <v>233060</v>
      </c>
      <c r="I56" s="64">
        <f t="shared" si="8"/>
        <v>223518</v>
      </c>
      <c r="J56" s="65">
        <f>SUM(H56:I56)</f>
        <v>456578</v>
      </c>
    </row>
    <row r="57" spans="1:10" ht="12.75">
      <c r="A57" s="244" t="s">
        <v>44</v>
      </c>
      <c r="B57" s="62">
        <f>SUM(B56,B19)</f>
        <v>169612</v>
      </c>
      <c r="C57" s="62">
        <f aca="true" t="shared" si="9" ref="C57:I57">SUM(C56,C19)</f>
        <v>754727</v>
      </c>
      <c r="D57" s="62">
        <f t="shared" si="9"/>
        <v>15297</v>
      </c>
      <c r="E57" s="62">
        <f t="shared" si="9"/>
        <v>167329</v>
      </c>
      <c r="F57" s="62">
        <f t="shared" si="9"/>
        <v>542</v>
      </c>
      <c r="G57" s="62">
        <f t="shared" si="9"/>
        <v>248</v>
      </c>
      <c r="H57" s="63">
        <f t="shared" si="9"/>
        <v>565424</v>
      </c>
      <c r="I57" s="64">
        <f t="shared" si="9"/>
        <v>542331</v>
      </c>
      <c r="J57" s="65">
        <f>SUM(H57:I57)</f>
        <v>1107755</v>
      </c>
    </row>
    <row r="58" spans="2:10" ht="5.25" customHeight="1">
      <c r="B58" s="263"/>
      <c r="C58" s="262"/>
      <c r="D58" s="262"/>
      <c r="E58" s="262"/>
      <c r="F58" s="262"/>
      <c r="G58" s="203"/>
      <c r="H58" s="201"/>
      <c r="I58" s="202"/>
      <c r="J58" s="52"/>
    </row>
    <row r="59" spans="1:10" ht="12.75">
      <c r="A59" s="1" t="s">
        <v>232</v>
      </c>
      <c r="B59" s="41"/>
      <c r="C59" s="44"/>
      <c r="D59" s="44"/>
      <c r="E59" s="44"/>
      <c r="F59" s="44"/>
      <c r="G59" s="44"/>
      <c r="H59" s="245"/>
      <c r="I59" s="59"/>
      <c r="J59" s="60"/>
    </row>
    <row r="60" spans="1:10" ht="12.75">
      <c r="A60" s="1" t="s">
        <v>213</v>
      </c>
      <c r="B60" s="41"/>
      <c r="C60" s="44"/>
      <c r="D60" s="44"/>
      <c r="E60" s="44"/>
      <c r="F60" s="44"/>
      <c r="G60" s="44"/>
      <c r="H60" s="245"/>
      <c r="I60" s="281"/>
      <c r="J60" s="44"/>
    </row>
    <row r="61" spans="1:10" s="17" customFormat="1" ht="12.75">
      <c r="A61" s="39" t="s">
        <v>329</v>
      </c>
      <c r="E61" s="203"/>
      <c r="F61" s="203"/>
      <c r="G61" s="203"/>
      <c r="H61" s="278">
        <v>33581</v>
      </c>
      <c r="I61" s="279">
        <v>46429</v>
      </c>
      <c r="J61" s="51">
        <v>80010</v>
      </c>
    </row>
    <row r="62" spans="1:10" s="17" customFormat="1" ht="12.75">
      <c r="A62" s="282" t="s">
        <v>231</v>
      </c>
      <c r="E62" s="246"/>
      <c r="F62" s="246"/>
      <c r="G62" s="246"/>
      <c r="H62" s="278">
        <v>14187</v>
      </c>
      <c r="I62" s="279">
        <v>9977</v>
      </c>
      <c r="J62" s="51">
        <v>24164</v>
      </c>
    </row>
    <row r="63" spans="1:10" s="17" customFormat="1" ht="5.25" customHeight="1">
      <c r="A63" s="341"/>
      <c r="E63" s="246"/>
      <c r="F63" s="246"/>
      <c r="G63" s="246"/>
      <c r="H63" s="278"/>
      <c r="I63" s="279"/>
      <c r="J63" s="51"/>
    </row>
    <row r="64" spans="1:10" ht="12.75">
      <c r="A64" s="342" t="s">
        <v>218</v>
      </c>
      <c r="B64" s="22"/>
      <c r="C64" s="22"/>
      <c r="D64" s="22"/>
      <c r="E64" s="203"/>
      <c r="F64" s="203"/>
      <c r="G64" s="203"/>
      <c r="H64" s="278"/>
      <c r="I64" s="279"/>
      <c r="J64" s="77"/>
    </row>
    <row r="65" spans="1:10" ht="12.75">
      <c r="A65" t="s">
        <v>231</v>
      </c>
      <c r="B65" s="22"/>
      <c r="C65" s="22"/>
      <c r="D65" s="22"/>
      <c r="E65" s="203"/>
      <c r="F65" s="203"/>
      <c r="G65" s="203"/>
      <c r="H65" s="278">
        <v>28734</v>
      </c>
      <c r="I65" s="279">
        <v>35638</v>
      </c>
      <c r="J65" s="77">
        <v>64372</v>
      </c>
    </row>
    <row r="66" spans="1:10" ht="12.75">
      <c r="A66" s="17"/>
      <c r="B66" s="283"/>
      <c r="C66" s="284"/>
      <c r="D66" s="284"/>
      <c r="E66" s="284"/>
      <c r="F66" s="284"/>
      <c r="G66" s="284"/>
      <c r="H66" s="285"/>
      <c r="I66" s="286"/>
      <c r="J66" s="203"/>
    </row>
    <row r="67" spans="1:10" ht="12.75">
      <c r="A67" s="244" t="s">
        <v>45</v>
      </c>
      <c r="B67" s="247"/>
      <c r="C67" s="65"/>
      <c r="D67" s="65"/>
      <c r="E67" s="65"/>
      <c r="F67" s="65"/>
      <c r="G67" s="65"/>
      <c r="H67" s="248">
        <f>SUM(H61:H66)</f>
        <v>76502</v>
      </c>
      <c r="I67" s="62">
        <f>SUM(I61:I66)</f>
        <v>92044</v>
      </c>
      <c r="J67" s="63">
        <f>SUM(J61:J66)</f>
        <v>168546</v>
      </c>
    </row>
    <row r="68" spans="1:10" ht="7.5" customHeight="1">
      <c r="A68" s="17"/>
      <c r="B68" s="239"/>
      <c r="C68" s="262"/>
      <c r="D68" s="262"/>
      <c r="E68" s="262"/>
      <c r="F68" s="262"/>
      <c r="G68" s="203"/>
      <c r="H68" s="242"/>
      <c r="I68" s="95"/>
      <c r="J68" s="201"/>
    </row>
    <row r="69" spans="1:10" ht="12.75">
      <c r="A69" s="246" t="s">
        <v>46</v>
      </c>
      <c r="B69" s="249"/>
      <c r="C69" s="246"/>
      <c r="D69" s="246"/>
      <c r="E69" s="246"/>
      <c r="F69" s="246"/>
      <c r="G69" s="246"/>
      <c r="H69" s="250">
        <f>SUM(H67,H57)</f>
        <v>641926</v>
      </c>
      <c r="I69" s="251">
        <f>SUM(I67,I57)</f>
        <v>634375</v>
      </c>
      <c r="J69" s="252">
        <f>SUM(H69:I69)</f>
        <v>1276301</v>
      </c>
    </row>
    <row r="70" ht="12.75">
      <c r="A70" s="280"/>
    </row>
    <row r="71" ht="12.75">
      <c r="A71" s="22" t="s">
        <v>330</v>
      </c>
    </row>
    <row r="72" ht="12.75">
      <c r="A72" s="22" t="s">
        <v>233</v>
      </c>
    </row>
  </sheetData>
  <sheetProtection/>
  <mergeCells count="1">
    <mergeCell ref="A2:J2"/>
  </mergeCells>
  <printOptions horizontalCentered="1"/>
  <pageMargins left="0.3937007874015748" right="0.3937007874015748" top="0.3937007874015748" bottom="0" header="0.5118110236220472" footer="0.5118110236220472"/>
  <pageSetup horizontalDpi="600" verticalDpi="600" orientation="portrait" paperSize="9" scale="75"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Y24"/>
  <sheetViews>
    <sheetView zoomScalePageLayoutView="0" workbookViewId="0" topLeftCell="A1">
      <selection activeCell="A1" sqref="A1"/>
    </sheetView>
  </sheetViews>
  <sheetFormatPr defaultColWidth="9.140625" defaultRowHeight="12.75"/>
  <cols>
    <col min="1" max="1" width="20.00390625" style="39" bestFit="1" customWidth="1"/>
    <col min="2" max="3" width="8.7109375" style="0" customWidth="1"/>
    <col min="4" max="4" width="8.7109375" style="39" customWidth="1"/>
    <col min="5" max="6" width="8.7109375" style="0" customWidth="1"/>
    <col min="7" max="7" width="8.7109375" style="39" customWidth="1"/>
    <col min="8" max="9" width="8.7109375" style="0" customWidth="1"/>
    <col min="10" max="10" width="8.7109375" style="39" customWidth="1"/>
    <col min="11" max="12" width="8.7109375" style="0" customWidth="1"/>
    <col min="13" max="13" width="8.7109375" style="39" customWidth="1"/>
    <col min="14" max="15" width="8.7109375" style="0" customWidth="1"/>
    <col min="16" max="16" width="8.7109375" style="39" customWidth="1"/>
    <col min="17" max="18" width="8.7109375" style="0" customWidth="1"/>
    <col min="19" max="19" width="8.7109375" style="39" customWidth="1"/>
    <col min="20" max="21" width="8.7109375" style="0" customWidth="1"/>
    <col min="22" max="22" width="8.7109375" style="39" customWidth="1"/>
    <col min="23" max="23" width="10.140625" style="0" customWidth="1"/>
    <col min="25" max="25" width="9.140625" style="39" customWidth="1"/>
  </cols>
  <sheetData>
    <row r="1" ht="12.75">
      <c r="A1" s="1" t="s">
        <v>247</v>
      </c>
    </row>
    <row r="2" spans="1:22" ht="12.75">
      <c r="A2" s="345" t="s">
        <v>47</v>
      </c>
      <c r="B2" s="345"/>
      <c r="C2" s="345"/>
      <c r="D2" s="345"/>
      <c r="E2" s="345"/>
      <c r="F2" s="345"/>
      <c r="G2" s="345"/>
      <c r="H2" s="345"/>
      <c r="I2" s="345"/>
      <c r="J2" s="345"/>
      <c r="K2" s="345"/>
      <c r="L2" s="345"/>
      <c r="M2" s="345"/>
      <c r="N2" s="345"/>
      <c r="O2" s="345"/>
      <c r="P2" s="345"/>
      <c r="Q2" s="345"/>
      <c r="R2" s="345"/>
      <c r="S2" s="345"/>
      <c r="T2" s="345"/>
      <c r="U2" s="345"/>
      <c r="V2" s="345"/>
    </row>
    <row r="3" ht="13.5" thickBot="1"/>
    <row r="4" spans="1:25" ht="12.75">
      <c r="A4" s="68"/>
      <c r="B4" s="350" t="s">
        <v>48</v>
      </c>
      <c r="C4" s="349"/>
      <c r="D4" s="352"/>
      <c r="E4" s="349" t="s">
        <v>49</v>
      </c>
      <c r="F4" s="349"/>
      <c r="G4" s="352"/>
      <c r="H4" s="349" t="s">
        <v>50</v>
      </c>
      <c r="I4" s="349"/>
      <c r="J4" s="349"/>
      <c r="K4" s="350" t="s">
        <v>51</v>
      </c>
      <c r="L4" s="349"/>
      <c r="M4" s="349"/>
      <c r="N4" s="350" t="s">
        <v>52</v>
      </c>
      <c r="O4" s="349"/>
      <c r="P4" s="351"/>
      <c r="Q4" s="349" t="s">
        <v>53</v>
      </c>
      <c r="R4" s="349"/>
      <c r="S4" s="349"/>
      <c r="T4" s="350" t="s">
        <v>54</v>
      </c>
      <c r="U4" s="349"/>
      <c r="V4" s="351"/>
      <c r="W4" s="350" t="s">
        <v>8</v>
      </c>
      <c r="X4" s="349"/>
      <c r="Y4" s="349"/>
    </row>
    <row r="5" spans="2:23" s="39" customFormat="1" ht="12.75">
      <c r="B5" s="69"/>
      <c r="E5" s="69"/>
      <c r="H5" s="346" t="s">
        <v>55</v>
      </c>
      <c r="I5" s="347"/>
      <c r="J5" s="348"/>
      <c r="K5" s="69"/>
      <c r="N5" s="69"/>
      <c r="P5" s="205"/>
      <c r="T5" s="69"/>
      <c r="W5" s="69"/>
    </row>
    <row r="6" spans="1:25" s="29" customFormat="1" ht="12.75">
      <c r="A6" s="70"/>
      <c r="B6" s="71" t="s">
        <v>56</v>
      </c>
      <c r="C6" s="72" t="s">
        <v>57</v>
      </c>
      <c r="D6" s="72" t="s">
        <v>58</v>
      </c>
      <c r="E6" s="71" t="s">
        <v>56</v>
      </c>
      <c r="F6" s="72" t="s">
        <v>57</v>
      </c>
      <c r="G6" s="72" t="s">
        <v>58</v>
      </c>
      <c r="H6" s="71" t="s">
        <v>56</v>
      </c>
      <c r="I6" s="72" t="s">
        <v>57</v>
      </c>
      <c r="J6" s="72" t="s">
        <v>58</v>
      </c>
      <c r="K6" s="71" t="s">
        <v>56</v>
      </c>
      <c r="L6" s="72" t="s">
        <v>57</v>
      </c>
      <c r="M6" s="72" t="s">
        <v>58</v>
      </c>
      <c r="N6" s="71" t="s">
        <v>56</v>
      </c>
      <c r="O6" s="72" t="s">
        <v>57</v>
      </c>
      <c r="P6" s="206" t="s">
        <v>58</v>
      </c>
      <c r="Q6" s="72" t="s">
        <v>56</v>
      </c>
      <c r="R6" s="72" t="s">
        <v>57</v>
      </c>
      <c r="S6" s="72" t="s">
        <v>58</v>
      </c>
      <c r="T6" s="71" t="s">
        <v>56</v>
      </c>
      <c r="U6" s="72" t="s">
        <v>57</v>
      </c>
      <c r="V6" s="72" t="s">
        <v>58</v>
      </c>
      <c r="W6" s="71" t="s">
        <v>56</v>
      </c>
      <c r="X6" s="72" t="s">
        <v>57</v>
      </c>
      <c r="Y6" s="72" t="s">
        <v>58</v>
      </c>
    </row>
    <row r="7" spans="1:25" s="75" customFormat="1" ht="12.75">
      <c r="A7" s="39"/>
      <c r="B7" s="73"/>
      <c r="C7" s="74"/>
      <c r="D7" s="74"/>
      <c r="E7" s="73"/>
      <c r="F7" s="74"/>
      <c r="G7" s="74"/>
      <c r="H7" s="73"/>
      <c r="I7" s="74"/>
      <c r="J7" s="74"/>
      <c r="K7" s="73"/>
      <c r="L7" s="74"/>
      <c r="M7" s="74"/>
      <c r="N7" s="73"/>
      <c r="O7" s="74"/>
      <c r="P7" s="207"/>
      <c r="Q7" s="74"/>
      <c r="R7" s="74"/>
      <c r="S7" s="74"/>
      <c r="T7" s="73"/>
      <c r="U7" s="74"/>
      <c r="V7" s="74"/>
      <c r="W7" s="73"/>
      <c r="X7" s="74"/>
      <c r="Y7" s="74"/>
    </row>
    <row r="8" spans="1:23" s="75" customFormat="1" ht="12.75">
      <c r="A8" s="1" t="s">
        <v>17</v>
      </c>
      <c r="B8" s="204"/>
      <c r="E8" s="204"/>
      <c r="H8" s="204"/>
      <c r="K8" s="204"/>
      <c r="N8" s="204"/>
      <c r="P8" s="208"/>
      <c r="T8" s="204"/>
      <c r="W8" s="204"/>
    </row>
    <row r="9" spans="1:25" ht="12.75">
      <c r="A9" s="39" t="s">
        <v>18</v>
      </c>
      <c r="B9" s="56">
        <v>33726</v>
      </c>
      <c r="C9" s="51">
        <v>32160</v>
      </c>
      <c r="D9" s="76">
        <v>65886</v>
      </c>
      <c r="E9" s="56">
        <v>19246</v>
      </c>
      <c r="F9" s="51">
        <v>18359</v>
      </c>
      <c r="G9" s="76">
        <v>37605</v>
      </c>
      <c r="H9" s="56">
        <v>5595</v>
      </c>
      <c r="I9" s="51">
        <v>5554</v>
      </c>
      <c r="J9" s="76">
        <v>11149</v>
      </c>
      <c r="K9" s="56">
        <v>20273</v>
      </c>
      <c r="L9" s="51">
        <v>19489</v>
      </c>
      <c r="M9" s="76">
        <v>39762</v>
      </c>
      <c r="N9" s="56">
        <v>27174</v>
      </c>
      <c r="O9" s="51">
        <v>26163</v>
      </c>
      <c r="P9" s="209">
        <v>53337</v>
      </c>
      <c r="Q9" s="51">
        <v>10</v>
      </c>
      <c r="R9" s="51">
        <v>4</v>
      </c>
      <c r="S9" s="76">
        <v>14</v>
      </c>
      <c r="T9" s="56">
        <v>15434</v>
      </c>
      <c r="U9" s="51">
        <v>14343</v>
      </c>
      <c r="V9" s="76">
        <v>29777</v>
      </c>
      <c r="W9" s="56">
        <f aca="true" t="shared" si="0" ref="W9:X11">SUM(T9,Q9,N9,K9,H9,E9,B9)</f>
        <v>121458</v>
      </c>
      <c r="X9" s="51">
        <f t="shared" si="0"/>
        <v>116072</v>
      </c>
      <c r="Y9" s="51">
        <f>SUM(W9:X9)</f>
        <v>237530</v>
      </c>
    </row>
    <row r="10" spans="1:25" ht="12.75">
      <c r="A10" s="39" t="s">
        <v>19</v>
      </c>
      <c r="B10" s="56">
        <v>350</v>
      </c>
      <c r="C10" s="77">
        <v>169</v>
      </c>
      <c r="D10" s="76">
        <v>519</v>
      </c>
      <c r="E10" s="56">
        <v>94</v>
      </c>
      <c r="F10" s="77">
        <v>54</v>
      </c>
      <c r="G10" s="76">
        <v>148</v>
      </c>
      <c r="H10" s="56">
        <v>95</v>
      </c>
      <c r="I10" s="77">
        <v>42</v>
      </c>
      <c r="J10" s="76">
        <v>137</v>
      </c>
      <c r="K10" s="56">
        <v>267</v>
      </c>
      <c r="L10" s="77">
        <v>143</v>
      </c>
      <c r="M10" s="76">
        <v>410</v>
      </c>
      <c r="N10" s="56">
        <v>316</v>
      </c>
      <c r="O10" s="51">
        <v>127</v>
      </c>
      <c r="P10" s="209">
        <v>443</v>
      </c>
      <c r="Q10" s="51">
        <v>0</v>
      </c>
      <c r="R10" s="77">
        <v>0</v>
      </c>
      <c r="S10" s="76">
        <v>0</v>
      </c>
      <c r="T10" s="56">
        <v>193</v>
      </c>
      <c r="U10" s="77">
        <v>100</v>
      </c>
      <c r="V10" s="76">
        <v>293</v>
      </c>
      <c r="W10" s="56">
        <f t="shared" si="0"/>
        <v>1315</v>
      </c>
      <c r="X10" s="77">
        <f t="shared" si="0"/>
        <v>635</v>
      </c>
      <c r="Y10" s="51">
        <f>SUM(W10:X10)</f>
        <v>1950</v>
      </c>
    </row>
    <row r="11" spans="1:25" s="24" customFormat="1" ht="12.75">
      <c r="A11" s="78" t="s">
        <v>8</v>
      </c>
      <c r="B11" s="25">
        <v>34076</v>
      </c>
      <c r="C11" s="28">
        <v>32329</v>
      </c>
      <c r="D11" s="28">
        <v>66405</v>
      </c>
      <c r="E11" s="25">
        <v>19340</v>
      </c>
      <c r="F11" s="28">
        <v>18413</v>
      </c>
      <c r="G11" s="28">
        <v>37753</v>
      </c>
      <c r="H11" s="25">
        <v>5690</v>
      </c>
      <c r="I11" s="28">
        <v>5596</v>
      </c>
      <c r="J11" s="28">
        <v>11286</v>
      </c>
      <c r="K11" s="25">
        <v>20540</v>
      </c>
      <c r="L11" s="28">
        <v>19632</v>
      </c>
      <c r="M11" s="28">
        <v>40172</v>
      </c>
      <c r="N11" s="25">
        <v>27490</v>
      </c>
      <c r="O11" s="28">
        <v>26290</v>
      </c>
      <c r="P11" s="210">
        <v>53780</v>
      </c>
      <c r="Q11" s="28">
        <v>10</v>
      </c>
      <c r="R11" s="28">
        <v>4</v>
      </c>
      <c r="S11" s="28">
        <v>14</v>
      </c>
      <c r="T11" s="25">
        <v>15627</v>
      </c>
      <c r="U11" s="28">
        <v>14443</v>
      </c>
      <c r="V11" s="28">
        <v>30070</v>
      </c>
      <c r="W11" s="25">
        <f t="shared" si="0"/>
        <v>122773</v>
      </c>
      <c r="X11" s="28">
        <f t="shared" si="0"/>
        <v>116707</v>
      </c>
      <c r="Y11" s="28">
        <f>SUM(W11:X11)</f>
        <v>239480</v>
      </c>
    </row>
    <row r="12" spans="1:25" s="39" customFormat="1" ht="12.75">
      <c r="A12" s="79" t="s">
        <v>21</v>
      </c>
      <c r="B12" s="56"/>
      <c r="C12" s="51"/>
      <c r="D12" s="76"/>
      <c r="E12" s="56"/>
      <c r="F12" s="51"/>
      <c r="G12" s="76"/>
      <c r="H12" s="56"/>
      <c r="I12" s="51"/>
      <c r="J12" s="76"/>
      <c r="K12" s="56"/>
      <c r="L12" s="51"/>
      <c r="M12" s="76"/>
      <c r="N12" s="56"/>
      <c r="O12" s="51"/>
      <c r="P12" s="209"/>
      <c r="Q12" s="51"/>
      <c r="R12" s="51"/>
      <c r="S12" s="76"/>
      <c r="T12" s="56"/>
      <c r="U12" s="51"/>
      <c r="V12" s="76"/>
      <c r="W12" s="56"/>
      <c r="X12" s="51"/>
      <c r="Y12" s="51"/>
    </row>
    <row r="13" spans="1:25" ht="12.75">
      <c r="A13" s="80" t="s">
        <v>18</v>
      </c>
      <c r="B13" s="56">
        <v>53239</v>
      </c>
      <c r="C13" s="51">
        <v>53161</v>
      </c>
      <c r="D13" s="76">
        <v>106400</v>
      </c>
      <c r="E13" s="56">
        <v>29683</v>
      </c>
      <c r="F13" s="51">
        <v>29855</v>
      </c>
      <c r="G13" s="76">
        <v>59538</v>
      </c>
      <c r="H13" s="56">
        <v>6663</v>
      </c>
      <c r="I13" s="51">
        <v>6823</v>
      </c>
      <c r="J13" s="76">
        <v>13486</v>
      </c>
      <c r="K13" s="56">
        <v>34267</v>
      </c>
      <c r="L13" s="51">
        <v>33952</v>
      </c>
      <c r="M13" s="76">
        <v>68219</v>
      </c>
      <c r="N13" s="56">
        <v>43849</v>
      </c>
      <c r="O13" s="51">
        <v>43273</v>
      </c>
      <c r="P13" s="209">
        <v>87122</v>
      </c>
      <c r="Q13" s="51">
        <v>8</v>
      </c>
      <c r="R13" s="51">
        <v>8</v>
      </c>
      <c r="S13" s="76">
        <v>16</v>
      </c>
      <c r="T13" s="56">
        <v>24931</v>
      </c>
      <c r="U13" s="51">
        <v>24845</v>
      </c>
      <c r="V13" s="76">
        <v>49776</v>
      </c>
      <c r="W13" s="56">
        <f aca="true" t="shared" si="1" ref="W13:X15">SUM(T13,Q13,N13,K13,H13,E13,B13)</f>
        <v>192640</v>
      </c>
      <c r="X13" s="51">
        <f t="shared" si="1"/>
        <v>191917</v>
      </c>
      <c r="Y13" s="51">
        <f>SUM(W13:X13)</f>
        <v>384557</v>
      </c>
    </row>
    <row r="14" spans="1:25" ht="12.75">
      <c r="A14" s="80" t="s">
        <v>19</v>
      </c>
      <c r="B14" s="56">
        <v>4551</v>
      </c>
      <c r="C14" s="77">
        <v>2757</v>
      </c>
      <c r="D14" s="76">
        <v>7308</v>
      </c>
      <c r="E14" s="56">
        <v>2049</v>
      </c>
      <c r="F14" s="77">
        <v>1367</v>
      </c>
      <c r="G14" s="76">
        <v>3416</v>
      </c>
      <c r="H14" s="56">
        <v>355</v>
      </c>
      <c r="I14" s="77">
        <v>232</v>
      </c>
      <c r="J14" s="76">
        <v>587</v>
      </c>
      <c r="K14" s="56">
        <v>3354</v>
      </c>
      <c r="L14" s="77">
        <v>1992</v>
      </c>
      <c r="M14" s="76">
        <v>5346</v>
      </c>
      <c r="N14" s="56">
        <v>3752</v>
      </c>
      <c r="O14" s="51">
        <v>2299</v>
      </c>
      <c r="P14" s="209">
        <v>6051</v>
      </c>
      <c r="Q14" s="51">
        <v>0</v>
      </c>
      <c r="R14" s="77">
        <v>0</v>
      </c>
      <c r="S14" s="76">
        <v>0</v>
      </c>
      <c r="T14" s="56">
        <v>2890</v>
      </c>
      <c r="U14" s="77">
        <v>1542</v>
      </c>
      <c r="V14" s="76">
        <v>4432</v>
      </c>
      <c r="W14" s="56">
        <f t="shared" si="1"/>
        <v>16951</v>
      </c>
      <c r="X14" s="77">
        <f t="shared" si="1"/>
        <v>10189</v>
      </c>
      <c r="Y14" s="51">
        <f>SUM(W14:X14)</f>
        <v>27140</v>
      </c>
    </row>
    <row r="15" spans="1:25" s="30" customFormat="1" ht="12.75">
      <c r="A15" s="78" t="s">
        <v>8</v>
      </c>
      <c r="B15" s="25">
        <v>57790</v>
      </c>
      <c r="C15" s="28">
        <v>55918</v>
      </c>
      <c r="D15" s="28">
        <v>113708</v>
      </c>
      <c r="E15" s="25">
        <v>31732</v>
      </c>
      <c r="F15" s="28">
        <v>31222</v>
      </c>
      <c r="G15" s="28">
        <v>62954</v>
      </c>
      <c r="H15" s="25">
        <v>7018</v>
      </c>
      <c r="I15" s="28">
        <v>7055</v>
      </c>
      <c r="J15" s="28">
        <v>14073</v>
      </c>
      <c r="K15" s="25">
        <v>37621</v>
      </c>
      <c r="L15" s="28">
        <v>35944</v>
      </c>
      <c r="M15" s="28">
        <v>73565</v>
      </c>
      <c r="N15" s="25">
        <v>47601</v>
      </c>
      <c r="O15" s="28">
        <v>45572</v>
      </c>
      <c r="P15" s="210">
        <v>93173</v>
      </c>
      <c r="Q15" s="28">
        <v>8</v>
      </c>
      <c r="R15" s="28">
        <v>8</v>
      </c>
      <c r="S15" s="28">
        <v>16</v>
      </c>
      <c r="T15" s="25">
        <v>27821</v>
      </c>
      <c r="U15" s="28">
        <v>26387</v>
      </c>
      <c r="V15" s="28">
        <v>54208</v>
      </c>
      <c r="W15" s="25">
        <f t="shared" si="1"/>
        <v>209591</v>
      </c>
      <c r="X15" s="28">
        <f t="shared" si="1"/>
        <v>202106</v>
      </c>
      <c r="Y15" s="28">
        <f>SUM(W15:X15)</f>
        <v>411697</v>
      </c>
    </row>
    <row r="16" spans="1:25" s="75" customFormat="1" ht="12.75">
      <c r="A16" s="79" t="s">
        <v>59</v>
      </c>
      <c r="B16" s="81"/>
      <c r="C16" s="76"/>
      <c r="D16" s="51"/>
      <c r="E16" s="81"/>
      <c r="F16" s="76"/>
      <c r="G16" s="51"/>
      <c r="H16" s="81"/>
      <c r="I16" s="76"/>
      <c r="J16" s="51"/>
      <c r="K16" s="81"/>
      <c r="L16" s="76"/>
      <c r="M16" s="51"/>
      <c r="N16" s="81"/>
      <c r="O16" s="76"/>
      <c r="P16" s="211"/>
      <c r="Q16" s="51"/>
      <c r="R16" s="51"/>
      <c r="S16" s="51"/>
      <c r="T16" s="81"/>
      <c r="U16" s="76"/>
      <c r="V16" s="51"/>
      <c r="W16" s="56"/>
      <c r="X16" s="51"/>
      <c r="Y16" s="51"/>
    </row>
    <row r="17" spans="1:25" ht="12.75">
      <c r="A17" s="39" t="s">
        <v>18</v>
      </c>
      <c r="B17" s="81">
        <v>60663</v>
      </c>
      <c r="C17" s="76">
        <v>60813</v>
      </c>
      <c r="D17" s="51">
        <v>121476</v>
      </c>
      <c r="E17" s="81">
        <v>30754</v>
      </c>
      <c r="F17" s="76">
        <v>28965</v>
      </c>
      <c r="G17" s="51">
        <v>59719</v>
      </c>
      <c r="H17" s="81">
        <v>6161</v>
      </c>
      <c r="I17" s="76">
        <v>6774</v>
      </c>
      <c r="J17" s="51">
        <v>12935</v>
      </c>
      <c r="K17" s="81">
        <v>42530</v>
      </c>
      <c r="L17" s="76">
        <v>41713</v>
      </c>
      <c r="M17" s="51">
        <v>84243</v>
      </c>
      <c r="N17" s="81">
        <v>48744</v>
      </c>
      <c r="O17" s="76">
        <v>48344</v>
      </c>
      <c r="P17" s="211">
        <v>97088</v>
      </c>
      <c r="Q17" s="51">
        <v>0</v>
      </c>
      <c r="R17" s="51">
        <v>0</v>
      </c>
      <c r="S17" s="51">
        <v>0</v>
      </c>
      <c r="T17" s="81">
        <v>32689</v>
      </c>
      <c r="U17" s="76">
        <v>30165</v>
      </c>
      <c r="V17" s="51">
        <v>62854</v>
      </c>
      <c r="W17" s="56">
        <f aca="true" t="shared" si="2" ref="W17:X19">SUM(T17,Q17,N17,K17,H17,E17,B17)</f>
        <v>221541</v>
      </c>
      <c r="X17" s="51">
        <f t="shared" si="2"/>
        <v>216774</v>
      </c>
      <c r="Y17" s="51">
        <f>SUM(W17:X17)</f>
        <v>438315</v>
      </c>
    </row>
    <row r="18" spans="1:25" ht="12.75">
      <c r="A18" s="39" t="s">
        <v>19</v>
      </c>
      <c r="B18" s="81">
        <v>3090</v>
      </c>
      <c r="C18" s="82">
        <v>1856</v>
      </c>
      <c r="D18" s="51">
        <v>4946</v>
      </c>
      <c r="E18" s="81">
        <v>1031</v>
      </c>
      <c r="F18" s="82">
        <v>609</v>
      </c>
      <c r="G18" s="51">
        <v>1640</v>
      </c>
      <c r="H18" s="81">
        <v>343</v>
      </c>
      <c r="I18" s="82">
        <v>222</v>
      </c>
      <c r="J18" s="51">
        <v>565</v>
      </c>
      <c r="K18" s="81">
        <v>2395</v>
      </c>
      <c r="L18" s="82">
        <v>1499</v>
      </c>
      <c r="M18" s="51">
        <v>3894</v>
      </c>
      <c r="N18" s="81">
        <v>2484</v>
      </c>
      <c r="O18" s="76">
        <v>1504</v>
      </c>
      <c r="P18" s="211">
        <v>3988</v>
      </c>
      <c r="Q18" s="51">
        <v>0</v>
      </c>
      <c r="R18" s="51">
        <v>0</v>
      </c>
      <c r="S18" s="51">
        <v>0</v>
      </c>
      <c r="T18" s="81">
        <v>2176</v>
      </c>
      <c r="U18" s="82">
        <v>1054</v>
      </c>
      <c r="V18" s="51">
        <v>3230</v>
      </c>
      <c r="W18" s="56">
        <f t="shared" si="2"/>
        <v>11519</v>
      </c>
      <c r="X18" s="77">
        <f t="shared" si="2"/>
        <v>6744</v>
      </c>
      <c r="Y18" s="51">
        <f>SUM(W18:X18)</f>
        <v>18263</v>
      </c>
    </row>
    <row r="19" spans="1:25" s="24" customFormat="1" ht="12.75">
      <c r="A19" s="78" t="s">
        <v>8</v>
      </c>
      <c r="B19" s="25">
        <f>SUM(B17:B18)</f>
        <v>63753</v>
      </c>
      <c r="C19" s="28">
        <f aca="true" t="shared" si="3" ref="C19:V19">SUM(C17:C18)</f>
        <v>62669</v>
      </c>
      <c r="D19" s="28">
        <f t="shared" si="3"/>
        <v>126422</v>
      </c>
      <c r="E19" s="25">
        <f t="shared" si="3"/>
        <v>31785</v>
      </c>
      <c r="F19" s="28">
        <f t="shared" si="3"/>
        <v>29574</v>
      </c>
      <c r="G19" s="28">
        <f t="shared" si="3"/>
        <v>61359</v>
      </c>
      <c r="H19" s="25">
        <f t="shared" si="3"/>
        <v>6504</v>
      </c>
      <c r="I19" s="28">
        <f t="shared" si="3"/>
        <v>6996</v>
      </c>
      <c r="J19" s="28">
        <f t="shared" si="3"/>
        <v>13500</v>
      </c>
      <c r="K19" s="25">
        <f t="shared" si="3"/>
        <v>44925</v>
      </c>
      <c r="L19" s="28">
        <f t="shared" si="3"/>
        <v>43212</v>
      </c>
      <c r="M19" s="28">
        <f t="shared" si="3"/>
        <v>88137</v>
      </c>
      <c r="N19" s="25">
        <f t="shared" si="3"/>
        <v>51228</v>
      </c>
      <c r="O19" s="28">
        <f t="shared" si="3"/>
        <v>49848</v>
      </c>
      <c r="P19" s="210">
        <f t="shared" si="3"/>
        <v>101076</v>
      </c>
      <c r="Q19" s="28">
        <f t="shared" si="3"/>
        <v>0</v>
      </c>
      <c r="R19" s="28">
        <f t="shared" si="3"/>
        <v>0</v>
      </c>
      <c r="S19" s="28">
        <f t="shared" si="3"/>
        <v>0</v>
      </c>
      <c r="T19" s="25">
        <f t="shared" si="3"/>
        <v>34865</v>
      </c>
      <c r="U19" s="28">
        <f t="shared" si="3"/>
        <v>31219</v>
      </c>
      <c r="V19" s="28">
        <f t="shared" si="3"/>
        <v>66084</v>
      </c>
      <c r="W19" s="25">
        <f t="shared" si="2"/>
        <v>233060</v>
      </c>
      <c r="X19" s="28">
        <f t="shared" si="2"/>
        <v>223518</v>
      </c>
      <c r="Y19" s="28">
        <f>SUM(W19:X19)</f>
        <v>456578</v>
      </c>
    </row>
    <row r="21" ht="12.75">
      <c r="Y21" s="51"/>
    </row>
    <row r="23" ht="12.75">
      <c r="Y23" s="51"/>
    </row>
    <row r="24" ht="12.75">
      <c r="Y24" s="51"/>
    </row>
  </sheetData>
  <sheetProtection/>
  <mergeCells count="10">
    <mergeCell ref="H5:J5"/>
    <mergeCell ref="A2:V2"/>
    <mergeCell ref="Q4:S4"/>
    <mergeCell ref="N4:P4"/>
    <mergeCell ref="T4:V4"/>
    <mergeCell ref="W4:Y4"/>
    <mergeCell ref="B4:D4"/>
    <mergeCell ref="E4:G4"/>
    <mergeCell ref="H4:J4"/>
    <mergeCell ref="K4:M4"/>
  </mergeCells>
  <printOptions/>
  <pageMargins left="0" right="0" top="0.7874015748031497" bottom="0.5905511811023623" header="0.5118110236220472" footer="0.5118110236220472"/>
  <pageSetup fitToWidth="2" horizontalDpi="600" verticalDpi="600" orientation="portrait" paperSize="9" scale="85"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49"/>
  <sheetViews>
    <sheetView zoomScalePageLayoutView="0" workbookViewId="0" topLeftCell="A1">
      <selection activeCell="P19" sqref="P19"/>
    </sheetView>
  </sheetViews>
  <sheetFormatPr defaultColWidth="12.140625" defaultRowHeight="12.75"/>
  <cols>
    <col min="1" max="1" width="31.7109375" style="67" customWidth="1"/>
    <col min="2" max="11" width="7.7109375" style="67" customWidth="1"/>
    <col min="12" max="12" width="8.57421875" style="67" customWidth="1"/>
    <col min="13" max="22" width="7.7109375" style="67" customWidth="1"/>
    <col min="23" max="42" width="10.140625" style="67" customWidth="1"/>
    <col min="43" max="16384" width="12.140625" style="67" customWidth="1"/>
  </cols>
  <sheetData>
    <row r="1" spans="1:17" ht="12.75">
      <c r="A1" s="1" t="s">
        <v>247</v>
      </c>
      <c r="B1" s="67" t="s">
        <v>116</v>
      </c>
      <c r="Q1" s="66"/>
    </row>
    <row r="2" spans="1:17" ht="12">
      <c r="A2" s="353" t="s">
        <v>234</v>
      </c>
      <c r="B2" s="353"/>
      <c r="C2" s="353"/>
      <c r="D2" s="353"/>
      <c r="E2" s="353"/>
      <c r="F2" s="353"/>
      <c r="G2" s="353"/>
      <c r="H2" s="353"/>
      <c r="I2" s="353"/>
      <c r="J2" s="353"/>
      <c r="K2" s="353"/>
      <c r="L2" s="353"/>
      <c r="M2" s="353"/>
      <c r="N2" s="353"/>
      <c r="O2" s="353"/>
      <c r="P2" s="353"/>
      <c r="Q2" s="353"/>
    </row>
    <row r="3" ht="12" thickBot="1">
      <c r="Q3" s="66"/>
    </row>
    <row r="4" spans="1:17" ht="11.25">
      <c r="A4" s="171"/>
      <c r="B4" s="172" t="s">
        <v>135</v>
      </c>
      <c r="C4" s="173"/>
      <c r="D4" s="173"/>
      <c r="E4" s="173"/>
      <c r="F4" s="172" t="s">
        <v>164</v>
      </c>
      <c r="G4" s="173"/>
      <c r="H4" s="173"/>
      <c r="I4" s="173"/>
      <c r="J4" s="172" t="s">
        <v>2</v>
      </c>
      <c r="K4" s="173"/>
      <c r="L4" s="173"/>
      <c r="M4" s="173"/>
      <c r="N4" s="172" t="s">
        <v>3</v>
      </c>
      <c r="O4" s="173"/>
      <c r="P4" s="173"/>
      <c r="Q4" s="173"/>
    </row>
    <row r="5" spans="1:17" ht="11.25">
      <c r="A5" s="174"/>
      <c r="B5" s="175" t="s">
        <v>56</v>
      </c>
      <c r="C5" s="174" t="s">
        <v>57</v>
      </c>
      <c r="D5" s="174" t="s">
        <v>58</v>
      </c>
      <c r="E5" s="174" t="s">
        <v>161</v>
      </c>
      <c r="F5" s="175" t="s">
        <v>56</v>
      </c>
      <c r="G5" s="174" t="s">
        <v>57</v>
      </c>
      <c r="H5" s="174" t="s">
        <v>58</v>
      </c>
      <c r="I5" s="174" t="s">
        <v>161</v>
      </c>
      <c r="J5" s="175" t="s">
        <v>56</v>
      </c>
      <c r="K5" s="174" t="s">
        <v>57</v>
      </c>
      <c r="L5" s="174" t="s">
        <v>58</v>
      </c>
      <c r="M5" s="174" t="s">
        <v>161</v>
      </c>
      <c r="N5" s="175" t="s">
        <v>56</v>
      </c>
      <c r="O5" s="174" t="s">
        <v>57</v>
      </c>
      <c r="P5" s="174" t="s">
        <v>58</v>
      </c>
      <c r="Q5" s="174" t="s">
        <v>161</v>
      </c>
    </row>
    <row r="6" spans="1:17" ht="11.25">
      <c r="A6" s="170"/>
      <c r="B6" s="176"/>
      <c r="C6" s="177"/>
      <c r="D6" s="177"/>
      <c r="E6" s="177"/>
      <c r="F6" s="176"/>
      <c r="G6" s="177"/>
      <c r="H6" s="177"/>
      <c r="I6" s="177"/>
      <c r="J6" s="176"/>
      <c r="K6" s="177"/>
      <c r="L6" s="177"/>
      <c r="M6" s="177"/>
      <c r="N6" s="176"/>
      <c r="O6" s="177"/>
      <c r="P6" s="177"/>
      <c r="Q6" s="177"/>
    </row>
    <row r="7" spans="1:17" ht="11.25">
      <c r="A7" s="170" t="s">
        <v>65</v>
      </c>
      <c r="B7" s="178">
        <v>16943</v>
      </c>
      <c r="C7" s="179">
        <v>16335</v>
      </c>
      <c r="D7" s="179">
        <f>SUM(B7:C7)</f>
        <v>33278</v>
      </c>
      <c r="E7" s="180">
        <f>D7/L29*100</f>
        <v>14.010019786974276</v>
      </c>
      <c r="F7" s="178">
        <v>76254</v>
      </c>
      <c r="G7" s="179">
        <v>73318</v>
      </c>
      <c r="H7" s="179">
        <f>SUM(F7:G7)</f>
        <v>149572</v>
      </c>
      <c r="I7" s="180">
        <f>H7/L29*100</f>
        <v>62.96973013935082</v>
      </c>
      <c r="J7" s="178">
        <v>71</v>
      </c>
      <c r="K7" s="179">
        <v>69</v>
      </c>
      <c r="L7" s="179">
        <f>SUM(J7:K7)</f>
        <v>140</v>
      </c>
      <c r="M7" s="180">
        <f>L7/L29*100</f>
        <v>0.058939923378099605</v>
      </c>
      <c r="N7" s="178">
        <v>28190</v>
      </c>
      <c r="O7" s="179">
        <v>26350</v>
      </c>
      <c r="P7" s="179">
        <f>SUM(N7:O7)</f>
        <v>54540</v>
      </c>
      <c r="Q7" s="181">
        <f>P7/L29*100</f>
        <v>22.961310150296804</v>
      </c>
    </row>
    <row r="8" spans="1:17" ht="11.25">
      <c r="A8" s="170" t="s">
        <v>66</v>
      </c>
      <c r="B8" s="178">
        <v>26574</v>
      </c>
      <c r="C8" s="179">
        <v>26611</v>
      </c>
      <c r="D8" s="179">
        <f>SUM(B8:C8)</f>
        <v>53185</v>
      </c>
      <c r="E8" s="180">
        <f>D8/L30*100</f>
        <v>13.830199424272605</v>
      </c>
      <c r="F8" s="178">
        <v>121426</v>
      </c>
      <c r="G8" s="179">
        <v>122471</v>
      </c>
      <c r="H8" s="179">
        <f>SUM(F8:G8)</f>
        <v>243897</v>
      </c>
      <c r="I8" s="180">
        <f>H8/L30*100</f>
        <v>63.4228475882639</v>
      </c>
      <c r="J8" s="178">
        <v>123</v>
      </c>
      <c r="K8" s="179">
        <v>123</v>
      </c>
      <c r="L8" s="179">
        <f>SUM(J8:K8)</f>
        <v>246</v>
      </c>
      <c r="M8" s="180">
        <f>L8/L30*100</f>
        <v>0.0639697106020694</v>
      </c>
      <c r="N8" s="178">
        <v>44517</v>
      </c>
      <c r="O8" s="179">
        <v>42712</v>
      </c>
      <c r="P8" s="179">
        <f>SUM(N8:O8)</f>
        <v>87229</v>
      </c>
      <c r="Q8" s="181">
        <f>P8/L30*100</f>
        <v>22.682983276861428</v>
      </c>
    </row>
    <row r="9" spans="1:17" ht="12">
      <c r="A9" s="182" t="s">
        <v>165</v>
      </c>
      <c r="B9" s="183">
        <f>SUM(B7:B8)</f>
        <v>43517</v>
      </c>
      <c r="C9" s="184">
        <f>SUM(C7:C8)</f>
        <v>42946</v>
      </c>
      <c r="D9" s="184">
        <f>SUM(B9:C9)</f>
        <v>86463</v>
      </c>
      <c r="E9" s="185">
        <f>D9/L31*100</f>
        <v>13.898859805782793</v>
      </c>
      <c r="F9" s="183">
        <f>SUM(F7:F8)</f>
        <v>197680</v>
      </c>
      <c r="G9" s="184">
        <f>SUM(G7:G8)</f>
        <v>195789</v>
      </c>
      <c r="H9" s="184">
        <f>SUM(F9:G9)</f>
        <v>393469</v>
      </c>
      <c r="I9" s="185">
        <f>H9/L31*100</f>
        <v>63.24983483017649</v>
      </c>
      <c r="J9" s="183">
        <f>SUM(J7:J8)</f>
        <v>194</v>
      </c>
      <c r="K9" s="184">
        <f>SUM(K7:K8)</f>
        <v>192</v>
      </c>
      <c r="L9" s="184">
        <f>SUM(J9:K9)</f>
        <v>386</v>
      </c>
      <c r="M9" s="185">
        <f>L9/L31*100</f>
        <v>0.06204919890626231</v>
      </c>
      <c r="N9" s="183">
        <f>SUM(N7:N8)</f>
        <v>72707</v>
      </c>
      <c r="O9" s="184">
        <f>SUM(O7:O8)</f>
        <v>69062</v>
      </c>
      <c r="P9" s="184">
        <f>SUM(N9:O9)</f>
        <v>141769</v>
      </c>
      <c r="Q9" s="185">
        <f>P9/L31*100</f>
        <v>22.789256165134457</v>
      </c>
    </row>
    <row r="10" spans="1:17" ht="12">
      <c r="A10" s="182"/>
      <c r="B10" s="186"/>
      <c r="C10" s="187"/>
      <c r="D10" s="187"/>
      <c r="E10" s="188"/>
      <c r="F10" s="186"/>
      <c r="G10" s="187"/>
      <c r="H10" s="187"/>
      <c r="I10" s="188"/>
      <c r="J10" s="186"/>
      <c r="K10" s="187"/>
      <c r="L10" s="187"/>
      <c r="M10" s="188"/>
      <c r="N10" s="186"/>
      <c r="O10" s="187"/>
      <c r="P10" s="187"/>
      <c r="Q10" s="188"/>
    </row>
    <row r="11" spans="1:19" ht="12">
      <c r="A11" s="182" t="s">
        <v>62</v>
      </c>
      <c r="B11" s="186">
        <v>35962</v>
      </c>
      <c r="C11" s="189">
        <v>36330</v>
      </c>
      <c r="D11" s="189">
        <f>SUM(B11:C11)</f>
        <v>72292</v>
      </c>
      <c r="E11" s="188">
        <f>D11/L33*100</f>
        <v>16.493161310929356</v>
      </c>
      <c r="F11" s="186">
        <v>163615</v>
      </c>
      <c r="G11" s="189">
        <v>168084</v>
      </c>
      <c r="H11" s="189">
        <f>SUM(F11:G11)</f>
        <v>331699</v>
      </c>
      <c r="I11" s="190">
        <f>H11/L33*100</f>
        <v>75.67594081881752</v>
      </c>
      <c r="J11" s="186">
        <v>9217</v>
      </c>
      <c r="K11" s="189">
        <v>4690</v>
      </c>
      <c r="L11" s="189">
        <f>SUM(J11:K11)</f>
        <v>13907</v>
      </c>
      <c r="M11" s="190">
        <f>L11/L33*100</f>
        <v>3.1728323237854053</v>
      </c>
      <c r="N11" s="186">
        <v>12542</v>
      </c>
      <c r="O11" s="189">
        <v>7611</v>
      </c>
      <c r="P11" s="189">
        <f>SUM(N11:O11)</f>
        <v>20153</v>
      </c>
      <c r="Q11" s="188">
        <f>P11/L33*100</f>
        <v>4.597834890432679</v>
      </c>
      <c r="R11" s="290"/>
      <c r="S11" s="290"/>
    </row>
    <row r="12" spans="1:19" ht="12">
      <c r="A12" s="182"/>
      <c r="B12" s="183"/>
      <c r="C12" s="184"/>
      <c r="D12" s="184"/>
      <c r="E12" s="185"/>
      <c r="F12" s="183"/>
      <c r="G12" s="184"/>
      <c r="H12" s="184"/>
      <c r="I12" s="185"/>
      <c r="J12" s="183"/>
      <c r="K12" s="184"/>
      <c r="L12" s="184"/>
      <c r="M12" s="185"/>
      <c r="N12" s="183"/>
      <c r="O12" s="184"/>
      <c r="P12" s="184"/>
      <c r="Q12" s="185"/>
      <c r="R12" s="290"/>
      <c r="S12" s="290"/>
    </row>
    <row r="13" spans="1:19" ht="12">
      <c r="A13" s="191" t="s">
        <v>166</v>
      </c>
      <c r="B13" s="186">
        <f>SUM(B11,B9)</f>
        <v>79479</v>
      </c>
      <c r="C13" s="187">
        <f>SUM(C11,C9)</f>
        <v>79276</v>
      </c>
      <c r="D13" s="187">
        <f>SUM(B13:C13)</f>
        <v>158755</v>
      </c>
      <c r="E13" s="188">
        <f>D13/L35*100</f>
        <v>14.971209032046337</v>
      </c>
      <c r="F13" s="186">
        <f>SUM(F11,F9)</f>
        <v>361295</v>
      </c>
      <c r="G13" s="187">
        <f>SUM(G11,G9)</f>
        <v>363873</v>
      </c>
      <c r="H13" s="187">
        <f>SUM(F13:G13)</f>
        <v>725168</v>
      </c>
      <c r="I13" s="188">
        <f>H13/L35*100</f>
        <v>68.3861403505463</v>
      </c>
      <c r="J13" s="186">
        <f>SUM(J11,J9)</f>
        <v>9411</v>
      </c>
      <c r="K13" s="187">
        <f>SUM(K11,K9)</f>
        <v>4882</v>
      </c>
      <c r="L13" s="187">
        <f>SUM(J13:K13)</f>
        <v>14293</v>
      </c>
      <c r="M13" s="188">
        <f>L13/L35*100</f>
        <v>1.347885047368828</v>
      </c>
      <c r="N13" s="186">
        <f>SUM(N11,N9)</f>
        <v>85249</v>
      </c>
      <c r="O13" s="187">
        <f>SUM(O11,O9)</f>
        <v>76673</v>
      </c>
      <c r="P13" s="187">
        <f>SUM(N13:O13)</f>
        <v>161922</v>
      </c>
      <c r="Q13" s="188">
        <f>P13/L35*100</f>
        <v>15.269869351434645</v>
      </c>
      <c r="R13" s="290"/>
      <c r="S13" s="290"/>
    </row>
    <row r="14" spans="1:19" s="66" customFormat="1" ht="12">
      <c r="A14" s="191"/>
      <c r="B14" s="186"/>
      <c r="C14" s="187"/>
      <c r="D14" s="187"/>
      <c r="E14" s="188"/>
      <c r="F14" s="186"/>
      <c r="G14" s="187"/>
      <c r="H14" s="187"/>
      <c r="I14" s="188"/>
      <c r="J14" s="186"/>
      <c r="K14" s="187"/>
      <c r="L14" s="187"/>
      <c r="M14" s="188"/>
      <c r="N14" s="186"/>
      <c r="O14" s="187"/>
      <c r="P14" s="187"/>
      <c r="Q14" s="188"/>
      <c r="R14" s="255"/>
      <c r="S14" s="255"/>
    </row>
    <row r="15" spans="1:19" ht="11.25">
      <c r="A15" s="291" t="s">
        <v>67</v>
      </c>
      <c r="B15" s="292">
        <v>428</v>
      </c>
      <c r="C15" s="293">
        <v>194</v>
      </c>
      <c r="D15" s="293">
        <f>SUM(B15:C15)</f>
        <v>622</v>
      </c>
      <c r="E15" s="294">
        <f>D15/L37*100</f>
        <v>31.897435897435898</v>
      </c>
      <c r="F15" s="292">
        <v>762</v>
      </c>
      <c r="G15" s="293">
        <v>396</v>
      </c>
      <c r="H15" s="293">
        <f>SUM(F15:G15)</f>
        <v>1158</v>
      </c>
      <c r="I15" s="294">
        <f>H15/L37*100</f>
        <v>59.38461538461538</v>
      </c>
      <c r="J15" s="292">
        <v>0</v>
      </c>
      <c r="K15" s="293">
        <v>0</v>
      </c>
      <c r="L15" s="293">
        <f>SUM(J15:K15)</f>
        <v>0</v>
      </c>
      <c r="M15" s="293">
        <f>L15/L37*100</f>
        <v>0</v>
      </c>
      <c r="N15" s="292">
        <v>83</v>
      </c>
      <c r="O15" s="293">
        <v>28</v>
      </c>
      <c r="P15" s="293">
        <f>SUM(N15:O15)</f>
        <v>111</v>
      </c>
      <c r="Q15" s="287">
        <f>P15/L37*100</f>
        <v>5.6923076923076925</v>
      </c>
      <c r="R15" s="290"/>
      <c r="S15" s="290"/>
    </row>
    <row r="16" spans="1:19" ht="11.25">
      <c r="A16" s="291" t="s">
        <v>68</v>
      </c>
      <c r="B16" s="292">
        <v>3804</v>
      </c>
      <c r="C16" s="293">
        <v>2264</v>
      </c>
      <c r="D16" s="293">
        <f>SUM(B16:C16)</f>
        <v>6068</v>
      </c>
      <c r="E16" s="294">
        <f>D16/L38*100</f>
        <v>22.358142962417098</v>
      </c>
      <c r="F16" s="292">
        <v>10450</v>
      </c>
      <c r="G16" s="293">
        <v>6232</v>
      </c>
      <c r="H16" s="293">
        <f>SUM(F16:G16)</f>
        <v>16682</v>
      </c>
      <c r="I16" s="294">
        <f>H16/L38*100</f>
        <v>61.466470154753125</v>
      </c>
      <c r="J16" s="292">
        <v>417</v>
      </c>
      <c r="K16" s="293">
        <v>271</v>
      </c>
      <c r="L16" s="293">
        <f>SUM(J16:K16)</f>
        <v>688</v>
      </c>
      <c r="M16" s="294">
        <f>L16/L38*100</f>
        <v>2.535003684598379</v>
      </c>
      <c r="N16" s="292">
        <v>2222</v>
      </c>
      <c r="O16" s="293">
        <v>1403</v>
      </c>
      <c r="P16" s="293">
        <f>SUM(N16:O16)</f>
        <v>3625</v>
      </c>
      <c r="Q16" s="287">
        <f>P16/L38*100</f>
        <v>13.356669123065586</v>
      </c>
      <c r="R16" s="290"/>
      <c r="S16" s="290"/>
    </row>
    <row r="17" spans="1:19" ht="12">
      <c r="A17" s="192" t="s">
        <v>167</v>
      </c>
      <c r="B17" s="183">
        <f>SUM(B15:B16)</f>
        <v>4232</v>
      </c>
      <c r="C17" s="184">
        <f>SUM(C15:C16)</f>
        <v>2458</v>
      </c>
      <c r="D17" s="184">
        <f>SUM(B17:C17)</f>
        <v>6690</v>
      </c>
      <c r="E17" s="185">
        <f>D17/L39*100</f>
        <v>22.99759367480234</v>
      </c>
      <c r="F17" s="183">
        <f>SUM(F15:F16)</f>
        <v>11212</v>
      </c>
      <c r="G17" s="184">
        <f>SUM(G15:G16)</f>
        <v>6628</v>
      </c>
      <c r="H17" s="184">
        <f>SUM(F17:G17)</f>
        <v>17840</v>
      </c>
      <c r="I17" s="185">
        <f>H17/L39*100</f>
        <v>61.32691646613957</v>
      </c>
      <c r="J17" s="183">
        <f>SUM(J15:J16)</f>
        <v>417</v>
      </c>
      <c r="K17" s="184">
        <f>SUM(K15:K16)</f>
        <v>271</v>
      </c>
      <c r="L17" s="184">
        <f>SUM(J17:K17)</f>
        <v>688</v>
      </c>
      <c r="M17" s="185">
        <f>L17/L39*100</f>
        <v>2.365073908559643</v>
      </c>
      <c r="N17" s="183">
        <f>SUM(N15:N16)</f>
        <v>2305</v>
      </c>
      <c r="O17" s="184">
        <f>SUM(O15:O16)</f>
        <v>1431</v>
      </c>
      <c r="P17" s="184">
        <f>SUM(N17:O17)</f>
        <v>3736</v>
      </c>
      <c r="Q17" s="185">
        <f>P17/L39*100</f>
        <v>12.842901340666895</v>
      </c>
      <c r="R17" s="290"/>
      <c r="S17" s="290"/>
    </row>
    <row r="18" spans="1:19" ht="12">
      <c r="A18" s="182"/>
      <c r="B18" s="186"/>
      <c r="C18" s="187"/>
      <c r="D18" s="187"/>
      <c r="E18" s="188"/>
      <c r="F18" s="186"/>
      <c r="G18" s="187"/>
      <c r="H18" s="187"/>
      <c r="I18" s="188"/>
      <c r="J18" s="186"/>
      <c r="K18" s="187"/>
      <c r="L18" s="187"/>
      <c r="M18" s="188"/>
      <c r="N18" s="186"/>
      <c r="O18" s="187"/>
      <c r="P18" s="187"/>
      <c r="Q18" s="188"/>
      <c r="R18" s="290"/>
      <c r="S18" s="290"/>
    </row>
    <row r="19" spans="1:19" ht="12">
      <c r="A19" s="182" t="s">
        <v>63</v>
      </c>
      <c r="B19" s="186">
        <v>2593</v>
      </c>
      <c r="C19" s="187">
        <v>1574</v>
      </c>
      <c r="D19" s="187">
        <f>SUM(B19:C19)</f>
        <v>4167</v>
      </c>
      <c r="E19" s="188">
        <f>D19/L41*100</f>
        <v>22.816623774845315</v>
      </c>
      <c r="F19" s="186">
        <v>7272</v>
      </c>
      <c r="G19" s="187">
        <v>4447</v>
      </c>
      <c r="H19" s="187">
        <f>SUM(F19:G19)</f>
        <v>11719</v>
      </c>
      <c r="I19" s="188">
        <f>H19/L41*100</f>
        <v>64.16798992498495</v>
      </c>
      <c r="J19" s="186">
        <v>263</v>
      </c>
      <c r="K19" s="187">
        <v>53</v>
      </c>
      <c r="L19" s="187">
        <f>SUM(J19:K19)</f>
        <v>316</v>
      </c>
      <c r="M19" s="188">
        <f>L19/L41*100</f>
        <v>1.7302743251382577</v>
      </c>
      <c r="N19" s="186">
        <v>1124</v>
      </c>
      <c r="O19" s="187">
        <v>547</v>
      </c>
      <c r="P19" s="187">
        <f>SUM(N19:O19)</f>
        <v>1671</v>
      </c>
      <c r="Q19" s="188">
        <f>P19/L41*100</f>
        <v>9.149646826917813</v>
      </c>
      <c r="R19" s="290"/>
      <c r="S19" s="290"/>
    </row>
    <row r="20" spans="1:19" ht="12">
      <c r="A20" s="182"/>
      <c r="B20" s="183"/>
      <c r="C20" s="184"/>
      <c r="D20" s="184"/>
      <c r="E20" s="185"/>
      <c r="F20" s="183"/>
      <c r="G20" s="184"/>
      <c r="H20" s="184"/>
      <c r="I20" s="185"/>
      <c r="J20" s="183"/>
      <c r="K20" s="184"/>
      <c r="L20" s="184"/>
      <c r="M20" s="185"/>
      <c r="N20" s="183"/>
      <c r="O20" s="184"/>
      <c r="P20" s="184"/>
      <c r="Q20" s="185"/>
      <c r="R20" s="290"/>
      <c r="S20" s="290"/>
    </row>
    <row r="21" spans="1:19" ht="12">
      <c r="A21" s="191" t="s">
        <v>168</v>
      </c>
      <c r="B21" s="212">
        <f>SUM(B19,B17)</f>
        <v>6825</v>
      </c>
      <c r="C21" s="213">
        <f>SUM(C19,C17)</f>
        <v>4032</v>
      </c>
      <c r="D21" s="213">
        <f>SUM(B21:C21)</f>
        <v>10857</v>
      </c>
      <c r="E21" s="214">
        <f>D21/L43*100</f>
        <v>22.927797605220366</v>
      </c>
      <c r="F21" s="212">
        <f>SUM(F19,F17)</f>
        <v>18484</v>
      </c>
      <c r="G21" s="213">
        <f>SUM(G19,G17)</f>
        <v>11075</v>
      </c>
      <c r="H21" s="213">
        <f>SUM(F21:G21)</f>
        <v>29559</v>
      </c>
      <c r="I21" s="214">
        <f>H21/L43*100</f>
        <v>62.42265537558338</v>
      </c>
      <c r="J21" s="212">
        <f>SUM(J19,J17)</f>
        <v>680</v>
      </c>
      <c r="K21" s="213">
        <f>SUM(K19,K17)</f>
        <v>324</v>
      </c>
      <c r="L21" s="213">
        <f>SUM(J21:K21)</f>
        <v>1004</v>
      </c>
      <c r="M21" s="214">
        <f>L21/L43*100</f>
        <v>2.120245813359238</v>
      </c>
      <c r="N21" s="212">
        <f>SUM(N19,N17)</f>
        <v>3429</v>
      </c>
      <c r="O21" s="213">
        <f>SUM(O19,O17)</f>
        <v>1978</v>
      </c>
      <c r="P21" s="213">
        <f>SUM(N21:O21)</f>
        <v>5407</v>
      </c>
      <c r="Q21" s="214">
        <f>P21/L43*100</f>
        <v>11.418495132304184</v>
      </c>
      <c r="R21" s="290"/>
      <c r="S21" s="290"/>
    </row>
    <row r="22" spans="1:19" ht="11.25">
      <c r="A22" s="290"/>
      <c r="B22" s="254"/>
      <c r="C22" s="290"/>
      <c r="D22" s="290"/>
      <c r="E22" s="290"/>
      <c r="F22" s="254"/>
      <c r="G22" s="290"/>
      <c r="H22" s="290"/>
      <c r="I22" s="290"/>
      <c r="J22" s="254"/>
      <c r="K22" s="290"/>
      <c r="L22" s="290"/>
      <c r="M22" s="290"/>
      <c r="N22" s="254"/>
      <c r="O22" s="290"/>
      <c r="P22" s="255"/>
      <c r="Q22" s="255"/>
      <c r="R22" s="290"/>
      <c r="S22" s="290"/>
    </row>
    <row r="23" spans="1:19" ht="12">
      <c r="A23" s="257" t="s">
        <v>46</v>
      </c>
      <c r="B23" s="295">
        <f>SUM(B21,B13)</f>
        <v>86304</v>
      </c>
      <c r="C23" s="296">
        <f>SUM(C21,C13)</f>
        <v>83308</v>
      </c>
      <c r="D23" s="296">
        <f>SUM(B23:C23)</f>
        <v>169612</v>
      </c>
      <c r="E23" s="190">
        <f>D23/L45*100</f>
        <v>15.311327865818706</v>
      </c>
      <c r="F23" s="295">
        <f>SUM(F21,F13)</f>
        <v>379779</v>
      </c>
      <c r="G23" s="296">
        <f>SUM(G21,G13)</f>
        <v>374948</v>
      </c>
      <c r="H23" s="296">
        <f>SUM(F23:G23)</f>
        <v>754727</v>
      </c>
      <c r="I23" s="190">
        <f>H23/L45*100</f>
        <v>68.13122035107041</v>
      </c>
      <c r="J23" s="295">
        <f>SUM(J21,J13)</f>
        <v>10091</v>
      </c>
      <c r="K23" s="296">
        <f>SUM(K21,K13)</f>
        <v>5206</v>
      </c>
      <c r="L23" s="296">
        <f>SUM(J23:K23)</f>
        <v>15297</v>
      </c>
      <c r="M23" s="190">
        <f>L23/L45*100</f>
        <v>1.3809010115052516</v>
      </c>
      <c r="N23" s="295">
        <f>SUM(N21,N13)</f>
        <v>88678</v>
      </c>
      <c r="O23" s="296">
        <f>SUM(O21,O13)</f>
        <v>78651</v>
      </c>
      <c r="P23" s="297">
        <f>SUM(N23:O23)</f>
        <v>167329</v>
      </c>
      <c r="Q23" s="188">
        <f>P23/L45*100</f>
        <v>15.105235363415195</v>
      </c>
      <c r="R23" s="290"/>
      <c r="S23" s="290"/>
    </row>
    <row r="24" spans="1:19" ht="12">
      <c r="A24" s="257"/>
      <c r="B24" s="297"/>
      <c r="C24" s="296"/>
      <c r="D24" s="296"/>
      <c r="E24" s="258"/>
      <c r="F24" s="297"/>
      <c r="G24" s="296"/>
      <c r="H24" s="296"/>
      <c r="I24" s="258"/>
      <c r="J24" s="297"/>
      <c r="K24" s="296"/>
      <c r="L24" s="296"/>
      <c r="M24" s="258"/>
      <c r="N24" s="297"/>
      <c r="O24" s="296"/>
      <c r="P24" s="297"/>
      <c r="Q24" s="188"/>
      <c r="R24" s="290"/>
      <c r="S24" s="290"/>
    </row>
    <row r="25" spans="1:19" ht="12" thickBot="1">
      <c r="A25" s="290"/>
      <c r="B25" s="290"/>
      <c r="C25" s="290"/>
      <c r="D25" s="290"/>
      <c r="E25" s="290"/>
      <c r="F25" s="290"/>
      <c r="G25" s="290"/>
      <c r="H25" s="290"/>
      <c r="I25" s="290"/>
      <c r="J25" s="290"/>
      <c r="K25" s="290"/>
      <c r="L25" s="290"/>
      <c r="M25" s="290"/>
      <c r="N25" s="290"/>
      <c r="O25" s="290"/>
      <c r="P25" s="255"/>
      <c r="Q25" s="255"/>
      <c r="R25" s="290"/>
      <c r="S25" s="290"/>
    </row>
    <row r="26" spans="1:19" ht="11.25" customHeight="1">
      <c r="A26" s="298"/>
      <c r="B26" s="299" t="s">
        <v>60</v>
      </c>
      <c r="C26" s="300"/>
      <c r="D26" s="300"/>
      <c r="E26" s="300"/>
      <c r="F26" s="299" t="s">
        <v>61</v>
      </c>
      <c r="G26" s="300"/>
      <c r="H26" s="300"/>
      <c r="I26" s="300"/>
      <c r="J26" s="299" t="s">
        <v>8</v>
      </c>
      <c r="K26" s="300"/>
      <c r="L26" s="300"/>
      <c r="M26" s="300"/>
      <c r="N26" s="290"/>
      <c r="O26" s="290"/>
      <c r="P26" s="290"/>
      <c r="Q26" s="290"/>
      <c r="R26" s="290"/>
      <c r="S26" s="290"/>
    </row>
    <row r="27" spans="1:19" ht="11.25" customHeight="1">
      <c r="A27" s="256"/>
      <c r="B27" s="301" t="s">
        <v>56</v>
      </c>
      <c r="C27" s="302" t="s">
        <v>57</v>
      </c>
      <c r="D27" s="302" t="s">
        <v>58</v>
      </c>
      <c r="E27" s="302" t="s">
        <v>161</v>
      </c>
      <c r="F27" s="301" t="s">
        <v>56</v>
      </c>
      <c r="G27" s="302" t="s">
        <v>57</v>
      </c>
      <c r="H27" s="302" t="s">
        <v>58</v>
      </c>
      <c r="I27" s="302" t="s">
        <v>161</v>
      </c>
      <c r="J27" s="301" t="s">
        <v>56</v>
      </c>
      <c r="K27" s="302" t="s">
        <v>57</v>
      </c>
      <c r="L27" s="302" t="s">
        <v>58</v>
      </c>
      <c r="M27" s="302" t="s">
        <v>161</v>
      </c>
      <c r="N27" s="303"/>
      <c r="O27" s="303"/>
      <c r="P27" s="303"/>
      <c r="Q27" s="303"/>
      <c r="R27" s="290"/>
      <c r="S27" s="290"/>
    </row>
    <row r="28" spans="1:19" ht="11.25" customHeight="1">
      <c r="A28" s="291"/>
      <c r="B28" s="304"/>
      <c r="C28" s="305"/>
      <c r="D28" s="305"/>
      <c r="E28" s="305"/>
      <c r="F28" s="304"/>
      <c r="G28" s="305"/>
      <c r="H28" s="305"/>
      <c r="I28" s="305"/>
      <c r="J28" s="304"/>
      <c r="K28" s="305"/>
      <c r="L28" s="305"/>
      <c r="M28" s="305"/>
      <c r="N28" s="290"/>
      <c r="O28" s="290"/>
      <c r="P28" s="290"/>
      <c r="Q28" s="290"/>
      <c r="R28" s="290"/>
      <c r="S28" s="290"/>
    </row>
    <row r="29" spans="1:19" ht="11.25" customHeight="1">
      <c r="A29" s="291" t="s">
        <v>65</v>
      </c>
      <c r="B29" s="306">
        <v>0</v>
      </c>
      <c r="C29" s="307">
        <v>0</v>
      </c>
      <c r="D29" s="307">
        <f>SUM(B29:C29)</f>
        <v>0</v>
      </c>
      <c r="E29" s="308">
        <f>D29/L29*100</f>
        <v>0</v>
      </c>
      <c r="F29" s="306">
        <v>0</v>
      </c>
      <c r="G29" s="307">
        <v>0</v>
      </c>
      <c r="H29" s="307">
        <f>SUM(F29:G29)</f>
        <v>0</v>
      </c>
      <c r="I29" s="308">
        <f>H29/L29*100</f>
        <v>0</v>
      </c>
      <c r="J29" s="292">
        <f>SUM(F29,B29,B7,F7,J7,N7)</f>
        <v>121458</v>
      </c>
      <c r="K29" s="309">
        <f>SUM(G29,C29,C7,G7,K7,O7)</f>
        <v>116072</v>
      </c>
      <c r="L29" s="293">
        <f>SUM(J29:K29)</f>
        <v>237530</v>
      </c>
      <c r="M29" s="310">
        <f>I29+E29+E7+I7+M7+Q7</f>
        <v>100</v>
      </c>
      <c r="N29" s="290"/>
      <c r="O29" s="290"/>
      <c r="P29" s="290"/>
      <c r="Q29" s="290"/>
      <c r="R29" s="290"/>
      <c r="S29" s="290"/>
    </row>
    <row r="30" spans="1:19" ht="11.25" customHeight="1">
      <c r="A30" s="291" t="s">
        <v>66</v>
      </c>
      <c r="B30" s="306">
        <v>0</v>
      </c>
      <c r="C30" s="307">
        <v>0</v>
      </c>
      <c r="D30" s="307">
        <f>SUM(B30:C30)</f>
        <v>0</v>
      </c>
      <c r="E30" s="308">
        <f>D30/L30*100</f>
        <v>0</v>
      </c>
      <c r="F30" s="306">
        <v>0</v>
      </c>
      <c r="G30" s="307">
        <v>0</v>
      </c>
      <c r="H30" s="307">
        <f>SUM(F30:G30)</f>
        <v>0</v>
      </c>
      <c r="I30" s="308">
        <f>H30/L30*100</f>
        <v>0</v>
      </c>
      <c r="J30" s="292">
        <f>SUM(F30,B30,B8,F8,J8,N8)</f>
        <v>192640</v>
      </c>
      <c r="K30" s="293">
        <f>SUM(G30,C30,C8,G8,K8,O8)</f>
        <v>191917</v>
      </c>
      <c r="L30" s="293">
        <f>SUM(J30:K30)</f>
        <v>384557</v>
      </c>
      <c r="M30" s="310">
        <f>I30+E30+E8+I8+M8+Q8</f>
        <v>100</v>
      </c>
      <c r="N30" s="290"/>
      <c r="O30" s="290"/>
      <c r="P30" s="290"/>
      <c r="Q30" s="290"/>
      <c r="R30" s="290"/>
      <c r="S30" s="290"/>
    </row>
    <row r="31" spans="1:19" ht="11.25" customHeight="1">
      <c r="A31" s="182" t="s">
        <v>165</v>
      </c>
      <c r="B31" s="193">
        <f>SUM(B29:B30)</f>
        <v>0</v>
      </c>
      <c r="C31" s="194">
        <f>SUM(C29:C30)</f>
        <v>0</v>
      </c>
      <c r="D31" s="194">
        <f>SUM(B31:C31)</f>
        <v>0</v>
      </c>
      <c r="E31" s="195">
        <f>D31/L31*100</f>
        <v>0</v>
      </c>
      <c r="F31" s="193">
        <f>SUM(F29:F30)</f>
        <v>0</v>
      </c>
      <c r="G31" s="194">
        <f>SUM(G29:G30)</f>
        <v>0</v>
      </c>
      <c r="H31" s="194">
        <f>SUM(F31:G31)</f>
        <v>0</v>
      </c>
      <c r="I31" s="195">
        <f>H31/L31*100</f>
        <v>0</v>
      </c>
      <c r="J31" s="183">
        <f>SUM(J29:J30)</f>
        <v>314098</v>
      </c>
      <c r="K31" s="184">
        <f>SUM(K29:K30)</f>
        <v>307989</v>
      </c>
      <c r="L31" s="184">
        <f>SUM(J31:K31)</f>
        <v>622087</v>
      </c>
      <c r="M31" s="231">
        <f>I31+E31+E9+I9+M9+Q9</f>
        <v>100.00000000000001</v>
      </c>
      <c r="N31" s="290"/>
      <c r="O31" s="290"/>
      <c r="P31" s="290"/>
      <c r="Q31" s="290"/>
      <c r="R31" s="290"/>
      <c r="S31" s="290"/>
    </row>
    <row r="32" spans="1:19" ht="11.25" customHeight="1">
      <c r="A32" s="182"/>
      <c r="B32" s="196"/>
      <c r="C32" s="197"/>
      <c r="D32" s="197"/>
      <c r="E32" s="192"/>
      <c r="F32" s="196"/>
      <c r="G32" s="197"/>
      <c r="H32" s="197"/>
      <c r="I32" s="192"/>
      <c r="J32" s="186"/>
      <c r="K32" s="187"/>
      <c r="L32" s="187"/>
      <c r="M32" s="232"/>
      <c r="N32" s="290"/>
      <c r="O32" s="290"/>
      <c r="P32" s="290"/>
      <c r="Q32" s="290"/>
      <c r="R32" s="290"/>
      <c r="S32" s="290"/>
    </row>
    <row r="33" spans="1:19" ht="11.25" customHeight="1">
      <c r="A33" s="182" t="s">
        <v>62</v>
      </c>
      <c r="B33" s="186">
        <v>205</v>
      </c>
      <c r="C33" s="189">
        <v>59</v>
      </c>
      <c r="D33" s="189">
        <f>SUM(B33:C33)</f>
        <v>264</v>
      </c>
      <c r="E33" s="190">
        <f>D33/L33*100</f>
        <v>0.06023065603504329</v>
      </c>
      <c r="F33" s="196">
        <v>0</v>
      </c>
      <c r="G33" s="198">
        <v>0</v>
      </c>
      <c r="H33" s="198">
        <f>SUM(F33:G33)</f>
        <v>0</v>
      </c>
      <c r="I33" s="197">
        <f>H33/L33*100</f>
        <v>0</v>
      </c>
      <c r="J33" s="186">
        <f>SUM(F33,B33,B11,F11,J11,N11)</f>
        <v>221541</v>
      </c>
      <c r="K33" s="189">
        <f>SUM(G33,C33,C11,G11,K11,O11)</f>
        <v>216774</v>
      </c>
      <c r="L33" s="189">
        <f>SUM(J33:K33)</f>
        <v>438315</v>
      </c>
      <c r="M33" s="232">
        <f>I33+E33+E11+I11+M11+Q11</f>
        <v>100</v>
      </c>
      <c r="N33" s="290"/>
      <c r="O33" s="290"/>
      <c r="P33" s="290"/>
      <c r="Q33" s="290"/>
      <c r="R33" s="290"/>
      <c r="S33" s="290"/>
    </row>
    <row r="34" spans="1:19" ht="11.25" customHeight="1">
      <c r="A34" s="182"/>
      <c r="B34" s="183"/>
      <c r="C34" s="184"/>
      <c r="D34" s="184"/>
      <c r="E34" s="185"/>
      <c r="F34" s="193"/>
      <c r="G34" s="194"/>
      <c r="H34" s="194"/>
      <c r="I34" s="215"/>
      <c r="J34" s="184"/>
      <c r="K34" s="184"/>
      <c r="L34" s="184"/>
      <c r="M34" s="231"/>
      <c r="N34" s="290"/>
      <c r="O34" s="290"/>
      <c r="P34" s="290"/>
      <c r="Q34" s="290"/>
      <c r="R34" s="290"/>
      <c r="S34" s="290"/>
    </row>
    <row r="35" spans="1:19" ht="11.25" customHeight="1">
      <c r="A35" s="191" t="s">
        <v>166</v>
      </c>
      <c r="B35" s="186">
        <f>SUM(B33,B31)</f>
        <v>205</v>
      </c>
      <c r="C35" s="187">
        <f>SUM(C33,C31)</f>
        <v>59</v>
      </c>
      <c r="D35" s="187">
        <f>SUM(B35:C35)</f>
        <v>264</v>
      </c>
      <c r="E35" s="188">
        <f>D35/L35*100</f>
        <v>0.024896218603887958</v>
      </c>
      <c r="F35" s="186">
        <f>SUM(F33,F31)</f>
        <v>0</v>
      </c>
      <c r="G35" s="187">
        <f>SUM(G33,G31)</f>
        <v>0</v>
      </c>
      <c r="H35" s="187">
        <f>SUM(F35:G35)</f>
        <v>0</v>
      </c>
      <c r="I35" s="197">
        <f>H35/L35*100</f>
        <v>0</v>
      </c>
      <c r="J35" s="186">
        <f>SUM(J33,J31)</f>
        <v>535639</v>
      </c>
      <c r="K35" s="187">
        <f>SUM(K33,K31)</f>
        <v>524763</v>
      </c>
      <c r="L35" s="187">
        <f>SUM(J35:K35)</f>
        <v>1060402</v>
      </c>
      <c r="M35" s="232">
        <f>I35+E35+E13+I13+M13+Q13</f>
        <v>100.00000000000001</v>
      </c>
      <c r="N35" s="290"/>
      <c r="O35" s="290"/>
      <c r="P35" s="290"/>
      <c r="Q35" s="290"/>
      <c r="R35" s="290"/>
      <c r="S35" s="290"/>
    </row>
    <row r="36" spans="1:19" s="66" customFormat="1" ht="11.25" customHeight="1">
      <c r="A36" s="191"/>
      <c r="B36" s="186"/>
      <c r="C36" s="187"/>
      <c r="D36" s="187"/>
      <c r="E36" s="188"/>
      <c r="F36" s="186"/>
      <c r="G36" s="187"/>
      <c r="H36" s="187"/>
      <c r="I36" s="188"/>
      <c r="J36" s="186"/>
      <c r="K36" s="187"/>
      <c r="L36" s="187"/>
      <c r="M36" s="232"/>
      <c r="N36" s="255"/>
      <c r="O36" s="255"/>
      <c r="P36" s="255"/>
      <c r="Q36" s="255"/>
      <c r="R36" s="255"/>
      <c r="S36" s="255"/>
    </row>
    <row r="37" spans="1:19" ht="11.25" customHeight="1">
      <c r="A37" s="291" t="s">
        <v>67</v>
      </c>
      <c r="B37" s="306">
        <v>42</v>
      </c>
      <c r="C37" s="307">
        <v>17</v>
      </c>
      <c r="D37" s="307">
        <f>SUM(B37:C37)</f>
        <v>59</v>
      </c>
      <c r="E37" s="311">
        <f>D37/L37*100</f>
        <v>3.0256410256410255</v>
      </c>
      <c r="F37" s="306">
        <v>0</v>
      </c>
      <c r="G37" s="307">
        <v>0</v>
      </c>
      <c r="H37" s="307">
        <f>SUM(F37:G37)</f>
        <v>0</v>
      </c>
      <c r="I37" s="308">
        <f>H37/L37*100</f>
        <v>0</v>
      </c>
      <c r="J37" s="292">
        <f>SUM(F37,B37,B15,F15,J15,N15)</f>
        <v>1315</v>
      </c>
      <c r="K37" s="293">
        <f>SUM(G37,C37,C15,G15,K15,O15)</f>
        <v>635</v>
      </c>
      <c r="L37" s="293">
        <f>SUM(J37:K37)</f>
        <v>1950</v>
      </c>
      <c r="M37" s="310">
        <f>I37+E37+E15+I15+M15+Q15</f>
        <v>99.99999999999999</v>
      </c>
      <c r="N37" s="290"/>
      <c r="O37" s="290"/>
      <c r="P37" s="290"/>
      <c r="Q37" s="290"/>
      <c r="R37" s="290"/>
      <c r="S37" s="290"/>
    </row>
    <row r="38" spans="1:19" ht="11.25" customHeight="1">
      <c r="A38" s="291" t="s">
        <v>68</v>
      </c>
      <c r="B38" s="306">
        <v>58</v>
      </c>
      <c r="C38" s="307">
        <v>19</v>
      </c>
      <c r="D38" s="307">
        <f>SUM(B38:C38)</f>
        <v>77</v>
      </c>
      <c r="E38" s="311">
        <f>D38/L38*100</f>
        <v>0.28371407516580693</v>
      </c>
      <c r="F38" s="306">
        <v>0</v>
      </c>
      <c r="G38" s="307">
        <v>0</v>
      </c>
      <c r="H38" s="307">
        <f>SUM(F38:G38)</f>
        <v>0</v>
      </c>
      <c r="I38" s="308">
        <f>H38/L38*100</f>
        <v>0</v>
      </c>
      <c r="J38" s="292">
        <f>SUM(F38,B38,B16,F16,J16,N16)</f>
        <v>16951</v>
      </c>
      <c r="K38" s="293">
        <f>SUM(G38,C38,C16,G16,K16,O16)</f>
        <v>10189</v>
      </c>
      <c r="L38" s="293">
        <f>SUM(J38:K38)</f>
        <v>27140</v>
      </c>
      <c r="M38" s="310">
        <f>I38+E38+E16+I16+M16+Q16</f>
        <v>100</v>
      </c>
      <c r="N38" s="290"/>
      <c r="O38" s="290"/>
      <c r="P38" s="290"/>
      <c r="Q38" s="290"/>
      <c r="R38" s="290"/>
      <c r="S38" s="290"/>
    </row>
    <row r="39" spans="1:19" ht="11.25" customHeight="1">
      <c r="A39" s="182" t="s">
        <v>167</v>
      </c>
      <c r="B39" s="193">
        <f>SUM(B37:B38)</f>
        <v>100</v>
      </c>
      <c r="C39" s="194">
        <f>SUM(C37:C38)</f>
        <v>36</v>
      </c>
      <c r="D39" s="194">
        <f>SUM(B39:C39)</f>
        <v>136</v>
      </c>
      <c r="E39" s="199">
        <f>D39/L39*100</f>
        <v>0.46751460983155724</v>
      </c>
      <c r="F39" s="193">
        <f>SUM(F37:F38)</f>
        <v>0</v>
      </c>
      <c r="G39" s="194">
        <f>SUM(G37:G38)</f>
        <v>0</v>
      </c>
      <c r="H39" s="194">
        <f>SUM(F39:G39)</f>
        <v>0</v>
      </c>
      <c r="I39" s="195">
        <f>H39/L39*100</f>
        <v>0</v>
      </c>
      <c r="J39" s="183">
        <f>SUM(J37:J38)</f>
        <v>18266</v>
      </c>
      <c r="K39" s="184">
        <f>SUM(K37:K38)</f>
        <v>10824</v>
      </c>
      <c r="L39" s="184">
        <f>SUM(J39:K39)</f>
        <v>29090</v>
      </c>
      <c r="M39" s="231">
        <f>I39+E39+E17+I17+M17+Q17</f>
        <v>100</v>
      </c>
      <c r="N39" s="290"/>
      <c r="O39" s="290"/>
      <c r="P39" s="290"/>
      <c r="Q39" s="290"/>
      <c r="R39" s="290"/>
      <c r="S39" s="290"/>
    </row>
    <row r="40" spans="1:19" ht="11.25" customHeight="1">
      <c r="A40" s="182"/>
      <c r="B40" s="196"/>
      <c r="C40" s="197"/>
      <c r="D40" s="197"/>
      <c r="E40" s="192"/>
      <c r="F40" s="196"/>
      <c r="G40" s="197"/>
      <c r="H40" s="197"/>
      <c r="I40" s="192"/>
      <c r="J40" s="186"/>
      <c r="K40" s="187"/>
      <c r="L40" s="187"/>
      <c r="M40" s="232"/>
      <c r="N40" s="290"/>
      <c r="O40" s="290"/>
      <c r="P40" s="290"/>
      <c r="Q40" s="290"/>
      <c r="R40" s="290"/>
      <c r="S40" s="290"/>
    </row>
    <row r="41" spans="1:19" ht="11.25" customHeight="1">
      <c r="A41" s="182" t="s">
        <v>63</v>
      </c>
      <c r="B41" s="186">
        <v>103</v>
      </c>
      <c r="C41" s="189">
        <v>39</v>
      </c>
      <c r="D41" s="189">
        <f>SUM(B41:C41)</f>
        <v>142</v>
      </c>
      <c r="E41" s="190">
        <f>D41/L41*100</f>
        <v>0.77752833597985</v>
      </c>
      <c r="F41" s="196">
        <v>164</v>
      </c>
      <c r="G41" s="198">
        <v>84</v>
      </c>
      <c r="H41" s="198">
        <f>SUM(F41:G41)</f>
        <v>248</v>
      </c>
      <c r="I41" s="312">
        <f>H41/L41*100</f>
        <v>1.3579368121338224</v>
      </c>
      <c r="J41" s="186">
        <f>SUM(F41,B41,B19,F19,J19,N19)</f>
        <v>11519</v>
      </c>
      <c r="K41" s="189">
        <f>SUM(G41,C41,C19,G19,K19,O19)</f>
        <v>6744</v>
      </c>
      <c r="L41" s="189">
        <f>SUM(J41:K41)</f>
        <v>18263</v>
      </c>
      <c r="M41" s="232">
        <f>I41+E41+E19+I19+M19+Q19</f>
        <v>100.00000000000001</v>
      </c>
      <c r="N41" s="290"/>
      <c r="O41" s="290"/>
      <c r="P41" s="290"/>
      <c r="Q41" s="290"/>
      <c r="R41" s="290"/>
      <c r="S41" s="290"/>
    </row>
    <row r="42" spans="1:19" ht="11.25" customHeight="1">
      <c r="A42" s="182"/>
      <c r="B42" s="183"/>
      <c r="C42" s="184"/>
      <c r="D42" s="184"/>
      <c r="E42" s="185"/>
      <c r="F42" s="193"/>
      <c r="G42" s="194"/>
      <c r="H42" s="194"/>
      <c r="I42" s="217"/>
      <c r="J42" s="184"/>
      <c r="K42" s="184"/>
      <c r="L42" s="184"/>
      <c r="M42" s="231"/>
      <c r="N42" s="290"/>
      <c r="O42" s="290"/>
      <c r="P42" s="290"/>
      <c r="Q42" s="290"/>
      <c r="R42" s="290"/>
      <c r="S42" s="290"/>
    </row>
    <row r="43" spans="1:19" ht="11.25" customHeight="1">
      <c r="A43" s="191" t="s">
        <v>168</v>
      </c>
      <c r="B43" s="212">
        <f>SUM(B41,B39)</f>
        <v>203</v>
      </c>
      <c r="C43" s="213">
        <f>SUM(C41,C39)</f>
        <v>75</v>
      </c>
      <c r="D43" s="213">
        <f>SUM(B43:C43)</f>
        <v>278</v>
      </c>
      <c r="E43" s="214">
        <f>D43/L43*100</f>
        <v>0.5870800160496694</v>
      </c>
      <c r="F43" s="212">
        <f>SUM(F41,F39)</f>
        <v>164</v>
      </c>
      <c r="G43" s="213">
        <f>SUM(G41,G39)</f>
        <v>84</v>
      </c>
      <c r="H43" s="213">
        <f>SUM(F43:G43)</f>
        <v>248</v>
      </c>
      <c r="I43" s="216">
        <f>H43/L43*100</f>
        <v>0.5237260574831584</v>
      </c>
      <c r="J43" s="213">
        <f>SUM(J41,J39)</f>
        <v>29785</v>
      </c>
      <c r="K43" s="213">
        <f>SUM(K41,K39)</f>
        <v>17568</v>
      </c>
      <c r="L43" s="213">
        <f>SUM(J43:K43)</f>
        <v>47353</v>
      </c>
      <c r="M43" s="233">
        <f>I43+E43+E21+I21+M21+Q21</f>
        <v>100</v>
      </c>
      <c r="N43" s="290"/>
      <c r="O43" s="290"/>
      <c r="P43" s="290"/>
      <c r="Q43" s="290"/>
      <c r="R43" s="290"/>
      <c r="S43" s="290"/>
    </row>
    <row r="44" spans="1:19" ht="11.25" customHeight="1">
      <c r="A44" s="290"/>
      <c r="B44" s="254"/>
      <c r="C44" s="290"/>
      <c r="D44" s="290"/>
      <c r="E44" s="290"/>
      <c r="F44" s="254"/>
      <c r="G44" s="290"/>
      <c r="H44" s="290"/>
      <c r="I44" s="290"/>
      <c r="J44" s="254"/>
      <c r="K44" s="290"/>
      <c r="L44" s="290"/>
      <c r="M44" s="310"/>
      <c r="N44" s="290"/>
      <c r="O44" s="290"/>
      <c r="P44" s="290"/>
      <c r="Q44" s="290"/>
      <c r="R44" s="290"/>
      <c r="S44" s="290"/>
    </row>
    <row r="45" spans="1:19" ht="11.25" customHeight="1">
      <c r="A45" s="257" t="s">
        <v>46</v>
      </c>
      <c r="B45" s="295">
        <f>SUM(B43,B35)</f>
        <v>408</v>
      </c>
      <c r="C45" s="296">
        <f>SUM(C43,C35)</f>
        <v>134</v>
      </c>
      <c r="D45" s="296">
        <f>SUM(B45:C45)</f>
        <v>542</v>
      </c>
      <c r="E45" s="188">
        <f>D45/L45*100</f>
        <v>0.048927786378757034</v>
      </c>
      <c r="F45" s="295">
        <f>SUM(F43,F35)</f>
        <v>164</v>
      </c>
      <c r="G45" s="296">
        <f>SUM(G43,G35)</f>
        <v>84</v>
      </c>
      <c r="H45" s="296">
        <f>SUM(F45:G45)</f>
        <v>248</v>
      </c>
      <c r="I45" s="190">
        <f>H45/L45*100</f>
        <v>0.022387621811682187</v>
      </c>
      <c r="J45" s="295">
        <f>SUM(J43,J35)</f>
        <v>565424</v>
      </c>
      <c r="K45" s="296">
        <f>SUM(K43,K35)</f>
        <v>542331</v>
      </c>
      <c r="L45" s="296">
        <f>SUM(J45:K45)</f>
        <v>1107755</v>
      </c>
      <c r="M45" s="232">
        <f>I45+E45+E23+I23+M23+Q23</f>
        <v>99.99999999999999</v>
      </c>
      <c r="N45" s="290"/>
      <c r="O45" s="290"/>
      <c r="P45" s="290"/>
      <c r="Q45" s="290"/>
      <c r="R45" s="290"/>
      <c r="S45" s="290"/>
    </row>
    <row r="46" spans="1:19" ht="11.25">
      <c r="A46" s="290"/>
      <c r="B46" s="290"/>
      <c r="C46" s="290"/>
      <c r="D46" s="290"/>
      <c r="E46" s="290"/>
      <c r="F46" s="290"/>
      <c r="G46" s="290"/>
      <c r="H46" s="290"/>
      <c r="I46" s="290"/>
      <c r="J46" s="290"/>
      <c r="K46" s="290"/>
      <c r="L46" s="290"/>
      <c r="M46" s="290"/>
      <c r="N46" s="290"/>
      <c r="O46" s="290"/>
      <c r="P46" s="290"/>
      <c r="Q46" s="290"/>
      <c r="R46" s="290"/>
      <c r="S46" s="290"/>
    </row>
    <row r="47" spans="1:19" ht="11.25">
      <c r="A47" s="290"/>
      <c r="B47" s="290"/>
      <c r="C47" s="290"/>
      <c r="D47" s="290"/>
      <c r="E47" s="290"/>
      <c r="F47" s="290"/>
      <c r="G47" s="290"/>
      <c r="H47" s="290"/>
      <c r="I47" s="290"/>
      <c r="J47" s="290"/>
      <c r="K47" s="290"/>
      <c r="L47" s="290"/>
      <c r="M47" s="290"/>
      <c r="N47" s="290"/>
      <c r="O47" s="290"/>
      <c r="P47" s="290"/>
      <c r="Q47" s="290"/>
      <c r="R47" s="290"/>
      <c r="S47" s="290"/>
    </row>
    <row r="48" spans="1:19" ht="11.25">
      <c r="A48" s="290"/>
      <c r="B48" s="290"/>
      <c r="C48" s="290"/>
      <c r="D48" s="290"/>
      <c r="E48" s="290"/>
      <c r="F48" s="290"/>
      <c r="G48" s="290"/>
      <c r="H48" s="290"/>
      <c r="I48" s="290"/>
      <c r="J48" s="290"/>
      <c r="K48" s="290"/>
      <c r="L48" s="290"/>
      <c r="M48" s="290"/>
      <c r="N48" s="290"/>
      <c r="O48" s="290"/>
      <c r="P48" s="290"/>
      <c r="Q48" s="290"/>
      <c r="R48" s="290"/>
      <c r="S48" s="290"/>
    </row>
    <row r="49" spans="1:19" ht="11.25">
      <c r="A49" s="290"/>
      <c r="B49" s="290"/>
      <c r="C49" s="290"/>
      <c r="D49" s="290"/>
      <c r="E49" s="290"/>
      <c r="F49" s="290"/>
      <c r="G49" s="290"/>
      <c r="H49" s="290"/>
      <c r="I49" s="290"/>
      <c r="J49" s="290"/>
      <c r="K49" s="290"/>
      <c r="L49" s="290"/>
      <c r="M49" s="290"/>
      <c r="N49" s="290"/>
      <c r="O49" s="290"/>
      <c r="P49" s="290"/>
      <c r="Q49" s="290"/>
      <c r="R49" s="290"/>
      <c r="S49" s="290"/>
    </row>
  </sheetData>
  <sheetProtection/>
  <mergeCells count="1">
    <mergeCell ref="A2:Q2"/>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scale="91" r:id="rId2"/>
  <headerFooter alignWithMargins="0">
    <oddFooter>&amp;R&amp;A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H54"/>
  <sheetViews>
    <sheetView zoomScalePageLayoutView="0" workbookViewId="0" topLeftCell="A11">
      <selection activeCell="K47" sqref="K47"/>
    </sheetView>
  </sheetViews>
  <sheetFormatPr defaultColWidth="9.140625" defaultRowHeight="12.75"/>
  <cols>
    <col min="1" max="1" width="29.140625" style="39" bestFit="1" customWidth="1"/>
    <col min="2" max="2" width="8.8515625" style="0" customWidth="1"/>
    <col min="3" max="3" width="9.57421875" style="0" customWidth="1"/>
    <col min="4" max="4" width="8.8515625" style="0" customWidth="1"/>
    <col min="5" max="5" width="10.00390625" style="0" customWidth="1"/>
    <col min="6" max="6" width="8.8515625" style="0" customWidth="1"/>
    <col min="7" max="7" width="9.28125" style="261" customWidth="1"/>
    <col min="8" max="8" width="9.7109375" style="39" customWidth="1"/>
  </cols>
  <sheetData>
    <row r="1" ht="12.75">
      <c r="A1" s="1" t="s">
        <v>247</v>
      </c>
    </row>
    <row r="2" spans="1:8" ht="12.75">
      <c r="A2" s="345" t="s">
        <v>69</v>
      </c>
      <c r="B2" s="345"/>
      <c r="C2" s="345"/>
      <c r="D2" s="345"/>
      <c r="E2" s="345"/>
      <c r="F2" s="345"/>
      <c r="G2" s="345"/>
      <c r="H2" s="345"/>
    </row>
    <row r="3" spans="1:8" ht="12.75">
      <c r="A3" s="345" t="s">
        <v>70</v>
      </c>
      <c r="B3" s="345"/>
      <c r="C3" s="345"/>
      <c r="D3" s="345"/>
      <c r="E3" s="345"/>
      <c r="F3" s="345"/>
      <c r="G3" s="345"/>
      <c r="H3" s="345"/>
    </row>
    <row r="4" ht="13.5" thickBot="1"/>
    <row r="5" spans="1:8" ht="12.75">
      <c r="A5" s="83"/>
      <c r="B5" s="354" t="s">
        <v>17</v>
      </c>
      <c r="C5" s="355"/>
      <c r="D5" s="354" t="s">
        <v>21</v>
      </c>
      <c r="E5" s="355"/>
      <c r="F5" s="354" t="s">
        <v>59</v>
      </c>
      <c r="G5" s="355"/>
      <c r="H5" s="84"/>
    </row>
    <row r="6" spans="2:8" s="39" customFormat="1" ht="12.75">
      <c r="B6" s="85" t="s">
        <v>71</v>
      </c>
      <c r="C6" s="85" t="s">
        <v>72</v>
      </c>
      <c r="D6" s="85" t="s">
        <v>71</v>
      </c>
      <c r="E6" s="85" t="s">
        <v>72</v>
      </c>
      <c r="F6" s="85" t="s">
        <v>71</v>
      </c>
      <c r="G6" s="313" t="s">
        <v>72</v>
      </c>
      <c r="H6" s="86" t="s">
        <v>8</v>
      </c>
    </row>
    <row r="7" spans="2:8" s="39" customFormat="1" ht="12.75">
      <c r="B7" s="87" t="s">
        <v>73</v>
      </c>
      <c r="C7" s="87" t="s">
        <v>74</v>
      </c>
      <c r="D7" s="87" t="s">
        <v>75</v>
      </c>
      <c r="E7" s="87" t="s">
        <v>74</v>
      </c>
      <c r="F7" s="87" t="s">
        <v>76</v>
      </c>
      <c r="G7" s="314" t="s">
        <v>74</v>
      </c>
      <c r="H7" s="86" t="s">
        <v>77</v>
      </c>
    </row>
    <row r="8" spans="2:8" s="39" customFormat="1" ht="12.75">
      <c r="B8" s="87" t="s">
        <v>12</v>
      </c>
      <c r="C8" s="87" t="s">
        <v>73</v>
      </c>
      <c r="D8" s="87" t="s">
        <v>12</v>
      </c>
      <c r="E8" s="87" t="s">
        <v>75</v>
      </c>
      <c r="F8" s="87" t="s">
        <v>12</v>
      </c>
      <c r="G8" s="314" t="s">
        <v>78</v>
      </c>
      <c r="H8" s="86" t="s">
        <v>76</v>
      </c>
    </row>
    <row r="9" spans="2:8" s="39" customFormat="1" ht="12.75">
      <c r="B9" s="87"/>
      <c r="C9" s="87" t="s">
        <v>12</v>
      </c>
      <c r="D9" s="87"/>
      <c r="E9" s="87" t="s">
        <v>12</v>
      </c>
      <c r="F9" s="87"/>
      <c r="G9" s="314" t="s">
        <v>12</v>
      </c>
      <c r="H9" s="86" t="s">
        <v>12</v>
      </c>
    </row>
    <row r="10" spans="1:8" s="1" customFormat="1" ht="12.75">
      <c r="A10" s="12" t="s">
        <v>79</v>
      </c>
      <c r="B10" s="88"/>
      <c r="C10" s="88"/>
      <c r="D10" s="88"/>
      <c r="E10" s="88"/>
      <c r="F10" s="89"/>
      <c r="G10" s="315"/>
      <c r="H10" s="90"/>
    </row>
    <row r="11" spans="1:8" ht="12.75">
      <c r="A11" s="39" t="s">
        <v>80</v>
      </c>
      <c r="B11" s="91">
        <v>38565</v>
      </c>
      <c r="C11" s="91">
        <v>337</v>
      </c>
      <c r="D11" s="91">
        <v>60943</v>
      </c>
      <c r="E11" s="91">
        <v>4486</v>
      </c>
      <c r="F11" s="91">
        <v>65606</v>
      </c>
      <c r="G11" s="316">
        <v>3047</v>
      </c>
      <c r="H11" s="56">
        <f>SUM(B11:G11)</f>
        <v>172984</v>
      </c>
    </row>
    <row r="12" spans="1:8" ht="12.75">
      <c r="A12" s="39" t="s">
        <v>170</v>
      </c>
      <c r="B12" s="91">
        <v>12212</v>
      </c>
      <c r="C12" s="91">
        <v>78</v>
      </c>
      <c r="D12" s="91">
        <v>19707</v>
      </c>
      <c r="E12" s="91">
        <v>1407</v>
      </c>
      <c r="F12" s="91">
        <v>24604</v>
      </c>
      <c r="G12" s="316">
        <v>875</v>
      </c>
      <c r="H12" s="56">
        <f>SUM(B12:G12)</f>
        <v>58883</v>
      </c>
    </row>
    <row r="13" spans="1:8" ht="12.75">
      <c r="A13" s="39" t="s">
        <v>81</v>
      </c>
      <c r="B13" s="91">
        <v>15109</v>
      </c>
      <c r="C13" s="91">
        <v>104</v>
      </c>
      <c r="D13" s="91">
        <v>25750</v>
      </c>
      <c r="E13" s="91">
        <v>1415</v>
      </c>
      <c r="F13" s="91">
        <v>31266</v>
      </c>
      <c r="G13" s="316">
        <v>1024</v>
      </c>
      <c r="H13" s="56">
        <f>SUM(B13:G13)</f>
        <v>74668</v>
      </c>
    </row>
    <row r="14" spans="1:8" s="24" customFormat="1" ht="12.75">
      <c r="A14" s="24" t="s">
        <v>8</v>
      </c>
      <c r="B14" s="92">
        <f>SUM(B11:B13)</f>
        <v>65886</v>
      </c>
      <c r="C14" s="92">
        <f aca="true" t="shared" si="0" ref="C14:H14">SUM(C11:C13)</f>
        <v>519</v>
      </c>
      <c r="D14" s="92">
        <f t="shared" si="0"/>
        <v>106400</v>
      </c>
      <c r="E14" s="92">
        <f t="shared" si="0"/>
        <v>7308</v>
      </c>
      <c r="F14" s="92">
        <f t="shared" si="0"/>
        <v>121476</v>
      </c>
      <c r="G14" s="92">
        <f t="shared" si="0"/>
        <v>4946</v>
      </c>
      <c r="H14" s="25">
        <f t="shared" si="0"/>
        <v>306535</v>
      </c>
    </row>
    <row r="15" spans="2:8" s="39" customFormat="1" ht="12.75">
      <c r="B15" s="91"/>
      <c r="C15" s="91"/>
      <c r="D15" s="91"/>
      <c r="E15" s="91"/>
      <c r="F15" s="91"/>
      <c r="G15" s="316"/>
      <c r="H15" s="56"/>
    </row>
    <row r="16" spans="1:8" s="1" customFormat="1" ht="12.75">
      <c r="A16" s="1" t="s">
        <v>82</v>
      </c>
      <c r="B16" s="93"/>
      <c r="C16" s="93"/>
      <c r="D16" s="93"/>
      <c r="E16" s="93"/>
      <c r="F16" s="93"/>
      <c r="G16" s="317"/>
      <c r="H16" s="59"/>
    </row>
    <row r="17" spans="1:8" ht="12.75">
      <c r="A17" s="39" t="s">
        <v>83</v>
      </c>
      <c r="B17" s="91">
        <v>20020</v>
      </c>
      <c r="C17" s="91">
        <v>25</v>
      </c>
      <c r="D17" s="91">
        <v>31759</v>
      </c>
      <c r="E17" s="91">
        <v>1465</v>
      </c>
      <c r="F17" s="91">
        <v>26637</v>
      </c>
      <c r="G17" s="316">
        <v>844</v>
      </c>
      <c r="H17" s="56">
        <f>SUM(B17:G17)</f>
        <v>80750</v>
      </c>
    </row>
    <row r="18" spans="1:8" ht="12.75">
      <c r="A18" s="39" t="s">
        <v>84</v>
      </c>
      <c r="B18" s="91">
        <v>17585</v>
      </c>
      <c r="C18" s="91">
        <v>123</v>
      </c>
      <c r="D18" s="91">
        <v>27779</v>
      </c>
      <c r="E18" s="91">
        <v>1951</v>
      </c>
      <c r="F18" s="91">
        <v>33082</v>
      </c>
      <c r="G18" s="316">
        <v>796</v>
      </c>
      <c r="H18" s="56">
        <f>SUM(B18:G18)</f>
        <v>81316</v>
      </c>
    </row>
    <row r="19" spans="1:8" s="24" customFormat="1" ht="12.75">
      <c r="A19" s="24" t="s">
        <v>8</v>
      </c>
      <c r="B19" s="92">
        <f>SUM(B17:B18)</f>
        <v>37605</v>
      </c>
      <c r="C19" s="92">
        <f aca="true" t="shared" si="1" ref="C19:H19">SUM(C17:C18)</f>
        <v>148</v>
      </c>
      <c r="D19" s="92">
        <f t="shared" si="1"/>
        <v>59538</v>
      </c>
      <c r="E19" s="92">
        <f t="shared" si="1"/>
        <v>3416</v>
      </c>
      <c r="F19" s="92">
        <f t="shared" si="1"/>
        <v>59719</v>
      </c>
      <c r="G19" s="92">
        <f t="shared" si="1"/>
        <v>1640</v>
      </c>
      <c r="H19" s="25">
        <f t="shared" si="1"/>
        <v>162066</v>
      </c>
    </row>
    <row r="20" spans="2:8" s="39" customFormat="1" ht="12.75">
      <c r="B20" s="91"/>
      <c r="C20" s="91"/>
      <c r="D20" s="91"/>
      <c r="E20" s="91"/>
      <c r="F20" s="91"/>
      <c r="G20" s="316"/>
      <c r="H20" s="56"/>
    </row>
    <row r="21" spans="1:8" s="1" customFormat="1" ht="12.75">
      <c r="A21" s="1" t="s">
        <v>85</v>
      </c>
      <c r="B21" s="275">
        <v>11149</v>
      </c>
      <c r="C21" s="275">
        <v>137</v>
      </c>
      <c r="D21" s="275">
        <v>13486</v>
      </c>
      <c r="E21" s="275">
        <v>587</v>
      </c>
      <c r="F21" s="337">
        <v>12935</v>
      </c>
      <c r="G21" s="338">
        <v>565</v>
      </c>
      <c r="H21" s="95">
        <f>SUM(B21:G21)</f>
        <v>38859</v>
      </c>
    </row>
    <row r="22" spans="2:8" s="39" customFormat="1" ht="12.75">
      <c r="B22" s="275"/>
      <c r="C22" s="275"/>
      <c r="D22" s="275"/>
      <c r="E22" s="275"/>
      <c r="F22" s="275"/>
      <c r="G22" s="316"/>
      <c r="H22" s="56"/>
    </row>
    <row r="23" spans="1:8" s="1" customFormat="1" ht="12.75">
      <c r="A23" s="1" t="s">
        <v>86</v>
      </c>
      <c r="B23" s="93"/>
      <c r="C23" s="93"/>
      <c r="D23" s="93"/>
      <c r="E23" s="93"/>
      <c r="F23" s="93"/>
      <c r="G23" s="317"/>
      <c r="H23" s="59"/>
    </row>
    <row r="24" spans="1:8" ht="12.75">
      <c r="A24" s="39" t="s">
        <v>87</v>
      </c>
      <c r="B24" s="91">
        <v>8952</v>
      </c>
      <c r="C24" s="91">
        <v>140</v>
      </c>
      <c r="D24" s="91">
        <v>15868</v>
      </c>
      <c r="E24" s="91">
        <v>1410</v>
      </c>
      <c r="F24" s="91">
        <v>24694</v>
      </c>
      <c r="G24" s="316">
        <v>1154</v>
      </c>
      <c r="H24" s="56">
        <f aca="true" t="shared" si="2" ref="H24:H31">SUM(B24:G24)</f>
        <v>52218</v>
      </c>
    </row>
    <row r="25" spans="1:8" ht="12.75">
      <c r="A25" s="39" t="s">
        <v>88</v>
      </c>
      <c r="B25" s="91">
        <v>1706</v>
      </c>
      <c r="C25" s="91">
        <v>9</v>
      </c>
      <c r="D25" s="91">
        <v>2941</v>
      </c>
      <c r="E25" s="91">
        <v>171</v>
      </c>
      <c r="F25" s="91">
        <v>3264</v>
      </c>
      <c r="G25" s="316">
        <v>74</v>
      </c>
      <c r="H25" s="56">
        <f t="shared" si="2"/>
        <v>8165</v>
      </c>
    </row>
    <row r="26" spans="1:8" ht="12.75">
      <c r="A26" s="39" t="s">
        <v>89</v>
      </c>
      <c r="B26" s="91">
        <v>3907</v>
      </c>
      <c r="C26" s="91">
        <v>42</v>
      </c>
      <c r="D26" s="91">
        <v>6458</v>
      </c>
      <c r="E26" s="91">
        <v>428</v>
      </c>
      <c r="F26" s="91">
        <v>6970</v>
      </c>
      <c r="G26" s="316">
        <v>287</v>
      </c>
      <c r="H26" s="56">
        <f t="shared" si="2"/>
        <v>18092</v>
      </c>
    </row>
    <row r="27" spans="1:8" ht="12.75">
      <c r="A27" s="39" t="s">
        <v>90</v>
      </c>
      <c r="B27" s="91">
        <v>10638</v>
      </c>
      <c r="C27" s="91">
        <v>84</v>
      </c>
      <c r="D27" s="91">
        <v>17708</v>
      </c>
      <c r="E27" s="91">
        <v>1551</v>
      </c>
      <c r="F27" s="91">
        <v>22841</v>
      </c>
      <c r="G27" s="316">
        <v>1010</v>
      </c>
      <c r="H27" s="56">
        <f t="shared" si="2"/>
        <v>53832</v>
      </c>
    </row>
    <row r="28" spans="1:8" ht="12.75">
      <c r="A28" s="39" t="s">
        <v>91</v>
      </c>
      <c r="B28" s="91">
        <v>4420</v>
      </c>
      <c r="C28" s="91">
        <v>26</v>
      </c>
      <c r="D28" s="91">
        <v>7829</v>
      </c>
      <c r="E28" s="91">
        <v>409</v>
      </c>
      <c r="F28" s="91">
        <v>7822</v>
      </c>
      <c r="G28" s="316">
        <v>339</v>
      </c>
      <c r="H28" s="56">
        <f t="shared" si="2"/>
        <v>20845</v>
      </c>
    </row>
    <row r="29" spans="1:8" ht="12.75">
      <c r="A29" s="39" t="s">
        <v>92</v>
      </c>
      <c r="B29" s="91">
        <v>5185</v>
      </c>
      <c r="C29" s="91">
        <v>85</v>
      </c>
      <c r="D29" s="91">
        <v>8876</v>
      </c>
      <c r="E29" s="91">
        <v>882</v>
      </c>
      <c r="F29" s="91">
        <v>10519</v>
      </c>
      <c r="G29" s="316">
        <v>744</v>
      </c>
      <c r="H29" s="56">
        <f t="shared" si="2"/>
        <v>26291</v>
      </c>
    </row>
    <row r="30" spans="1:8" ht="12.75">
      <c r="A30" s="39" t="s">
        <v>93</v>
      </c>
      <c r="B30" s="91">
        <v>3311</v>
      </c>
      <c r="C30" s="91">
        <v>0</v>
      </c>
      <c r="D30" s="91">
        <v>5602</v>
      </c>
      <c r="E30" s="91">
        <v>71</v>
      </c>
      <c r="F30" s="91">
        <v>4188</v>
      </c>
      <c r="G30" s="316">
        <v>91</v>
      </c>
      <c r="H30" s="56">
        <f t="shared" si="2"/>
        <v>13263</v>
      </c>
    </row>
    <row r="31" spans="1:8" ht="12.75">
      <c r="A31" s="39" t="s">
        <v>94</v>
      </c>
      <c r="B31" s="91">
        <v>1643</v>
      </c>
      <c r="C31" s="91">
        <v>24</v>
      </c>
      <c r="D31" s="91">
        <v>2937</v>
      </c>
      <c r="E31" s="91">
        <v>424</v>
      </c>
      <c r="F31" s="91">
        <v>3945</v>
      </c>
      <c r="G31" s="316">
        <v>195</v>
      </c>
      <c r="H31" s="56">
        <f t="shared" si="2"/>
        <v>9168</v>
      </c>
    </row>
    <row r="32" spans="1:8" s="24" customFormat="1" ht="12.75">
      <c r="A32" s="24" t="s">
        <v>8</v>
      </c>
      <c r="B32" s="92">
        <f>SUM(B24:B31)</f>
        <v>39762</v>
      </c>
      <c r="C32" s="92">
        <f aca="true" t="shared" si="3" ref="C32:H32">SUM(C24:C31)</f>
        <v>410</v>
      </c>
      <c r="D32" s="92">
        <f t="shared" si="3"/>
        <v>68219</v>
      </c>
      <c r="E32" s="92">
        <f t="shared" si="3"/>
        <v>5346</v>
      </c>
      <c r="F32" s="92">
        <f t="shared" si="3"/>
        <v>84243</v>
      </c>
      <c r="G32" s="92">
        <f t="shared" si="3"/>
        <v>3894</v>
      </c>
      <c r="H32" s="25">
        <f t="shared" si="3"/>
        <v>201874</v>
      </c>
    </row>
    <row r="33" spans="2:8" s="39" customFormat="1" ht="12.75">
      <c r="B33" s="91"/>
      <c r="C33" s="91"/>
      <c r="D33" s="91"/>
      <c r="E33" s="91"/>
      <c r="F33" s="91"/>
      <c r="G33" s="316"/>
      <c r="H33" s="56"/>
    </row>
    <row r="34" spans="1:8" s="1" customFormat="1" ht="12.75">
      <c r="A34" s="1" t="s">
        <v>95</v>
      </c>
      <c r="B34" s="93"/>
      <c r="C34" s="93"/>
      <c r="D34" s="93"/>
      <c r="E34" s="93"/>
      <c r="F34" s="93"/>
      <c r="G34" s="317"/>
      <c r="H34" s="59"/>
    </row>
    <row r="35" spans="1:8" ht="12.75">
      <c r="A35" s="39" t="s">
        <v>96</v>
      </c>
      <c r="B35" s="91">
        <v>9432</v>
      </c>
      <c r="C35" s="91">
        <v>41</v>
      </c>
      <c r="D35" s="91">
        <v>15668</v>
      </c>
      <c r="E35" s="91">
        <v>1032</v>
      </c>
      <c r="F35" s="91">
        <v>20144</v>
      </c>
      <c r="G35" s="316">
        <v>683</v>
      </c>
      <c r="H35" s="56">
        <f aca="true" t="shared" si="4" ref="H35:H40">SUM(B35:G35)</f>
        <v>47000</v>
      </c>
    </row>
    <row r="36" spans="1:8" ht="12.75">
      <c r="A36" s="39" t="s">
        <v>97</v>
      </c>
      <c r="B36" s="91">
        <v>7060</v>
      </c>
      <c r="C36" s="91">
        <v>47</v>
      </c>
      <c r="D36" s="91">
        <v>11385</v>
      </c>
      <c r="E36" s="91">
        <v>798</v>
      </c>
      <c r="F36" s="91">
        <v>11155</v>
      </c>
      <c r="G36" s="316">
        <v>394</v>
      </c>
      <c r="H36" s="56">
        <f t="shared" si="4"/>
        <v>30839</v>
      </c>
    </row>
    <row r="37" spans="1:8" ht="12.75">
      <c r="A37" s="39" t="s">
        <v>98</v>
      </c>
      <c r="B37" s="91">
        <v>2884</v>
      </c>
      <c r="C37" s="91">
        <v>0</v>
      </c>
      <c r="D37" s="91">
        <v>4695</v>
      </c>
      <c r="E37" s="91">
        <v>286</v>
      </c>
      <c r="F37" s="91">
        <v>6887</v>
      </c>
      <c r="G37" s="316">
        <v>0</v>
      </c>
      <c r="H37" s="56">
        <f t="shared" si="4"/>
        <v>14752</v>
      </c>
    </row>
    <row r="38" spans="1:8" ht="12.75">
      <c r="A38" s="39" t="s">
        <v>99</v>
      </c>
      <c r="B38" s="91">
        <v>20122</v>
      </c>
      <c r="C38" s="91">
        <v>232</v>
      </c>
      <c r="D38" s="91">
        <v>33036</v>
      </c>
      <c r="E38" s="91">
        <v>2293</v>
      </c>
      <c r="F38" s="91">
        <v>34307</v>
      </c>
      <c r="G38" s="316">
        <v>1817</v>
      </c>
      <c r="H38" s="56">
        <f t="shared" si="4"/>
        <v>91807</v>
      </c>
    </row>
    <row r="39" spans="1:8" ht="12.75">
      <c r="A39" s="39" t="s">
        <v>100</v>
      </c>
      <c r="B39" s="91">
        <v>4454</v>
      </c>
      <c r="C39" s="91">
        <v>40</v>
      </c>
      <c r="D39" s="91">
        <v>7250</v>
      </c>
      <c r="E39" s="91">
        <v>494</v>
      </c>
      <c r="F39" s="91">
        <v>7312</v>
      </c>
      <c r="G39" s="316">
        <v>234</v>
      </c>
      <c r="H39" s="56">
        <f t="shared" si="4"/>
        <v>19784</v>
      </c>
    </row>
    <row r="40" spans="1:8" ht="12.75">
      <c r="A40" s="39" t="s">
        <v>101</v>
      </c>
      <c r="B40" s="91">
        <v>9385</v>
      </c>
      <c r="C40" s="91">
        <v>83</v>
      </c>
      <c r="D40" s="91">
        <v>15088</v>
      </c>
      <c r="E40" s="91">
        <v>1148</v>
      </c>
      <c r="F40" s="91">
        <v>17283</v>
      </c>
      <c r="G40" s="316">
        <v>860</v>
      </c>
      <c r="H40" s="56">
        <f t="shared" si="4"/>
        <v>43847</v>
      </c>
    </row>
    <row r="41" spans="1:8" s="24" customFormat="1" ht="12.75">
      <c r="A41" s="24" t="s">
        <v>8</v>
      </c>
      <c r="B41" s="92">
        <f>SUM(B35:B40)</f>
        <v>53337</v>
      </c>
      <c r="C41" s="92">
        <f aca="true" t="shared" si="5" ref="C41:H41">SUM(C35:C40)</f>
        <v>443</v>
      </c>
      <c r="D41" s="92">
        <f t="shared" si="5"/>
        <v>87122</v>
      </c>
      <c r="E41" s="92">
        <f t="shared" si="5"/>
        <v>6051</v>
      </c>
      <c r="F41" s="92">
        <f t="shared" si="5"/>
        <v>97088</v>
      </c>
      <c r="G41" s="92">
        <f t="shared" si="5"/>
        <v>3988</v>
      </c>
      <c r="H41" s="25">
        <f t="shared" si="5"/>
        <v>248029</v>
      </c>
    </row>
    <row r="42" spans="2:8" s="39" customFormat="1" ht="12.75">
      <c r="B42" s="91"/>
      <c r="C42" s="91"/>
      <c r="D42" s="91"/>
      <c r="E42" s="91"/>
      <c r="F42" s="91"/>
      <c r="G42" s="316"/>
      <c r="H42" s="56"/>
    </row>
    <row r="43" spans="1:8" s="1" customFormat="1" ht="12.75">
      <c r="A43" s="1" t="s">
        <v>102</v>
      </c>
      <c r="B43" s="91"/>
      <c r="C43" s="91"/>
      <c r="D43" s="91"/>
      <c r="E43" s="91"/>
      <c r="F43" s="91"/>
      <c r="G43" s="316"/>
      <c r="H43" s="56"/>
    </row>
    <row r="44" spans="1:8" ht="12.75">
      <c r="A44" s="39" t="s">
        <v>103</v>
      </c>
      <c r="B44" s="94">
        <v>14</v>
      </c>
      <c r="C44" s="94">
        <v>0</v>
      </c>
      <c r="D44" s="94">
        <v>16</v>
      </c>
      <c r="E44" s="94">
        <v>0</v>
      </c>
      <c r="F44" s="94">
        <v>0</v>
      </c>
      <c r="G44" s="318">
        <v>0</v>
      </c>
      <c r="H44" s="95">
        <f>SUM(B44:G44)</f>
        <v>30</v>
      </c>
    </row>
    <row r="45" spans="1:8" s="24" customFormat="1" ht="12.75">
      <c r="A45" s="24" t="s">
        <v>8</v>
      </c>
      <c r="B45" s="96">
        <v>14</v>
      </c>
      <c r="C45" s="96">
        <v>0</v>
      </c>
      <c r="D45" s="96">
        <v>16</v>
      </c>
      <c r="E45" s="96">
        <v>0</v>
      </c>
      <c r="F45" s="96">
        <v>0</v>
      </c>
      <c r="G45" s="319">
        <v>0</v>
      </c>
      <c r="H45" s="52">
        <f>SUM(B45:G45)</f>
        <v>30</v>
      </c>
    </row>
    <row r="46" spans="2:8" s="39" customFormat="1" ht="12.75">
      <c r="B46" s="91"/>
      <c r="C46" s="91"/>
      <c r="D46" s="91"/>
      <c r="E46" s="91"/>
      <c r="F46" s="91"/>
      <c r="G46" s="316"/>
      <c r="H46" s="56"/>
    </row>
    <row r="47" spans="1:8" s="1" customFormat="1" ht="12.75">
      <c r="A47" s="1" t="s">
        <v>104</v>
      </c>
      <c r="B47" s="93"/>
      <c r="C47" s="93"/>
      <c r="D47" s="93"/>
      <c r="E47" s="93"/>
      <c r="F47" s="93"/>
      <c r="G47" s="317"/>
      <c r="H47" s="59"/>
    </row>
    <row r="48" spans="1:8" ht="12.75">
      <c r="A48" s="39" t="s">
        <v>105</v>
      </c>
      <c r="B48" s="91">
        <v>14629</v>
      </c>
      <c r="C48" s="91">
        <v>191</v>
      </c>
      <c r="D48" s="91">
        <v>23814</v>
      </c>
      <c r="E48" s="91">
        <v>2331</v>
      </c>
      <c r="F48" s="91">
        <v>32742</v>
      </c>
      <c r="G48" s="316">
        <v>1408</v>
      </c>
      <c r="H48" s="56">
        <f>SUM(B48:G48)</f>
        <v>75115</v>
      </c>
    </row>
    <row r="49" spans="1:8" ht="12.75">
      <c r="A49" s="39" t="s">
        <v>106</v>
      </c>
      <c r="B49" s="91">
        <v>8196</v>
      </c>
      <c r="C49" s="91">
        <v>65</v>
      </c>
      <c r="D49" s="91">
        <v>14559</v>
      </c>
      <c r="E49" s="91">
        <v>1270</v>
      </c>
      <c r="F49" s="91">
        <v>18567</v>
      </c>
      <c r="G49" s="316">
        <v>1399</v>
      </c>
      <c r="H49" s="56">
        <f>SUM(B49:G49)</f>
        <v>44056</v>
      </c>
    </row>
    <row r="50" spans="1:8" ht="12.75">
      <c r="A50" s="39" t="s">
        <v>107</v>
      </c>
      <c r="B50" s="91">
        <v>6952</v>
      </c>
      <c r="C50" s="91">
        <v>37</v>
      </c>
      <c r="D50" s="91">
        <v>11403</v>
      </c>
      <c r="E50" s="91">
        <v>831</v>
      </c>
      <c r="F50" s="91">
        <v>11545</v>
      </c>
      <c r="G50" s="316">
        <v>423</v>
      </c>
      <c r="H50" s="56">
        <f>SUM(B50:G50)</f>
        <v>31191</v>
      </c>
    </row>
    <row r="51" spans="1:8" s="24" customFormat="1" ht="12.75">
      <c r="A51" s="24" t="s">
        <v>8</v>
      </c>
      <c r="B51" s="92">
        <f>SUM(B48:B50)</f>
        <v>29777</v>
      </c>
      <c r="C51" s="92">
        <f aca="true" t="shared" si="6" ref="C51:H51">SUM(C48:C50)</f>
        <v>293</v>
      </c>
      <c r="D51" s="92">
        <f t="shared" si="6"/>
        <v>49776</v>
      </c>
      <c r="E51" s="92">
        <f t="shared" si="6"/>
        <v>4432</v>
      </c>
      <c r="F51" s="92">
        <f t="shared" si="6"/>
        <v>62854</v>
      </c>
      <c r="G51" s="92">
        <f t="shared" si="6"/>
        <v>3230</v>
      </c>
      <c r="H51" s="25">
        <f t="shared" si="6"/>
        <v>150362</v>
      </c>
    </row>
    <row r="52" spans="2:8" s="39" customFormat="1" ht="12.75">
      <c r="B52" s="91"/>
      <c r="C52" s="91"/>
      <c r="D52" s="91"/>
      <c r="E52" s="91"/>
      <c r="F52" s="91"/>
      <c r="G52" s="316"/>
      <c r="H52" s="56"/>
    </row>
    <row r="53" spans="1:8" s="1" customFormat="1" ht="12.75">
      <c r="A53" s="288" t="s">
        <v>46</v>
      </c>
      <c r="B53" s="96">
        <f>SUM(B51,B45,B41,B32,B21,B19,B14)</f>
        <v>237530</v>
      </c>
      <c r="C53" s="96">
        <f aca="true" t="shared" si="7" ref="C53:H53">SUM(C51,C45,C41,C32,C21,C19,C14)</f>
        <v>1950</v>
      </c>
      <c r="D53" s="96">
        <f t="shared" si="7"/>
        <v>384557</v>
      </c>
      <c r="E53" s="96">
        <f t="shared" si="7"/>
        <v>27140</v>
      </c>
      <c r="F53" s="96">
        <f t="shared" si="7"/>
        <v>438315</v>
      </c>
      <c r="G53" s="96">
        <f t="shared" si="7"/>
        <v>18263</v>
      </c>
      <c r="H53" s="52">
        <f t="shared" si="7"/>
        <v>1107755</v>
      </c>
    </row>
    <row r="54" ht="12.75">
      <c r="G54" s="339"/>
    </row>
  </sheetData>
  <sheetProtection/>
  <mergeCells count="5">
    <mergeCell ref="B5:C5"/>
    <mergeCell ref="D5:E5"/>
    <mergeCell ref="F5:G5"/>
    <mergeCell ref="A2:H2"/>
    <mergeCell ref="A3:H3"/>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Y51"/>
  <sheetViews>
    <sheetView zoomScalePageLayoutView="0" workbookViewId="0" topLeftCell="A1">
      <selection activeCell="H26" sqref="H26"/>
    </sheetView>
  </sheetViews>
  <sheetFormatPr defaultColWidth="9.140625" defaultRowHeight="12.75"/>
  <cols>
    <col min="1" max="1" width="10.28125" style="39" customWidth="1"/>
    <col min="2" max="3" width="7.140625" style="0" customWidth="1"/>
    <col min="4" max="4" width="7.7109375" style="0" customWidth="1"/>
    <col min="5" max="7" width="7.140625" style="0" customWidth="1"/>
    <col min="8" max="8" width="8.7109375" style="0" customWidth="1"/>
    <col min="9" max="12" width="7.140625" style="0" customWidth="1"/>
    <col min="13" max="13" width="7.7109375" style="0" customWidth="1"/>
    <col min="14" max="16" width="7.140625" style="0" customWidth="1"/>
    <col min="17" max="17" width="7.140625" style="261" customWidth="1"/>
    <col min="18" max="18" width="8.7109375" style="261" customWidth="1"/>
    <col min="19" max="19" width="8.00390625" style="261" customWidth="1"/>
    <col min="20" max="21" width="7.140625" style="0" customWidth="1"/>
    <col min="22" max="22" width="8.28125" style="0" customWidth="1"/>
    <col min="23" max="23" width="7.140625" style="0" customWidth="1"/>
  </cols>
  <sheetData>
    <row r="1" ht="12.75">
      <c r="A1" s="1" t="s">
        <v>247</v>
      </c>
    </row>
    <row r="2" spans="1:22" ht="12.75">
      <c r="A2" s="345" t="s">
        <v>171</v>
      </c>
      <c r="B2" s="345"/>
      <c r="C2" s="345"/>
      <c r="D2" s="345"/>
      <c r="E2" s="345"/>
      <c r="F2" s="345"/>
      <c r="G2" s="345"/>
      <c r="H2" s="345"/>
      <c r="I2" s="345"/>
      <c r="J2" s="345"/>
      <c r="K2" s="345"/>
      <c r="L2" s="345"/>
      <c r="M2" s="345"/>
      <c r="N2" s="345"/>
      <c r="O2" s="345"/>
      <c r="P2" s="345"/>
      <c r="Q2" s="345"/>
      <c r="R2" s="345"/>
      <c r="S2" s="345"/>
      <c r="T2" s="345"/>
      <c r="U2" s="345"/>
      <c r="V2" s="345"/>
    </row>
    <row r="3" spans="1:22" ht="12.75">
      <c r="A3" s="345" t="s">
        <v>172</v>
      </c>
      <c r="B3" s="345"/>
      <c r="C3" s="345"/>
      <c r="D3" s="345"/>
      <c r="E3" s="345"/>
      <c r="F3" s="345"/>
      <c r="G3" s="345"/>
      <c r="H3" s="345"/>
      <c r="I3" s="345"/>
      <c r="J3" s="345"/>
      <c r="K3" s="345"/>
      <c r="L3" s="345"/>
      <c r="M3" s="345"/>
      <c r="N3" s="345"/>
      <c r="O3" s="345"/>
      <c r="P3" s="345"/>
      <c r="Q3" s="345"/>
      <c r="R3" s="345"/>
      <c r="S3" s="345"/>
      <c r="T3" s="345"/>
      <c r="U3" s="345"/>
      <c r="V3" s="345"/>
    </row>
    <row r="4" ht="13.5" thickBot="1"/>
    <row r="5" spans="1:22" s="101" customFormat="1" ht="9.75">
      <c r="A5" s="97"/>
      <c r="B5" s="98" t="s">
        <v>17</v>
      </c>
      <c r="C5" s="99"/>
      <c r="D5" s="99"/>
      <c r="E5" s="100"/>
      <c r="F5" s="99"/>
      <c r="G5" s="99"/>
      <c r="H5" s="98" t="s">
        <v>21</v>
      </c>
      <c r="I5" s="99"/>
      <c r="J5" s="99"/>
      <c r="K5" s="100"/>
      <c r="L5" s="99"/>
      <c r="M5" s="99"/>
      <c r="N5" s="98" t="s">
        <v>59</v>
      </c>
      <c r="O5" s="99"/>
      <c r="P5" s="99"/>
      <c r="Q5" s="100"/>
      <c r="R5" s="99"/>
      <c r="S5" s="99"/>
      <c r="T5" s="98" t="s">
        <v>8</v>
      </c>
      <c r="U5" s="99"/>
      <c r="V5" s="99"/>
    </row>
    <row r="6" spans="1:22" s="101" customFormat="1" ht="9.75">
      <c r="A6" s="102"/>
      <c r="B6" s="103" t="s">
        <v>108</v>
      </c>
      <c r="C6" s="104"/>
      <c r="D6" s="104"/>
      <c r="E6" s="103" t="s">
        <v>109</v>
      </c>
      <c r="F6" s="104"/>
      <c r="G6" s="105"/>
      <c r="H6" s="103" t="s">
        <v>108</v>
      </c>
      <c r="I6" s="104"/>
      <c r="J6" s="104"/>
      <c r="K6" s="103" t="s">
        <v>109</v>
      </c>
      <c r="L6" s="104"/>
      <c r="M6" s="105"/>
      <c r="N6" s="103" t="s">
        <v>108</v>
      </c>
      <c r="O6" s="104"/>
      <c r="P6" s="104"/>
      <c r="Q6" s="356" t="s">
        <v>109</v>
      </c>
      <c r="R6" s="357"/>
      <c r="S6" s="358"/>
      <c r="T6" s="106"/>
      <c r="U6" s="107"/>
      <c r="V6" s="107"/>
    </row>
    <row r="7" spans="1:22" s="101" customFormat="1" ht="9.75">
      <c r="A7" s="108" t="s">
        <v>110</v>
      </c>
      <c r="B7" s="109" t="s">
        <v>56</v>
      </c>
      <c r="C7" s="110" t="s">
        <v>57</v>
      </c>
      <c r="D7" s="110" t="s">
        <v>58</v>
      </c>
      <c r="E7" s="109" t="s">
        <v>56</v>
      </c>
      <c r="F7" s="110" t="s">
        <v>57</v>
      </c>
      <c r="G7" s="110" t="s">
        <v>58</v>
      </c>
      <c r="H7" s="109" t="s">
        <v>56</v>
      </c>
      <c r="I7" s="110" t="s">
        <v>57</v>
      </c>
      <c r="J7" s="110" t="s">
        <v>58</v>
      </c>
      <c r="K7" s="109" t="s">
        <v>56</v>
      </c>
      <c r="L7" s="110" t="s">
        <v>57</v>
      </c>
      <c r="M7" s="110" t="s">
        <v>58</v>
      </c>
      <c r="N7" s="109" t="s">
        <v>56</v>
      </c>
      <c r="O7" s="110" t="s">
        <v>57</v>
      </c>
      <c r="P7" s="110" t="s">
        <v>58</v>
      </c>
      <c r="Q7" s="320" t="s">
        <v>56</v>
      </c>
      <c r="R7" s="321" t="s">
        <v>57</v>
      </c>
      <c r="S7" s="321" t="s">
        <v>58</v>
      </c>
      <c r="T7" s="218" t="s">
        <v>56</v>
      </c>
      <c r="U7" s="219" t="s">
        <v>57</v>
      </c>
      <c r="V7" s="219" t="s">
        <v>58</v>
      </c>
    </row>
    <row r="8" spans="1:22" s="101" customFormat="1" ht="6.75" customHeight="1">
      <c r="A8" s="219"/>
      <c r="B8" s="218"/>
      <c r="C8" s="219"/>
      <c r="D8" s="219"/>
      <c r="E8" s="218"/>
      <c r="F8" s="219"/>
      <c r="G8" s="219"/>
      <c r="H8" s="218"/>
      <c r="I8" s="219"/>
      <c r="J8" s="219"/>
      <c r="K8" s="218"/>
      <c r="L8" s="219"/>
      <c r="M8" s="219"/>
      <c r="N8" s="218"/>
      <c r="O8" s="219"/>
      <c r="P8" s="219"/>
      <c r="Q8" s="322"/>
      <c r="R8" s="323"/>
      <c r="S8" s="323"/>
      <c r="T8" s="218"/>
      <c r="U8" s="219"/>
      <c r="V8" s="219"/>
    </row>
    <row r="9" spans="1:22" s="101" customFormat="1" ht="9.75">
      <c r="A9" s="289">
        <v>2005</v>
      </c>
      <c r="B9" s="113">
        <v>19774</v>
      </c>
      <c r="C9" s="102">
        <v>18881</v>
      </c>
      <c r="D9" s="102">
        <v>38655</v>
      </c>
      <c r="E9" s="113">
        <v>35</v>
      </c>
      <c r="F9" s="102">
        <v>21</v>
      </c>
      <c r="G9" s="123">
        <v>56</v>
      </c>
      <c r="H9" s="113"/>
      <c r="I9" s="102"/>
      <c r="J9" s="102"/>
      <c r="K9" s="111"/>
      <c r="L9" s="102"/>
      <c r="M9" s="102"/>
      <c r="N9" s="111"/>
      <c r="O9" s="102"/>
      <c r="P9" s="102"/>
      <c r="Q9" s="324"/>
      <c r="R9" s="325"/>
      <c r="S9" s="325"/>
      <c r="T9" s="111">
        <f>SUM(Q9,N9,K9,H9,E9,B9)</f>
        <v>19809</v>
      </c>
      <c r="U9" s="102">
        <f>SUM(R9,O9,L9,I9,F9,C9)</f>
        <v>18902</v>
      </c>
      <c r="V9" s="102">
        <f>SUM(T9:U9)</f>
        <v>38711</v>
      </c>
    </row>
    <row r="10" spans="1:22" s="101" customFormat="1" ht="9.75">
      <c r="A10" s="112">
        <f>A9-1</f>
        <v>2004</v>
      </c>
      <c r="B10" s="113">
        <v>34231</v>
      </c>
      <c r="C10" s="102">
        <v>32879</v>
      </c>
      <c r="D10" s="102">
        <v>67110</v>
      </c>
      <c r="E10" s="113">
        <v>184</v>
      </c>
      <c r="F10" s="102">
        <v>111</v>
      </c>
      <c r="G10" s="123">
        <v>295</v>
      </c>
      <c r="H10" s="113"/>
      <c r="I10" s="118"/>
      <c r="J10" s="118"/>
      <c r="K10" s="111"/>
      <c r="L10" s="118"/>
      <c r="M10" s="118"/>
      <c r="N10" s="111"/>
      <c r="O10" s="118"/>
      <c r="P10" s="118"/>
      <c r="Q10" s="324"/>
      <c r="R10" s="326"/>
      <c r="S10" s="326"/>
      <c r="T10" s="111">
        <f aca="true" t="shared" si="0" ref="T10:T47">SUM(Q10,N10,K10,H10,E10,B10)</f>
        <v>34415</v>
      </c>
      <c r="U10" s="102">
        <f aca="true" t="shared" si="1" ref="U10:U47">SUM(R10,O10,L10,I10,F10,C10)</f>
        <v>32990</v>
      </c>
      <c r="V10" s="102">
        <f aca="true" t="shared" si="2" ref="V10:V47">SUM(T10:U10)</f>
        <v>67405</v>
      </c>
    </row>
    <row r="11" spans="1:22" s="101" customFormat="1" ht="9.75">
      <c r="A11" s="112">
        <f>A10-1</f>
        <v>2003</v>
      </c>
      <c r="B11" s="113">
        <v>32980</v>
      </c>
      <c r="C11" s="118">
        <v>31872</v>
      </c>
      <c r="D11" s="102">
        <v>64852</v>
      </c>
      <c r="E11" s="113">
        <v>301</v>
      </c>
      <c r="F11" s="118">
        <v>149</v>
      </c>
      <c r="G11" s="102">
        <v>450</v>
      </c>
      <c r="H11" s="113">
        <v>1</v>
      </c>
      <c r="I11" s="118">
        <v>0</v>
      </c>
      <c r="J11" s="118">
        <v>1</v>
      </c>
      <c r="K11" s="111"/>
      <c r="L11" s="118"/>
      <c r="M11" s="118"/>
      <c r="N11" s="111"/>
      <c r="O11" s="118"/>
      <c r="P11" s="118"/>
      <c r="Q11" s="324"/>
      <c r="R11" s="326"/>
      <c r="S11" s="326"/>
      <c r="T11" s="111">
        <f t="shared" si="0"/>
        <v>33282</v>
      </c>
      <c r="U11" s="102">
        <f t="shared" si="1"/>
        <v>32021</v>
      </c>
      <c r="V11" s="102">
        <f t="shared" si="2"/>
        <v>65303</v>
      </c>
    </row>
    <row r="12" spans="1:22" s="101" customFormat="1" ht="9.75">
      <c r="A12" s="112">
        <f aca="true" t="shared" si="3" ref="A12:A46">A11-1</f>
        <v>2002</v>
      </c>
      <c r="B12" s="113">
        <v>32447</v>
      </c>
      <c r="C12" s="118">
        <v>31049</v>
      </c>
      <c r="D12" s="102">
        <v>63496</v>
      </c>
      <c r="E12" s="113">
        <v>434</v>
      </c>
      <c r="F12" s="118">
        <v>189</v>
      </c>
      <c r="G12" s="102">
        <v>623</v>
      </c>
      <c r="H12" s="113">
        <v>217</v>
      </c>
      <c r="I12" s="118">
        <v>356</v>
      </c>
      <c r="J12" s="118">
        <v>573</v>
      </c>
      <c r="K12" s="111">
        <v>9</v>
      </c>
      <c r="L12" s="118">
        <v>5</v>
      </c>
      <c r="M12" s="118">
        <v>14</v>
      </c>
      <c r="N12" s="111"/>
      <c r="O12" s="118"/>
      <c r="P12" s="118"/>
      <c r="Q12" s="324"/>
      <c r="R12" s="326"/>
      <c r="S12" s="326"/>
      <c r="T12" s="111">
        <f t="shared" si="0"/>
        <v>33107</v>
      </c>
      <c r="U12" s="102">
        <f t="shared" si="1"/>
        <v>31599</v>
      </c>
      <c r="V12" s="102">
        <f t="shared" si="2"/>
        <v>64706</v>
      </c>
    </row>
    <row r="13" spans="1:22" s="101" customFormat="1" ht="9.75">
      <c r="A13" s="112">
        <f t="shared" si="3"/>
        <v>2001</v>
      </c>
      <c r="B13" s="115">
        <v>2022</v>
      </c>
      <c r="C13" s="116">
        <v>1389</v>
      </c>
      <c r="D13" s="116">
        <v>3411</v>
      </c>
      <c r="E13" s="115">
        <v>295</v>
      </c>
      <c r="F13" s="116">
        <v>119</v>
      </c>
      <c r="G13" s="117">
        <v>414</v>
      </c>
      <c r="H13" s="115">
        <v>29591</v>
      </c>
      <c r="I13" s="119">
        <v>29720</v>
      </c>
      <c r="J13" s="119">
        <v>59311</v>
      </c>
      <c r="K13" s="120">
        <v>1095</v>
      </c>
      <c r="L13" s="119">
        <v>595</v>
      </c>
      <c r="M13" s="121">
        <v>1690</v>
      </c>
      <c r="N13" s="111"/>
      <c r="O13" s="118"/>
      <c r="P13" s="118"/>
      <c r="Q13" s="324"/>
      <c r="R13" s="326"/>
      <c r="S13" s="326"/>
      <c r="T13" s="111">
        <f t="shared" si="0"/>
        <v>33003</v>
      </c>
      <c r="U13" s="102">
        <f t="shared" si="1"/>
        <v>31823</v>
      </c>
      <c r="V13" s="102">
        <f t="shared" si="2"/>
        <v>64826</v>
      </c>
    </row>
    <row r="14" spans="1:22" s="101" customFormat="1" ht="9.75">
      <c r="A14" s="112">
        <f t="shared" si="3"/>
        <v>2000</v>
      </c>
      <c r="B14" s="113">
        <v>4</v>
      </c>
      <c r="C14" s="118">
        <v>2</v>
      </c>
      <c r="D14" s="102">
        <v>6</v>
      </c>
      <c r="E14" s="113">
        <v>66</v>
      </c>
      <c r="F14" s="118">
        <v>46</v>
      </c>
      <c r="G14" s="102">
        <v>112</v>
      </c>
      <c r="H14" s="113">
        <v>31876</v>
      </c>
      <c r="I14" s="102">
        <v>31482</v>
      </c>
      <c r="J14" s="122">
        <v>63358</v>
      </c>
      <c r="K14" s="111">
        <v>1768</v>
      </c>
      <c r="L14" s="102">
        <v>923</v>
      </c>
      <c r="M14" s="122">
        <v>2691</v>
      </c>
      <c r="N14" s="111"/>
      <c r="O14" s="118"/>
      <c r="P14" s="118"/>
      <c r="Q14" s="324"/>
      <c r="R14" s="326"/>
      <c r="S14" s="326"/>
      <c r="T14" s="111">
        <f t="shared" si="0"/>
        <v>33714</v>
      </c>
      <c r="U14" s="102">
        <f t="shared" si="1"/>
        <v>32453</v>
      </c>
      <c r="V14" s="102">
        <f t="shared" si="2"/>
        <v>66167</v>
      </c>
    </row>
    <row r="15" spans="1:22" s="101" customFormat="1" ht="9.75">
      <c r="A15" s="112">
        <f t="shared" si="3"/>
        <v>1999</v>
      </c>
      <c r="B15" s="111"/>
      <c r="C15" s="118"/>
      <c r="D15" s="118"/>
      <c r="E15" s="111"/>
      <c r="F15" s="118"/>
      <c r="G15" s="102"/>
      <c r="H15" s="111">
        <v>31193</v>
      </c>
      <c r="I15" s="118">
        <v>31303</v>
      </c>
      <c r="J15" s="118">
        <v>62496</v>
      </c>
      <c r="K15" s="111">
        <v>2237</v>
      </c>
      <c r="L15" s="118">
        <v>1263</v>
      </c>
      <c r="M15" s="118">
        <v>3500</v>
      </c>
      <c r="N15" s="111"/>
      <c r="O15" s="118"/>
      <c r="P15" s="118"/>
      <c r="Q15" s="324"/>
      <c r="R15" s="326"/>
      <c r="S15" s="326"/>
      <c r="T15" s="111">
        <f t="shared" si="0"/>
        <v>33430</v>
      </c>
      <c r="U15" s="102">
        <f t="shared" si="1"/>
        <v>32566</v>
      </c>
      <c r="V15" s="102">
        <f t="shared" si="2"/>
        <v>65996</v>
      </c>
    </row>
    <row r="16" spans="1:22" s="101" customFormat="1" ht="9.75">
      <c r="A16" s="112">
        <f t="shared" si="3"/>
        <v>1998</v>
      </c>
      <c r="B16" s="111"/>
      <c r="C16" s="118"/>
      <c r="D16" s="118"/>
      <c r="E16" s="111"/>
      <c r="F16" s="118"/>
      <c r="G16" s="118"/>
      <c r="H16" s="111">
        <v>31523</v>
      </c>
      <c r="I16" s="118">
        <v>31067</v>
      </c>
      <c r="J16" s="118">
        <v>62590</v>
      </c>
      <c r="K16" s="111">
        <v>2629</v>
      </c>
      <c r="L16" s="118">
        <v>1614</v>
      </c>
      <c r="M16" s="118">
        <v>4243</v>
      </c>
      <c r="N16" s="111">
        <v>0</v>
      </c>
      <c r="O16" s="118">
        <v>1</v>
      </c>
      <c r="P16" s="118">
        <v>1</v>
      </c>
      <c r="Q16" s="324"/>
      <c r="R16" s="326"/>
      <c r="S16" s="326"/>
      <c r="T16" s="111">
        <f t="shared" si="0"/>
        <v>34152</v>
      </c>
      <c r="U16" s="102">
        <f t="shared" si="1"/>
        <v>32682</v>
      </c>
      <c r="V16" s="102">
        <f t="shared" si="2"/>
        <v>66834</v>
      </c>
    </row>
    <row r="17" spans="1:22" s="101" customFormat="1" ht="9.75">
      <c r="A17" s="112">
        <f t="shared" si="3"/>
        <v>1997</v>
      </c>
      <c r="B17" s="111"/>
      <c r="C17" s="118"/>
      <c r="D17" s="118"/>
      <c r="E17" s="111"/>
      <c r="F17" s="118"/>
      <c r="G17" s="118"/>
      <c r="H17" s="111">
        <v>31830</v>
      </c>
      <c r="I17" s="118">
        <v>31782</v>
      </c>
      <c r="J17" s="118">
        <v>63612</v>
      </c>
      <c r="K17" s="111">
        <v>2983</v>
      </c>
      <c r="L17" s="118">
        <v>1845</v>
      </c>
      <c r="M17" s="118">
        <v>4828</v>
      </c>
      <c r="N17" s="111">
        <v>8</v>
      </c>
      <c r="O17" s="118">
        <v>7</v>
      </c>
      <c r="P17" s="118">
        <v>15</v>
      </c>
      <c r="Q17" s="324"/>
      <c r="R17" s="326"/>
      <c r="S17" s="326"/>
      <c r="T17" s="111">
        <f t="shared" si="0"/>
        <v>34821</v>
      </c>
      <c r="U17" s="102">
        <f t="shared" si="1"/>
        <v>33634</v>
      </c>
      <c r="V17" s="102">
        <f t="shared" si="2"/>
        <v>68455</v>
      </c>
    </row>
    <row r="18" spans="1:22" s="101" customFormat="1" ht="9.75">
      <c r="A18" s="112">
        <f t="shared" si="3"/>
        <v>1996</v>
      </c>
      <c r="B18" s="111"/>
      <c r="C18" s="118"/>
      <c r="D18" s="118"/>
      <c r="E18" s="111"/>
      <c r="F18" s="118"/>
      <c r="G18" s="118"/>
      <c r="H18" s="111">
        <v>31183</v>
      </c>
      <c r="I18" s="118">
        <v>31246</v>
      </c>
      <c r="J18" s="118">
        <v>62429</v>
      </c>
      <c r="K18" s="111">
        <v>3103</v>
      </c>
      <c r="L18" s="118">
        <v>1930</v>
      </c>
      <c r="M18" s="118">
        <v>5033</v>
      </c>
      <c r="N18" s="111">
        <v>435</v>
      </c>
      <c r="O18" s="118">
        <v>396</v>
      </c>
      <c r="P18" s="102">
        <v>831</v>
      </c>
      <c r="Q18" s="324">
        <v>1</v>
      </c>
      <c r="R18" s="326">
        <v>0</v>
      </c>
      <c r="S18" s="327">
        <v>1</v>
      </c>
      <c r="T18" s="111">
        <f t="shared" si="0"/>
        <v>34722</v>
      </c>
      <c r="U18" s="102">
        <f t="shared" si="1"/>
        <v>33572</v>
      </c>
      <c r="V18" s="102">
        <f t="shared" si="2"/>
        <v>68294</v>
      </c>
    </row>
    <row r="19" spans="1:22" s="101" customFormat="1" ht="9.75">
      <c r="A19" s="112">
        <f t="shared" si="3"/>
        <v>1995</v>
      </c>
      <c r="B19" s="111"/>
      <c r="C19" s="118"/>
      <c r="D19" s="118"/>
      <c r="E19" s="111"/>
      <c r="F19" s="102"/>
      <c r="G19" s="122"/>
      <c r="H19" s="120">
        <v>4858</v>
      </c>
      <c r="I19" s="119">
        <v>4630</v>
      </c>
      <c r="J19" s="119">
        <v>9488</v>
      </c>
      <c r="K19" s="120">
        <v>2768</v>
      </c>
      <c r="L19" s="119">
        <v>1767</v>
      </c>
      <c r="M19" s="121">
        <v>4535</v>
      </c>
      <c r="N19" s="120">
        <v>26957</v>
      </c>
      <c r="O19" s="119">
        <v>27028</v>
      </c>
      <c r="P19" s="119">
        <v>53985</v>
      </c>
      <c r="Q19" s="328">
        <v>209</v>
      </c>
      <c r="R19" s="329">
        <v>59</v>
      </c>
      <c r="S19" s="330">
        <v>268</v>
      </c>
      <c r="T19" s="111">
        <f t="shared" si="0"/>
        <v>34792</v>
      </c>
      <c r="U19" s="102">
        <f t="shared" si="1"/>
        <v>33484</v>
      </c>
      <c r="V19" s="102">
        <f t="shared" si="2"/>
        <v>68276</v>
      </c>
    </row>
    <row r="20" spans="1:22" s="101" customFormat="1" ht="9.75">
      <c r="A20" s="112">
        <f t="shared" si="3"/>
        <v>1994</v>
      </c>
      <c r="B20" s="111"/>
      <c r="C20" s="118"/>
      <c r="D20" s="118"/>
      <c r="E20" s="111"/>
      <c r="F20" s="102"/>
      <c r="G20" s="122"/>
      <c r="H20" s="111">
        <v>357</v>
      </c>
      <c r="I20" s="102">
        <v>321</v>
      </c>
      <c r="J20" s="102">
        <v>678</v>
      </c>
      <c r="K20" s="111">
        <v>289</v>
      </c>
      <c r="L20" s="118">
        <v>198</v>
      </c>
      <c r="M20" s="118">
        <v>487</v>
      </c>
      <c r="N20" s="111">
        <v>33073</v>
      </c>
      <c r="O20" s="102">
        <v>32073</v>
      </c>
      <c r="P20" s="122">
        <v>65146</v>
      </c>
      <c r="Q20" s="324">
        <v>1605</v>
      </c>
      <c r="R20" s="325">
        <v>856</v>
      </c>
      <c r="S20" s="327">
        <v>2461</v>
      </c>
      <c r="T20" s="111">
        <f t="shared" si="0"/>
        <v>35324</v>
      </c>
      <c r="U20" s="102">
        <f t="shared" si="1"/>
        <v>33448</v>
      </c>
      <c r="V20" s="102">
        <f t="shared" si="2"/>
        <v>68772</v>
      </c>
    </row>
    <row r="21" spans="1:22" s="101" customFormat="1" ht="9.75">
      <c r="A21" s="112">
        <f t="shared" si="3"/>
        <v>1993</v>
      </c>
      <c r="B21" s="111"/>
      <c r="C21" s="118"/>
      <c r="D21" s="118"/>
      <c r="E21" s="111"/>
      <c r="F21" s="118"/>
      <c r="G21" s="118"/>
      <c r="H21" s="111">
        <v>11</v>
      </c>
      <c r="I21" s="102">
        <v>8</v>
      </c>
      <c r="J21" s="118">
        <v>19</v>
      </c>
      <c r="K21" s="111">
        <v>70</v>
      </c>
      <c r="L21" s="118">
        <v>49</v>
      </c>
      <c r="M21" s="118">
        <v>119</v>
      </c>
      <c r="N21" s="111">
        <v>34491</v>
      </c>
      <c r="O21" s="118">
        <v>34161</v>
      </c>
      <c r="P21" s="102">
        <v>68652</v>
      </c>
      <c r="Q21" s="324">
        <v>1968</v>
      </c>
      <c r="R21" s="326">
        <v>1040</v>
      </c>
      <c r="S21" s="327">
        <v>3008</v>
      </c>
      <c r="T21" s="111">
        <f t="shared" si="0"/>
        <v>36540</v>
      </c>
      <c r="U21" s="102">
        <f t="shared" si="1"/>
        <v>35258</v>
      </c>
      <c r="V21" s="102">
        <f t="shared" si="2"/>
        <v>71798</v>
      </c>
    </row>
    <row r="22" spans="1:22" s="101" customFormat="1" ht="9.75">
      <c r="A22" s="112">
        <f t="shared" si="3"/>
        <v>1992</v>
      </c>
      <c r="B22" s="111"/>
      <c r="C22" s="118"/>
      <c r="D22" s="118"/>
      <c r="E22" s="111"/>
      <c r="F22" s="118"/>
      <c r="G22" s="118"/>
      <c r="H22" s="111">
        <v>0</v>
      </c>
      <c r="I22" s="118">
        <v>0</v>
      </c>
      <c r="J22" s="118">
        <v>0</v>
      </c>
      <c r="K22" s="111"/>
      <c r="L22" s="118"/>
      <c r="M22" s="118"/>
      <c r="N22" s="111">
        <v>34893</v>
      </c>
      <c r="O22" s="118">
        <v>34595</v>
      </c>
      <c r="P22" s="102">
        <v>69488</v>
      </c>
      <c r="Q22" s="324">
        <v>2047</v>
      </c>
      <c r="R22" s="326">
        <v>1139</v>
      </c>
      <c r="S22" s="327">
        <v>3186</v>
      </c>
      <c r="T22" s="111">
        <f t="shared" si="0"/>
        <v>36940</v>
      </c>
      <c r="U22" s="102">
        <f t="shared" si="1"/>
        <v>35734</v>
      </c>
      <c r="V22" s="102">
        <f t="shared" si="2"/>
        <v>72674</v>
      </c>
    </row>
    <row r="23" spans="1:22" s="101" customFormat="1" ht="9.75">
      <c r="A23" s="112">
        <f t="shared" si="3"/>
        <v>1991</v>
      </c>
      <c r="B23" s="111"/>
      <c r="C23" s="118"/>
      <c r="D23" s="118"/>
      <c r="E23" s="111"/>
      <c r="F23" s="118"/>
      <c r="G23" s="118"/>
      <c r="H23" s="111">
        <v>0</v>
      </c>
      <c r="I23" s="118">
        <v>1</v>
      </c>
      <c r="J23" s="118">
        <v>1</v>
      </c>
      <c r="K23" s="111"/>
      <c r="L23" s="118"/>
      <c r="M23" s="118"/>
      <c r="N23" s="111">
        <v>34342</v>
      </c>
      <c r="O23" s="118">
        <v>33961</v>
      </c>
      <c r="P23" s="102">
        <v>68303</v>
      </c>
      <c r="Q23" s="324">
        <v>1846</v>
      </c>
      <c r="R23" s="326">
        <v>1064</v>
      </c>
      <c r="S23" s="327">
        <v>2910</v>
      </c>
      <c r="T23" s="111">
        <f t="shared" si="0"/>
        <v>36188</v>
      </c>
      <c r="U23" s="102">
        <f t="shared" si="1"/>
        <v>35026</v>
      </c>
      <c r="V23" s="102">
        <f t="shared" si="2"/>
        <v>71214</v>
      </c>
    </row>
    <row r="24" spans="1:22" s="101" customFormat="1" ht="9.75">
      <c r="A24" s="112">
        <f t="shared" si="3"/>
        <v>1990</v>
      </c>
      <c r="B24" s="111"/>
      <c r="C24" s="118"/>
      <c r="D24" s="118"/>
      <c r="E24" s="111"/>
      <c r="F24" s="118"/>
      <c r="G24" s="118"/>
      <c r="H24" s="111">
        <v>0</v>
      </c>
      <c r="I24" s="118">
        <v>0</v>
      </c>
      <c r="J24" s="118">
        <v>0</v>
      </c>
      <c r="K24" s="113"/>
      <c r="L24" s="118"/>
      <c r="M24" s="123"/>
      <c r="N24" s="113">
        <v>32484</v>
      </c>
      <c r="O24" s="118">
        <v>32727</v>
      </c>
      <c r="P24" s="102">
        <v>65211</v>
      </c>
      <c r="Q24" s="324">
        <v>1677</v>
      </c>
      <c r="R24" s="331">
        <v>1034</v>
      </c>
      <c r="S24" s="327">
        <v>2711</v>
      </c>
      <c r="T24" s="111">
        <f t="shared" si="0"/>
        <v>34161</v>
      </c>
      <c r="U24" s="102">
        <f t="shared" si="1"/>
        <v>33761</v>
      </c>
      <c r="V24" s="102">
        <f t="shared" si="2"/>
        <v>67922</v>
      </c>
    </row>
    <row r="25" spans="1:22" s="101" customFormat="1" ht="9.75">
      <c r="A25" s="112">
        <f t="shared" si="3"/>
        <v>1989</v>
      </c>
      <c r="B25" s="111"/>
      <c r="C25" s="118"/>
      <c r="D25" s="118"/>
      <c r="E25" s="111"/>
      <c r="F25" s="118"/>
      <c r="G25" s="118"/>
      <c r="H25" s="111">
        <v>0</v>
      </c>
      <c r="I25" s="102">
        <v>0</v>
      </c>
      <c r="J25" s="122">
        <v>0</v>
      </c>
      <c r="K25" s="111"/>
      <c r="L25" s="102"/>
      <c r="M25" s="122"/>
      <c r="N25" s="120">
        <v>15260</v>
      </c>
      <c r="O25" s="119">
        <v>11747</v>
      </c>
      <c r="P25" s="119">
        <v>27007</v>
      </c>
      <c r="Q25" s="328">
        <v>946</v>
      </c>
      <c r="R25" s="329">
        <v>666</v>
      </c>
      <c r="S25" s="330">
        <v>1612</v>
      </c>
      <c r="T25" s="111">
        <f t="shared" si="0"/>
        <v>16206</v>
      </c>
      <c r="U25" s="102">
        <f t="shared" si="1"/>
        <v>12413</v>
      </c>
      <c r="V25" s="102">
        <f t="shared" si="2"/>
        <v>28619</v>
      </c>
    </row>
    <row r="26" spans="1:22" s="101" customFormat="1" ht="9.75">
      <c r="A26" s="112">
        <f t="shared" si="3"/>
        <v>1988</v>
      </c>
      <c r="B26" s="111"/>
      <c r="C26" s="118"/>
      <c r="D26" s="118"/>
      <c r="E26" s="111"/>
      <c r="F26" s="118"/>
      <c r="G26" s="118"/>
      <c r="H26" s="111">
        <v>0</v>
      </c>
      <c r="I26" s="102">
        <v>1</v>
      </c>
      <c r="J26" s="122">
        <v>1</v>
      </c>
      <c r="K26" s="111"/>
      <c r="L26" s="102"/>
      <c r="M26" s="122"/>
      <c r="N26" s="111">
        <v>6564</v>
      </c>
      <c r="O26" s="102">
        <v>5305</v>
      </c>
      <c r="P26" s="102">
        <v>11869</v>
      </c>
      <c r="Q26" s="324">
        <v>564</v>
      </c>
      <c r="R26" s="325">
        <v>393</v>
      </c>
      <c r="S26" s="327">
        <v>957</v>
      </c>
      <c r="T26" s="111">
        <f t="shared" si="0"/>
        <v>7128</v>
      </c>
      <c r="U26" s="102">
        <f t="shared" si="1"/>
        <v>5699</v>
      </c>
      <c r="V26" s="102">
        <f t="shared" si="2"/>
        <v>12827</v>
      </c>
    </row>
    <row r="27" spans="1:22" s="101" customFormat="1" ht="9.75">
      <c r="A27" s="112">
        <f t="shared" si="3"/>
        <v>1987</v>
      </c>
      <c r="B27" s="111"/>
      <c r="C27" s="118"/>
      <c r="D27" s="118"/>
      <c r="E27" s="111"/>
      <c r="F27" s="118"/>
      <c r="G27" s="118"/>
      <c r="H27" s="111"/>
      <c r="I27" s="102"/>
      <c r="J27" s="102"/>
      <c r="K27" s="111"/>
      <c r="L27" s="102"/>
      <c r="M27" s="102"/>
      <c r="N27" s="111">
        <v>1989</v>
      </c>
      <c r="O27" s="102">
        <v>2023</v>
      </c>
      <c r="P27" s="102">
        <v>4012</v>
      </c>
      <c r="Q27" s="324">
        <v>315</v>
      </c>
      <c r="R27" s="325">
        <v>261</v>
      </c>
      <c r="S27" s="325">
        <v>576</v>
      </c>
      <c r="T27" s="111">
        <f t="shared" si="0"/>
        <v>2304</v>
      </c>
      <c r="U27" s="102">
        <f t="shared" si="1"/>
        <v>2284</v>
      </c>
      <c r="V27" s="102">
        <f t="shared" si="2"/>
        <v>4588</v>
      </c>
    </row>
    <row r="28" spans="1:22" s="101" customFormat="1" ht="9.75">
      <c r="A28" s="112">
        <f t="shared" si="3"/>
        <v>1986</v>
      </c>
      <c r="B28" s="111"/>
      <c r="C28" s="118"/>
      <c r="D28" s="118"/>
      <c r="E28" s="111"/>
      <c r="F28" s="118"/>
      <c r="G28" s="118"/>
      <c r="H28" s="111"/>
      <c r="I28" s="102"/>
      <c r="J28" s="102"/>
      <c r="K28" s="111"/>
      <c r="L28" s="102"/>
      <c r="M28" s="102"/>
      <c r="N28" s="111">
        <v>599</v>
      </c>
      <c r="O28" s="102">
        <v>932</v>
      </c>
      <c r="P28" s="102">
        <v>1531</v>
      </c>
      <c r="Q28" s="324">
        <v>157</v>
      </c>
      <c r="R28" s="325">
        <v>110</v>
      </c>
      <c r="S28" s="325">
        <v>267</v>
      </c>
      <c r="T28" s="111">
        <f t="shared" si="0"/>
        <v>756</v>
      </c>
      <c r="U28" s="102">
        <f t="shared" si="1"/>
        <v>1042</v>
      </c>
      <c r="V28" s="102">
        <f t="shared" si="2"/>
        <v>1798</v>
      </c>
    </row>
    <row r="29" spans="1:22" s="101" customFormat="1" ht="9.75">
      <c r="A29" s="112">
        <f t="shared" si="3"/>
        <v>1985</v>
      </c>
      <c r="B29" s="111"/>
      <c r="C29" s="118"/>
      <c r="D29" s="118"/>
      <c r="E29" s="111"/>
      <c r="F29" s="118"/>
      <c r="G29" s="118"/>
      <c r="H29" s="111"/>
      <c r="I29" s="102"/>
      <c r="J29" s="102"/>
      <c r="K29" s="111"/>
      <c r="L29" s="102"/>
      <c r="M29" s="102"/>
      <c r="N29" s="111">
        <v>170</v>
      </c>
      <c r="O29" s="102">
        <v>398</v>
      </c>
      <c r="P29" s="102">
        <v>568</v>
      </c>
      <c r="Q29" s="324">
        <v>81</v>
      </c>
      <c r="R29" s="325">
        <v>54</v>
      </c>
      <c r="S29" s="325">
        <v>135</v>
      </c>
      <c r="T29" s="111">
        <f t="shared" si="0"/>
        <v>251</v>
      </c>
      <c r="U29" s="102">
        <f t="shared" si="1"/>
        <v>452</v>
      </c>
      <c r="V29" s="102">
        <f t="shared" si="2"/>
        <v>703</v>
      </c>
    </row>
    <row r="30" spans="1:22" s="101" customFormat="1" ht="9.75">
      <c r="A30" s="112">
        <f t="shared" si="3"/>
        <v>1984</v>
      </c>
      <c r="B30" s="111"/>
      <c r="C30" s="118"/>
      <c r="D30" s="118"/>
      <c r="E30" s="111"/>
      <c r="F30" s="118"/>
      <c r="G30" s="118"/>
      <c r="H30" s="111"/>
      <c r="I30" s="102"/>
      <c r="J30" s="102"/>
      <c r="K30" s="111"/>
      <c r="L30" s="102"/>
      <c r="M30" s="102"/>
      <c r="N30" s="111">
        <v>73</v>
      </c>
      <c r="O30" s="102">
        <v>195</v>
      </c>
      <c r="P30" s="102">
        <v>268</v>
      </c>
      <c r="Q30" s="324">
        <v>33</v>
      </c>
      <c r="R30" s="325">
        <v>31</v>
      </c>
      <c r="S30" s="325">
        <v>64</v>
      </c>
      <c r="T30" s="111">
        <f t="shared" si="0"/>
        <v>106</v>
      </c>
      <c r="U30" s="102">
        <f t="shared" si="1"/>
        <v>226</v>
      </c>
      <c r="V30" s="102">
        <f t="shared" si="2"/>
        <v>332</v>
      </c>
    </row>
    <row r="31" spans="1:22" s="101" customFormat="1" ht="9.75">
      <c r="A31" s="112">
        <f t="shared" si="3"/>
        <v>1983</v>
      </c>
      <c r="B31" s="111"/>
      <c r="C31" s="118"/>
      <c r="D31" s="118"/>
      <c r="E31" s="111"/>
      <c r="F31" s="118"/>
      <c r="G31" s="118"/>
      <c r="H31" s="111"/>
      <c r="I31" s="102"/>
      <c r="J31" s="102"/>
      <c r="K31" s="111"/>
      <c r="L31" s="102"/>
      <c r="M31" s="102"/>
      <c r="N31" s="111">
        <v>37</v>
      </c>
      <c r="O31" s="102">
        <v>122</v>
      </c>
      <c r="P31" s="102">
        <v>159</v>
      </c>
      <c r="Q31" s="324">
        <v>14</v>
      </c>
      <c r="R31" s="325">
        <v>11</v>
      </c>
      <c r="S31" s="325">
        <v>25</v>
      </c>
      <c r="T31" s="111">
        <f t="shared" si="0"/>
        <v>51</v>
      </c>
      <c r="U31" s="102">
        <f t="shared" si="1"/>
        <v>133</v>
      </c>
      <c r="V31" s="102">
        <f t="shared" si="2"/>
        <v>184</v>
      </c>
    </row>
    <row r="32" spans="1:22" s="101" customFormat="1" ht="9.75">
      <c r="A32" s="112">
        <f t="shared" si="3"/>
        <v>1982</v>
      </c>
      <c r="B32" s="111"/>
      <c r="C32" s="118"/>
      <c r="D32" s="118"/>
      <c r="E32" s="111"/>
      <c r="F32" s="118"/>
      <c r="G32" s="118"/>
      <c r="H32" s="111"/>
      <c r="I32" s="102"/>
      <c r="J32" s="102"/>
      <c r="K32" s="111"/>
      <c r="L32" s="102"/>
      <c r="M32" s="102"/>
      <c r="N32" s="111">
        <v>21</v>
      </c>
      <c r="O32" s="102">
        <v>107</v>
      </c>
      <c r="P32" s="102">
        <v>128</v>
      </c>
      <c r="Q32" s="324">
        <v>10</v>
      </c>
      <c r="R32" s="325">
        <v>3</v>
      </c>
      <c r="S32" s="325">
        <v>13</v>
      </c>
      <c r="T32" s="111">
        <f t="shared" si="0"/>
        <v>31</v>
      </c>
      <c r="U32" s="102">
        <f t="shared" si="1"/>
        <v>110</v>
      </c>
      <c r="V32" s="102">
        <f t="shared" si="2"/>
        <v>141</v>
      </c>
    </row>
    <row r="33" spans="1:22" s="101" customFormat="1" ht="9.75">
      <c r="A33" s="112">
        <f t="shared" si="3"/>
        <v>1981</v>
      </c>
      <c r="B33" s="111"/>
      <c r="C33" s="118"/>
      <c r="D33" s="118"/>
      <c r="E33" s="111"/>
      <c r="F33" s="118"/>
      <c r="G33" s="118"/>
      <c r="H33" s="111"/>
      <c r="I33" s="102"/>
      <c r="J33" s="102"/>
      <c r="K33" s="111"/>
      <c r="L33" s="102"/>
      <c r="M33" s="102"/>
      <c r="N33" s="111">
        <v>14</v>
      </c>
      <c r="O33" s="102">
        <v>100</v>
      </c>
      <c r="P33" s="102">
        <v>114</v>
      </c>
      <c r="Q33" s="324">
        <v>2</v>
      </c>
      <c r="R33" s="325">
        <v>2</v>
      </c>
      <c r="S33" s="325">
        <v>4</v>
      </c>
      <c r="T33" s="111">
        <f t="shared" si="0"/>
        <v>16</v>
      </c>
      <c r="U33" s="102">
        <f t="shared" si="1"/>
        <v>102</v>
      </c>
      <c r="V33" s="102">
        <f t="shared" si="2"/>
        <v>118</v>
      </c>
    </row>
    <row r="34" spans="1:22" s="101" customFormat="1" ht="9.75">
      <c r="A34" s="112">
        <f t="shared" si="3"/>
        <v>1980</v>
      </c>
      <c r="B34" s="111"/>
      <c r="C34" s="118"/>
      <c r="D34" s="118"/>
      <c r="E34" s="111"/>
      <c r="F34" s="118"/>
      <c r="G34" s="118"/>
      <c r="H34" s="111"/>
      <c r="I34" s="102"/>
      <c r="J34" s="102"/>
      <c r="K34" s="111"/>
      <c r="L34" s="102"/>
      <c r="M34" s="102"/>
      <c r="N34" s="111">
        <v>19</v>
      </c>
      <c r="O34" s="102">
        <v>76</v>
      </c>
      <c r="P34" s="102">
        <v>95</v>
      </c>
      <c r="Q34" s="324">
        <v>3</v>
      </c>
      <c r="R34" s="325">
        <v>0</v>
      </c>
      <c r="S34" s="325">
        <v>3</v>
      </c>
      <c r="T34" s="111">
        <f t="shared" si="0"/>
        <v>22</v>
      </c>
      <c r="U34" s="102">
        <f t="shared" si="1"/>
        <v>76</v>
      </c>
      <c r="V34" s="102">
        <f t="shared" si="2"/>
        <v>98</v>
      </c>
    </row>
    <row r="35" spans="1:22" s="101" customFormat="1" ht="9.75">
      <c r="A35" s="112">
        <f t="shared" si="3"/>
        <v>1979</v>
      </c>
      <c r="B35" s="111"/>
      <c r="C35" s="118"/>
      <c r="D35" s="118"/>
      <c r="E35" s="111"/>
      <c r="F35" s="118"/>
      <c r="G35" s="118"/>
      <c r="H35" s="111"/>
      <c r="I35" s="102"/>
      <c r="J35" s="102"/>
      <c r="K35" s="111"/>
      <c r="L35" s="102"/>
      <c r="M35" s="102"/>
      <c r="N35" s="111">
        <v>11</v>
      </c>
      <c r="O35" s="102">
        <v>61</v>
      </c>
      <c r="P35" s="102">
        <v>72</v>
      </c>
      <c r="Q35" s="324">
        <v>1</v>
      </c>
      <c r="R35" s="325">
        <v>1</v>
      </c>
      <c r="S35" s="325">
        <v>2</v>
      </c>
      <c r="T35" s="111">
        <f t="shared" si="0"/>
        <v>12</v>
      </c>
      <c r="U35" s="102">
        <f t="shared" si="1"/>
        <v>62</v>
      </c>
      <c r="V35" s="102">
        <f t="shared" si="2"/>
        <v>74</v>
      </c>
    </row>
    <row r="36" spans="1:22" s="101" customFormat="1" ht="9.75">
      <c r="A36" s="112">
        <f t="shared" si="3"/>
        <v>1978</v>
      </c>
      <c r="B36" s="111"/>
      <c r="C36" s="118"/>
      <c r="D36" s="118"/>
      <c r="E36" s="111"/>
      <c r="F36" s="118"/>
      <c r="G36" s="118"/>
      <c r="H36" s="111"/>
      <c r="I36" s="102"/>
      <c r="J36" s="102"/>
      <c r="K36" s="111"/>
      <c r="L36" s="102"/>
      <c r="M36" s="102"/>
      <c r="N36" s="111">
        <v>12</v>
      </c>
      <c r="O36" s="102">
        <v>62</v>
      </c>
      <c r="P36" s="102">
        <v>74</v>
      </c>
      <c r="Q36" s="324">
        <v>1</v>
      </c>
      <c r="R36" s="325">
        <v>1</v>
      </c>
      <c r="S36" s="325">
        <v>2</v>
      </c>
      <c r="T36" s="111">
        <f t="shared" si="0"/>
        <v>13</v>
      </c>
      <c r="U36" s="102">
        <f t="shared" si="1"/>
        <v>63</v>
      </c>
      <c r="V36" s="102">
        <f t="shared" si="2"/>
        <v>76</v>
      </c>
    </row>
    <row r="37" spans="1:22" s="101" customFormat="1" ht="12" customHeight="1">
      <c r="A37" s="112">
        <f t="shared" si="3"/>
        <v>1977</v>
      </c>
      <c r="B37" s="111"/>
      <c r="C37" s="118"/>
      <c r="D37" s="118"/>
      <c r="E37" s="111"/>
      <c r="F37" s="118"/>
      <c r="G37" s="118"/>
      <c r="H37" s="111"/>
      <c r="I37" s="102"/>
      <c r="J37" s="102"/>
      <c r="K37" s="111"/>
      <c r="L37" s="102"/>
      <c r="M37" s="102"/>
      <c r="N37" s="111">
        <v>13</v>
      </c>
      <c r="O37" s="102">
        <v>62</v>
      </c>
      <c r="P37" s="102">
        <v>75</v>
      </c>
      <c r="Q37" s="324">
        <v>1</v>
      </c>
      <c r="R37" s="325">
        <v>1</v>
      </c>
      <c r="S37" s="325">
        <v>2</v>
      </c>
      <c r="T37" s="111">
        <f t="shared" si="0"/>
        <v>14</v>
      </c>
      <c r="U37" s="102">
        <f t="shared" si="1"/>
        <v>63</v>
      </c>
      <c r="V37" s="102">
        <f t="shared" si="2"/>
        <v>77</v>
      </c>
    </row>
    <row r="38" spans="1:22" s="101" customFormat="1" ht="12" customHeight="1">
      <c r="A38" s="112">
        <f t="shared" si="3"/>
        <v>1976</v>
      </c>
      <c r="B38" s="111"/>
      <c r="C38" s="118"/>
      <c r="D38" s="118"/>
      <c r="E38" s="111"/>
      <c r="F38" s="118"/>
      <c r="G38" s="118"/>
      <c r="H38" s="111"/>
      <c r="I38" s="102"/>
      <c r="J38" s="102"/>
      <c r="K38" s="111"/>
      <c r="L38" s="102"/>
      <c r="M38" s="102"/>
      <c r="N38" s="111">
        <v>5</v>
      </c>
      <c r="O38" s="102">
        <v>45</v>
      </c>
      <c r="P38" s="102">
        <v>50</v>
      </c>
      <c r="Q38" s="324">
        <v>0</v>
      </c>
      <c r="R38" s="325">
        <v>1</v>
      </c>
      <c r="S38" s="325">
        <v>1</v>
      </c>
      <c r="T38" s="111">
        <f t="shared" si="0"/>
        <v>5</v>
      </c>
      <c r="U38" s="102">
        <f t="shared" si="1"/>
        <v>46</v>
      </c>
      <c r="V38" s="102">
        <f t="shared" si="2"/>
        <v>51</v>
      </c>
    </row>
    <row r="39" spans="1:22" s="101" customFormat="1" ht="12" customHeight="1">
      <c r="A39" s="112">
        <f t="shared" si="3"/>
        <v>1975</v>
      </c>
      <c r="B39" s="111"/>
      <c r="C39" s="118"/>
      <c r="D39" s="118"/>
      <c r="E39" s="111"/>
      <c r="F39" s="118"/>
      <c r="G39" s="118"/>
      <c r="H39" s="111"/>
      <c r="I39" s="102"/>
      <c r="J39" s="102"/>
      <c r="K39" s="111"/>
      <c r="L39" s="102"/>
      <c r="M39" s="102"/>
      <c r="N39" s="111">
        <v>3</v>
      </c>
      <c r="O39" s="102">
        <v>44</v>
      </c>
      <c r="P39" s="102">
        <v>47</v>
      </c>
      <c r="Q39" s="324">
        <v>1</v>
      </c>
      <c r="R39" s="325">
        <v>0</v>
      </c>
      <c r="S39" s="325">
        <v>1</v>
      </c>
      <c r="T39" s="111">
        <f t="shared" si="0"/>
        <v>4</v>
      </c>
      <c r="U39" s="102">
        <f t="shared" si="1"/>
        <v>44</v>
      </c>
      <c r="V39" s="102">
        <f t="shared" si="2"/>
        <v>48</v>
      </c>
    </row>
    <row r="40" spans="1:22" s="101" customFormat="1" ht="12" customHeight="1">
      <c r="A40" s="112">
        <f t="shared" si="3"/>
        <v>1974</v>
      </c>
      <c r="B40" s="111"/>
      <c r="C40" s="118"/>
      <c r="D40" s="118"/>
      <c r="E40" s="111"/>
      <c r="F40" s="118"/>
      <c r="G40" s="118"/>
      <c r="H40" s="111"/>
      <c r="I40" s="102"/>
      <c r="J40" s="102"/>
      <c r="K40" s="111"/>
      <c r="L40" s="102"/>
      <c r="M40" s="102"/>
      <c r="N40" s="111">
        <v>3</v>
      </c>
      <c r="O40" s="102">
        <v>40</v>
      </c>
      <c r="P40" s="102">
        <v>43</v>
      </c>
      <c r="Q40" s="324">
        <v>0</v>
      </c>
      <c r="R40" s="325">
        <v>0</v>
      </c>
      <c r="S40" s="325">
        <v>0</v>
      </c>
      <c r="T40" s="111">
        <f t="shared" si="0"/>
        <v>3</v>
      </c>
      <c r="U40" s="102">
        <f t="shared" si="1"/>
        <v>40</v>
      </c>
      <c r="V40" s="102">
        <f t="shared" si="2"/>
        <v>43</v>
      </c>
    </row>
    <row r="41" spans="1:22" s="101" customFormat="1" ht="12" customHeight="1">
      <c r="A41" s="112">
        <f t="shared" si="3"/>
        <v>1973</v>
      </c>
      <c r="B41" s="111"/>
      <c r="C41" s="118"/>
      <c r="D41" s="118"/>
      <c r="E41" s="111"/>
      <c r="F41" s="118"/>
      <c r="G41" s="118"/>
      <c r="H41" s="111"/>
      <c r="I41" s="102"/>
      <c r="J41" s="102"/>
      <c r="K41" s="111"/>
      <c r="L41" s="102"/>
      <c r="M41" s="102"/>
      <c r="N41" s="111">
        <v>5</v>
      </c>
      <c r="O41" s="102">
        <v>37</v>
      </c>
      <c r="P41" s="102">
        <v>42</v>
      </c>
      <c r="Q41" s="324">
        <v>2</v>
      </c>
      <c r="R41" s="325">
        <v>0</v>
      </c>
      <c r="S41" s="325">
        <v>2</v>
      </c>
      <c r="T41" s="111">
        <f t="shared" si="0"/>
        <v>7</v>
      </c>
      <c r="U41" s="102">
        <f t="shared" si="1"/>
        <v>37</v>
      </c>
      <c r="V41" s="102">
        <f t="shared" si="2"/>
        <v>44</v>
      </c>
    </row>
    <row r="42" spans="1:22" s="101" customFormat="1" ht="12" customHeight="1">
      <c r="A42" s="112">
        <f t="shared" si="3"/>
        <v>1972</v>
      </c>
      <c r="B42" s="111"/>
      <c r="C42" s="118"/>
      <c r="D42" s="118"/>
      <c r="E42" s="111"/>
      <c r="F42" s="118"/>
      <c r="G42" s="118"/>
      <c r="H42" s="111"/>
      <c r="I42" s="102"/>
      <c r="J42" s="102"/>
      <c r="K42" s="111"/>
      <c r="L42" s="102"/>
      <c r="M42" s="102"/>
      <c r="N42" s="111">
        <v>10</v>
      </c>
      <c r="O42" s="102">
        <v>58</v>
      </c>
      <c r="P42" s="102">
        <v>68</v>
      </c>
      <c r="Q42" s="324">
        <v>3</v>
      </c>
      <c r="R42" s="325">
        <v>0</v>
      </c>
      <c r="S42" s="325">
        <v>3</v>
      </c>
      <c r="T42" s="111">
        <f t="shared" si="0"/>
        <v>13</v>
      </c>
      <c r="U42" s="102">
        <f t="shared" si="1"/>
        <v>58</v>
      </c>
      <c r="V42" s="102">
        <f t="shared" si="2"/>
        <v>71</v>
      </c>
    </row>
    <row r="43" spans="1:22" s="101" customFormat="1" ht="12" customHeight="1">
      <c r="A43" s="112">
        <f t="shared" si="3"/>
        <v>1971</v>
      </c>
      <c r="B43" s="111"/>
      <c r="C43" s="118"/>
      <c r="D43" s="118"/>
      <c r="E43" s="111"/>
      <c r="F43" s="118"/>
      <c r="G43" s="118"/>
      <c r="H43" s="111"/>
      <c r="I43" s="102"/>
      <c r="J43" s="102"/>
      <c r="K43" s="111"/>
      <c r="L43" s="102"/>
      <c r="M43" s="102"/>
      <c r="N43" s="111">
        <v>6</v>
      </c>
      <c r="O43" s="102">
        <v>44</v>
      </c>
      <c r="P43" s="102">
        <v>50</v>
      </c>
      <c r="Q43" s="324">
        <v>1</v>
      </c>
      <c r="R43" s="325">
        <v>1</v>
      </c>
      <c r="S43" s="325">
        <v>2</v>
      </c>
      <c r="T43" s="111">
        <f t="shared" si="0"/>
        <v>7</v>
      </c>
      <c r="U43" s="102">
        <f t="shared" si="1"/>
        <v>45</v>
      </c>
      <c r="V43" s="102">
        <f t="shared" si="2"/>
        <v>52</v>
      </c>
    </row>
    <row r="44" spans="1:22" s="101" customFormat="1" ht="12" customHeight="1">
      <c r="A44" s="112">
        <f t="shared" si="3"/>
        <v>1970</v>
      </c>
      <c r="B44" s="111"/>
      <c r="C44" s="118"/>
      <c r="D44" s="118"/>
      <c r="E44" s="111"/>
      <c r="F44" s="118"/>
      <c r="G44" s="118"/>
      <c r="H44" s="111"/>
      <c r="I44" s="102"/>
      <c r="J44" s="102"/>
      <c r="K44" s="111"/>
      <c r="L44" s="102"/>
      <c r="M44" s="102"/>
      <c r="N44" s="111">
        <v>3</v>
      </c>
      <c r="O44" s="102">
        <v>42</v>
      </c>
      <c r="P44" s="102">
        <v>45</v>
      </c>
      <c r="Q44" s="324">
        <v>0</v>
      </c>
      <c r="R44" s="325">
        <v>0</v>
      </c>
      <c r="S44" s="325">
        <v>0</v>
      </c>
      <c r="T44" s="111">
        <f t="shared" si="0"/>
        <v>3</v>
      </c>
      <c r="U44" s="102">
        <f t="shared" si="1"/>
        <v>42</v>
      </c>
      <c r="V44" s="102">
        <f t="shared" si="2"/>
        <v>45</v>
      </c>
    </row>
    <row r="45" spans="1:22" s="101" customFormat="1" ht="12" customHeight="1">
      <c r="A45" s="112">
        <f t="shared" si="3"/>
        <v>1969</v>
      </c>
      <c r="B45" s="111"/>
      <c r="C45" s="118"/>
      <c r="D45" s="118"/>
      <c r="E45" s="111"/>
      <c r="F45" s="118"/>
      <c r="G45" s="118"/>
      <c r="H45" s="111"/>
      <c r="I45" s="102"/>
      <c r="J45" s="102"/>
      <c r="K45" s="111"/>
      <c r="L45" s="102"/>
      <c r="M45" s="102"/>
      <c r="N45" s="111">
        <v>5</v>
      </c>
      <c r="O45" s="102">
        <v>41</v>
      </c>
      <c r="P45" s="102">
        <v>46</v>
      </c>
      <c r="Q45" s="324">
        <v>1</v>
      </c>
      <c r="R45" s="325">
        <v>1</v>
      </c>
      <c r="S45" s="325">
        <v>2</v>
      </c>
      <c r="T45" s="111">
        <f t="shared" si="0"/>
        <v>6</v>
      </c>
      <c r="U45" s="102">
        <f t="shared" si="1"/>
        <v>42</v>
      </c>
      <c r="V45" s="102">
        <f t="shared" si="2"/>
        <v>48</v>
      </c>
    </row>
    <row r="46" spans="1:22" s="101" customFormat="1" ht="12" customHeight="1">
      <c r="A46" s="112">
        <f t="shared" si="3"/>
        <v>1968</v>
      </c>
      <c r="B46" s="111"/>
      <c r="C46" s="118"/>
      <c r="D46" s="118"/>
      <c r="E46" s="111"/>
      <c r="F46" s="118"/>
      <c r="G46" s="118"/>
      <c r="H46" s="111"/>
      <c r="I46" s="102"/>
      <c r="J46" s="102"/>
      <c r="K46" s="111"/>
      <c r="L46" s="102"/>
      <c r="M46" s="102"/>
      <c r="N46" s="111">
        <v>4</v>
      </c>
      <c r="O46" s="102">
        <v>45</v>
      </c>
      <c r="P46" s="102">
        <v>49</v>
      </c>
      <c r="Q46" s="324">
        <v>0</v>
      </c>
      <c r="R46" s="325">
        <v>0</v>
      </c>
      <c r="S46" s="325">
        <v>0</v>
      </c>
      <c r="T46" s="111">
        <f t="shared" si="0"/>
        <v>4</v>
      </c>
      <c r="U46" s="102">
        <f t="shared" si="1"/>
        <v>45</v>
      </c>
      <c r="V46" s="102">
        <f t="shared" si="2"/>
        <v>49</v>
      </c>
    </row>
    <row r="47" spans="1:22" s="101" customFormat="1" ht="12" customHeight="1">
      <c r="A47" s="112" t="str">
        <f>(A46-1)&amp;" "&amp;"en vroeger"</f>
        <v>1967 en vroeger</v>
      </c>
      <c r="B47" s="111"/>
      <c r="C47" s="118"/>
      <c r="D47" s="118"/>
      <c r="E47" s="111"/>
      <c r="F47" s="118"/>
      <c r="G47" s="118"/>
      <c r="H47" s="111"/>
      <c r="I47" s="102"/>
      <c r="J47" s="102"/>
      <c r="K47" s="111"/>
      <c r="L47" s="102"/>
      <c r="M47" s="102"/>
      <c r="N47" s="111">
        <v>32</v>
      </c>
      <c r="O47" s="102">
        <v>239</v>
      </c>
      <c r="P47" s="102">
        <v>271</v>
      </c>
      <c r="Q47" s="324">
        <v>30</v>
      </c>
      <c r="R47" s="325">
        <v>15</v>
      </c>
      <c r="S47" s="325">
        <v>45</v>
      </c>
      <c r="T47" s="111">
        <f t="shared" si="0"/>
        <v>62</v>
      </c>
      <c r="U47" s="102">
        <f t="shared" si="1"/>
        <v>254</v>
      </c>
      <c r="V47" s="102">
        <f t="shared" si="2"/>
        <v>316</v>
      </c>
    </row>
    <row r="48" spans="1:25" s="127" customFormat="1" ht="12.75">
      <c r="A48" s="124" t="s">
        <v>8</v>
      </c>
      <c r="B48" s="125">
        <f>SUM(B9:B47)</f>
        <v>121458</v>
      </c>
      <c r="C48" s="126">
        <f aca="true" t="shared" si="4" ref="C48:V48">SUM(C9:C47)</f>
        <v>116072</v>
      </c>
      <c r="D48" s="126">
        <f t="shared" si="4"/>
        <v>237530</v>
      </c>
      <c r="E48" s="125">
        <f t="shared" si="4"/>
        <v>1315</v>
      </c>
      <c r="F48" s="126">
        <f t="shared" si="4"/>
        <v>635</v>
      </c>
      <c r="G48" s="126">
        <f t="shared" si="4"/>
        <v>1950</v>
      </c>
      <c r="H48" s="125">
        <f t="shared" si="4"/>
        <v>192640</v>
      </c>
      <c r="I48" s="126">
        <f t="shared" si="4"/>
        <v>191917</v>
      </c>
      <c r="J48" s="126">
        <f t="shared" si="4"/>
        <v>384557</v>
      </c>
      <c r="K48" s="125">
        <f t="shared" si="4"/>
        <v>16951</v>
      </c>
      <c r="L48" s="126">
        <f t="shared" si="4"/>
        <v>10189</v>
      </c>
      <c r="M48" s="126">
        <f t="shared" si="4"/>
        <v>27140</v>
      </c>
      <c r="N48" s="125">
        <f t="shared" si="4"/>
        <v>221541</v>
      </c>
      <c r="O48" s="126">
        <f t="shared" si="4"/>
        <v>216774</v>
      </c>
      <c r="P48" s="126">
        <f t="shared" si="4"/>
        <v>438315</v>
      </c>
      <c r="Q48" s="125">
        <f t="shared" si="4"/>
        <v>11519</v>
      </c>
      <c r="R48" s="126">
        <f t="shared" si="4"/>
        <v>6744</v>
      </c>
      <c r="S48" s="126">
        <f t="shared" si="4"/>
        <v>18263</v>
      </c>
      <c r="T48" s="125">
        <f t="shared" si="4"/>
        <v>565424</v>
      </c>
      <c r="U48" s="126">
        <f t="shared" si="4"/>
        <v>542331</v>
      </c>
      <c r="V48" s="126">
        <f t="shared" si="4"/>
        <v>1107755</v>
      </c>
      <c r="W48"/>
      <c r="X48"/>
      <c r="Y48"/>
    </row>
    <row r="49" ht="12.75">
      <c r="S49" s="332"/>
    </row>
    <row r="51" ht="12.75">
      <c r="A51" s="114"/>
    </row>
  </sheetData>
  <sheetProtection/>
  <mergeCells count="3">
    <mergeCell ref="Q6:S6"/>
    <mergeCell ref="A2:V2"/>
    <mergeCell ref="A3:V3"/>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scale="85"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AK136"/>
  <sheetViews>
    <sheetView zoomScalePageLayoutView="0" workbookViewId="0" topLeftCell="A1">
      <selection activeCell="K47" sqref="K47"/>
    </sheetView>
  </sheetViews>
  <sheetFormatPr defaultColWidth="8.57421875" defaultRowHeight="12.75"/>
  <cols>
    <col min="1" max="1" width="13.00390625" style="66" customWidth="1"/>
    <col min="2" max="3" width="7.421875" style="67" customWidth="1"/>
    <col min="4" max="4" width="7.421875" style="66" customWidth="1"/>
    <col min="5" max="6" width="7.00390625" style="67" customWidth="1"/>
    <col min="7" max="7" width="7.00390625" style="66" customWidth="1"/>
    <col min="8" max="9" width="7.00390625" style="67" customWidth="1"/>
    <col min="10" max="10" width="7.00390625" style="66" customWidth="1"/>
    <col min="11" max="12" width="7.00390625" style="67" customWidth="1"/>
    <col min="13" max="13" width="7.00390625" style="66" customWidth="1"/>
    <col min="14" max="15" width="7.00390625" style="67" customWidth="1"/>
    <col min="16" max="16" width="7.00390625" style="66" customWidth="1"/>
    <col min="17" max="28" width="8.00390625" style="67" customWidth="1"/>
    <col min="29" max="31" width="8.00390625" style="290" customWidth="1"/>
    <col min="32" max="37" width="8.00390625" style="67" customWidth="1"/>
    <col min="38" max="16384" width="8.57421875" style="67" customWidth="1"/>
  </cols>
  <sheetData>
    <row r="1" spans="1:16" ht="12">
      <c r="A1" s="361" t="s">
        <v>248</v>
      </c>
      <c r="D1" s="67"/>
      <c r="G1" s="67"/>
      <c r="J1" s="67"/>
      <c r="M1" s="67"/>
      <c r="P1" s="67"/>
    </row>
    <row r="2" spans="1:37" ht="12.75" customHeight="1">
      <c r="A2" s="362" t="s">
        <v>212</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row>
    <row r="3" spans="1:37" ht="12">
      <c r="A3" s="363" t="s">
        <v>246</v>
      </c>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row>
    <row r="4" spans="1:16" ht="12" thickBot="1">
      <c r="A4" s="364"/>
      <c r="B4" s="365"/>
      <c r="C4" s="365"/>
      <c r="D4" s="365"/>
      <c r="E4" s="365"/>
      <c r="F4" s="365"/>
      <c r="G4" s="365"/>
      <c r="H4" s="365"/>
      <c r="I4" s="365"/>
      <c r="J4" s="365"/>
      <c r="M4" s="67"/>
      <c r="P4" s="67"/>
    </row>
    <row r="5" spans="1:37" ht="40.5" customHeight="1">
      <c r="A5" s="366" t="s">
        <v>110</v>
      </c>
      <c r="B5" s="367" t="s">
        <v>219</v>
      </c>
      <c r="C5" s="368"/>
      <c r="D5" s="369"/>
      <c r="E5" s="367" t="s">
        <v>220</v>
      </c>
      <c r="F5" s="368"/>
      <c r="G5" s="369"/>
      <c r="H5" s="367" t="s">
        <v>221</v>
      </c>
      <c r="I5" s="368"/>
      <c r="J5" s="369"/>
      <c r="K5" s="367" t="s">
        <v>111</v>
      </c>
      <c r="L5" s="368"/>
      <c r="M5" s="369"/>
      <c r="N5" s="367" t="s">
        <v>174</v>
      </c>
      <c r="O5" s="368"/>
      <c r="P5" s="369"/>
      <c r="Q5" s="367" t="s">
        <v>222</v>
      </c>
      <c r="R5" s="368"/>
      <c r="S5" s="369"/>
      <c r="T5" s="367" t="s">
        <v>250</v>
      </c>
      <c r="U5" s="368"/>
      <c r="V5" s="369"/>
      <c r="W5" s="367" t="s">
        <v>224</v>
      </c>
      <c r="X5" s="368"/>
      <c r="Y5" s="369"/>
      <c r="Z5" s="367" t="s">
        <v>225</v>
      </c>
      <c r="AA5" s="368"/>
      <c r="AB5" s="369"/>
      <c r="AC5" s="367" t="s">
        <v>223</v>
      </c>
      <c r="AD5" s="368"/>
      <c r="AE5" s="369"/>
      <c r="AF5" s="367" t="s">
        <v>227</v>
      </c>
      <c r="AG5" s="368"/>
      <c r="AH5" s="369"/>
      <c r="AI5" s="367" t="s">
        <v>226</v>
      </c>
      <c r="AJ5" s="368"/>
      <c r="AK5" s="368"/>
    </row>
    <row r="6" spans="1:37" ht="16.5" customHeight="1">
      <c r="A6" s="370"/>
      <c r="B6" s="371" t="s">
        <v>57</v>
      </c>
      <c r="C6" s="372" t="s">
        <v>112</v>
      </c>
      <c r="D6" s="373" t="s">
        <v>58</v>
      </c>
      <c r="E6" s="371" t="s">
        <v>57</v>
      </c>
      <c r="F6" s="372" t="s">
        <v>112</v>
      </c>
      <c r="G6" s="373" t="s">
        <v>58</v>
      </c>
      <c r="H6" s="371" t="s">
        <v>57</v>
      </c>
      <c r="I6" s="372" t="s">
        <v>112</v>
      </c>
      <c r="J6" s="373" t="s">
        <v>58</v>
      </c>
      <c r="K6" s="371" t="s">
        <v>57</v>
      </c>
      <c r="L6" s="372" t="s">
        <v>112</v>
      </c>
      <c r="M6" s="372" t="s">
        <v>58</v>
      </c>
      <c r="N6" s="371" t="s">
        <v>57</v>
      </c>
      <c r="O6" s="372" t="s">
        <v>112</v>
      </c>
      <c r="P6" s="373" t="s">
        <v>58</v>
      </c>
      <c r="Q6" s="371" t="s">
        <v>57</v>
      </c>
      <c r="R6" s="372" t="s">
        <v>112</v>
      </c>
      <c r="S6" s="373" t="s">
        <v>58</v>
      </c>
      <c r="T6" s="371" t="s">
        <v>57</v>
      </c>
      <c r="U6" s="372" t="s">
        <v>112</v>
      </c>
      <c r="V6" s="373" t="s">
        <v>58</v>
      </c>
      <c r="W6" s="371" t="s">
        <v>57</v>
      </c>
      <c r="X6" s="372" t="s">
        <v>112</v>
      </c>
      <c r="Y6" s="373" t="s">
        <v>58</v>
      </c>
      <c r="Z6" s="371" t="s">
        <v>57</v>
      </c>
      <c r="AA6" s="372" t="s">
        <v>112</v>
      </c>
      <c r="AB6" s="373" t="s">
        <v>58</v>
      </c>
      <c r="AC6" s="371" t="s">
        <v>57</v>
      </c>
      <c r="AD6" s="372" t="s">
        <v>112</v>
      </c>
      <c r="AE6" s="373" t="s">
        <v>58</v>
      </c>
      <c r="AF6" s="371" t="s">
        <v>57</v>
      </c>
      <c r="AG6" s="372" t="s">
        <v>112</v>
      </c>
      <c r="AH6" s="373" t="s">
        <v>58</v>
      </c>
      <c r="AI6" s="371" t="s">
        <v>57</v>
      </c>
      <c r="AJ6" s="372" t="s">
        <v>112</v>
      </c>
      <c r="AK6" s="372" t="s">
        <v>58</v>
      </c>
    </row>
    <row r="7" spans="1:37" ht="11.25">
      <c r="A7" s="374">
        <v>1991</v>
      </c>
      <c r="B7" s="375">
        <v>10</v>
      </c>
      <c r="C7" s="376">
        <v>8</v>
      </c>
      <c r="D7" s="377">
        <v>18</v>
      </c>
      <c r="E7" s="378">
        <v>0</v>
      </c>
      <c r="F7" s="378">
        <v>0</v>
      </c>
      <c r="G7" s="378">
        <v>0</v>
      </c>
      <c r="H7" s="375">
        <v>0</v>
      </c>
      <c r="I7" s="376">
        <v>0</v>
      </c>
      <c r="J7" s="377">
        <v>0</v>
      </c>
      <c r="K7" s="378">
        <v>0</v>
      </c>
      <c r="L7" s="378">
        <v>0</v>
      </c>
      <c r="M7" s="378">
        <v>0</v>
      </c>
      <c r="N7" s="375">
        <v>0</v>
      </c>
      <c r="O7" s="376">
        <v>0</v>
      </c>
      <c r="P7" s="376">
        <v>0</v>
      </c>
      <c r="Q7" s="375">
        <v>0</v>
      </c>
      <c r="R7" s="376">
        <v>0</v>
      </c>
      <c r="S7" s="377">
        <v>0</v>
      </c>
      <c r="T7" s="375">
        <v>0</v>
      </c>
      <c r="U7" s="376">
        <v>0</v>
      </c>
      <c r="V7" s="377">
        <v>0</v>
      </c>
      <c r="W7" s="375">
        <v>0</v>
      </c>
      <c r="X7" s="376">
        <v>0</v>
      </c>
      <c r="Y7" s="377">
        <v>0</v>
      </c>
      <c r="Z7" s="375">
        <v>0</v>
      </c>
      <c r="AA7" s="376">
        <v>0</v>
      </c>
      <c r="AB7" s="377">
        <v>0</v>
      </c>
      <c r="AC7" s="375">
        <v>0</v>
      </c>
      <c r="AD7" s="376">
        <v>0</v>
      </c>
      <c r="AE7" s="377">
        <v>0</v>
      </c>
      <c r="AF7" s="378">
        <v>0</v>
      </c>
      <c r="AG7" s="378">
        <v>0</v>
      </c>
      <c r="AH7" s="378">
        <v>0</v>
      </c>
      <c r="AI7" s="379">
        <v>10</v>
      </c>
      <c r="AJ7" s="376">
        <v>8</v>
      </c>
      <c r="AK7" s="376">
        <v>18</v>
      </c>
    </row>
    <row r="8" spans="1:37" ht="11.25">
      <c r="A8" s="380">
        <v>1990</v>
      </c>
      <c r="B8" s="375">
        <v>199</v>
      </c>
      <c r="C8" s="376">
        <v>269</v>
      </c>
      <c r="D8" s="377">
        <v>468</v>
      </c>
      <c r="E8" s="378">
        <v>0</v>
      </c>
      <c r="F8" s="378">
        <v>0</v>
      </c>
      <c r="G8" s="378">
        <v>0</v>
      </c>
      <c r="H8" s="375">
        <v>0</v>
      </c>
      <c r="I8" s="376">
        <v>0</v>
      </c>
      <c r="J8" s="377">
        <v>0</v>
      </c>
      <c r="K8" s="378">
        <v>0</v>
      </c>
      <c r="L8" s="378">
        <v>0</v>
      </c>
      <c r="M8" s="378">
        <v>0</v>
      </c>
      <c r="N8" s="375">
        <v>0</v>
      </c>
      <c r="O8" s="376">
        <v>0</v>
      </c>
      <c r="P8" s="376">
        <v>0</v>
      </c>
      <c r="Q8" s="375">
        <v>0</v>
      </c>
      <c r="R8" s="376">
        <v>0</v>
      </c>
      <c r="S8" s="377">
        <v>0</v>
      </c>
      <c r="T8" s="375">
        <v>0</v>
      </c>
      <c r="U8" s="376">
        <v>0</v>
      </c>
      <c r="V8" s="377">
        <v>0</v>
      </c>
      <c r="W8" s="375">
        <v>0</v>
      </c>
      <c r="X8" s="376">
        <v>0</v>
      </c>
      <c r="Y8" s="377">
        <v>0</v>
      </c>
      <c r="Z8" s="375">
        <v>0</v>
      </c>
      <c r="AA8" s="376">
        <v>0</v>
      </c>
      <c r="AB8" s="377">
        <v>0</v>
      </c>
      <c r="AC8" s="375">
        <v>0</v>
      </c>
      <c r="AD8" s="376">
        <v>0</v>
      </c>
      <c r="AE8" s="377">
        <v>0</v>
      </c>
      <c r="AF8" s="378">
        <v>0</v>
      </c>
      <c r="AG8" s="378">
        <v>0</v>
      </c>
      <c r="AH8" s="378">
        <v>0</v>
      </c>
      <c r="AI8" s="375">
        <v>199</v>
      </c>
      <c r="AJ8" s="376">
        <v>269</v>
      </c>
      <c r="AK8" s="376">
        <v>468</v>
      </c>
    </row>
    <row r="9" spans="1:37" ht="11.25">
      <c r="A9" s="380">
        <v>1989</v>
      </c>
      <c r="B9" s="375">
        <v>12487</v>
      </c>
      <c r="C9" s="376">
        <v>17090</v>
      </c>
      <c r="D9" s="377">
        <v>29577</v>
      </c>
      <c r="E9" s="378">
        <v>0</v>
      </c>
      <c r="F9" s="378">
        <v>0</v>
      </c>
      <c r="G9" s="378">
        <v>0</v>
      </c>
      <c r="H9" s="375">
        <v>0</v>
      </c>
      <c r="I9" s="376">
        <v>0</v>
      </c>
      <c r="J9" s="377">
        <v>0</v>
      </c>
      <c r="K9" s="378">
        <v>0</v>
      </c>
      <c r="L9" s="378">
        <v>0</v>
      </c>
      <c r="M9" s="378">
        <v>0</v>
      </c>
      <c r="N9" s="375">
        <v>0</v>
      </c>
      <c r="O9" s="376">
        <v>0</v>
      </c>
      <c r="P9" s="376">
        <v>0</v>
      </c>
      <c r="Q9" s="375">
        <v>0</v>
      </c>
      <c r="R9" s="376">
        <v>0</v>
      </c>
      <c r="S9" s="377">
        <v>0</v>
      </c>
      <c r="T9" s="375">
        <v>0</v>
      </c>
      <c r="U9" s="376">
        <v>0</v>
      </c>
      <c r="V9" s="377">
        <v>0</v>
      </c>
      <c r="W9" s="375">
        <v>0</v>
      </c>
      <c r="X9" s="376">
        <v>0</v>
      </c>
      <c r="Y9" s="377">
        <v>0</v>
      </c>
      <c r="Z9" s="375">
        <v>0</v>
      </c>
      <c r="AA9" s="376">
        <v>0</v>
      </c>
      <c r="AB9" s="377">
        <v>0</v>
      </c>
      <c r="AC9" s="375">
        <v>0</v>
      </c>
      <c r="AD9" s="376">
        <v>0</v>
      </c>
      <c r="AE9" s="377">
        <v>0</v>
      </c>
      <c r="AF9" s="378">
        <v>0</v>
      </c>
      <c r="AG9" s="378">
        <v>0</v>
      </c>
      <c r="AH9" s="378">
        <v>0</v>
      </c>
      <c r="AI9" s="375">
        <v>12487</v>
      </c>
      <c r="AJ9" s="376">
        <v>17090</v>
      </c>
      <c r="AK9" s="376">
        <v>29577</v>
      </c>
    </row>
    <row r="10" spans="1:37" ht="11.25">
      <c r="A10" s="380">
        <v>1988</v>
      </c>
      <c r="B10" s="375">
        <v>15288</v>
      </c>
      <c r="C10" s="376">
        <v>19674</v>
      </c>
      <c r="D10" s="377">
        <v>34962</v>
      </c>
      <c r="E10" s="378">
        <v>0</v>
      </c>
      <c r="F10" s="378">
        <v>0</v>
      </c>
      <c r="G10" s="378">
        <v>0</v>
      </c>
      <c r="H10" s="375">
        <v>0</v>
      </c>
      <c r="I10" s="376">
        <v>0</v>
      </c>
      <c r="J10" s="377">
        <v>0</v>
      </c>
      <c r="K10" s="378">
        <v>0</v>
      </c>
      <c r="L10" s="378">
        <v>0</v>
      </c>
      <c r="M10" s="378">
        <v>0</v>
      </c>
      <c r="N10" s="375">
        <v>0</v>
      </c>
      <c r="O10" s="376">
        <v>0</v>
      </c>
      <c r="P10" s="376">
        <v>0</v>
      </c>
      <c r="Q10" s="375">
        <v>0</v>
      </c>
      <c r="R10" s="376">
        <v>0</v>
      </c>
      <c r="S10" s="377">
        <v>0</v>
      </c>
      <c r="T10" s="375">
        <v>0</v>
      </c>
      <c r="U10" s="376">
        <v>0</v>
      </c>
      <c r="V10" s="377">
        <v>0</v>
      </c>
      <c r="W10" s="375">
        <v>0</v>
      </c>
      <c r="X10" s="376">
        <v>0</v>
      </c>
      <c r="Y10" s="377">
        <v>0</v>
      </c>
      <c r="Z10" s="375">
        <v>0</v>
      </c>
      <c r="AA10" s="376">
        <v>0</v>
      </c>
      <c r="AB10" s="377">
        <v>0</v>
      </c>
      <c r="AC10" s="375">
        <v>0</v>
      </c>
      <c r="AD10" s="376">
        <v>0</v>
      </c>
      <c r="AE10" s="377">
        <v>0</v>
      </c>
      <c r="AF10" s="378">
        <v>0</v>
      </c>
      <c r="AG10" s="378">
        <v>0</v>
      </c>
      <c r="AH10" s="378">
        <v>0</v>
      </c>
      <c r="AI10" s="375">
        <v>15288</v>
      </c>
      <c r="AJ10" s="376">
        <v>19674</v>
      </c>
      <c r="AK10" s="376">
        <v>34962</v>
      </c>
    </row>
    <row r="11" spans="1:37" ht="11.25">
      <c r="A11" s="380">
        <v>1987</v>
      </c>
      <c r="B11" s="375">
        <v>15150</v>
      </c>
      <c r="C11" s="376">
        <v>18814</v>
      </c>
      <c r="D11" s="377">
        <v>33964</v>
      </c>
      <c r="E11" s="378">
        <v>0</v>
      </c>
      <c r="F11" s="378">
        <v>1</v>
      </c>
      <c r="G11" s="378">
        <v>1</v>
      </c>
      <c r="H11" s="375">
        <v>1</v>
      </c>
      <c r="I11" s="376">
        <v>0</v>
      </c>
      <c r="J11" s="377">
        <v>1</v>
      </c>
      <c r="K11" s="378">
        <v>0</v>
      </c>
      <c r="L11" s="378">
        <v>0</v>
      </c>
      <c r="M11" s="378">
        <v>0</v>
      </c>
      <c r="N11" s="375">
        <v>0</v>
      </c>
      <c r="O11" s="376">
        <v>0</v>
      </c>
      <c r="P11" s="376">
        <v>0</v>
      </c>
      <c r="Q11" s="375">
        <v>0</v>
      </c>
      <c r="R11" s="376">
        <v>0</v>
      </c>
      <c r="S11" s="377">
        <v>0</v>
      </c>
      <c r="T11" s="375">
        <v>0</v>
      </c>
      <c r="U11" s="376">
        <v>0</v>
      </c>
      <c r="V11" s="377">
        <v>0</v>
      </c>
      <c r="W11" s="375">
        <v>0</v>
      </c>
      <c r="X11" s="376">
        <v>0</v>
      </c>
      <c r="Y11" s="377">
        <v>0</v>
      </c>
      <c r="Z11" s="375">
        <v>0</v>
      </c>
      <c r="AA11" s="376">
        <v>0</v>
      </c>
      <c r="AB11" s="377">
        <v>0</v>
      </c>
      <c r="AC11" s="375">
        <v>0</v>
      </c>
      <c r="AD11" s="376">
        <v>0</v>
      </c>
      <c r="AE11" s="377">
        <v>0</v>
      </c>
      <c r="AF11" s="378">
        <v>1</v>
      </c>
      <c r="AG11" s="378">
        <v>0</v>
      </c>
      <c r="AH11" s="378">
        <v>1</v>
      </c>
      <c r="AI11" s="375">
        <v>15152</v>
      </c>
      <c r="AJ11" s="376">
        <v>18815</v>
      </c>
      <c r="AK11" s="376">
        <v>33967</v>
      </c>
    </row>
    <row r="12" spans="1:37" ht="11.25">
      <c r="A12" s="380">
        <v>1986</v>
      </c>
      <c r="B12" s="375">
        <v>12284</v>
      </c>
      <c r="C12" s="376">
        <v>13861</v>
      </c>
      <c r="D12" s="377">
        <v>26145</v>
      </c>
      <c r="E12" s="378">
        <v>72</v>
      </c>
      <c r="F12" s="378">
        <v>333</v>
      </c>
      <c r="G12" s="378">
        <v>405</v>
      </c>
      <c r="H12" s="375">
        <v>6</v>
      </c>
      <c r="I12" s="376">
        <v>13</v>
      </c>
      <c r="J12" s="377">
        <v>19</v>
      </c>
      <c r="K12" s="378">
        <v>0</v>
      </c>
      <c r="L12" s="378">
        <v>0</v>
      </c>
      <c r="M12" s="378">
        <v>0</v>
      </c>
      <c r="N12" s="375">
        <v>1</v>
      </c>
      <c r="O12" s="376">
        <v>4</v>
      </c>
      <c r="P12" s="376">
        <v>5</v>
      </c>
      <c r="Q12" s="375">
        <v>8</v>
      </c>
      <c r="R12" s="376">
        <v>7</v>
      </c>
      <c r="S12" s="377">
        <v>15</v>
      </c>
      <c r="T12" s="375">
        <v>1</v>
      </c>
      <c r="U12" s="376">
        <v>2</v>
      </c>
      <c r="V12" s="377">
        <v>3</v>
      </c>
      <c r="W12" s="375">
        <v>0</v>
      </c>
      <c r="X12" s="376">
        <v>0</v>
      </c>
      <c r="Y12" s="377">
        <v>0</v>
      </c>
      <c r="Z12" s="375">
        <v>0</v>
      </c>
      <c r="AA12" s="376">
        <v>0</v>
      </c>
      <c r="AB12" s="377">
        <v>0</v>
      </c>
      <c r="AC12" s="375">
        <v>1</v>
      </c>
      <c r="AD12" s="376">
        <v>1</v>
      </c>
      <c r="AE12" s="377">
        <v>2</v>
      </c>
      <c r="AF12" s="378">
        <v>2</v>
      </c>
      <c r="AG12" s="378">
        <v>1</v>
      </c>
      <c r="AH12" s="378">
        <v>3</v>
      </c>
      <c r="AI12" s="375">
        <v>12375</v>
      </c>
      <c r="AJ12" s="378">
        <v>14222</v>
      </c>
      <c r="AK12" s="378">
        <v>26597</v>
      </c>
    </row>
    <row r="13" spans="1:37" ht="11.25">
      <c r="A13" s="380">
        <v>1985</v>
      </c>
      <c r="B13" s="375">
        <v>8313</v>
      </c>
      <c r="C13" s="376">
        <v>8747</v>
      </c>
      <c r="D13" s="377">
        <v>17060</v>
      </c>
      <c r="E13" s="378">
        <v>64</v>
      </c>
      <c r="F13" s="378">
        <v>293</v>
      </c>
      <c r="G13" s="378">
        <v>357</v>
      </c>
      <c r="H13" s="375">
        <v>204</v>
      </c>
      <c r="I13" s="376">
        <v>267</v>
      </c>
      <c r="J13" s="377">
        <v>471</v>
      </c>
      <c r="K13" s="378">
        <v>1</v>
      </c>
      <c r="L13" s="378">
        <v>0</v>
      </c>
      <c r="M13" s="378">
        <v>1</v>
      </c>
      <c r="N13" s="375">
        <v>1</v>
      </c>
      <c r="O13" s="376">
        <v>6</v>
      </c>
      <c r="P13" s="376">
        <v>7</v>
      </c>
      <c r="Q13" s="375">
        <v>70</v>
      </c>
      <c r="R13" s="376">
        <v>223</v>
      </c>
      <c r="S13" s="377">
        <v>293</v>
      </c>
      <c r="T13" s="375">
        <v>35</v>
      </c>
      <c r="U13" s="376">
        <v>132</v>
      </c>
      <c r="V13" s="377">
        <v>167</v>
      </c>
      <c r="W13" s="375">
        <v>3</v>
      </c>
      <c r="X13" s="376">
        <v>10</v>
      </c>
      <c r="Y13" s="377">
        <v>13</v>
      </c>
      <c r="Z13" s="375">
        <v>4</v>
      </c>
      <c r="AA13" s="376">
        <v>5</v>
      </c>
      <c r="AB13" s="377">
        <v>9</v>
      </c>
      <c r="AC13" s="375">
        <v>56</v>
      </c>
      <c r="AD13" s="376">
        <v>54</v>
      </c>
      <c r="AE13" s="377">
        <v>110</v>
      </c>
      <c r="AF13" s="378">
        <v>43</v>
      </c>
      <c r="AG13" s="378">
        <v>42</v>
      </c>
      <c r="AH13" s="378">
        <v>85</v>
      </c>
      <c r="AI13" s="375">
        <v>8794</v>
      </c>
      <c r="AJ13" s="378">
        <v>9779</v>
      </c>
      <c r="AK13" s="378">
        <v>18573</v>
      </c>
    </row>
    <row r="14" spans="1:37" ht="11.25">
      <c r="A14" s="380">
        <v>1984</v>
      </c>
      <c r="B14" s="375">
        <v>4713</v>
      </c>
      <c r="C14" s="376">
        <v>4656</v>
      </c>
      <c r="D14" s="377">
        <v>9369</v>
      </c>
      <c r="E14" s="378">
        <v>49</v>
      </c>
      <c r="F14" s="378">
        <v>226</v>
      </c>
      <c r="G14" s="378">
        <v>275</v>
      </c>
      <c r="H14" s="375">
        <v>285</v>
      </c>
      <c r="I14" s="376">
        <v>393</v>
      </c>
      <c r="J14" s="377">
        <v>678</v>
      </c>
      <c r="K14" s="378">
        <v>1</v>
      </c>
      <c r="L14" s="378">
        <v>4</v>
      </c>
      <c r="M14" s="378">
        <v>5</v>
      </c>
      <c r="N14" s="375">
        <v>0</v>
      </c>
      <c r="O14" s="376">
        <v>5</v>
      </c>
      <c r="P14" s="376">
        <v>5</v>
      </c>
      <c r="Q14" s="375">
        <v>95</v>
      </c>
      <c r="R14" s="376">
        <v>340</v>
      </c>
      <c r="S14" s="377">
        <v>435</v>
      </c>
      <c r="T14" s="375">
        <v>23</v>
      </c>
      <c r="U14" s="376">
        <v>70</v>
      </c>
      <c r="V14" s="377">
        <v>93</v>
      </c>
      <c r="W14" s="375">
        <v>18</v>
      </c>
      <c r="X14" s="376">
        <v>43</v>
      </c>
      <c r="Y14" s="377">
        <v>61</v>
      </c>
      <c r="Z14" s="375">
        <v>9</v>
      </c>
      <c r="AA14" s="376">
        <v>12</v>
      </c>
      <c r="AB14" s="377">
        <v>21</v>
      </c>
      <c r="AC14" s="375">
        <v>143</v>
      </c>
      <c r="AD14" s="376">
        <v>114</v>
      </c>
      <c r="AE14" s="377">
        <v>257</v>
      </c>
      <c r="AF14" s="378">
        <v>94</v>
      </c>
      <c r="AG14" s="378">
        <v>118</v>
      </c>
      <c r="AH14" s="378">
        <v>212</v>
      </c>
      <c r="AI14" s="375">
        <v>5430</v>
      </c>
      <c r="AJ14" s="378">
        <v>5981</v>
      </c>
      <c r="AK14" s="378">
        <v>11411</v>
      </c>
    </row>
    <row r="15" spans="1:37" ht="11.25">
      <c r="A15" s="380">
        <v>1983</v>
      </c>
      <c r="B15" s="375">
        <v>2619</v>
      </c>
      <c r="C15" s="376">
        <v>2494</v>
      </c>
      <c r="D15" s="377">
        <v>5113</v>
      </c>
      <c r="E15" s="378">
        <v>40</v>
      </c>
      <c r="F15" s="378">
        <v>191</v>
      </c>
      <c r="G15" s="378">
        <v>231</v>
      </c>
      <c r="H15" s="375">
        <v>201</v>
      </c>
      <c r="I15" s="376">
        <v>223</v>
      </c>
      <c r="J15" s="377">
        <v>424</v>
      </c>
      <c r="K15" s="378">
        <v>1</v>
      </c>
      <c r="L15" s="378">
        <v>1</v>
      </c>
      <c r="M15" s="378">
        <v>2</v>
      </c>
      <c r="N15" s="375">
        <v>1</v>
      </c>
      <c r="O15" s="376">
        <v>5</v>
      </c>
      <c r="P15" s="376">
        <v>6</v>
      </c>
      <c r="Q15" s="375">
        <v>75</v>
      </c>
      <c r="R15" s="376">
        <v>186</v>
      </c>
      <c r="S15" s="377">
        <v>261</v>
      </c>
      <c r="T15" s="375">
        <v>20</v>
      </c>
      <c r="U15" s="376">
        <v>30</v>
      </c>
      <c r="V15" s="377">
        <v>50</v>
      </c>
      <c r="W15" s="375">
        <v>16</v>
      </c>
      <c r="X15" s="376">
        <v>25</v>
      </c>
      <c r="Y15" s="377">
        <v>41</v>
      </c>
      <c r="Z15" s="375">
        <v>14</v>
      </c>
      <c r="AA15" s="376">
        <v>20</v>
      </c>
      <c r="AB15" s="377">
        <v>34</v>
      </c>
      <c r="AC15" s="375">
        <v>208</v>
      </c>
      <c r="AD15" s="376">
        <v>216</v>
      </c>
      <c r="AE15" s="377">
        <v>424</v>
      </c>
      <c r="AF15" s="378">
        <v>172</v>
      </c>
      <c r="AG15" s="378">
        <v>159</v>
      </c>
      <c r="AH15" s="378">
        <v>331</v>
      </c>
      <c r="AI15" s="375">
        <v>3367</v>
      </c>
      <c r="AJ15" s="378">
        <v>3550</v>
      </c>
      <c r="AK15" s="378">
        <v>6917</v>
      </c>
    </row>
    <row r="16" spans="1:37" ht="11.25">
      <c r="A16" s="380">
        <v>1982</v>
      </c>
      <c r="B16" s="375">
        <v>1374</v>
      </c>
      <c r="C16" s="376">
        <v>1266</v>
      </c>
      <c r="D16" s="377">
        <v>2640</v>
      </c>
      <c r="E16" s="378">
        <v>39</v>
      </c>
      <c r="F16" s="378">
        <v>166</v>
      </c>
      <c r="G16" s="378">
        <v>205</v>
      </c>
      <c r="H16" s="375">
        <v>160</v>
      </c>
      <c r="I16" s="376">
        <v>240</v>
      </c>
      <c r="J16" s="377">
        <v>400</v>
      </c>
      <c r="K16" s="378">
        <v>3</v>
      </c>
      <c r="L16" s="378">
        <v>5</v>
      </c>
      <c r="M16" s="378">
        <v>8</v>
      </c>
      <c r="N16" s="375">
        <v>0</v>
      </c>
      <c r="O16" s="376">
        <v>5</v>
      </c>
      <c r="P16" s="376">
        <v>5</v>
      </c>
      <c r="Q16" s="375">
        <v>58</v>
      </c>
      <c r="R16" s="376">
        <v>117</v>
      </c>
      <c r="S16" s="377">
        <v>175</v>
      </c>
      <c r="T16" s="375">
        <v>16</v>
      </c>
      <c r="U16" s="376">
        <v>17</v>
      </c>
      <c r="V16" s="377">
        <v>33</v>
      </c>
      <c r="W16" s="375">
        <v>11</v>
      </c>
      <c r="X16" s="376">
        <v>16</v>
      </c>
      <c r="Y16" s="377">
        <v>27</v>
      </c>
      <c r="Z16" s="375">
        <v>17</v>
      </c>
      <c r="AA16" s="376">
        <v>9</v>
      </c>
      <c r="AB16" s="377">
        <v>26</v>
      </c>
      <c r="AC16" s="375">
        <v>255</v>
      </c>
      <c r="AD16" s="376">
        <v>272</v>
      </c>
      <c r="AE16" s="377">
        <v>527</v>
      </c>
      <c r="AF16" s="378">
        <v>205</v>
      </c>
      <c r="AG16" s="378">
        <v>204</v>
      </c>
      <c r="AH16" s="378">
        <v>409</v>
      </c>
      <c r="AI16" s="375">
        <v>2138</v>
      </c>
      <c r="AJ16" s="378">
        <v>2317</v>
      </c>
      <c r="AK16" s="378">
        <v>4455</v>
      </c>
    </row>
    <row r="17" spans="1:37" ht="11.25">
      <c r="A17" s="380">
        <v>1981</v>
      </c>
      <c r="B17" s="375">
        <v>850</v>
      </c>
      <c r="C17" s="376">
        <v>847</v>
      </c>
      <c r="D17" s="377">
        <v>1697</v>
      </c>
      <c r="E17" s="378">
        <v>31</v>
      </c>
      <c r="F17" s="378">
        <v>121</v>
      </c>
      <c r="G17" s="378">
        <v>152</v>
      </c>
      <c r="H17" s="375">
        <v>160</v>
      </c>
      <c r="I17" s="376">
        <v>166</v>
      </c>
      <c r="J17" s="377">
        <v>326</v>
      </c>
      <c r="K17" s="378">
        <v>3</v>
      </c>
      <c r="L17" s="378">
        <v>0</v>
      </c>
      <c r="M17" s="378">
        <v>3</v>
      </c>
      <c r="N17" s="375">
        <v>1</v>
      </c>
      <c r="O17" s="376">
        <v>1</v>
      </c>
      <c r="P17" s="376">
        <v>2</v>
      </c>
      <c r="Q17" s="375">
        <v>31</v>
      </c>
      <c r="R17" s="376">
        <v>54</v>
      </c>
      <c r="S17" s="377">
        <v>85</v>
      </c>
      <c r="T17" s="375">
        <v>8</v>
      </c>
      <c r="U17" s="376">
        <v>18</v>
      </c>
      <c r="V17" s="377">
        <v>26</v>
      </c>
      <c r="W17" s="375">
        <v>16</v>
      </c>
      <c r="X17" s="376">
        <v>15</v>
      </c>
      <c r="Y17" s="377">
        <v>31</v>
      </c>
      <c r="Z17" s="375">
        <v>23</v>
      </c>
      <c r="AA17" s="376">
        <v>10</v>
      </c>
      <c r="AB17" s="377">
        <v>33</v>
      </c>
      <c r="AC17" s="375">
        <v>303</v>
      </c>
      <c r="AD17" s="376">
        <v>309</v>
      </c>
      <c r="AE17" s="377">
        <v>612</v>
      </c>
      <c r="AF17" s="378">
        <v>199</v>
      </c>
      <c r="AG17" s="378">
        <v>185</v>
      </c>
      <c r="AH17" s="378">
        <v>384</v>
      </c>
      <c r="AI17" s="375">
        <v>1625</v>
      </c>
      <c r="AJ17" s="378">
        <v>1726</v>
      </c>
      <c r="AK17" s="378">
        <v>3351</v>
      </c>
    </row>
    <row r="18" spans="1:37" ht="11.25">
      <c r="A18" s="380">
        <v>1980</v>
      </c>
      <c r="B18" s="375">
        <v>563</v>
      </c>
      <c r="C18" s="376">
        <v>650</v>
      </c>
      <c r="D18" s="377">
        <v>1213</v>
      </c>
      <c r="E18" s="378">
        <v>17</v>
      </c>
      <c r="F18" s="378">
        <v>91</v>
      </c>
      <c r="G18" s="378">
        <v>108</v>
      </c>
      <c r="H18" s="375">
        <v>111</v>
      </c>
      <c r="I18" s="376">
        <v>132</v>
      </c>
      <c r="J18" s="377">
        <v>243</v>
      </c>
      <c r="K18" s="378">
        <v>2</v>
      </c>
      <c r="L18" s="378">
        <v>1</v>
      </c>
      <c r="M18" s="378">
        <v>3</v>
      </c>
      <c r="N18" s="375">
        <v>0</v>
      </c>
      <c r="O18" s="376">
        <v>1</v>
      </c>
      <c r="P18" s="376">
        <v>1</v>
      </c>
      <c r="Q18" s="375">
        <v>29</v>
      </c>
      <c r="R18" s="376">
        <v>46</v>
      </c>
      <c r="S18" s="377">
        <v>75</v>
      </c>
      <c r="T18" s="375">
        <v>12</v>
      </c>
      <c r="U18" s="376">
        <v>14</v>
      </c>
      <c r="V18" s="377">
        <v>26</v>
      </c>
      <c r="W18" s="375">
        <v>9</v>
      </c>
      <c r="X18" s="376">
        <v>13</v>
      </c>
      <c r="Y18" s="377">
        <v>22</v>
      </c>
      <c r="Z18" s="375">
        <v>14</v>
      </c>
      <c r="AA18" s="376">
        <v>27</v>
      </c>
      <c r="AB18" s="377">
        <v>41</v>
      </c>
      <c r="AC18" s="375">
        <v>273</v>
      </c>
      <c r="AD18" s="376">
        <v>259</v>
      </c>
      <c r="AE18" s="377">
        <v>532</v>
      </c>
      <c r="AF18" s="378">
        <v>187</v>
      </c>
      <c r="AG18" s="378">
        <v>145</v>
      </c>
      <c r="AH18" s="378">
        <v>332</v>
      </c>
      <c r="AI18" s="375">
        <v>1217</v>
      </c>
      <c r="AJ18" s="378">
        <v>1379</v>
      </c>
      <c r="AK18" s="378">
        <v>2596</v>
      </c>
    </row>
    <row r="19" spans="1:37" ht="11.25">
      <c r="A19" s="380">
        <v>1979</v>
      </c>
      <c r="B19" s="375">
        <v>420</v>
      </c>
      <c r="C19" s="376">
        <v>501</v>
      </c>
      <c r="D19" s="377">
        <v>921</v>
      </c>
      <c r="E19" s="378">
        <v>16</v>
      </c>
      <c r="F19" s="378">
        <v>55</v>
      </c>
      <c r="G19" s="378">
        <v>71</v>
      </c>
      <c r="H19" s="375">
        <v>99</v>
      </c>
      <c r="I19" s="376">
        <v>85</v>
      </c>
      <c r="J19" s="377">
        <v>184</v>
      </c>
      <c r="K19" s="378">
        <v>2</v>
      </c>
      <c r="L19" s="378">
        <v>2</v>
      </c>
      <c r="M19" s="378">
        <v>4</v>
      </c>
      <c r="N19" s="375">
        <v>0</v>
      </c>
      <c r="O19" s="376">
        <v>2</v>
      </c>
      <c r="P19" s="376">
        <v>2</v>
      </c>
      <c r="Q19" s="375">
        <v>16</v>
      </c>
      <c r="R19" s="376">
        <v>40</v>
      </c>
      <c r="S19" s="377">
        <v>56</v>
      </c>
      <c r="T19" s="375">
        <v>13</v>
      </c>
      <c r="U19" s="376">
        <v>14</v>
      </c>
      <c r="V19" s="377">
        <v>27</v>
      </c>
      <c r="W19" s="375">
        <v>9</v>
      </c>
      <c r="X19" s="376">
        <v>11</v>
      </c>
      <c r="Y19" s="377">
        <v>20</v>
      </c>
      <c r="Z19" s="375">
        <v>18</v>
      </c>
      <c r="AA19" s="376">
        <v>15</v>
      </c>
      <c r="AB19" s="377">
        <v>33</v>
      </c>
      <c r="AC19" s="375">
        <v>251</v>
      </c>
      <c r="AD19" s="376">
        <v>199</v>
      </c>
      <c r="AE19" s="377">
        <v>450</v>
      </c>
      <c r="AF19" s="378">
        <v>157</v>
      </c>
      <c r="AG19" s="378">
        <v>106</v>
      </c>
      <c r="AH19" s="378">
        <v>263</v>
      </c>
      <c r="AI19" s="375">
        <v>1001</v>
      </c>
      <c r="AJ19" s="378">
        <v>1030</v>
      </c>
      <c r="AK19" s="378">
        <v>2031</v>
      </c>
    </row>
    <row r="20" spans="1:37" ht="11.25">
      <c r="A20" s="380">
        <v>1978</v>
      </c>
      <c r="B20" s="375">
        <v>309</v>
      </c>
      <c r="C20" s="376">
        <v>405</v>
      </c>
      <c r="D20" s="377">
        <v>714</v>
      </c>
      <c r="E20" s="378">
        <v>17</v>
      </c>
      <c r="F20" s="378">
        <v>63</v>
      </c>
      <c r="G20" s="378">
        <v>80</v>
      </c>
      <c r="H20" s="375">
        <v>86</v>
      </c>
      <c r="I20" s="376">
        <v>59</v>
      </c>
      <c r="J20" s="377">
        <v>145</v>
      </c>
      <c r="K20" s="378">
        <v>1</v>
      </c>
      <c r="L20" s="378">
        <v>1</v>
      </c>
      <c r="M20" s="378">
        <v>2</v>
      </c>
      <c r="N20" s="375">
        <v>0</v>
      </c>
      <c r="O20" s="376">
        <v>4</v>
      </c>
      <c r="P20" s="376">
        <v>4</v>
      </c>
      <c r="Q20" s="375">
        <v>19</v>
      </c>
      <c r="R20" s="376">
        <v>24</v>
      </c>
      <c r="S20" s="377">
        <v>43</v>
      </c>
      <c r="T20" s="375">
        <v>5</v>
      </c>
      <c r="U20" s="376">
        <v>6</v>
      </c>
      <c r="V20" s="377">
        <v>11</v>
      </c>
      <c r="W20" s="375">
        <v>14</v>
      </c>
      <c r="X20" s="376">
        <v>3</v>
      </c>
      <c r="Y20" s="377">
        <v>17</v>
      </c>
      <c r="Z20" s="375">
        <v>22</v>
      </c>
      <c r="AA20" s="376">
        <v>17</v>
      </c>
      <c r="AB20" s="377">
        <v>39</v>
      </c>
      <c r="AC20" s="375">
        <v>166</v>
      </c>
      <c r="AD20" s="376">
        <v>146</v>
      </c>
      <c r="AE20" s="377">
        <v>312</v>
      </c>
      <c r="AF20" s="378">
        <v>133</v>
      </c>
      <c r="AG20" s="378">
        <v>89</v>
      </c>
      <c r="AH20" s="378">
        <v>222</v>
      </c>
      <c r="AI20" s="375">
        <v>772</v>
      </c>
      <c r="AJ20" s="378">
        <v>817</v>
      </c>
      <c r="AK20" s="378">
        <v>1589</v>
      </c>
    </row>
    <row r="21" spans="1:37" ht="11.25">
      <c r="A21" s="380">
        <v>1977</v>
      </c>
      <c r="B21" s="375">
        <v>268</v>
      </c>
      <c r="C21" s="376">
        <v>348</v>
      </c>
      <c r="D21" s="377">
        <v>616</v>
      </c>
      <c r="E21" s="378">
        <v>9</v>
      </c>
      <c r="F21" s="378">
        <v>45</v>
      </c>
      <c r="G21" s="378">
        <v>54</v>
      </c>
      <c r="H21" s="375">
        <v>78</v>
      </c>
      <c r="I21" s="376">
        <v>66</v>
      </c>
      <c r="J21" s="377">
        <v>144</v>
      </c>
      <c r="K21" s="378">
        <v>1</v>
      </c>
      <c r="L21" s="378">
        <v>1</v>
      </c>
      <c r="M21" s="378">
        <v>2</v>
      </c>
      <c r="N21" s="375">
        <v>0</v>
      </c>
      <c r="O21" s="376">
        <v>1</v>
      </c>
      <c r="P21" s="376">
        <v>1</v>
      </c>
      <c r="Q21" s="375">
        <v>16</v>
      </c>
      <c r="R21" s="376">
        <v>14</v>
      </c>
      <c r="S21" s="377">
        <v>30</v>
      </c>
      <c r="T21" s="375">
        <v>8</v>
      </c>
      <c r="U21" s="376">
        <v>11</v>
      </c>
      <c r="V21" s="377">
        <v>19</v>
      </c>
      <c r="W21" s="375">
        <v>9</v>
      </c>
      <c r="X21" s="376">
        <v>5</v>
      </c>
      <c r="Y21" s="377">
        <v>14</v>
      </c>
      <c r="Z21" s="375">
        <v>15</v>
      </c>
      <c r="AA21" s="376">
        <v>17</v>
      </c>
      <c r="AB21" s="377">
        <v>32</v>
      </c>
      <c r="AC21" s="375">
        <v>135</v>
      </c>
      <c r="AD21" s="376">
        <v>110</v>
      </c>
      <c r="AE21" s="377">
        <v>245</v>
      </c>
      <c r="AF21" s="378">
        <v>111</v>
      </c>
      <c r="AG21" s="378">
        <v>64</v>
      </c>
      <c r="AH21" s="378">
        <v>175</v>
      </c>
      <c r="AI21" s="375">
        <v>650</v>
      </c>
      <c r="AJ21" s="378">
        <v>682</v>
      </c>
      <c r="AK21" s="378">
        <v>1332</v>
      </c>
    </row>
    <row r="22" spans="1:37" ht="11.25">
      <c r="A22" s="380">
        <v>1976</v>
      </c>
      <c r="B22" s="375">
        <v>203</v>
      </c>
      <c r="C22" s="376">
        <v>288</v>
      </c>
      <c r="D22" s="377">
        <v>491</v>
      </c>
      <c r="E22" s="378">
        <v>12</v>
      </c>
      <c r="F22" s="378">
        <v>35</v>
      </c>
      <c r="G22" s="378">
        <v>47</v>
      </c>
      <c r="H22" s="375">
        <v>69</v>
      </c>
      <c r="I22" s="376">
        <v>48</v>
      </c>
      <c r="J22" s="377">
        <v>117</v>
      </c>
      <c r="K22" s="378">
        <v>3</v>
      </c>
      <c r="L22" s="378">
        <v>0</v>
      </c>
      <c r="M22" s="378">
        <v>3</v>
      </c>
      <c r="N22" s="375">
        <v>0</v>
      </c>
      <c r="O22" s="376">
        <v>1</v>
      </c>
      <c r="P22" s="376">
        <v>1</v>
      </c>
      <c r="Q22" s="375">
        <v>10</v>
      </c>
      <c r="R22" s="376">
        <v>9</v>
      </c>
      <c r="S22" s="377">
        <v>19</v>
      </c>
      <c r="T22" s="375">
        <v>4</v>
      </c>
      <c r="U22" s="376">
        <v>2</v>
      </c>
      <c r="V22" s="377">
        <v>6</v>
      </c>
      <c r="W22" s="375">
        <v>5</v>
      </c>
      <c r="X22" s="376">
        <v>6</v>
      </c>
      <c r="Y22" s="377">
        <v>11</v>
      </c>
      <c r="Z22" s="375">
        <v>21</v>
      </c>
      <c r="AA22" s="376">
        <v>15</v>
      </c>
      <c r="AB22" s="377">
        <v>36</v>
      </c>
      <c r="AC22" s="375">
        <v>100</v>
      </c>
      <c r="AD22" s="376">
        <v>80</v>
      </c>
      <c r="AE22" s="377">
        <v>180</v>
      </c>
      <c r="AF22" s="378">
        <v>82</v>
      </c>
      <c r="AG22" s="378">
        <v>52</v>
      </c>
      <c r="AH22" s="378">
        <v>134</v>
      </c>
      <c r="AI22" s="375">
        <v>509</v>
      </c>
      <c r="AJ22" s="378">
        <v>536</v>
      </c>
      <c r="AK22" s="378">
        <v>1045</v>
      </c>
    </row>
    <row r="23" spans="1:37" ht="11.25">
      <c r="A23" s="380">
        <v>1975</v>
      </c>
      <c r="B23" s="375">
        <v>183</v>
      </c>
      <c r="C23" s="376">
        <v>233</v>
      </c>
      <c r="D23" s="377">
        <v>416</v>
      </c>
      <c r="E23" s="378">
        <v>8</v>
      </c>
      <c r="F23" s="378">
        <v>24</v>
      </c>
      <c r="G23" s="378">
        <v>32</v>
      </c>
      <c r="H23" s="375">
        <v>60</v>
      </c>
      <c r="I23" s="376">
        <v>39</v>
      </c>
      <c r="J23" s="377">
        <v>99</v>
      </c>
      <c r="K23" s="378">
        <v>2</v>
      </c>
      <c r="L23" s="378">
        <v>0</v>
      </c>
      <c r="M23" s="378">
        <v>2</v>
      </c>
      <c r="N23" s="375">
        <v>1</v>
      </c>
      <c r="O23" s="376">
        <v>1</v>
      </c>
      <c r="P23" s="376">
        <v>2</v>
      </c>
      <c r="Q23" s="375">
        <v>4</v>
      </c>
      <c r="R23" s="376">
        <v>10</v>
      </c>
      <c r="S23" s="377">
        <v>14</v>
      </c>
      <c r="T23" s="375">
        <v>2</v>
      </c>
      <c r="U23" s="376">
        <v>2</v>
      </c>
      <c r="V23" s="377">
        <v>4</v>
      </c>
      <c r="W23" s="375">
        <v>3</v>
      </c>
      <c r="X23" s="376">
        <v>3</v>
      </c>
      <c r="Y23" s="377">
        <v>6</v>
      </c>
      <c r="Z23" s="375">
        <v>15</v>
      </c>
      <c r="AA23" s="376">
        <v>17</v>
      </c>
      <c r="AB23" s="377">
        <v>32</v>
      </c>
      <c r="AC23" s="375">
        <v>60</v>
      </c>
      <c r="AD23" s="376">
        <v>56</v>
      </c>
      <c r="AE23" s="377">
        <v>116</v>
      </c>
      <c r="AF23" s="378">
        <v>62</v>
      </c>
      <c r="AG23" s="378">
        <v>40</v>
      </c>
      <c r="AH23" s="378">
        <v>102</v>
      </c>
      <c r="AI23" s="375">
        <v>400</v>
      </c>
      <c r="AJ23" s="378">
        <v>425</v>
      </c>
      <c r="AK23" s="378">
        <v>825</v>
      </c>
    </row>
    <row r="24" spans="1:37" ht="11.25">
      <c r="A24" s="380">
        <v>1974</v>
      </c>
      <c r="B24" s="375">
        <v>161</v>
      </c>
      <c r="C24" s="376">
        <v>212</v>
      </c>
      <c r="D24" s="377">
        <v>373</v>
      </c>
      <c r="E24" s="378">
        <v>7</v>
      </c>
      <c r="F24" s="378">
        <v>26</v>
      </c>
      <c r="G24" s="378">
        <v>33</v>
      </c>
      <c r="H24" s="375">
        <v>60</v>
      </c>
      <c r="I24" s="376">
        <v>31</v>
      </c>
      <c r="J24" s="377">
        <v>91</v>
      </c>
      <c r="K24" s="378">
        <v>0</v>
      </c>
      <c r="L24" s="378">
        <v>0</v>
      </c>
      <c r="M24" s="378">
        <v>0</v>
      </c>
      <c r="N24" s="375">
        <v>1</v>
      </c>
      <c r="O24" s="376">
        <v>0</v>
      </c>
      <c r="P24" s="376">
        <v>1</v>
      </c>
      <c r="Q24" s="375">
        <v>9</v>
      </c>
      <c r="R24" s="376">
        <v>10</v>
      </c>
      <c r="S24" s="377">
        <v>19</v>
      </c>
      <c r="T24" s="375">
        <v>2</v>
      </c>
      <c r="U24" s="376">
        <v>4</v>
      </c>
      <c r="V24" s="377">
        <v>6</v>
      </c>
      <c r="W24" s="375">
        <v>3</v>
      </c>
      <c r="X24" s="376">
        <v>4</v>
      </c>
      <c r="Y24" s="377">
        <v>7</v>
      </c>
      <c r="Z24" s="375">
        <v>10</v>
      </c>
      <c r="AA24" s="376">
        <v>5</v>
      </c>
      <c r="AB24" s="377">
        <v>15</v>
      </c>
      <c r="AC24" s="375">
        <v>66</v>
      </c>
      <c r="AD24" s="376">
        <v>49</v>
      </c>
      <c r="AE24" s="377">
        <v>115</v>
      </c>
      <c r="AF24" s="378">
        <v>59</v>
      </c>
      <c r="AG24" s="378">
        <v>21</v>
      </c>
      <c r="AH24" s="378">
        <v>80</v>
      </c>
      <c r="AI24" s="375">
        <v>378</v>
      </c>
      <c r="AJ24" s="378">
        <v>362</v>
      </c>
      <c r="AK24" s="378">
        <v>740</v>
      </c>
    </row>
    <row r="25" spans="1:37" ht="11.25">
      <c r="A25" s="380">
        <v>1973</v>
      </c>
      <c r="B25" s="375">
        <v>120</v>
      </c>
      <c r="C25" s="376">
        <v>189</v>
      </c>
      <c r="D25" s="377">
        <v>309</v>
      </c>
      <c r="E25" s="378">
        <v>9</v>
      </c>
      <c r="F25" s="378">
        <v>21</v>
      </c>
      <c r="G25" s="378">
        <v>30</v>
      </c>
      <c r="H25" s="375">
        <v>56</v>
      </c>
      <c r="I25" s="376">
        <v>26</v>
      </c>
      <c r="J25" s="377">
        <v>82</v>
      </c>
      <c r="K25" s="378">
        <v>2</v>
      </c>
      <c r="L25" s="378">
        <v>1</v>
      </c>
      <c r="M25" s="378">
        <v>3</v>
      </c>
      <c r="N25" s="375">
        <v>0</v>
      </c>
      <c r="O25" s="376">
        <v>0</v>
      </c>
      <c r="P25" s="376">
        <v>0</v>
      </c>
      <c r="Q25" s="375">
        <v>6</v>
      </c>
      <c r="R25" s="376">
        <v>7</v>
      </c>
      <c r="S25" s="377">
        <v>13</v>
      </c>
      <c r="T25" s="375">
        <v>2</v>
      </c>
      <c r="U25" s="376">
        <v>3</v>
      </c>
      <c r="V25" s="377">
        <v>5</v>
      </c>
      <c r="W25" s="375">
        <v>6</v>
      </c>
      <c r="X25" s="376">
        <v>5</v>
      </c>
      <c r="Y25" s="377">
        <v>11</v>
      </c>
      <c r="Z25" s="375">
        <v>10</v>
      </c>
      <c r="AA25" s="376">
        <v>4</v>
      </c>
      <c r="AB25" s="377">
        <v>14</v>
      </c>
      <c r="AC25" s="375">
        <v>56</v>
      </c>
      <c r="AD25" s="376">
        <v>42</v>
      </c>
      <c r="AE25" s="377">
        <v>98</v>
      </c>
      <c r="AF25" s="378">
        <v>35</v>
      </c>
      <c r="AG25" s="378">
        <v>29</v>
      </c>
      <c r="AH25" s="378">
        <v>64</v>
      </c>
      <c r="AI25" s="375">
        <v>302</v>
      </c>
      <c r="AJ25" s="378">
        <v>327</v>
      </c>
      <c r="AK25" s="378">
        <v>629</v>
      </c>
    </row>
    <row r="26" spans="1:37" ht="11.25">
      <c r="A26" s="380">
        <v>1972</v>
      </c>
      <c r="B26" s="375">
        <v>109</v>
      </c>
      <c r="C26" s="376">
        <v>157</v>
      </c>
      <c r="D26" s="377">
        <v>266</v>
      </c>
      <c r="E26" s="378">
        <v>7</v>
      </c>
      <c r="F26" s="378">
        <v>23</v>
      </c>
      <c r="G26" s="378">
        <v>30</v>
      </c>
      <c r="H26" s="375">
        <v>45</v>
      </c>
      <c r="I26" s="376">
        <v>28</v>
      </c>
      <c r="J26" s="377">
        <v>73</v>
      </c>
      <c r="K26" s="378">
        <v>1</v>
      </c>
      <c r="L26" s="378">
        <v>0</v>
      </c>
      <c r="M26" s="378">
        <v>1</v>
      </c>
      <c r="N26" s="375">
        <v>0</v>
      </c>
      <c r="O26" s="376">
        <v>0</v>
      </c>
      <c r="P26" s="376">
        <v>0</v>
      </c>
      <c r="Q26" s="375">
        <v>2</v>
      </c>
      <c r="R26" s="376">
        <v>8</v>
      </c>
      <c r="S26" s="377">
        <v>10</v>
      </c>
      <c r="T26" s="375">
        <v>1</v>
      </c>
      <c r="U26" s="376">
        <v>1</v>
      </c>
      <c r="V26" s="377">
        <v>2</v>
      </c>
      <c r="W26" s="375">
        <v>4</v>
      </c>
      <c r="X26" s="376">
        <v>7</v>
      </c>
      <c r="Y26" s="377">
        <v>11</v>
      </c>
      <c r="Z26" s="375">
        <v>12</v>
      </c>
      <c r="AA26" s="376">
        <v>7</v>
      </c>
      <c r="AB26" s="377">
        <v>19</v>
      </c>
      <c r="AC26" s="375">
        <v>58</v>
      </c>
      <c r="AD26" s="376">
        <v>41</v>
      </c>
      <c r="AE26" s="377">
        <v>99</v>
      </c>
      <c r="AF26" s="378">
        <v>51</v>
      </c>
      <c r="AG26" s="378">
        <v>24</v>
      </c>
      <c r="AH26" s="378">
        <v>75</v>
      </c>
      <c r="AI26" s="375">
        <v>290</v>
      </c>
      <c r="AJ26" s="378">
        <v>296</v>
      </c>
      <c r="AK26" s="378">
        <v>586</v>
      </c>
    </row>
    <row r="27" spans="1:37" ht="11.25">
      <c r="A27" s="380">
        <v>1971</v>
      </c>
      <c r="B27" s="375">
        <v>98</v>
      </c>
      <c r="C27" s="376">
        <v>166</v>
      </c>
      <c r="D27" s="377">
        <v>264</v>
      </c>
      <c r="E27" s="378">
        <v>3</v>
      </c>
      <c r="F27" s="378">
        <v>28</v>
      </c>
      <c r="G27" s="378">
        <v>31</v>
      </c>
      <c r="H27" s="375">
        <v>33</v>
      </c>
      <c r="I27" s="376">
        <v>20</v>
      </c>
      <c r="J27" s="377">
        <v>53</v>
      </c>
      <c r="K27" s="378">
        <v>0</v>
      </c>
      <c r="L27" s="378">
        <v>0</v>
      </c>
      <c r="M27" s="378">
        <v>0</v>
      </c>
      <c r="N27" s="375">
        <v>0</v>
      </c>
      <c r="O27" s="376">
        <v>1</v>
      </c>
      <c r="P27" s="376">
        <v>1</v>
      </c>
      <c r="Q27" s="375">
        <v>5</v>
      </c>
      <c r="R27" s="376">
        <v>3</v>
      </c>
      <c r="S27" s="377">
        <v>8</v>
      </c>
      <c r="T27" s="375">
        <v>5</v>
      </c>
      <c r="U27" s="376">
        <v>4</v>
      </c>
      <c r="V27" s="377">
        <v>9</v>
      </c>
      <c r="W27" s="375">
        <v>8</v>
      </c>
      <c r="X27" s="376">
        <v>3</v>
      </c>
      <c r="Y27" s="377">
        <v>11</v>
      </c>
      <c r="Z27" s="375">
        <v>3</v>
      </c>
      <c r="AA27" s="376">
        <v>2</v>
      </c>
      <c r="AB27" s="377">
        <v>5</v>
      </c>
      <c r="AC27" s="375">
        <v>49</v>
      </c>
      <c r="AD27" s="376">
        <v>25</v>
      </c>
      <c r="AE27" s="377">
        <v>74</v>
      </c>
      <c r="AF27" s="378">
        <v>25</v>
      </c>
      <c r="AG27" s="378">
        <v>21</v>
      </c>
      <c r="AH27" s="378">
        <v>46</v>
      </c>
      <c r="AI27" s="375">
        <v>229</v>
      </c>
      <c r="AJ27" s="378">
        <v>273</v>
      </c>
      <c r="AK27" s="378">
        <v>502</v>
      </c>
    </row>
    <row r="28" spans="1:37" ht="11.25">
      <c r="A28" s="380">
        <v>1970</v>
      </c>
      <c r="B28" s="375">
        <v>74</v>
      </c>
      <c r="C28" s="376">
        <v>141</v>
      </c>
      <c r="D28" s="377">
        <v>215</v>
      </c>
      <c r="E28" s="378">
        <v>10</v>
      </c>
      <c r="F28" s="378">
        <v>17</v>
      </c>
      <c r="G28" s="378">
        <v>27</v>
      </c>
      <c r="H28" s="375">
        <v>32</v>
      </c>
      <c r="I28" s="376">
        <v>24</v>
      </c>
      <c r="J28" s="377">
        <v>56</v>
      </c>
      <c r="K28" s="378">
        <v>0</v>
      </c>
      <c r="L28" s="378">
        <v>0</v>
      </c>
      <c r="M28" s="378">
        <v>0</v>
      </c>
      <c r="N28" s="375">
        <v>1</v>
      </c>
      <c r="O28" s="376">
        <v>0</v>
      </c>
      <c r="P28" s="376">
        <v>1</v>
      </c>
      <c r="Q28" s="375">
        <v>4</v>
      </c>
      <c r="R28" s="376">
        <v>8</v>
      </c>
      <c r="S28" s="377">
        <v>12</v>
      </c>
      <c r="T28" s="375">
        <v>1</v>
      </c>
      <c r="U28" s="376">
        <v>1</v>
      </c>
      <c r="V28" s="377">
        <v>2</v>
      </c>
      <c r="W28" s="375">
        <v>6</v>
      </c>
      <c r="X28" s="376">
        <v>3</v>
      </c>
      <c r="Y28" s="377">
        <v>9</v>
      </c>
      <c r="Z28" s="375">
        <v>3</v>
      </c>
      <c r="AA28" s="376">
        <v>5</v>
      </c>
      <c r="AB28" s="377">
        <v>8</v>
      </c>
      <c r="AC28" s="375">
        <v>32</v>
      </c>
      <c r="AD28" s="376">
        <v>23</v>
      </c>
      <c r="AE28" s="377">
        <v>55</v>
      </c>
      <c r="AF28" s="378">
        <v>33</v>
      </c>
      <c r="AG28" s="378">
        <v>13</v>
      </c>
      <c r="AH28" s="378">
        <v>46</v>
      </c>
      <c r="AI28" s="375">
        <v>196</v>
      </c>
      <c r="AJ28" s="378">
        <v>235</v>
      </c>
      <c r="AK28" s="378">
        <v>431</v>
      </c>
    </row>
    <row r="29" spans="1:37" ht="11.25">
      <c r="A29" s="380">
        <v>1969</v>
      </c>
      <c r="B29" s="375">
        <v>58</v>
      </c>
      <c r="C29" s="376">
        <v>132</v>
      </c>
      <c r="D29" s="377">
        <v>190</v>
      </c>
      <c r="E29" s="378">
        <v>4</v>
      </c>
      <c r="F29" s="378">
        <v>19</v>
      </c>
      <c r="G29" s="378">
        <v>23</v>
      </c>
      <c r="H29" s="375">
        <v>22</v>
      </c>
      <c r="I29" s="376">
        <v>17</v>
      </c>
      <c r="J29" s="377">
        <v>39</v>
      </c>
      <c r="K29" s="378">
        <v>0</v>
      </c>
      <c r="L29" s="378">
        <v>0</v>
      </c>
      <c r="M29" s="378">
        <v>0</v>
      </c>
      <c r="N29" s="375">
        <v>0</v>
      </c>
      <c r="O29" s="376">
        <v>0</v>
      </c>
      <c r="P29" s="376">
        <v>0</v>
      </c>
      <c r="Q29" s="375">
        <v>1</v>
      </c>
      <c r="R29" s="376">
        <v>4</v>
      </c>
      <c r="S29" s="377">
        <v>5</v>
      </c>
      <c r="T29" s="375">
        <v>1</v>
      </c>
      <c r="U29" s="376">
        <v>3</v>
      </c>
      <c r="V29" s="377">
        <v>4</v>
      </c>
      <c r="W29" s="375">
        <v>4</v>
      </c>
      <c r="X29" s="376">
        <v>5</v>
      </c>
      <c r="Y29" s="377">
        <v>9</v>
      </c>
      <c r="Z29" s="375">
        <v>3</v>
      </c>
      <c r="AA29" s="376">
        <v>0</v>
      </c>
      <c r="AB29" s="377">
        <v>3</v>
      </c>
      <c r="AC29" s="375">
        <v>38</v>
      </c>
      <c r="AD29" s="376">
        <v>22</v>
      </c>
      <c r="AE29" s="377">
        <v>60</v>
      </c>
      <c r="AF29" s="378">
        <v>25</v>
      </c>
      <c r="AG29" s="378">
        <v>17</v>
      </c>
      <c r="AH29" s="378">
        <v>42</v>
      </c>
      <c r="AI29" s="375">
        <v>156</v>
      </c>
      <c r="AJ29" s="378">
        <v>219</v>
      </c>
      <c r="AK29" s="378">
        <v>375</v>
      </c>
    </row>
    <row r="30" spans="1:37" ht="11.25">
      <c r="A30" s="380">
        <v>1968</v>
      </c>
      <c r="B30" s="375">
        <v>56</v>
      </c>
      <c r="C30" s="376">
        <v>110</v>
      </c>
      <c r="D30" s="377">
        <v>166</v>
      </c>
      <c r="E30" s="378">
        <v>7</v>
      </c>
      <c r="F30" s="378">
        <v>21</v>
      </c>
      <c r="G30" s="378">
        <v>28</v>
      </c>
      <c r="H30" s="375">
        <v>33</v>
      </c>
      <c r="I30" s="376">
        <v>16</v>
      </c>
      <c r="J30" s="377">
        <v>49</v>
      </c>
      <c r="K30" s="378">
        <v>0</v>
      </c>
      <c r="L30" s="378">
        <v>0</v>
      </c>
      <c r="M30" s="378">
        <v>0</v>
      </c>
      <c r="N30" s="375">
        <v>0</v>
      </c>
      <c r="O30" s="376">
        <v>0</v>
      </c>
      <c r="P30" s="376">
        <v>0</v>
      </c>
      <c r="Q30" s="375">
        <v>1</v>
      </c>
      <c r="R30" s="376">
        <v>2</v>
      </c>
      <c r="S30" s="377">
        <v>3</v>
      </c>
      <c r="T30" s="375">
        <v>0</v>
      </c>
      <c r="U30" s="376">
        <v>1</v>
      </c>
      <c r="V30" s="377">
        <v>1</v>
      </c>
      <c r="W30" s="375">
        <v>3</v>
      </c>
      <c r="X30" s="376">
        <v>1</v>
      </c>
      <c r="Y30" s="377">
        <v>4</v>
      </c>
      <c r="Z30" s="375">
        <v>1</v>
      </c>
      <c r="AA30" s="376">
        <v>0</v>
      </c>
      <c r="AB30" s="377">
        <v>1</v>
      </c>
      <c r="AC30" s="375">
        <v>34</v>
      </c>
      <c r="AD30" s="376">
        <v>16</v>
      </c>
      <c r="AE30" s="377">
        <v>50</v>
      </c>
      <c r="AF30" s="378">
        <v>26</v>
      </c>
      <c r="AG30" s="378">
        <v>6</v>
      </c>
      <c r="AH30" s="378">
        <v>32</v>
      </c>
      <c r="AI30" s="375">
        <v>161</v>
      </c>
      <c r="AJ30" s="378">
        <v>173</v>
      </c>
      <c r="AK30" s="378">
        <v>334</v>
      </c>
    </row>
    <row r="31" spans="1:37" ht="11.25">
      <c r="A31" s="380">
        <v>1967</v>
      </c>
      <c r="B31" s="375">
        <v>59</v>
      </c>
      <c r="C31" s="376">
        <v>100</v>
      </c>
      <c r="D31" s="377">
        <v>159</v>
      </c>
      <c r="E31" s="378">
        <v>3</v>
      </c>
      <c r="F31" s="378">
        <v>13</v>
      </c>
      <c r="G31" s="378">
        <v>16</v>
      </c>
      <c r="H31" s="375">
        <v>24</v>
      </c>
      <c r="I31" s="376">
        <v>8</v>
      </c>
      <c r="J31" s="377">
        <v>32</v>
      </c>
      <c r="K31" s="378">
        <v>0</v>
      </c>
      <c r="L31" s="378">
        <v>0</v>
      </c>
      <c r="M31" s="378">
        <v>0</v>
      </c>
      <c r="N31" s="375">
        <v>0</v>
      </c>
      <c r="O31" s="376">
        <v>0</v>
      </c>
      <c r="P31" s="376">
        <v>0</v>
      </c>
      <c r="Q31" s="375">
        <v>0</v>
      </c>
      <c r="R31" s="376">
        <v>4</v>
      </c>
      <c r="S31" s="377">
        <v>4</v>
      </c>
      <c r="T31" s="375">
        <v>0</v>
      </c>
      <c r="U31" s="376">
        <v>1</v>
      </c>
      <c r="V31" s="377">
        <v>1</v>
      </c>
      <c r="W31" s="375">
        <v>1</v>
      </c>
      <c r="X31" s="376">
        <v>4</v>
      </c>
      <c r="Y31" s="377">
        <v>5</v>
      </c>
      <c r="Z31" s="375">
        <v>3</v>
      </c>
      <c r="AA31" s="376">
        <v>1</v>
      </c>
      <c r="AB31" s="377">
        <v>4</v>
      </c>
      <c r="AC31" s="375">
        <v>34</v>
      </c>
      <c r="AD31" s="376">
        <v>10</v>
      </c>
      <c r="AE31" s="377">
        <v>44</v>
      </c>
      <c r="AF31" s="378">
        <v>19</v>
      </c>
      <c r="AG31" s="378">
        <v>5</v>
      </c>
      <c r="AH31" s="378">
        <v>24</v>
      </c>
      <c r="AI31" s="375">
        <v>143</v>
      </c>
      <c r="AJ31" s="378">
        <v>146</v>
      </c>
      <c r="AK31" s="378">
        <v>289</v>
      </c>
    </row>
    <row r="32" spans="1:37" ht="11.25">
      <c r="A32" s="380">
        <v>1966</v>
      </c>
      <c r="B32" s="375">
        <v>53</v>
      </c>
      <c r="C32" s="376">
        <v>80</v>
      </c>
      <c r="D32" s="377">
        <v>133</v>
      </c>
      <c r="E32" s="378">
        <v>1</v>
      </c>
      <c r="F32" s="378">
        <v>24</v>
      </c>
      <c r="G32" s="378">
        <v>25</v>
      </c>
      <c r="H32" s="375">
        <v>16</v>
      </c>
      <c r="I32" s="376">
        <v>9</v>
      </c>
      <c r="J32" s="377">
        <v>25</v>
      </c>
      <c r="K32" s="378">
        <v>0</v>
      </c>
      <c r="L32" s="378">
        <v>0</v>
      </c>
      <c r="M32" s="378">
        <v>0</v>
      </c>
      <c r="N32" s="375">
        <v>1</v>
      </c>
      <c r="O32" s="376">
        <v>0</v>
      </c>
      <c r="P32" s="376">
        <v>1</v>
      </c>
      <c r="Q32" s="375">
        <v>3</v>
      </c>
      <c r="R32" s="376">
        <v>3</v>
      </c>
      <c r="S32" s="377">
        <v>6</v>
      </c>
      <c r="T32" s="375">
        <v>0</v>
      </c>
      <c r="U32" s="376">
        <v>3</v>
      </c>
      <c r="V32" s="377">
        <v>3</v>
      </c>
      <c r="W32" s="375">
        <v>2</v>
      </c>
      <c r="X32" s="376">
        <v>2</v>
      </c>
      <c r="Y32" s="377">
        <v>4</v>
      </c>
      <c r="Z32" s="375">
        <v>2</v>
      </c>
      <c r="AA32" s="376">
        <v>1</v>
      </c>
      <c r="AB32" s="377">
        <v>3</v>
      </c>
      <c r="AC32" s="375">
        <v>32</v>
      </c>
      <c r="AD32" s="376">
        <v>14</v>
      </c>
      <c r="AE32" s="377">
        <v>46</v>
      </c>
      <c r="AF32" s="378">
        <v>24</v>
      </c>
      <c r="AG32" s="378">
        <v>11</v>
      </c>
      <c r="AH32" s="378">
        <v>35</v>
      </c>
      <c r="AI32" s="375">
        <v>134</v>
      </c>
      <c r="AJ32" s="378">
        <v>147</v>
      </c>
      <c r="AK32" s="378">
        <v>281</v>
      </c>
    </row>
    <row r="33" spans="1:37" ht="11.25">
      <c r="A33" s="380">
        <v>1965</v>
      </c>
      <c r="B33" s="375">
        <v>46</v>
      </c>
      <c r="C33" s="376">
        <v>101</v>
      </c>
      <c r="D33" s="377">
        <v>147</v>
      </c>
      <c r="E33" s="378">
        <v>7</v>
      </c>
      <c r="F33" s="378">
        <v>20</v>
      </c>
      <c r="G33" s="378">
        <v>27</v>
      </c>
      <c r="H33" s="375">
        <v>21</v>
      </c>
      <c r="I33" s="376">
        <v>5</v>
      </c>
      <c r="J33" s="377">
        <v>26</v>
      </c>
      <c r="K33" s="378">
        <v>0</v>
      </c>
      <c r="L33" s="378">
        <v>0</v>
      </c>
      <c r="M33" s="378">
        <v>0</v>
      </c>
      <c r="N33" s="375">
        <v>0</v>
      </c>
      <c r="O33" s="376">
        <v>0</v>
      </c>
      <c r="P33" s="376">
        <v>0</v>
      </c>
      <c r="Q33" s="375">
        <v>0</v>
      </c>
      <c r="R33" s="376">
        <v>2</v>
      </c>
      <c r="S33" s="377">
        <v>2</v>
      </c>
      <c r="T33" s="375">
        <v>0</v>
      </c>
      <c r="U33" s="376">
        <v>2</v>
      </c>
      <c r="V33" s="377">
        <v>2</v>
      </c>
      <c r="W33" s="375">
        <v>2</v>
      </c>
      <c r="X33" s="376">
        <v>0</v>
      </c>
      <c r="Y33" s="377">
        <v>2</v>
      </c>
      <c r="Z33" s="375">
        <v>2</v>
      </c>
      <c r="AA33" s="376">
        <v>0</v>
      </c>
      <c r="AB33" s="377">
        <v>2</v>
      </c>
      <c r="AC33" s="375">
        <v>27</v>
      </c>
      <c r="AD33" s="376">
        <v>14</v>
      </c>
      <c r="AE33" s="377">
        <v>41</v>
      </c>
      <c r="AF33" s="378">
        <v>18</v>
      </c>
      <c r="AG33" s="378">
        <v>8</v>
      </c>
      <c r="AH33" s="378">
        <v>26</v>
      </c>
      <c r="AI33" s="375">
        <v>123</v>
      </c>
      <c r="AJ33" s="378">
        <v>152</v>
      </c>
      <c r="AK33" s="378">
        <v>275</v>
      </c>
    </row>
    <row r="34" spans="1:37" ht="11.25">
      <c r="A34" s="380">
        <v>1964</v>
      </c>
      <c r="B34" s="375">
        <v>45</v>
      </c>
      <c r="C34" s="376">
        <v>92</v>
      </c>
      <c r="D34" s="377">
        <v>137</v>
      </c>
      <c r="E34" s="378">
        <v>0</v>
      </c>
      <c r="F34" s="378">
        <v>16</v>
      </c>
      <c r="G34" s="378">
        <v>16</v>
      </c>
      <c r="H34" s="375">
        <v>11</v>
      </c>
      <c r="I34" s="376">
        <v>10</v>
      </c>
      <c r="J34" s="377">
        <v>21</v>
      </c>
      <c r="K34" s="378">
        <v>0</v>
      </c>
      <c r="L34" s="378">
        <v>0</v>
      </c>
      <c r="M34" s="378">
        <v>0</v>
      </c>
      <c r="N34" s="375">
        <v>0</v>
      </c>
      <c r="O34" s="376">
        <v>1</v>
      </c>
      <c r="P34" s="376">
        <v>1</v>
      </c>
      <c r="Q34" s="375">
        <v>2</v>
      </c>
      <c r="R34" s="376">
        <v>2</v>
      </c>
      <c r="S34" s="377">
        <v>4</v>
      </c>
      <c r="T34" s="375">
        <v>0</v>
      </c>
      <c r="U34" s="376">
        <v>1</v>
      </c>
      <c r="V34" s="377">
        <v>1</v>
      </c>
      <c r="W34" s="375">
        <v>4</v>
      </c>
      <c r="X34" s="376">
        <v>2</v>
      </c>
      <c r="Y34" s="377">
        <v>6</v>
      </c>
      <c r="Z34" s="375">
        <v>1</v>
      </c>
      <c r="AA34" s="376">
        <v>0</v>
      </c>
      <c r="AB34" s="377">
        <v>1</v>
      </c>
      <c r="AC34" s="375">
        <v>22</v>
      </c>
      <c r="AD34" s="376">
        <v>14</v>
      </c>
      <c r="AE34" s="377">
        <v>36</v>
      </c>
      <c r="AF34" s="378">
        <v>15</v>
      </c>
      <c r="AG34" s="378">
        <v>8</v>
      </c>
      <c r="AH34" s="378">
        <v>23</v>
      </c>
      <c r="AI34" s="375">
        <v>100</v>
      </c>
      <c r="AJ34" s="378">
        <v>146</v>
      </c>
      <c r="AK34" s="378">
        <v>246</v>
      </c>
    </row>
    <row r="35" spans="1:37" ht="11.25">
      <c r="A35" s="380">
        <v>1963</v>
      </c>
      <c r="B35" s="375">
        <v>42</v>
      </c>
      <c r="C35" s="376">
        <v>55</v>
      </c>
      <c r="D35" s="377">
        <v>97</v>
      </c>
      <c r="E35" s="378">
        <v>6</v>
      </c>
      <c r="F35" s="378">
        <v>22</v>
      </c>
      <c r="G35" s="378">
        <v>28</v>
      </c>
      <c r="H35" s="375">
        <v>14</v>
      </c>
      <c r="I35" s="376">
        <v>5</v>
      </c>
      <c r="J35" s="377">
        <v>19</v>
      </c>
      <c r="K35" s="378">
        <v>0</v>
      </c>
      <c r="L35" s="378">
        <v>0</v>
      </c>
      <c r="M35" s="378">
        <v>0</v>
      </c>
      <c r="N35" s="375">
        <v>0</v>
      </c>
      <c r="O35" s="376">
        <v>0</v>
      </c>
      <c r="P35" s="376">
        <v>0</v>
      </c>
      <c r="Q35" s="375">
        <v>1</v>
      </c>
      <c r="R35" s="376">
        <v>2</v>
      </c>
      <c r="S35" s="377">
        <v>3</v>
      </c>
      <c r="T35" s="375">
        <v>0</v>
      </c>
      <c r="U35" s="376">
        <v>4</v>
      </c>
      <c r="V35" s="377">
        <v>4</v>
      </c>
      <c r="W35" s="375">
        <v>3</v>
      </c>
      <c r="X35" s="376">
        <v>1</v>
      </c>
      <c r="Y35" s="377">
        <v>4</v>
      </c>
      <c r="Z35" s="375">
        <v>0</v>
      </c>
      <c r="AA35" s="376">
        <v>1</v>
      </c>
      <c r="AB35" s="377">
        <v>1</v>
      </c>
      <c r="AC35" s="375">
        <v>14</v>
      </c>
      <c r="AD35" s="376">
        <v>9</v>
      </c>
      <c r="AE35" s="377">
        <v>23</v>
      </c>
      <c r="AF35" s="378">
        <v>15</v>
      </c>
      <c r="AG35" s="378">
        <v>2</v>
      </c>
      <c r="AH35" s="378">
        <v>17</v>
      </c>
      <c r="AI35" s="375">
        <v>95</v>
      </c>
      <c r="AJ35" s="378">
        <v>101</v>
      </c>
      <c r="AK35" s="378">
        <v>196</v>
      </c>
    </row>
    <row r="36" spans="1:37" ht="11.25">
      <c r="A36" s="380">
        <v>1962</v>
      </c>
      <c r="B36" s="375">
        <v>38</v>
      </c>
      <c r="C36" s="376">
        <v>59</v>
      </c>
      <c r="D36" s="377">
        <v>97</v>
      </c>
      <c r="E36" s="378">
        <v>4</v>
      </c>
      <c r="F36" s="378">
        <v>20</v>
      </c>
      <c r="G36" s="378">
        <v>24</v>
      </c>
      <c r="H36" s="375">
        <v>10</v>
      </c>
      <c r="I36" s="376">
        <v>9</v>
      </c>
      <c r="J36" s="377">
        <v>19</v>
      </c>
      <c r="K36" s="378">
        <v>0</v>
      </c>
      <c r="L36" s="378">
        <v>0</v>
      </c>
      <c r="M36" s="378">
        <v>0</v>
      </c>
      <c r="N36" s="375">
        <v>0</v>
      </c>
      <c r="O36" s="376">
        <v>0</v>
      </c>
      <c r="P36" s="376">
        <v>0</v>
      </c>
      <c r="Q36" s="375">
        <v>0</v>
      </c>
      <c r="R36" s="376">
        <v>0</v>
      </c>
      <c r="S36" s="377">
        <v>0</v>
      </c>
      <c r="T36" s="375">
        <v>0</v>
      </c>
      <c r="U36" s="376">
        <v>0</v>
      </c>
      <c r="V36" s="377">
        <v>0</v>
      </c>
      <c r="W36" s="375">
        <v>0</v>
      </c>
      <c r="X36" s="376">
        <v>2</v>
      </c>
      <c r="Y36" s="377">
        <v>2</v>
      </c>
      <c r="Z36" s="375">
        <v>0</v>
      </c>
      <c r="AA36" s="376">
        <v>0</v>
      </c>
      <c r="AB36" s="377">
        <v>0</v>
      </c>
      <c r="AC36" s="375">
        <v>19</v>
      </c>
      <c r="AD36" s="376">
        <v>8</v>
      </c>
      <c r="AE36" s="377">
        <v>27</v>
      </c>
      <c r="AF36" s="378">
        <v>9</v>
      </c>
      <c r="AG36" s="378">
        <v>6</v>
      </c>
      <c r="AH36" s="378">
        <v>15</v>
      </c>
      <c r="AI36" s="375">
        <v>80</v>
      </c>
      <c r="AJ36" s="378">
        <v>104</v>
      </c>
      <c r="AK36" s="378">
        <v>184</v>
      </c>
    </row>
    <row r="37" spans="1:37" ht="11.25">
      <c r="A37" s="380">
        <v>1961</v>
      </c>
      <c r="B37" s="375">
        <v>31</v>
      </c>
      <c r="C37" s="376">
        <v>49</v>
      </c>
      <c r="D37" s="377">
        <v>80</v>
      </c>
      <c r="E37" s="378">
        <v>5</v>
      </c>
      <c r="F37" s="378">
        <v>10</v>
      </c>
      <c r="G37" s="378">
        <v>15</v>
      </c>
      <c r="H37" s="375">
        <v>12</v>
      </c>
      <c r="I37" s="376">
        <v>11</v>
      </c>
      <c r="J37" s="377">
        <v>23</v>
      </c>
      <c r="K37" s="378">
        <v>0</v>
      </c>
      <c r="L37" s="378">
        <v>0</v>
      </c>
      <c r="M37" s="378">
        <v>0</v>
      </c>
      <c r="N37" s="375">
        <v>0</v>
      </c>
      <c r="O37" s="376">
        <v>0</v>
      </c>
      <c r="P37" s="376">
        <v>0</v>
      </c>
      <c r="Q37" s="375">
        <v>1</v>
      </c>
      <c r="R37" s="376">
        <v>2</v>
      </c>
      <c r="S37" s="377">
        <v>3</v>
      </c>
      <c r="T37" s="375">
        <v>0</v>
      </c>
      <c r="U37" s="376">
        <v>0</v>
      </c>
      <c r="V37" s="377">
        <v>0</v>
      </c>
      <c r="W37" s="375">
        <v>5</v>
      </c>
      <c r="X37" s="376">
        <v>1</v>
      </c>
      <c r="Y37" s="377">
        <v>6</v>
      </c>
      <c r="Z37" s="375">
        <v>0</v>
      </c>
      <c r="AA37" s="376">
        <v>3</v>
      </c>
      <c r="AB37" s="377">
        <v>3</v>
      </c>
      <c r="AC37" s="375">
        <v>20</v>
      </c>
      <c r="AD37" s="376">
        <v>5</v>
      </c>
      <c r="AE37" s="377">
        <v>25</v>
      </c>
      <c r="AF37" s="378">
        <v>8</v>
      </c>
      <c r="AG37" s="378">
        <v>2</v>
      </c>
      <c r="AH37" s="378">
        <v>10</v>
      </c>
      <c r="AI37" s="375">
        <v>82</v>
      </c>
      <c r="AJ37" s="378">
        <v>83</v>
      </c>
      <c r="AK37" s="378">
        <v>165</v>
      </c>
    </row>
    <row r="38" spans="1:37" ht="11.25">
      <c r="A38" s="380">
        <v>1960</v>
      </c>
      <c r="B38" s="375">
        <v>38</v>
      </c>
      <c r="C38" s="376">
        <v>49</v>
      </c>
      <c r="D38" s="377">
        <v>87</v>
      </c>
      <c r="E38" s="378">
        <v>5</v>
      </c>
      <c r="F38" s="378">
        <v>13</v>
      </c>
      <c r="G38" s="378">
        <v>18</v>
      </c>
      <c r="H38" s="375">
        <v>12</v>
      </c>
      <c r="I38" s="376">
        <v>9</v>
      </c>
      <c r="J38" s="377">
        <v>21</v>
      </c>
      <c r="K38" s="378">
        <v>0</v>
      </c>
      <c r="L38" s="378">
        <v>0</v>
      </c>
      <c r="M38" s="378">
        <v>0</v>
      </c>
      <c r="N38" s="375">
        <v>1</v>
      </c>
      <c r="O38" s="376">
        <v>1</v>
      </c>
      <c r="P38" s="376">
        <v>2</v>
      </c>
      <c r="Q38" s="375">
        <v>0</v>
      </c>
      <c r="R38" s="376">
        <v>0</v>
      </c>
      <c r="S38" s="377">
        <v>0</v>
      </c>
      <c r="T38" s="375">
        <v>0</v>
      </c>
      <c r="U38" s="376">
        <v>0</v>
      </c>
      <c r="V38" s="377">
        <v>0</v>
      </c>
      <c r="W38" s="375">
        <v>2</v>
      </c>
      <c r="X38" s="376">
        <v>5</v>
      </c>
      <c r="Y38" s="377">
        <v>7</v>
      </c>
      <c r="Z38" s="375">
        <v>1</v>
      </c>
      <c r="AA38" s="376">
        <v>0</v>
      </c>
      <c r="AB38" s="377">
        <v>1</v>
      </c>
      <c r="AC38" s="375">
        <v>18</v>
      </c>
      <c r="AD38" s="376">
        <v>6</v>
      </c>
      <c r="AE38" s="377">
        <v>24</v>
      </c>
      <c r="AF38" s="378">
        <v>6</v>
      </c>
      <c r="AG38" s="378">
        <v>6</v>
      </c>
      <c r="AH38" s="378">
        <v>12</v>
      </c>
      <c r="AI38" s="375">
        <v>83</v>
      </c>
      <c r="AJ38" s="378">
        <v>89</v>
      </c>
      <c r="AK38" s="378">
        <v>172</v>
      </c>
    </row>
    <row r="39" spans="1:37" ht="11.25">
      <c r="A39" s="380">
        <v>1959</v>
      </c>
      <c r="B39" s="375">
        <v>31</v>
      </c>
      <c r="C39" s="376">
        <v>32</v>
      </c>
      <c r="D39" s="377">
        <v>63</v>
      </c>
      <c r="E39" s="378">
        <v>5</v>
      </c>
      <c r="F39" s="378">
        <v>11</v>
      </c>
      <c r="G39" s="378">
        <v>16</v>
      </c>
      <c r="H39" s="375">
        <v>13</v>
      </c>
      <c r="I39" s="376">
        <v>6</v>
      </c>
      <c r="J39" s="377">
        <v>19</v>
      </c>
      <c r="K39" s="378">
        <v>0</v>
      </c>
      <c r="L39" s="378">
        <v>0</v>
      </c>
      <c r="M39" s="378">
        <v>0</v>
      </c>
      <c r="N39" s="375">
        <v>0</v>
      </c>
      <c r="O39" s="376">
        <v>0</v>
      </c>
      <c r="P39" s="376">
        <v>0</v>
      </c>
      <c r="Q39" s="375">
        <v>0</v>
      </c>
      <c r="R39" s="376">
        <v>0</v>
      </c>
      <c r="S39" s="377">
        <v>0</v>
      </c>
      <c r="T39" s="375">
        <v>0</v>
      </c>
      <c r="U39" s="376">
        <v>0</v>
      </c>
      <c r="V39" s="377">
        <v>0</v>
      </c>
      <c r="W39" s="375">
        <v>1</v>
      </c>
      <c r="X39" s="376">
        <v>1</v>
      </c>
      <c r="Y39" s="377">
        <v>2</v>
      </c>
      <c r="Z39" s="375">
        <v>0</v>
      </c>
      <c r="AA39" s="376">
        <v>0</v>
      </c>
      <c r="AB39" s="377">
        <v>0</v>
      </c>
      <c r="AC39" s="375">
        <v>15</v>
      </c>
      <c r="AD39" s="376">
        <v>10</v>
      </c>
      <c r="AE39" s="377">
        <v>25</v>
      </c>
      <c r="AF39" s="378">
        <v>6</v>
      </c>
      <c r="AG39" s="378">
        <v>2</v>
      </c>
      <c r="AH39" s="378">
        <v>8</v>
      </c>
      <c r="AI39" s="375">
        <v>71</v>
      </c>
      <c r="AJ39" s="378">
        <v>62</v>
      </c>
      <c r="AK39" s="378">
        <v>133</v>
      </c>
    </row>
    <row r="40" spans="1:37" ht="11.25">
      <c r="A40" s="380">
        <v>1958</v>
      </c>
      <c r="B40" s="375">
        <v>25</v>
      </c>
      <c r="C40" s="376">
        <v>37</v>
      </c>
      <c r="D40" s="377">
        <v>62</v>
      </c>
      <c r="E40" s="378">
        <v>2</v>
      </c>
      <c r="F40" s="378">
        <v>6</v>
      </c>
      <c r="G40" s="378">
        <v>8</v>
      </c>
      <c r="H40" s="375">
        <v>8</v>
      </c>
      <c r="I40" s="376">
        <v>3</v>
      </c>
      <c r="J40" s="377">
        <v>11</v>
      </c>
      <c r="K40" s="378">
        <v>0</v>
      </c>
      <c r="L40" s="378">
        <v>0</v>
      </c>
      <c r="M40" s="378">
        <v>0</v>
      </c>
      <c r="N40" s="375">
        <v>0</v>
      </c>
      <c r="O40" s="376">
        <v>0</v>
      </c>
      <c r="P40" s="376">
        <v>0</v>
      </c>
      <c r="Q40" s="375">
        <v>0</v>
      </c>
      <c r="R40" s="376">
        <v>2</v>
      </c>
      <c r="S40" s="377">
        <v>2</v>
      </c>
      <c r="T40" s="375">
        <v>0</v>
      </c>
      <c r="U40" s="376">
        <v>0</v>
      </c>
      <c r="V40" s="377">
        <v>0</v>
      </c>
      <c r="W40" s="375">
        <v>0</v>
      </c>
      <c r="X40" s="376">
        <v>0</v>
      </c>
      <c r="Y40" s="377">
        <v>0</v>
      </c>
      <c r="Z40" s="375">
        <v>1</v>
      </c>
      <c r="AA40" s="376">
        <v>1</v>
      </c>
      <c r="AB40" s="377">
        <v>2</v>
      </c>
      <c r="AC40" s="375">
        <v>8</v>
      </c>
      <c r="AD40" s="376">
        <v>5</v>
      </c>
      <c r="AE40" s="377">
        <v>13</v>
      </c>
      <c r="AF40" s="378">
        <v>7</v>
      </c>
      <c r="AG40" s="378">
        <v>3</v>
      </c>
      <c r="AH40" s="378">
        <v>10</v>
      </c>
      <c r="AI40" s="375">
        <v>51</v>
      </c>
      <c r="AJ40" s="378">
        <v>57</v>
      </c>
      <c r="AK40" s="378">
        <v>108</v>
      </c>
    </row>
    <row r="41" spans="1:37" ht="11.25">
      <c r="A41" s="380">
        <v>1957</v>
      </c>
      <c r="B41" s="375">
        <v>24</v>
      </c>
      <c r="C41" s="376">
        <v>34</v>
      </c>
      <c r="D41" s="377">
        <v>58</v>
      </c>
      <c r="E41" s="378">
        <v>4</v>
      </c>
      <c r="F41" s="378">
        <v>4</v>
      </c>
      <c r="G41" s="378">
        <v>8</v>
      </c>
      <c r="H41" s="375">
        <v>3</v>
      </c>
      <c r="I41" s="376">
        <v>5</v>
      </c>
      <c r="J41" s="377">
        <v>8</v>
      </c>
      <c r="K41" s="378">
        <v>0</v>
      </c>
      <c r="L41" s="378">
        <v>0</v>
      </c>
      <c r="M41" s="378">
        <v>0</v>
      </c>
      <c r="N41" s="375">
        <v>0</v>
      </c>
      <c r="O41" s="376">
        <v>0</v>
      </c>
      <c r="P41" s="376">
        <v>0</v>
      </c>
      <c r="Q41" s="375">
        <v>1</v>
      </c>
      <c r="R41" s="376">
        <v>1</v>
      </c>
      <c r="S41" s="377">
        <v>2</v>
      </c>
      <c r="T41" s="375">
        <v>0</v>
      </c>
      <c r="U41" s="376">
        <v>0</v>
      </c>
      <c r="V41" s="377">
        <v>0</v>
      </c>
      <c r="W41" s="375">
        <v>0</v>
      </c>
      <c r="X41" s="376">
        <v>0</v>
      </c>
      <c r="Y41" s="377">
        <v>0</v>
      </c>
      <c r="Z41" s="375">
        <v>0</v>
      </c>
      <c r="AA41" s="376">
        <v>0</v>
      </c>
      <c r="AB41" s="377">
        <v>0</v>
      </c>
      <c r="AC41" s="375">
        <v>8</v>
      </c>
      <c r="AD41" s="376">
        <v>3</v>
      </c>
      <c r="AE41" s="377">
        <v>11</v>
      </c>
      <c r="AF41" s="378">
        <v>7</v>
      </c>
      <c r="AG41" s="378">
        <v>0</v>
      </c>
      <c r="AH41" s="378">
        <v>7</v>
      </c>
      <c r="AI41" s="375">
        <v>47</v>
      </c>
      <c r="AJ41" s="378">
        <v>47</v>
      </c>
      <c r="AK41" s="378">
        <v>94</v>
      </c>
    </row>
    <row r="42" spans="1:37" ht="11.25">
      <c r="A42" s="380">
        <v>1956</v>
      </c>
      <c r="B42" s="375">
        <v>21</v>
      </c>
      <c r="C42" s="376">
        <v>17</v>
      </c>
      <c r="D42" s="377">
        <v>38</v>
      </c>
      <c r="E42" s="378">
        <v>1</v>
      </c>
      <c r="F42" s="378">
        <v>5</v>
      </c>
      <c r="G42" s="378">
        <v>6</v>
      </c>
      <c r="H42" s="375">
        <v>8</v>
      </c>
      <c r="I42" s="376">
        <v>5</v>
      </c>
      <c r="J42" s="377">
        <v>13</v>
      </c>
      <c r="K42" s="378">
        <v>0</v>
      </c>
      <c r="L42" s="378">
        <v>0</v>
      </c>
      <c r="M42" s="378">
        <v>0</v>
      </c>
      <c r="N42" s="375">
        <v>0</v>
      </c>
      <c r="O42" s="376">
        <v>1</v>
      </c>
      <c r="P42" s="376">
        <v>1</v>
      </c>
      <c r="Q42" s="375">
        <v>2</v>
      </c>
      <c r="R42" s="376">
        <v>0</v>
      </c>
      <c r="S42" s="377">
        <v>2</v>
      </c>
      <c r="T42" s="375">
        <v>0</v>
      </c>
      <c r="U42" s="376">
        <v>0</v>
      </c>
      <c r="V42" s="377">
        <v>0</v>
      </c>
      <c r="W42" s="375">
        <v>1</v>
      </c>
      <c r="X42" s="376">
        <v>0</v>
      </c>
      <c r="Y42" s="377">
        <v>1</v>
      </c>
      <c r="Z42" s="375">
        <v>0</v>
      </c>
      <c r="AA42" s="376">
        <v>0</v>
      </c>
      <c r="AB42" s="377">
        <v>0</v>
      </c>
      <c r="AC42" s="375">
        <v>8</v>
      </c>
      <c r="AD42" s="376">
        <v>4</v>
      </c>
      <c r="AE42" s="377">
        <v>12</v>
      </c>
      <c r="AF42" s="378">
        <v>5</v>
      </c>
      <c r="AG42" s="378">
        <v>1</v>
      </c>
      <c r="AH42" s="378">
        <v>6</v>
      </c>
      <c r="AI42" s="375">
        <v>46</v>
      </c>
      <c r="AJ42" s="378">
        <v>33</v>
      </c>
      <c r="AK42" s="378">
        <v>79</v>
      </c>
    </row>
    <row r="43" spans="1:37" ht="11.25">
      <c r="A43" s="380">
        <v>1955</v>
      </c>
      <c r="B43" s="375">
        <v>21</v>
      </c>
      <c r="C43" s="376">
        <v>18</v>
      </c>
      <c r="D43" s="377">
        <v>39</v>
      </c>
      <c r="E43" s="378">
        <v>0</v>
      </c>
      <c r="F43" s="378">
        <v>4</v>
      </c>
      <c r="G43" s="378">
        <v>4</v>
      </c>
      <c r="H43" s="375">
        <v>1</v>
      </c>
      <c r="I43" s="376">
        <v>0</v>
      </c>
      <c r="J43" s="377">
        <v>1</v>
      </c>
      <c r="K43" s="378">
        <v>0</v>
      </c>
      <c r="L43" s="378">
        <v>0</v>
      </c>
      <c r="M43" s="378">
        <v>0</v>
      </c>
      <c r="N43" s="375">
        <v>0</v>
      </c>
      <c r="O43" s="376">
        <v>0</v>
      </c>
      <c r="P43" s="376">
        <v>0</v>
      </c>
      <c r="Q43" s="375">
        <v>0</v>
      </c>
      <c r="R43" s="376">
        <v>0</v>
      </c>
      <c r="S43" s="377">
        <v>0</v>
      </c>
      <c r="T43" s="375">
        <v>1</v>
      </c>
      <c r="U43" s="376">
        <v>1</v>
      </c>
      <c r="V43" s="377">
        <v>2</v>
      </c>
      <c r="W43" s="375">
        <v>0</v>
      </c>
      <c r="X43" s="376">
        <v>2</v>
      </c>
      <c r="Y43" s="377">
        <v>2</v>
      </c>
      <c r="Z43" s="375">
        <v>0</v>
      </c>
      <c r="AA43" s="376">
        <v>0</v>
      </c>
      <c r="AB43" s="377">
        <v>0</v>
      </c>
      <c r="AC43" s="375">
        <v>7</v>
      </c>
      <c r="AD43" s="376">
        <v>2</v>
      </c>
      <c r="AE43" s="377">
        <v>9</v>
      </c>
      <c r="AF43" s="378">
        <v>2</v>
      </c>
      <c r="AG43" s="378">
        <v>0</v>
      </c>
      <c r="AH43" s="378">
        <v>2</v>
      </c>
      <c r="AI43" s="375">
        <v>32</v>
      </c>
      <c r="AJ43" s="378">
        <v>27</v>
      </c>
      <c r="AK43" s="378">
        <v>59</v>
      </c>
    </row>
    <row r="44" spans="1:37" ht="11.25">
      <c r="A44" s="380">
        <v>1954</v>
      </c>
      <c r="B44" s="375">
        <v>14</v>
      </c>
      <c r="C44" s="376">
        <v>14</v>
      </c>
      <c r="D44" s="377">
        <v>28</v>
      </c>
      <c r="E44" s="378">
        <v>3</v>
      </c>
      <c r="F44" s="378">
        <v>2</v>
      </c>
      <c r="G44" s="378">
        <v>5</v>
      </c>
      <c r="H44" s="375">
        <v>2</v>
      </c>
      <c r="I44" s="376">
        <v>2</v>
      </c>
      <c r="J44" s="377">
        <v>4</v>
      </c>
      <c r="K44" s="378">
        <v>0</v>
      </c>
      <c r="L44" s="378">
        <v>0</v>
      </c>
      <c r="M44" s="378">
        <v>0</v>
      </c>
      <c r="N44" s="375">
        <v>0</v>
      </c>
      <c r="O44" s="376">
        <v>0</v>
      </c>
      <c r="P44" s="376">
        <v>0</v>
      </c>
      <c r="Q44" s="375">
        <v>0</v>
      </c>
      <c r="R44" s="376">
        <v>0</v>
      </c>
      <c r="S44" s="377">
        <v>0</v>
      </c>
      <c r="T44" s="375">
        <v>0</v>
      </c>
      <c r="U44" s="376">
        <v>0</v>
      </c>
      <c r="V44" s="377">
        <v>0</v>
      </c>
      <c r="W44" s="375">
        <v>0</v>
      </c>
      <c r="X44" s="376">
        <v>0</v>
      </c>
      <c r="Y44" s="377">
        <v>0</v>
      </c>
      <c r="Z44" s="375">
        <v>0</v>
      </c>
      <c r="AA44" s="376">
        <v>0</v>
      </c>
      <c r="AB44" s="377">
        <v>0</v>
      </c>
      <c r="AC44" s="375">
        <v>6</v>
      </c>
      <c r="AD44" s="376">
        <v>5</v>
      </c>
      <c r="AE44" s="377">
        <v>11</v>
      </c>
      <c r="AF44" s="378">
        <v>4</v>
      </c>
      <c r="AG44" s="378">
        <v>0</v>
      </c>
      <c r="AH44" s="378">
        <v>4</v>
      </c>
      <c r="AI44" s="375">
        <v>29</v>
      </c>
      <c r="AJ44" s="378">
        <v>23</v>
      </c>
      <c r="AK44" s="378">
        <v>52</v>
      </c>
    </row>
    <row r="45" spans="1:37" ht="11.25">
      <c r="A45" s="380">
        <v>1953</v>
      </c>
      <c r="B45" s="375">
        <v>17</v>
      </c>
      <c r="C45" s="376">
        <v>11</v>
      </c>
      <c r="D45" s="377">
        <v>28</v>
      </c>
      <c r="E45" s="378">
        <v>1</v>
      </c>
      <c r="F45" s="378">
        <v>0</v>
      </c>
      <c r="G45" s="378">
        <v>1</v>
      </c>
      <c r="H45" s="375">
        <v>3</v>
      </c>
      <c r="I45" s="376">
        <v>1</v>
      </c>
      <c r="J45" s="377">
        <v>4</v>
      </c>
      <c r="K45" s="378">
        <v>0</v>
      </c>
      <c r="L45" s="378">
        <v>0</v>
      </c>
      <c r="M45" s="378">
        <v>0</v>
      </c>
      <c r="N45" s="375">
        <v>0</v>
      </c>
      <c r="O45" s="376">
        <v>0</v>
      </c>
      <c r="P45" s="376">
        <v>0</v>
      </c>
      <c r="Q45" s="375">
        <v>0</v>
      </c>
      <c r="R45" s="376">
        <v>0</v>
      </c>
      <c r="S45" s="377">
        <v>0</v>
      </c>
      <c r="T45" s="375">
        <v>0</v>
      </c>
      <c r="U45" s="376">
        <v>0</v>
      </c>
      <c r="V45" s="377">
        <v>0</v>
      </c>
      <c r="W45" s="375">
        <v>0</v>
      </c>
      <c r="X45" s="376">
        <v>0</v>
      </c>
      <c r="Y45" s="377">
        <v>0</v>
      </c>
      <c r="Z45" s="375">
        <v>0</v>
      </c>
      <c r="AA45" s="376">
        <v>0</v>
      </c>
      <c r="AB45" s="377">
        <v>0</v>
      </c>
      <c r="AC45" s="375">
        <v>14</v>
      </c>
      <c r="AD45" s="376">
        <v>1</v>
      </c>
      <c r="AE45" s="377">
        <v>15</v>
      </c>
      <c r="AF45" s="378">
        <v>7</v>
      </c>
      <c r="AG45" s="378">
        <v>0</v>
      </c>
      <c r="AH45" s="378">
        <v>7</v>
      </c>
      <c r="AI45" s="375">
        <v>42</v>
      </c>
      <c r="AJ45" s="378">
        <v>13</v>
      </c>
      <c r="AK45" s="378">
        <v>55</v>
      </c>
    </row>
    <row r="46" spans="1:37" ht="11.25">
      <c r="A46" s="380">
        <v>1952</v>
      </c>
      <c r="B46" s="375">
        <v>14</v>
      </c>
      <c r="C46" s="376">
        <v>8</v>
      </c>
      <c r="D46" s="377">
        <v>22</v>
      </c>
      <c r="E46" s="378">
        <v>1</v>
      </c>
      <c r="F46" s="378">
        <v>1</v>
      </c>
      <c r="G46" s="378">
        <v>2</v>
      </c>
      <c r="H46" s="375">
        <v>5</v>
      </c>
      <c r="I46" s="376">
        <v>2</v>
      </c>
      <c r="J46" s="377">
        <v>7</v>
      </c>
      <c r="K46" s="378">
        <v>0</v>
      </c>
      <c r="L46" s="378">
        <v>0</v>
      </c>
      <c r="M46" s="378">
        <v>0</v>
      </c>
      <c r="N46" s="375">
        <v>0</v>
      </c>
      <c r="O46" s="376">
        <v>0</v>
      </c>
      <c r="P46" s="376">
        <v>0</v>
      </c>
      <c r="Q46" s="375">
        <v>0</v>
      </c>
      <c r="R46" s="376">
        <v>0</v>
      </c>
      <c r="S46" s="377">
        <v>0</v>
      </c>
      <c r="T46" s="375">
        <v>0</v>
      </c>
      <c r="U46" s="376">
        <v>0</v>
      </c>
      <c r="V46" s="377">
        <v>0</v>
      </c>
      <c r="W46" s="375">
        <v>1</v>
      </c>
      <c r="X46" s="376">
        <v>0</v>
      </c>
      <c r="Y46" s="377">
        <v>1</v>
      </c>
      <c r="Z46" s="375">
        <v>0</v>
      </c>
      <c r="AA46" s="376">
        <v>0</v>
      </c>
      <c r="AB46" s="377">
        <v>0</v>
      </c>
      <c r="AC46" s="375">
        <v>3</v>
      </c>
      <c r="AD46" s="376">
        <v>2</v>
      </c>
      <c r="AE46" s="377">
        <v>5</v>
      </c>
      <c r="AF46" s="378">
        <v>1</v>
      </c>
      <c r="AG46" s="378">
        <v>0</v>
      </c>
      <c r="AH46" s="378">
        <v>1</v>
      </c>
      <c r="AI46" s="375">
        <v>25</v>
      </c>
      <c r="AJ46" s="378">
        <v>13</v>
      </c>
      <c r="AK46" s="378">
        <v>38</v>
      </c>
    </row>
    <row r="47" spans="1:37" ht="11.25">
      <c r="A47" s="380">
        <v>1951</v>
      </c>
      <c r="B47" s="375">
        <v>7</v>
      </c>
      <c r="C47" s="376">
        <v>11</v>
      </c>
      <c r="D47" s="377">
        <v>18</v>
      </c>
      <c r="E47" s="378">
        <v>0</v>
      </c>
      <c r="F47" s="378">
        <v>0</v>
      </c>
      <c r="G47" s="378">
        <v>0</v>
      </c>
      <c r="H47" s="375">
        <v>4</v>
      </c>
      <c r="I47" s="376">
        <v>1</v>
      </c>
      <c r="J47" s="377">
        <v>5</v>
      </c>
      <c r="K47" s="378">
        <v>0</v>
      </c>
      <c r="L47" s="378">
        <v>0</v>
      </c>
      <c r="M47" s="378">
        <v>0</v>
      </c>
      <c r="N47" s="375">
        <v>0</v>
      </c>
      <c r="O47" s="376">
        <v>0</v>
      </c>
      <c r="P47" s="376">
        <v>0</v>
      </c>
      <c r="Q47" s="375">
        <v>0</v>
      </c>
      <c r="R47" s="376">
        <v>0</v>
      </c>
      <c r="S47" s="377">
        <v>0</v>
      </c>
      <c r="T47" s="375">
        <v>0</v>
      </c>
      <c r="U47" s="376">
        <v>0</v>
      </c>
      <c r="V47" s="377">
        <v>0</v>
      </c>
      <c r="W47" s="375">
        <v>0</v>
      </c>
      <c r="X47" s="376">
        <v>1</v>
      </c>
      <c r="Y47" s="377">
        <v>1</v>
      </c>
      <c r="Z47" s="375">
        <v>0</v>
      </c>
      <c r="AA47" s="376">
        <v>0</v>
      </c>
      <c r="AB47" s="377">
        <v>0</v>
      </c>
      <c r="AC47" s="375">
        <v>5</v>
      </c>
      <c r="AD47" s="376">
        <v>2</v>
      </c>
      <c r="AE47" s="377">
        <v>7</v>
      </c>
      <c r="AF47" s="378">
        <v>0</v>
      </c>
      <c r="AG47" s="378">
        <v>1</v>
      </c>
      <c r="AH47" s="378">
        <v>1</v>
      </c>
      <c r="AI47" s="375">
        <v>16</v>
      </c>
      <c r="AJ47" s="378">
        <v>16</v>
      </c>
      <c r="AK47" s="378">
        <v>32</v>
      </c>
    </row>
    <row r="48" spans="1:37" ht="11.25">
      <c r="A48" s="380">
        <v>1950</v>
      </c>
      <c r="B48" s="375">
        <v>11</v>
      </c>
      <c r="C48" s="376">
        <v>4</v>
      </c>
      <c r="D48" s="377">
        <v>15</v>
      </c>
      <c r="E48" s="378">
        <v>0</v>
      </c>
      <c r="F48" s="378">
        <v>0</v>
      </c>
      <c r="G48" s="378">
        <v>0</v>
      </c>
      <c r="H48" s="375">
        <v>0</v>
      </c>
      <c r="I48" s="376">
        <v>1</v>
      </c>
      <c r="J48" s="377">
        <v>1</v>
      </c>
      <c r="K48" s="378">
        <v>0</v>
      </c>
      <c r="L48" s="378">
        <v>0</v>
      </c>
      <c r="M48" s="378">
        <v>0</v>
      </c>
      <c r="N48" s="375">
        <v>0</v>
      </c>
      <c r="O48" s="376">
        <v>0</v>
      </c>
      <c r="P48" s="376">
        <v>0</v>
      </c>
      <c r="Q48" s="375">
        <v>0</v>
      </c>
      <c r="R48" s="376">
        <v>0</v>
      </c>
      <c r="S48" s="377">
        <v>0</v>
      </c>
      <c r="T48" s="375">
        <v>0</v>
      </c>
      <c r="U48" s="376">
        <v>0</v>
      </c>
      <c r="V48" s="377">
        <v>0</v>
      </c>
      <c r="W48" s="375">
        <v>0</v>
      </c>
      <c r="X48" s="376">
        <v>0</v>
      </c>
      <c r="Y48" s="377">
        <v>0</v>
      </c>
      <c r="Z48" s="375">
        <v>0</v>
      </c>
      <c r="AA48" s="376">
        <v>0</v>
      </c>
      <c r="AB48" s="377">
        <v>0</v>
      </c>
      <c r="AC48" s="375">
        <v>4</v>
      </c>
      <c r="AD48" s="376">
        <v>1</v>
      </c>
      <c r="AE48" s="377">
        <v>5</v>
      </c>
      <c r="AF48" s="378">
        <v>2</v>
      </c>
      <c r="AG48" s="378">
        <v>3</v>
      </c>
      <c r="AH48" s="378">
        <v>5</v>
      </c>
      <c r="AI48" s="375">
        <v>17</v>
      </c>
      <c r="AJ48" s="378">
        <v>9</v>
      </c>
      <c r="AK48" s="378">
        <v>26</v>
      </c>
    </row>
    <row r="49" spans="1:37" ht="11.25">
      <c r="A49" s="380">
        <v>1949</v>
      </c>
      <c r="B49" s="375">
        <v>8</v>
      </c>
      <c r="C49" s="376">
        <v>1</v>
      </c>
      <c r="D49" s="377">
        <v>9</v>
      </c>
      <c r="E49" s="378">
        <v>0</v>
      </c>
      <c r="F49" s="378">
        <v>0</v>
      </c>
      <c r="G49" s="378">
        <v>0</v>
      </c>
      <c r="H49" s="375">
        <v>2</v>
      </c>
      <c r="I49" s="376">
        <v>2</v>
      </c>
      <c r="J49" s="377">
        <v>4</v>
      </c>
      <c r="K49" s="378">
        <v>0</v>
      </c>
      <c r="L49" s="378">
        <v>0</v>
      </c>
      <c r="M49" s="378">
        <v>0</v>
      </c>
      <c r="N49" s="375">
        <v>0</v>
      </c>
      <c r="O49" s="376">
        <v>0</v>
      </c>
      <c r="P49" s="376">
        <v>0</v>
      </c>
      <c r="Q49" s="375">
        <v>0</v>
      </c>
      <c r="R49" s="376">
        <v>0</v>
      </c>
      <c r="S49" s="377">
        <v>0</v>
      </c>
      <c r="T49" s="375">
        <v>0</v>
      </c>
      <c r="U49" s="376">
        <v>0</v>
      </c>
      <c r="V49" s="377">
        <v>0</v>
      </c>
      <c r="W49" s="375">
        <v>0</v>
      </c>
      <c r="X49" s="376">
        <v>0</v>
      </c>
      <c r="Y49" s="377">
        <v>0</v>
      </c>
      <c r="Z49" s="375">
        <v>0</v>
      </c>
      <c r="AA49" s="376">
        <v>0</v>
      </c>
      <c r="AB49" s="377">
        <v>0</v>
      </c>
      <c r="AC49" s="375">
        <v>2</v>
      </c>
      <c r="AD49" s="376">
        <v>0</v>
      </c>
      <c r="AE49" s="377">
        <v>2</v>
      </c>
      <c r="AF49" s="378">
        <v>0</v>
      </c>
      <c r="AG49" s="378">
        <v>0</v>
      </c>
      <c r="AH49" s="378">
        <v>0</v>
      </c>
      <c r="AI49" s="375">
        <v>12</v>
      </c>
      <c r="AJ49" s="378">
        <v>3</v>
      </c>
      <c r="AK49" s="378">
        <v>15</v>
      </c>
    </row>
    <row r="50" spans="1:37" ht="11.25">
      <c r="A50" s="380">
        <v>1948</v>
      </c>
      <c r="B50" s="375">
        <v>8</v>
      </c>
      <c r="C50" s="376">
        <v>3</v>
      </c>
      <c r="D50" s="377">
        <v>11</v>
      </c>
      <c r="E50" s="378">
        <v>0</v>
      </c>
      <c r="F50" s="378">
        <v>0</v>
      </c>
      <c r="G50" s="378">
        <v>0</v>
      </c>
      <c r="H50" s="375">
        <v>1</v>
      </c>
      <c r="I50" s="376">
        <v>1</v>
      </c>
      <c r="J50" s="377">
        <v>2</v>
      </c>
      <c r="K50" s="378">
        <v>0</v>
      </c>
      <c r="L50" s="378">
        <v>0</v>
      </c>
      <c r="M50" s="378">
        <v>0</v>
      </c>
      <c r="N50" s="375">
        <v>0</v>
      </c>
      <c r="O50" s="376">
        <v>0</v>
      </c>
      <c r="P50" s="376">
        <v>0</v>
      </c>
      <c r="Q50" s="375">
        <v>0</v>
      </c>
      <c r="R50" s="376">
        <v>0</v>
      </c>
      <c r="S50" s="377">
        <v>0</v>
      </c>
      <c r="T50" s="375">
        <v>0</v>
      </c>
      <c r="U50" s="376">
        <v>0</v>
      </c>
      <c r="V50" s="377">
        <v>0</v>
      </c>
      <c r="W50" s="375">
        <v>0</v>
      </c>
      <c r="X50" s="376">
        <v>0</v>
      </c>
      <c r="Y50" s="377">
        <v>0</v>
      </c>
      <c r="Z50" s="375">
        <v>0</v>
      </c>
      <c r="AA50" s="376">
        <v>0</v>
      </c>
      <c r="AB50" s="377">
        <v>0</v>
      </c>
      <c r="AC50" s="375">
        <v>2</v>
      </c>
      <c r="AD50" s="376">
        <v>2</v>
      </c>
      <c r="AE50" s="377">
        <v>4</v>
      </c>
      <c r="AF50" s="378">
        <v>0</v>
      </c>
      <c r="AG50" s="378">
        <v>0</v>
      </c>
      <c r="AH50" s="378">
        <v>0</v>
      </c>
      <c r="AI50" s="375">
        <v>11</v>
      </c>
      <c r="AJ50" s="378">
        <v>6</v>
      </c>
      <c r="AK50" s="378">
        <v>17</v>
      </c>
    </row>
    <row r="51" spans="1:37" ht="11.25">
      <c r="A51" s="380">
        <v>1947</v>
      </c>
      <c r="B51" s="375">
        <v>4</v>
      </c>
      <c r="C51" s="376">
        <v>2</v>
      </c>
      <c r="D51" s="377">
        <v>6</v>
      </c>
      <c r="E51" s="378">
        <v>0</v>
      </c>
      <c r="F51" s="378">
        <v>0</v>
      </c>
      <c r="G51" s="378">
        <v>0</v>
      </c>
      <c r="H51" s="375">
        <v>0</v>
      </c>
      <c r="I51" s="376">
        <v>1</v>
      </c>
      <c r="J51" s="377">
        <v>1</v>
      </c>
      <c r="K51" s="378">
        <v>0</v>
      </c>
      <c r="L51" s="378">
        <v>0</v>
      </c>
      <c r="M51" s="378">
        <v>0</v>
      </c>
      <c r="N51" s="375">
        <v>0</v>
      </c>
      <c r="O51" s="376">
        <v>0</v>
      </c>
      <c r="P51" s="376">
        <v>0</v>
      </c>
      <c r="Q51" s="375">
        <v>0</v>
      </c>
      <c r="R51" s="376">
        <v>0</v>
      </c>
      <c r="S51" s="377">
        <v>0</v>
      </c>
      <c r="T51" s="375">
        <v>0</v>
      </c>
      <c r="U51" s="376">
        <v>0</v>
      </c>
      <c r="V51" s="377">
        <v>0</v>
      </c>
      <c r="W51" s="375">
        <v>0</v>
      </c>
      <c r="X51" s="376">
        <v>0</v>
      </c>
      <c r="Y51" s="377">
        <v>0</v>
      </c>
      <c r="Z51" s="375">
        <v>1</v>
      </c>
      <c r="AA51" s="376">
        <v>0</v>
      </c>
      <c r="AB51" s="377">
        <v>1</v>
      </c>
      <c r="AC51" s="375">
        <v>4</v>
      </c>
      <c r="AD51" s="376">
        <v>0</v>
      </c>
      <c r="AE51" s="377">
        <v>4</v>
      </c>
      <c r="AF51" s="378">
        <v>0</v>
      </c>
      <c r="AG51" s="378">
        <v>0</v>
      </c>
      <c r="AH51" s="378">
        <v>0</v>
      </c>
      <c r="AI51" s="375">
        <v>9</v>
      </c>
      <c r="AJ51" s="378">
        <v>3</v>
      </c>
      <c r="AK51" s="378">
        <v>12</v>
      </c>
    </row>
    <row r="52" spans="1:37" ht="11.25">
      <c r="A52" s="380">
        <v>1946</v>
      </c>
      <c r="B52" s="375">
        <v>6</v>
      </c>
      <c r="C52" s="376">
        <v>2</v>
      </c>
      <c r="D52" s="377">
        <v>8</v>
      </c>
      <c r="E52" s="378">
        <v>0</v>
      </c>
      <c r="F52" s="378">
        <v>0</v>
      </c>
      <c r="G52" s="378">
        <v>0</v>
      </c>
      <c r="H52" s="375">
        <v>1</v>
      </c>
      <c r="I52" s="376">
        <v>0</v>
      </c>
      <c r="J52" s="377">
        <v>1</v>
      </c>
      <c r="K52" s="378">
        <v>0</v>
      </c>
      <c r="L52" s="378">
        <v>0</v>
      </c>
      <c r="M52" s="378">
        <v>0</v>
      </c>
      <c r="N52" s="375">
        <v>0</v>
      </c>
      <c r="O52" s="376">
        <v>0</v>
      </c>
      <c r="P52" s="376">
        <v>0</v>
      </c>
      <c r="Q52" s="375">
        <v>0</v>
      </c>
      <c r="R52" s="376">
        <v>0</v>
      </c>
      <c r="S52" s="377">
        <v>0</v>
      </c>
      <c r="T52" s="375">
        <v>0</v>
      </c>
      <c r="U52" s="376">
        <v>0</v>
      </c>
      <c r="V52" s="377">
        <v>0</v>
      </c>
      <c r="W52" s="375">
        <v>0</v>
      </c>
      <c r="X52" s="376">
        <v>0</v>
      </c>
      <c r="Y52" s="377">
        <v>0</v>
      </c>
      <c r="Z52" s="375">
        <v>0</v>
      </c>
      <c r="AA52" s="376">
        <v>0</v>
      </c>
      <c r="AB52" s="377">
        <v>0</v>
      </c>
      <c r="AC52" s="375">
        <v>1</v>
      </c>
      <c r="AD52" s="376">
        <v>0</v>
      </c>
      <c r="AE52" s="377">
        <v>1</v>
      </c>
      <c r="AF52" s="378">
        <v>0</v>
      </c>
      <c r="AG52" s="378">
        <v>0</v>
      </c>
      <c r="AH52" s="378">
        <v>0</v>
      </c>
      <c r="AI52" s="375">
        <v>8</v>
      </c>
      <c r="AJ52" s="378">
        <v>2</v>
      </c>
      <c r="AK52" s="378">
        <v>10</v>
      </c>
    </row>
    <row r="53" spans="1:37" ht="11.25">
      <c r="A53" s="380">
        <v>1945</v>
      </c>
      <c r="B53" s="375">
        <v>6</v>
      </c>
      <c r="C53" s="376">
        <v>2</v>
      </c>
      <c r="D53" s="377">
        <v>8</v>
      </c>
      <c r="E53" s="378">
        <v>0</v>
      </c>
      <c r="F53" s="378">
        <v>0</v>
      </c>
      <c r="G53" s="378">
        <v>0</v>
      </c>
      <c r="H53" s="375">
        <v>1</v>
      </c>
      <c r="I53" s="376">
        <v>0</v>
      </c>
      <c r="J53" s="377">
        <v>1</v>
      </c>
      <c r="K53" s="378">
        <v>0</v>
      </c>
      <c r="L53" s="378">
        <v>0</v>
      </c>
      <c r="M53" s="378">
        <v>0</v>
      </c>
      <c r="N53" s="375">
        <v>0</v>
      </c>
      <c r="O53" s="376">
        <v>0</v>
      </c>
      <c r="P53" s="376">
        <v>0</v>
      </c>
      <c r="Q53" s="375">
        <v>0</v>
      </c>
      <c r="R53" s="376">
        <v>0</v>
      </c>
      <c r="S53" s="377">
        <v>0</v>
      </c>
      <c r="T53" s="375">
        <v>0</v>
      </c>
      <c r="U53" s="376">
        <v>0</v>
      </c>
      <c r="V53" s="377">
        <v>0</v>
      </c>
      <c r="W53" s="375">
        <v>0</v>
      </c>
      <c r="X53" s="376">
        <v>0</v>
      </c>
      <c r="Y53" s="377">
        <v>0</v>
      </c>
      <c r="Z53" s="375">
        <v>0</v>
      </c>
      <c r="AA53" s="376">
        <v>0</v>
      </c>
      <c r="AB53" s="377">
        <v>0</v>
      </c>
      <c r="AC53" s="375">
        <v>3</v>
      </c>
      <c r="AD53" s="376">
        <v>0</v>
      </c>
      <c r="AE53" s="377">
        <v>3</v>
      </c>
      <c r="AF53" s="378">
        <v>0</v>
      </c>
      <c r="AG53" s="378">
        <v>1</v>
      </c>
      <c r="AH53" s="378">
        <v>1</v>
      </c>
      <c r="AI53" s="375">
        <v>10</v>
      </c>
      <c r="AJ53" s="378">
        <v>3</v>
      </c>
      <c r="AK53" s="378">
        <v>13</v>
      </c>
    </row>
    <row r="54" spans="1:37" ht="11.25">
      <c r="A54" s="380">
        <v>1944</v>
      </c>
      <c r="B54" s="375">
        <v>6</v>
      </c>
      <c r="C54" s="376">
        <v>2</v>
      </c>
      <c r="D54" s="377">
        <v>8</v>
      </c>
      <c r="E54" s="378">
        <v>0</v>
      </c>
      <c r="F54" s="378">
        <v>0</v>
      </c>
      <c r="G54" s="378">
        <v>0</v>
      </c>
      <c r="H54" s="375">
        <v>0</v>
      </c>
      <c r="I54" s="376">
        <v>0</v>
      </c>
      <c r="J54" s="377">
        <v>0</v>
      </c>
      <c r="K54" s="378">
        <v>0</v>
      </c>
      <c r="L54" s="378">
        <v>0</v>
      </c>
      <c r="M54" s="378">
        <v>0</v>
      </c>
      <c r="N54" s="375">
        <v>0</v>
      </c>
      <c r="O54" s="376">
        <v>0</v>
      </c>
      <c r="P54" s="376">
        <v>0</v>
      </c>
      <c r="Q54" s="375">
        <v>0</v>
      </c>
      <c r="R54" s="376">
        <v>0</v>
      </c>
      <c r="S54" s="377">
        <v>0</v>
      </c>
      <c r="T54" s="375">
        <v>0</v>
      </c>
      <c r="U54" s="376">
        <v>0</v>
      </c>
      <c r="V54" s="377">
        <v>0</v>
      </c>
      <c r="W54" s="375">
        <v>0</v>
      </c>
      <c r="X54" s="376">
        <v>0</v>
      </c>
      <c r="Y54" s="377">
        <v>0</v>
      </c>
      <c r="Z54" s="375">
        <v>0</v>
      </c>
      <c r="AA54" s="376">
        <v>0</v>
      </c>
      <c r="AB54" s="377">
        <v>0</v>
      </c>
      <c r="AC54" s="375">
        <v>4</v>
      </c>
      <c r="AD54" s="376">
        <v>0</v>
      </c>
      <c r="AE54" s="377">
        <v>4</v>
      </c>
      <c r="AF54" s="378">
        <v>0</v>
      </c>
      <c r="AG54" s="378">
        <v>2</v>
      </c>
      <c r="AH54" s="378">
        <v>2</v>
      </c>
      <c r="AI54" s="375">
        <v>10</v>
      </c>
      <c r="AJ54" s="378">
        <v>4</v>
      </c>
      <c r="AK54" s="378">
        <v>14</v>
      </c>
    </row>
    <row r="55" spans="1:37" ht="11.25">
      <c r="A55" s="380">
        <v>1943</v>
      </c>
      <c r="B55" s="375">
        <v>3</v>
      </c>
      <c r="C55" s="376">
        <v>1</v>
      </c>
      <c r="D55" s="377">
        <v>4</v>
      </c>
      <c r="E55" s="378">
        <v>0</v>
      </c>
      <c r="F55" s="378">
        <v>0</v>
      </c>
      <c r="G55" s="378">
        <v>0</v>
      </c>
      <c r="H55" s="375">
        <v>1</v>
      </c>
      <c r="I55" s="376">
        <v>0</v>
      </c>
      <c r="J55" s="377">
        <v>1</v>
      </c>
      <c r="K55" s="378">
        <v>0</v>
      </c>
      <c r="L55" s="378">
        <v>0</v>
      </c>
      <c r="M55" s="378">
        <v>0</v>
      </c>
      <c r="N55" s="375">
        <v>0</v>
      </c>
      <c r="O55" s="376">
        <v>0</v>
      </c>
      <c r="P55" s="376">
        <v>0</v>
      </c>
      <c r="Q55" s="375">
        <v>0</v>
      </c>
      <c r="R55" s="376">
        <v>0</v>
      </c>
      <c r="S55" s="377">
        <v>0</v>
      </c>
      <c r="T55" s="375">
        <v>0</v>
      </c>
      <c r="U55" s="376">
        <v>0</v>
      </c>
      <c r="V55" s="377">
        <v>0</v>
      </c>
      <c r="W55" s="375">
        <v>0</v>
      </c>
      <c r="X55" s="376">
        <v>0</v>
      </c>
      <c r="Y55" s="377">
        <v>0</v>
      </c>
      <c r="Z55" s="375">
        <v>0</v>
      </c>
      <c r="AA55" s="376">
        <v>0</v>
      </c>
      <c r="AB55" s="377">
        <v>0</v>
      </c>
      <c r="AC55" s="375">
        <v>0</v>
      </c>
      <c r="AD55" s="376">
        <v>0</v>
      </c>
      <c r="AE55" s="377">
        <v>0</v>
      </c>
      <c r="AF55" s="378">
        <v>0</v>
      </c>
      <c r="AG55" s="378">
        <v>0</v>
      </c>
      <c r="AH55" s="378">
        <v>0</v>
      </c>
      <c r="AI55" s="375">
        <v>4</v>
      </c>
      <c r="AJ55" s="378">
        <v>1</v>
      </c>
      <c r="AK55" s="378">
        <v>5</v>
      </c>
    </row>
    <row r="56" spans="1:37" ht="11.25">
      <c r="A56" s="380">
        <v>1942</v>
      </c>
      <c r="B56" s="375">
        <v>5</v>
      </c>
      <c r="C56" s="376">
        <v>0</v>
      </c>
      <c r="D56" s="377">
        <v>5</v>
      </c>
      <c r="E56" s="378">
        <v>0</v>
      </c>
      <c r="F56" s="378">
        <v>0</v>
      </c>
      <c r="G56" s="378">
        <v>0</v>
      </c>
      <c r="H56" s="375">
        <v>1</v>
      </c>
      <c r="I56" s="376">
        <v>0</v>
      </c>
      <c r="J56" s="377">
        <v>1</v>
      </c>
      <c r="K56" s="378">
        <v>0</v>
      </c>
      <c r="L56" s="378">
        <v>0</v>
      </c>
      <c r="M56" s="378">
        <v>0</v>
      </c>
      <c r="N56" s="375">
        <v>0</v>
      </c>
      <c r="O56" s="376">
        <v>0</v>
      </c>
      <c r="P56" s="376">
        <v>0</v>
      </c>
      <c r="Q56" s="375">
        <v>0</v>
      </c>
      <c r="R56" s="376">
        <v>0</v>
      </c>
      <c r="S56" s="377">
        <v>0</v>
      </c>
      <c r="T56" s="375">
        <v>0</v>
      </c>
      <c r="U56" s="376">
        <v>0</v>
      </c>
      <c r="V56" s="377">
        <v>0</v>
      </c>
      <c r="W56" s="375">
        <v>0</v>
      </c>
      <c r="X56" s="376">
        <v>0</v>
      </c>
      <c r="Y56" s="377">
        <v>0</v>
      </c>
      <c r="Z56" s="375">
        <v>0</v>
      </c>
      <c r="AA56" s="376">
        <v>0</v>
      </c>
      <c r="AB56" s="377">
        <v>0</v>
      </c>
      <c r="AC56" s="375">
        <v>0</v>
      </c>
      <c r="AD56" s="376">
        <v>0</v>
      </c>
      <c r="AE56" s="377">
        <v>0</v>
      </c>
      <c r="AF56" s="378">
        <v>2</v>
      </c>
      <c r="AG56" s="378">
        <v>0</v>
      </c>
      <c r="AH56" s="378">
        <v>2</v>
      </c>
      <c r="AI56" s="375">
        <v>8</v>
      </c>
      <c r="AJ56" s="378">
        <v>0</v>
      </c>
      <c r="AK56" s="378">
        <v>8</v>
      </c>
    </row>
    <row r="57" spans="1:37" ht="11.25">
      <c r="A57" s="380">
        <v>1941</v>
      </c>
      <c r="B57" s="375">
        <v>1</v>
      </c>
      <c r="C57" s="376">
        <v>1</v>
      </c>
      <c r="D57" s="377">
        <v>2</v>
      </c>
      <c r="E57" s="378">
        <v>0</v>
      </c>
      <c r="F57" s="378">
        <v>0</v>
      </c>
      <c r="G57" s="378">
        <v>0</v>
      </c>
      <c r="H57" s="375">
        <v>1</v>
      </c>
      <c r="I57" s="376">
        <v>0</v>
      </c>
      <c r="J57" s="377">
        <v>1</v>
      </c>
      <c r="K57" s="378">
        <v>0</v>
      </c>
      <c r="L57" s="378">
        <v>0</v>
      </c>
      <c r="M57" s="378">
        <v>0</v>
      </c>
      <c r="N57" s="375">
        <v>0</v>
      </c>
      <c r="O57" s="376">
        <v>0</v>
      </c>
      <c r="P57" s="376">
        <v>0</v>
      </c>
      <c r="Q57" s="375">
        <v>0</v>
      </c>
      <c r="R57" s="376">
        <v>0</v>
      </c>
      <c r="S57" s="377">
        <v>0</v>
      </c>
      <c r="T57" s="375">
        <v>0</v>
      </c>
      <c r="U57" s="376">
        <v>0</v>
      </c>
      <c r="V57" s="377">
        <v>0</v>
      </c>
      <c r="W57" s="375">
        <v>0</v>
      </c>
      <c r="X57" s="376">
        <v>0</v>
      </c>
      <c r="Y57" s="377">
        <v>0</v>
      </c>
      <c r="Z57" s="375">
        <v>0</v>
      </c>
      <c r="AA57" s="376">
        <v>0</v>
      </c>
      <c r="AB57" s="377">
        <v>0</v>
      </c>
      <c r="AC57" s="375">
        <v>0</v>
      </c>
      <c r="AD57" s="376">
        <v>0</v>
      </c>
      <c r="AE57" s="377">
        <v>0</v>
      </c>
      <c r="AF57" s="378">
        <v>1</v>
      </c>
      <c r="AG57" s="378">
        <v>0</v>
      </c>
      <c r="AH57" s="378">
        <v>1</v>
      </c>
      <c r="AI57" s="375">
        <v>3</v>
      </c>
      <c r="AJ57" s="378">
        <v>1</v>
      </c>
      <c r="AK57" s="378">
        <v>4</v>
      </c>
    </row>
    <row r="58" spans="1:37" ht="11.25">
      <c r="A58" s="380">
        <v>1940</v>
      </c>
      <c r="B58" s="375">
        <v>1</v>
      </c>
      <c r="C58" s="376">
        <v>1</v>
      </c>
      <c r="D58" s="377">
        <v>2</v>
      </c>
      <c r="E58" s="378">
        <v>0</v>
      </c>
      <c r="F58" s="378">
        <v>0</v>
      </c>
      <c r="G58" s="378">
        <v>0</v>
      </c>
      <c r="H58" s="375">
        <v>0</v>
      </c>
      <c r="I58" s="376">
        <v>1</v>
      </c>
      <c r="J58" s="377">
        <v>1</v>
      </c>
      <c r="K58" s="378">
        <v>0</v>
      </c>
      <c r="L58" s="378">
        <v>0</v>
      </c>
      <c r="M58" s="378">
        <v>0</v>
      </c>
      <c r="N58" s="375">
        <v>0</v>
      </c>
      <c r="O58" s="376">
        <v>0</v>
      </c>
      <c r="P58" s="376">
        <v>0</v>
      </c>
      <c r="Q58" s="375">
        <v>0</v>
      </c>
      <c r="R58" s="376">
        <v>0</v>
      </c>
      <c r="S58" s="377">
        <v>0</v>
      </c>
      <c r="T58" s="375">
        <v>0</v>
      </c>
      <c r="U58" s="376">
        <v>0</v>
      </c>
      <c r="V58" s="377">
        <v>0</v>
      </c>
      <c r="W58" s="375">
        <v>0</v>
      </c>
      <c r="X58" s="376">
        <v>0</v>
      </c>
      <c r="Y58" s="377">
        <v>0</v>
      </c>
      <c r="Z58" s="375">
        <v>0</v>
      </c>
      <c r="AA58" s="376">
        <v>0</v>
      </c>
      <c r="AB58" s="377">
        <v>0</v>
      </c>
      <c r="AC58" s="375">
        <v>1</v>
      </c>
      <c r="AD58" s="376">
        <v>0</v>
      </c>
      <c r="AE58" s="377">
        <v>1</v>
      </c>
      <c r="AF58" s="378">
        <v>1</v>
      </c>
      <c r="AG58" s="378">
        <v>0</v>
      </c>
      <c r="AH58" s="378">
        <v>1</v>
      </c>
      <c r="AI58" s="375">
        <v>3</v>
      </c>
      <c r="AJ58" s="378">
        <v>2</v>
      </c>
      <c r="AK58" s="378">
        <v>5</v>
      </c>
    </row>
    <row r="59" spans="1:37" ht="11.25">
      <c r="A59" s="380">
        <v>1939</v>
      </c>
      <c r="B59" s="375">
        <v>2</v>
      </c>
      <c r="C59" s="376">
        <v>0</v>
      </c>
      <c r="D59" s="377">
        <v>2</v>
      </c>
      <c r="E59" s="378">
        <v>0</v>
      </c>
      <c r="F59" s="378">
        <v>0</v>
      </c>
      <c r="G59" s="378">
        <v>0</v>
      </c>
      <c r="H59" s="375">
        <v>0</v>
      </c>
      <c r="I59" s="376">
        <v>0</v>
      </c>
      <c r="J59" s="377">
        <v>0</v>
      </c>
      <c r="K59" s="378">
        <v>0</v>
      </c>
      <c r="L59" s="378">
        <v>0</v>
      </c>
      <c r="M59" s="378">
        <v>0</v>
      </c>
      <c r="N59" s="375">
        <v>0</v>
      </c>
      <c r="O59" s="376">
        <v>0</v>
      </c>
      <c r="P59" s="376">
        <v>0</v>
      </c>
      <c r="Q59" s="375">
        <v>0</v>
      </c>
      <c r="R59" s="376">
        <v>0</v>
      </c>
      <c r="S59" s="377">
        <v>0</v>
      </c>
      <c r="T59" s="375">
        <v>0</v>
      </c>
      <c r="U59" s="376">
        <v>0</v>
      </c>
      <c r="V59" s="377">
        <v>0</v>
      </c>
      <c r="W59" s="375">
        <v>0</v>
      </c>
      <c r="X59" s="376">
        <v>0</v>
      </c>
      <c r="Y59" s="377">
        <v>0</v>
      </c>
      <c r="Z59" s="375">
        <v>0</v>
      </c>
      <c r="AA59" s="376">
        <v>0</v>
      </c>
      <c r="AB59" s="377">
        <v>0</v>
      </c>
      <c r="AC59" s="375">
        <v>1</v>
      </c>
      <c r="AD59" s="376">
        <v>0</v>
      </c>
      <c r="AE59" s="377">
        <v>1</v>
      </c>
      <c r="AF59" s="378">
        <v>0</v>
      </c>
      <c r="AG59" s="378">
        <v>0</v>
      </c>
      <c r="AH59" s="378">
        <v>0</v>
      </c>
      <c r="AI59" s="375">
        <v>3</v>
      </c>
      <c r="AJ59" s="378">
        <v>0</v>
      </c>
      <c r="AK59" s="378">
        <v>3</v>
      </c>
    </row>
    <row r="60" spans="1:37" ht="11.25">
      <c r="A60" s="380">
        <v>1938</v>
      </c>
      <c r="B60" s="375">
        <v>1</v>
      </c>
      <c r="C60" s="376">
        <v>0</v>
      </c>
      <c r="D60" s="377">
        <v>1</v>
      </c>
      <c r="E60" s="378">
        <v>0</v>
      </c>
      <c r="F60" s="378">
        <v>0</v>
      </c>
      <c r="G60" s="378">
        <v>0</v>
      </c>
      <c r="H60" s="375">
        <v>0</v>
      </c>
      <c r="I60" s="376">
        <v>0</v>
      </c>
      <c r="J60" s="377">
        <v>0</v>
      </c>
      <c r="K60" s="378">
        <v>0</v>
      </c>
      <c r="L60" s="378">
        <v>0</v>
      </c>
      <c r="M60" s="378">
        <v>0</v>
      </c>
      <c r="N60" s="375">
        <v>0</v>
      </c>
      <c r="O60" s="376">
        <v>0</v>
      </c>
      <c r="P60" s="376">
        <v>0</v>
      </c>
      <c r="Q60" s="375">
        <v>0</v>
      </c>
      <c r="R60" s="376">
        <v>0</v>
      </c>
      <c r="S60" s="377">
        <v>0</v>
      </c>
      <c r="T60" s="375">
        <v>0</v>
      </c>
      <c r="U60" s="376">
        <v>0</v>
      </c>
      <c r="V60" s="377">
        <v>0</v>
      </c>
      <c r="W60" s="375">
        <v>0</v>
      </c>
      <c r="X60" s="376">
        <v>0</v>
      </c>
      <c r="Y60" s="377">
        <v>0</v>
      </c>
      <c r="Z60" s="375">
        <v>0</v>
      </c>
      <c r="AA60" s="376">
        <v>0</v>
      </c>
      <c r="AB60" s="377">
        <v>0</v>
      </c>
      <c r="AC60" s="375">
        <v>0</v>
      </c>
      <c r="AD60" s="376">
        <v>0</v>
      </c>
      <c r="AE60" s="377">
        <v>0</v>
      </c>
      <c r="AF60" s="378">
        <v>1</v>
      </c>
      <c r="AG60" s="378">
        <v>0</v>
      </c>
      <c r="AH60" s="378">
        <v>1</v>
      </c>
      <c r="AI60" s="375">
        <v>2</v>
      </c>
      <c r="AJ60" s="378">
        <v>0</v>
      </c>
      <c r="AK60" s="378">
        <v>2</v>
      </c>
    </row>
    <row r="61" spans="1:37" ht="11.25">
      <c r="A61" s="380">
        <v>1937</v>
      </c>
      <c r="B61" s="375">
        <v>2</v>
      </c>
      <c r="C61" s="376">
        <v>0</v>
      </c>
      <c r="D61" s="377">
        <v>2</v>
      </c>
      <c r="E61" s="378">
        <v>0</v>
      </c>
      <c r="F61" s="378">
        <v>0</v>
      </c>
      <c r="G61" s="378">
        <v>0</v>
      </c>
      <c r="H61" s="375">
        <v>0</v>
      </c>
      <c r="I61" s="376">
        <v>0</v>
      </c>
      <c r="J61" s="377">
        <v>0</v>
      </c>
      <c r="K61" s="378">
        <v>0</v>
      </c>
      <c r="L61" s="378">
        <v>0</v>
      </c>
      <c r="M61" s="378">
        <v>0</v>
      </c>
      <c r="N61" s="375">
        <v>0</v>
      </c>
      <c r="O61" s="376">
        <v>0</v>
      </c>
      <c r="P61" s="376">
        <v>0</v>
      </c>
      <c r="Q61" s="375">
        <v>0</v>
      </c>
      <c r="R61" s="376">
        <v>0</v>
      </c>
      <c r="S61" s="377">
        <v>0</v>
      </c>
      <c r="T61" s="375">
        <v>0</v>
      </c>
      <c r="U61" s="376">
        <v>0</v>
      </c>
      <c r="V61" s="377">
        <v>0</v>
      </c>
      <c r="W61" s="375">
        <v>0</v>
      </c>
      <c r="X61" s="376">
        <v>0</v>
      </c>
      <c r="Y61" s="377">
        <v>0</v>
      </c>
      <c r="Z61" s="375">
        <v>0</v>
      </c>
      <c r="AA61" s="376">
        <v>0</v>
      </c>
      <c r="AB61" s="377">
        <v>0</v>
      </c>
      <c r="AC61" s="375">
        <v>0</v>
      </c>
      <c r="AD61" s="376">
        <v>0</v>
      </c>
      <c r="AE61" s="377">
        <v>0</v>
      </c>
      <c r="AF61" s="378">
        <v>0</v>
      </c>
      <c r="AG61" s="378">
        <v>0</v>
      </c>
      <c r="AH61" s="378">
        <v>0</v>
      </c>
      <c r="AI61" s="375">
        <v>2</v>
      </c>
      <c r="AJ61" s="378">
        <v>0</v>
      </c>
      <c r="AK61" s="378">
        <v>2</v>
      </c>
    </row>
    <row r="62" spans="1:37" ht="11.25">
      <c r="A62" s="380">
        <v>1936</v>
      </c>
      <c r="B62" s="375">
        <v>2</v>
      </c>
      <c r="C62" s="376">
        <v>0</v>
      </c>
      <c r="D62" s="377">
        <v>2</v>
      </c>
      <c r="E62" s="378">
        <v>0</v>
      </c>
      <c r="F62" s="378">
        <v>0</v>
      </c>
      <c r="G62" s="378">
        <v>0</v>
      </c>
      <c r="H62" s="375">
        <v>0</v>
      </c>
      <c r="I62" s="376">
        <v>0</v>
      </c>
      <c r="J62" s="377">
        <v>0</v>
      </c>
      <c r="K62" s="378">
        <v>0</v>
      </c>
      <c r="L62" s="378">
        <v>0</v>
      </c>
      <c r="M62" s="378">
        <v>0</v>
      </c>
      <c r="N62" s="375">
        <v>0</v>
      </c>
      <c r="O62" s="376">
        <v>0</v>
      </c>
      <c r="P62" s="376">
        <v>0</v>
      </c>
      <c r="Q62" s="375">
        <v>0</v>
      </c>
      <c r="R62" s="376">
        <v>0</v>
      </c>
      <c r="S62" s="377">
        <v>0</v>
      </c>
      <c r="T62" s="375">
        <v>0</v>
      </c>
      <c r="U62" s="376">
        <v>0</v>
      </c>
      <c r="V62" s="377">
        <v>0</v>
      </c>
      <c r="W62" s="375">
        <v>0</v>
      </c>
      <c r="X62" s="376">
        <v>0</v>
      </c>
      <c r="Y62" s="377">
        <v>0</v>
      </c>
      <c r="Z62" s="375">
        <v>0</v>
      </c>
      <c r="AA62" s="376">
        <v>0</v>
      </c>
      <c r="AB62" s="377">
        <v>0</v>
      </c>
      <c r="AC62" s="375">
        <v>1</v>
      </c>
      <c r="AD62" s="376">
        <v>0</v>
      </c>
      <c r="AE62" s="377">
        <v>1</v>
      </c>
      <c r="AF62" s="378">
        <v>1</v>
      </c>
      <c r="AG62" s="378">
        <v>0</v>
      </c>
      <c r="AH62" s="378">
        <v>1</v>
      </c>
      <c r="AI62" s="375">
        <v>4</v>
      </c>
      <c r="AJ62" s="378">
        <v>0</v>
      </c>
      <c r="AK62" s="378">
        <v>4</v>
      </c>
    </row>
    <row r="63" spans="1:37" ht="11.25">
      <c r="A63" s="380">
        <v>1935</v>
      </c>
      <c r="B63" s="375">
        <v>1</v>
      </c>
      <c r="C63" s="376">
        <v>0</v>
      </c>
      <c r="D63" s="377">
        <v>1</v>
      </c>
      <c r="E63" s="378">
        <v>0</v>
      </c>
      <c r="F63" s="378">
        <v>0</v>
      </c>
      <c r="G63" s="378">
        <v>0</v>
      </c>
      <c r="H63" s="375">
        <v>0</v>
      </c>
      <c r="I63" s="376">
        <v>0</v>
      </c>
      <c r="J63" s="377">
        <v>0</v>
      </c>
      <c r="K63" s="378">
        <v>0</v>
      </c>
      <c r="L63" s="378">
        <v>0</v>
      </c>
      <c r="M63" s="378">
        <v>0</v>
      </c>
      <c r="N63" s="375">
        <v>0</v>
      </c>
      <c r="O63" s="376">
        <v>0</v>
      </c>
      <c r="P63" s="376">
        <v>0</v>
      </c>
      <c r="Q63" s="375">
        <v>0</v>
      </c>
      <c r="R63" s="376">
        <v>0</v>
      </c>
      <c r="S63" s="377">
        <v>0</v>
      </c>
      <c r="T63" s="375">
        <v>0</v>
      </c>
      <c r="U63" s="376">
        <v>0</v>
      </c>
      <c r="V63" s="377">
        <v>0</v>
      </c>
      <c r="W63" s="375">
        <v>0</v>
      </c>
      <c r="X63" s="376">
        <v>0</v>
      </c>
      <c r="Y63" s="377">
        <v>0</v>
      </c>
      <c r="Z63" s="375">
        <v>0</v>
      </c>
      <c r="AA63" s="376">
        <v>0</v>
      </c>
      <c r="AB63" s="377">
        <v>0</v>
      </c>
      <c r="AC63" s="375">
        <v>1</v>
      </c>
      <c r="AD63" s="376">
        <v>0</v>
      </c>
      <c r="AE63" s="377">
        <v>1</v>
      </c>
      <c r="AF63" s="378">
        <v>0</v>
      </c>
      <c r="AG63" s="378">
        <v>0</v>
      </c>
      <c r="AH63" s="378">
        <v>0</v>
      </c>
      <c r="AI63" s="375">
        <v>2</v>
      </c>
      <c r="AJ63" s="378">
        <v>0</v>
      </c>
      <c r="AK63" s="378">
        <v>2</v>
      </c>
    </row>
    <row r="64" spans="1:37" ht="11.25">
      <c r="A64" s="381">
        <v>1934</v>
      </c>
      <c r="B64" s="375">
        <v>0</v>
      </c>
      <c r="C64" s="376">
        <v>0</v>
      </c>
      <c r="D64" s="377">
        <v>0</v>
      </c>
      <c r="E64" s="375">
        <v>0</v>
      </c>
      <c r="F64" s="376">
        <v>0</v>
      </c>
      <c r="G64" s="377">
        <v>0</v>
      </c>
      <c r="H64" s="375">
        <v>0</v>
      </c>
      <c r="I64" s="376">
        <v>0</v>
      </c>
      <c r="J64" s="377">
        <v>0</v>
      </c>
      <c r="K64" s="375">
        <v>0</v>
      </c>
      <c r="L64" s="376">
        <v>0</v>
      </c>
      <c r="M64" s="376">
        <v>0</v>
      </c>
      <c r="N64" s="375">
        <v>0</v>
      </c>
      <c r="O64" s="376">
        <v>0</v>
      </c>
      <c r="P64" s="376">
        <v>0</v>
      </c>
      <c r="Q64" s="375">
        <v>0</v>
      </c>
      <c r="R64" s="376">
        <v>0</v>
      </c>
      <c r="S64" s="377">
        <v>0</v>
      </c>
      <c r="T64" s="375">
        <v>0</v>
      </c>
      <c r="U64" s="376">
        <v>0</v>
      </c>
      <c r="V64" s="377">
        <v>0</v>
      </c>
      <c r="W64" s="375">
        <v>0</v>
      </c>
      <c r="X64" s="376">
        <v>0</v>
      </c>
      <c r="Y64" s="377">
        <v>0</v>
      </c>
      <c r="Z64" s="375">
        <v>0</v>
      </c>
      <c r="AA64" s="376">
        <v>0</v>
      </c>
      <c r="AB64" s="377">
        <v>0</v>
      </c>
      <c r="AC64" s="375">
        <v>2</v>
      </c>
      <c r="AD64" s="376">
        <v>0</v>
      </c>
      <c r="AE64" s="377">
        <v>2</v>
      </c>
      <c r="AF64" s="375">
        <v>0</v>
      </c>
      <c r="AG64" s="376">
        <v>0</v>
      </c>
      <c r="AH64" s="376">
        <v>0</v>
      </c>
      <c r="AI64" s="375">
        <v>2</v>
      </c>
      <c r="AJ64" s="378">
        <v>0</v>
      </c>
      <c r="AK64" s="378">
        <v>2</v>
      </c>
    </row>
    <row r="65" spans="1:37" ht="11.25">
      <c r="A65" s="381">
        <v>1923</v>
      </c>
      <c r="B65" s="382">
        <v>0</v>
      </c>
      <c r="C65" s="383">
        <v>0</v>
      </c>
      <c r="D65" s="384">
        <v>0</v>
      </c>
      <c r="E65" s="382">
        <v>0</v>
      </c>
      <c r="F65" s="383">
        <v>0</v>
      </c>
      <c r="G65" s="384">
        <v>0</v>
      </c>
      <c r="H65" s="382">
        <v>0</v>
      </c>
      <c r="I65" s="383">
        <v>0</v>
      </c>
      <c r="J65" s="384">
        <v>0</v>
      </c>
      <c r="K65" s="382">
        <v>0</v>
      </c>
      <c r="L65" s="383">
        <v>0</v>
      </c>
      <c r="M65" s="383">
        <v>0</v>
      </c>
      <c r="N65" s="382">
        <v>0</v>
      </c>
      <c r="O65" s="383">
        <v>0</v>
      </c>
      <c r="P65" s="383">
        <v>0</v>
      </c>
      <c r="Q65" s="382">
        <v>0</v>
      </c>
      <c r="R65" s="383">
        <v>0</v>
      </c>
      <c r="S65" s="384">
        <v>0</v>
      </c>
      <c r="T65" s="382">
        <v>0</v>
      </c>
      <c r="U65" s="383">
        <v>0</v>
      </c>
      <c r="V65" s="384">
        <v>0</v>
      </c>
      <c r="W65" s="382">
        <v>0</v>
      </c>
      <c r="X65" s="383">
        <v>0</v>
      </c>
      <c r="Y65" s="384">
        <v>0</v>
      </c>
      <c r="Z65" s="382">
        <v>0</v>
      </c>
      <c r="AA65" s="383">
        <v>0</v>
      </c>
      <c r="AB65" s="384">
        <v>0</v>
      </c>
      <c r="AC65" s="382">
        <v>1</v>
      </c>
      <c r="AD65" s="383">
        <v>0</v>
      </c>
      <c r="AE65" s="384">
        <v>1</v>
      </c>
      <c r="AF65" s="382">
        <v>0</v>
      </c>
      <c r="AG65" s="383">
        <v>0</v>
      </c>
      <c r="AH65" s="383">
        <v>0</v>
      </c>
      <c r="AI65" s="385">
        <v>1</v>
      </c>
      <c r="AJ65" s="383">
        <v>0</v>
      </c>
      <c r="AK65" s="386">
        <v>1</v>
      </c>
    </row>
    <row r="66" spans="1:37" ht="12">
      <c r="A66" s="387" t="s">
        <v>8</v>
      </c>
      <c r="B66" s="388">
        <v>76502</v>
      </c>
      <c r="C66" s="389">
        <v>92044</v>
      </c>
      <c r="D66" s="390">
        <v>168546</v>
      </c>
      <c r="E66" s="391">
        <v>469</v>
      </c>
      <c r="F66" s="391">
        <v>1970</v>
      </c>
      <c r="G66" s="391">
        <v>2439</v>
      </c>
      <c r="H66" s="388">
        <v>1976</v>
      </c>
      <c r="I66" s="389">
        <v>1990</v>
      </c>
      <c r="J66" s="390">
        <v>3966</v>
      </c>
      <c r="K66" s="391">
        <v>23</v>
      </c>
      <c r="L66" s="391">
        <v>16</v>
      </c>
      <c r="M66" s="391">
        <v>39</v>
      </c>
      <c r="N66" s="388">
        <v>9</v>
      </c>
      <c r="O66" s="389">
        <v>40</v>
      </c>
      <c r="P66" s="389">
        <v>49</v>
      </c>
      <c r="Q66" s="388">
        <v>469</v>
      </c>
      <c r="R66" s="389">
        <v>1130</v>
      </c>
      <c r="S66" s="390">
        <v>1599</v>
      </c>
      <c r="T66" s="388">
        <v>160</v>
      </c>
      <c r="U66" s="389">
        <v>347</v>
      </c>
      <c r="V66" s="390">
        <v>507</v>
      </c>
      <c r="W66" s="388">
        <v>169</v>
      </c>
      <c r="X66" s="389">
        <v>199</v>
      </c>
      <c r="Y66" s="390">
        <v>368</v>
      </c>
      <c r="Z66" s="388">
        <v>225</v>
      </c>
      <c r="AA66" s="389">
        <v>194</v>
      </c>
      <c r="AB66" s="390">
        <v>419</v>
      </c>
      <c r="AC66" s="388">
        <v>2571</v>
      </c>
      <c r="AD66" s="389">
        <v>2151</v>
      </c>
      <c r="AE66" s="390">
        <v>4722</v>
      </c>
      <c r="AF66" s="391">
        <v>1863</v>
      </c>
      <c r="AG66" s="391">
        <v>1397</v>
      </c>
      <c r="AH66" s="391">
        <v>3260</v>
      </c>
      <c r="AI66" s="388">
        <v>84436</v>
      </c>
      <c r="AJ66" s="391">
        <v>101478</v>
      </c>
      <c r="AK66" s="391">
        <v>185914</v>
      </c>
    </row>
    <row r="67" spans="1:34" ht="12">
      <c r="A67" s="392"/>
      <c r="B67" s="389"/>
      <c r="C67" s="389"/>
      <c r="D67" s="389"/>
      <c r="E67" s="389"/>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297"/>
      <c r="AG67" s="297"/>
      <c r="AH67" s="297"/>
    </row>
    <row r="68" spans="1:34" ht="11.25">
      <c r="A68" s="393" t="s">
        <v>251</v>
      </c>
      <c r="B68" s="393"/>
      <c r="C68" s="393"/>
      <c r="D68" s="393"/>
      <c r="E68" s="393"/>
      <c r="F68" s="393"/>
      <c r="G68" s="393"/>
      <c r="H68" s="393"/>
      <c r="I68" s="393"/>
      <c r="J68" s="393"/>
      <c r="K68" s="393"/>
      <c r="L68" s="393"/>
      <c r="M68" s="393"/>
      <c r="P68" s="67"/>
      <c r="Q68" s="393"/>
      <c r="R68" s="393"/>
      <c r="S68" s="393"/>
      <c r="T68" s="393"/>
      <c r="U68" s="393"/>
      <c r="V68" s="393"/>
      <c r="AC68" s="67"/>
      <c r="AD68" s="67"/>
      <c r="AE68" s="67"/>
      <c r="AF68" s="290"/>
      <c r="AG68" s="290"/>
      <c r="AH68" s="290"/>
    </row>
    <row r="69" spans="1:34" ht="11.25">
      <c r="A69" s="393" t="s">
        <v>235</v>
      </c>
      <c r="B69" s="393"/>
      <c r="C69" s="393"/>
      <c r="D69" s="393"/>
      <c r="E69" s="393"/>
      <c r="F69" s="393"/>
      <c r="G69" s="393"/>
      <c r="H69" s="393"/>
      <c r="I69" s="393"/>
      <c r="J69" s="393"/>
      <c r="K69" s="393"/>
      <c r="L69" s="393"/>
      <c r="M69" s="393"/>
      <c r="P69" s="67"/>
      <c r="Q69" s="393"/>
      <c r="R69" s="393"/>
      <c r="S69" s="393"/>
      <c r="T69" s="393"/>
      <c r="U69" s="393"/>
      <c r="V69" s="393"/>
      <c r="AC69" s="67"/>
      <c r="AD69" s="67"/>
      <c r="AE69" s="67"/>
      <c r="AF69" s="290"/>
      <c r="AG69" s="290"/>
      <c r="AH69" s="290"/>
    </row>
    <row r="70" spans="1:34" ht="11.25">
      <c r="A70" s="393" t="s">
        <v>228</v>
      </c>
      <c r="B70" s="393"/>
      <c r="C70" s="393"/>
      <c r="D70" s="393"/>
      <c r="E70" s="393"/>
      <c r="F70" s="393"/>
      <c r="G70" s="393"/>
      <c r="H70" s="393"/>
      <c r="I70" s="393"/>
      <c r="J70" s="393"/>
      <c r="K70" s="393"/>
      <c r="L70" s="393"/>
      <c r="M70" s="393"/>
      <c r="P70" s="67"/>
      <c r="Q70" s="393"/>
      <c r="R70" s="393"/>
      <c r="S70" s="393"/>
      <c r="T70" s="393"/>
      <c r="U70" s="393"/>
      <c r="V70" s="393"/>
      <c r="AC70" s="67"/>
      <c r="AD70" s="67"/>
      <c r="AE70" s="67"/>
      <c r="AF70" s="290"/>
      <c r="AG70" s="290"/>
      <c r="AH70" s="290"/>
    </row>
    <row r="71" spans="1:34" ht="11.25">
      <c r="A71" s="393" t="s">
        <v>229</v>
      </c>
      <c r="B71" s="393"/>
      <c r="C71" s="393"/>
      <c r="D71" s="393"/>
      <c r="E71" s="393"/>
      <c r="F71" s="393"/>
      <c r="G71" s="393"/>
      <c r="H71" s="393"/>
      <c r="I71" s="393"/>
      <c r="J71" s="393"/>
      <c r="K71" s="393"/>
      <c r="L71" s="393"/>
      <c r="M71" s="393"/>
      <c r="P71" s="67"/>
      <c r="Q71" s="393"/>
      <c r="R71" s="393"/>
      <c r="S71" s="393"/>
      <c r="T71" s="393"/>
      <c r="U71" s="393"/>
      <c r="V71" s="393"/>
      <c r="AC71" s="67"/>
      <c r="AD71" s="67"/>
      <c r="AE71" s="67"/>
      <c r="AF71" s="290"/>
      <c r="AG71" s="290"/>
      <c r="AH71" s="290"/>
    </row>
    <row r="72" spans="1:34" ht="11.25">
      <c r="A72" s="393" t="s">
        <v>230</v>
      </c>
      <c r="B72" s="393"/>
      <c r="C72" s="393"/>
      <c r="D72" s="393"/>
      <c r="E72" s="393"/>
      <c r="F72" s="393"/>
      <c r="G72" s="393"/>
      <c r="H72" s="393"/>
      <c r="I72" s="393"/>
      <c r="J72" s="393"/>
      <c r="K72" s="393"/>
      <c r="L72" s="393"/>
      <c r="M72" s="393"/>
      <c r="P72" s="67"/>
      <c r="Q72" s="393"/>
      <c r="R72" s="393"/>
      <c r="S72" s="393"/>
      <c r="T72" s="393"/>
      <c r="U72" s="393"/>
      <c r="V72" s="393"/>
      <c r="AC72" s="67"/>
      <c r="AD72" s="67"/>
      <c r="AE72" s="67"/>
      <c r="AF72" s="290"/>
      <c r="AG72" s="290"/>
      <c r="AH72" s="290"/>
    </row>
    <row r="73" spans="1:34" ht="11.25">
      <c r="A73" s="393"/>
      <c r="P73" s="67"/>
      <c r="V73" s="66"/>
      <c r="AC73" s="67"/>
      <c r="AD73" s="67"/>
      <c r="AE73" s="67"/>
      <c r="AF73" s="290"/>
      <c r="AG73" s="290"/>
      <c r="AH73" s="290"/>
    </row>
    <row r="74" spans="16:34" ht="11.25">
      <c r="P74" s="67"/>
      <c r="V74" s="66"/>
      <c r="AC74" s="67"/>
      <c r="AD74" s="67"/>
      <c r="AE74" s="67"/>
      <c r="AF74" s="290"/>
      <c r="AG74" s="290"/>
      <c r="AH74" s="290"/>
    </row>
    <row r="75" spans="16:34" ht="11.25">
      <c r="P75" s="67"/>
      <c r="V75" s="66"/>
      <c r="AC75" s="67"/>
      <c r="AD75" s="67"/>
      <c r="AE75" s="67"/>
      <c r="AF75" s="290"/>
      <c r="AG75" s="290"/>
      <c r="AH75" s="290"/>
    </row>
    <row r="76" spans="16:34" ht="11.25">
      <c r="P76" s="67"/>
      <c r="V76" s="66"/>
      <c r="AC76" s="67"/>
      <c r="AD76" s="67"/>
      <c r="AE76" s="67"/>
      <c r="AF76" s="290"/>
      <c r="AG76" s="290"/>
      <c r="AH76" s="290"/>
    </row>
    <row r="77" spans="16:34" ht="11.25">
      <c r="P77" s="67"/>
      <c r="V77" s="66"/>
      <c r="AC77" s="67"/>
      <c r="AD77" s="67"/>
      <c r="AE77" s="67"/>
      <c r="AF77" s="290"/>
      <c r="AG77" s="290"/>
      <c r="AH77" s="290"/>
    </row>
    <row r="78" spans="16:34" ht="11.25">
      <c r="P78" s="67"/>
      <c r="V78" s="66"/>
      <c r="AC78" s="67"/>
      <c r="AD78" s="67"/>
      <c r="AE78" s="67"/>
      <c r="AF78" s="290"/>
      <c r="AG78" s="290"/>
      <c r="AH78" s="290"/>
    </row>
    <row r="79" spans="16:34" ht="11.25">
      <c r="P79" s="67"/>
      <c r="V79" s="66"/>
      <c r="AC79" s="67"/>
      <c r="AD79" s="67"/>
      <c r="AE79" s="67"/>
      <c r="AF79" s="290"/>
      <c r="AG79" s="290"/>
      <c r="AH79" s="290"/>
    </row>
    <row r="80" spans="16:34" ht="11.25">
      <c r="P80" s="67"/>
      <c r="V80" s="66"/>
      <c r="AC80" s="67"/>
      <c r="AD80" s="67"/>
      <c r="AE80" s="67"/>
      <c r="AF80" s="290"/>
      <c r="AG80" s="290"/>
      <c r="AH80" s="290"/>
    </row>
    <row r="81" ht="11.25">
      <c r="P81" s="67"/>
    </row>
    <row r="82" ht="11.25">
      <c r="P82" s="67"/>
    </row>
    <row r="83" ht="11.25">
      <c r="P83" s="67"/>
    </row>
    <row r="84" ht="11.25">
      <c r="P84" s="67"/>
    </row>
    <row r="89" spans="29:31" ht="11.25">
      <c r="AC89" s="67"/>
      <c r="AD89" s="67"/>
      <c r="AE89" s="67"/>
    </row>
    <row r="90" spans="29:31" ht="11.25">
      <c r="AC90" s="67"/>
      <c r="AD90" s="67"/>
      <c r="AE90" s="67"/>
    </row>
    <row r="91" spans="29:31" ht="11.25">
      <c r="AC91" s="67"/>
      <c r="AD91" s="67"/>
      <c r="AE91" s="67"/>
    </row>
    <row r="92" spans="29:31" ht="11.25">
      <c r="AC92" s="67"/>
      <c r="AD92" s="67"/>
      <c r="AE92" s="67"/>
    </row>
    <row r="93" spans="29:31" ht="11.25">
      <c r="AC93" s="67"/>
      <c r="AD93" s="67"/>
      <c r="AE93" s="67"/>
    </row>
    <row r="94" spans="29:31" ht="11.25">
      <c r="AC94" s="67"/>
      <c r="AD94" s="67"/>
      <c r="AE94" s="67"/>
    </row>
    <row r="95" spans="29:31" ht="11.25">
      <c r="AC95" s="67"/>
      <c r="AD95" s="67"/>
      <c r="AE95" s="67"/>
    </row>
    <row r="96" spans="29:31" ht="11.25">
      <c r="AC96" s="67"/>
      <c r="AD96" s="67"/>
      <c r="AE96" s="67"/>
    </row>
    <row r="97" spans="29:31" ht="11.25">
      <c r="AC97" s="67"/>
      <c r="AD97" s="67"/>
      <c r="AE97" s="67"/>
    </row>
    <row r="98" spans="29:31" ht="11.25">
      <c r="AC98" s="67"/>
      <c r="AD98" s="67"/>
      <c r="AE98" s="67"/>
    </row>
    <row r="99" spans="29:31" ht="11.25">
      <c r="AC99" s="67"/>
      <c r="AD99" s="67"/>
      <c r="AE99" s="67"/>
    </row>
    <row r="100" spans="26:31" ht="11.25">
      <c r="Z100" s="290"/>
      <c r="AA100" s="290"/>
      <c r="AB100" s="290"/>
      <c r="AC100" s="67"/>
      <c r="AD100" s="67"/>
      <c r="AE100" s="67"/>
    </row>
    <row r="101" spans="26:31" ht="11.25">
      <c r="Z101" s="290"/>
      <c r="AA101" s="290"/>
      <c r="AB101" s="290"/>
      <c r="AC101" s="67"/>
      <c r="AD101" s="67"/>
      <c r="AE101" s="67"/>
    </row>
    <row r="102" spans="26:31" ht="11.25">
      <c r="Z102" s="290"/>
      <c r="AA102" s="290"/>
      <c r="AB102" s="290"/>
      <c r="AC102" s="67"/>
      <c r="AD102" s="67"/>
      <c r="AE102" s="67"/>
    </row>
    <row r="103" spans="26:31" ht="11.25">
      <c r="Z103" s="290"/>
      <c r="AA103" s="290"/>
      <c r="AB103" s="290"/>
      <c r="AC103" s="67"/>
      <c r="AD103" s="67"/>
      <c r="AE103" s="67"/>
    </row>
    <row r="104" spans="26:31" ht="11.25">
      <c r="Z104" s="290"/>
      <c r="AA104" s="290"/>
      <c r="AB104" s="290"/>
      <c r="AC104" s="67"/>
      <c r="AD104" s="67"/>
      <c r="AE104" s="67"/>
    </row>
    <row r="105" spans="26:31" ht="11.25">
      <c r="Z105" s="290"/>
      <c r="AA105" s="290"/>
      <c r="AB105" s="290"/>
      <c r="AC105" s="67"/>
      <c r="AD105" s="67"/>
      <c r="AE105" s="67"/>
    </row>
    <row r="106" spans="26:31" ht="11.25">
      <c r="Z106" s="290"/>
      <c r="AA106" s="290"/>
      <c r="AB106" s="290"/>
      <c r="AC106" s="67"/>
      <c r="AD106" s="67"/>
      <c r="AE106" s="67"/>
    </row>
    <row r="107" spans="26:31" ht="11.25">
      <c r="Z107" s="290"/>
      <c r="AA107" s="290"/>
      <c r="AB107" s="290"/>
      <c r="AC107" s="67"/>
      <c r="AD107" s="67"/>
      <c r="AE107" s="67"/>
    </row>
    <row r="108" spans="26:31" ht="11.25">
      <c r="Z108" s="290"/>
      <c r="AA108" s="290"/>
      <c r="AB108" s="290"/>
      <c r="AC108" s="67"/>
      <c r="AD108" s="67"/>
      <c r="AE108" s="67"/>
    </row>
    <row r="109" spans="26:31" ht="11.25">
      <c r="Z109" s="290"/>
      <c r="AA109" s="290"/>
      <c r="AB109" s="290"/>
      <c r="AC109" s="67"/>
      <c r="AD109" s="67"/>
      <c r="AE109" s="67"/>
    </row>
    <row r="110" spans="26:31" ht="11.25">
      <c r="Z110" s="290"/>
      <c r="AA110" s="290"/>
      <c r="AB110" s="290"/>
      <c r="AC110" s="67"/>
      <c r="AD110" s="67"/>
      <c r="AE110" s="67"/>
    </row>
    <row r="111" spans="26:31" ht="11.25">
      <c r="Z111" s="290"/>
      <c r="AA111" s="290"/>
      <c r="AB111" s="290"/>
      <c r="AC111" s="67"/>
      <c r="AD111" s="67"/>
      <c r="AE111" s="67"/>
    </row>
    <row r="112" spans="26:31" ht="11.25">
      <c r="Z112" s="290"/>
      <c r="AA112" s="290"/>
      <c r="AB112" s="290"/>
      <c r="AC112" s="67"/>
      <c r="AD112" s="67"/>
      <c r="AE112" s="67"/>
    </row>
    <row r="113" spans="26:31" ht="11.25">
      <c r="Z113" s="290"/>
      <c r="AA113" s="290"/>
      <c r="AB113" s="290"/>
      <c r="AC113" s="67"/>
      <c r="AD113" s="67"/>
      <c r="AE113" s="67"/>
    </row>
    <row r="114" spans="26:31" ht="11.25">
      <c r="Z114" s="290"/>
      <c r="AA114" s="290"/>
      <c r="AB114" s="290"/>
      <c r="AC114" s="67"/>
      <c r="AD114" s="67"/>
      <c r="AE114" s="67"/>
    </row>
    <row r="115" spans="26:31" ht="11.25">
      <c r="Z115" s="290"/>
      <c r="AA115" s="290"/>
      <c r="AB115" s="290"/>
      <c r="AC115" s="67"/>
      <c r="AD115" s="67"/>
      <c r="AE115" s="67"/>
    </row>
    <row r="116" spans="26:31" ht="11.25">
      <c r="Z116" s="290"/>
      <c r="AA116" s="290"/>
      <c r="AB116" s="290"/>
      <c r="AC116" s="67"/>
      <c r="AD116" s="67"/>
      <c r="AE116" s="67"/>
    </row>
    <row r="117" spans="26:31" ht="11.25">
      <c r="Z117" s="290"/>
      <c r="AA117" s="290"/>
      <c r="AB117" s="290"/>
      <c r="AC117" s="67"/>
      <c r="AD117" s="67"/>
      <c r="AE117" s="67"/>
    </row>
    <row r="118" spans="26:31" ht="11.25">
      <c r="Z118" s="290"/>
      <c r="AA118" s="290"/>
      <c r="AB118" s="290"/>
      <c r="AC118" s="67"/>
      <c r="AD118" s="67"/>
      <c r="AE118" s="67"/>
    </row>
    <row r="119" spans="26:31" ht="11.25">
      <c r="Z119" s="290"/>
      <c r="AA119" s="290"/>
      <c r="AB119" s="290"/>
      <c r="AC119" s="67"/>
      <c r="AD119" s="67"/>
      <c r="AE119" s="67"/>
    </row>
    <row r="120" spans="26:31" ht="11.25">
      <c r="Z120" s="290"/>
      <c r="AA120" s="290"/>
      <c r="AB120" s="290"/>
      <c r="AC120" s="67"/>
      <c r="AD120" s="67"/>
      <c r="AE120" s="67"/>
    </row>
    <row r="121" spans="26:31" ht="11.25">
      <c r="Z121" s="290"/>
      <c r="AA121" s="290"/>
      <c r="AB121" s="290"/>
      <c r="AC121" s="67"/>
      <c r="AD121" s="67"/>
      <c r="AE121" s="67"/>
    </row>
    <row r="122" spans="26:31" ht="11.25">
      <c r="Z122" s="290"/>
      <c r="AA122" s="290"/>
      <c r="AB122" s="290"/>
      <c r="AC122" s="67"/>
      <c r="AD122" s="67"/>
      <c r="AE122" s="67"/>
    </row>
    <row r="123" spans="26:31" ht="11.25">
      <c r="Z123" s="290"/>
      <c r="AA123" s="290"/>
      <c r="AB123" s="290"/>
      <c r="AC123" s="67"/>
      <c r="AD123" s="67"/>
      <c r="AE123" s="67"/>
    </row>
    <row r="124" spans="26:31" ht="11.25">
      <c r="Z124" s="290"/>
      <c r="AA124" s="290"/>
      <c r="AB124" s="290"/>
      <c r="AC124" s="67"/>
      <c r="AD124" s="67"/>
      <c r="AE124" s="67"/>
    </row>
    <row r="125" spans="26:31" ht="11.25">
      <c r="Z125" s="290"/>
      <c r="AA125" s="290"/>
      <c r="AB125" s="290"/>
      <c r="AC125" s="67"/>
      <c r="AD125" s="67"/>
      <c r="AE125" s="67"/>
    </row>
    <row r="126" spans="26:31" ht="11.25">
      <c r="Z126" s="290"/>
      <c r="AA126" s="290"/>
      <c r="AB126" s="290"/>
      <c r="AC126" s="67"/>
      <c r="AD126" s="67"/>
      <c r="AE126" s="67"/>
    </row>
    <row r="127" spans="26:31" ht="11.25">
      <c r="Z127" s="290"/>
      <c r="AA127" s="290"/>
      <c r="AB127" s="290"/>
      <c r="AC127" s="67"/>
      <c r="AD127" s="67"/>
      <c r="AE127" s="67"/>
    </row>
    <row r="128" spans="26:31" ht="11.25">
      <c r="Z128" s="290"/>
      <c r="AA128" s="290"/>
      <c r="AB128" s="290"/>
      <c r="AC128" s="67"/>
      <c r="AD128" s="67"/>
      <c r="AE128" s="67"/>
    </row>
    <row r="129" spans="26:31" ht="11.25">
      <c r="Z129" s="290"/>
      <c r="AA129" s="290"/>
      <c r="AB129" s="290"/>
      <c r="AC129" s="67"/>
      <c r="AD129" s="67"/>
      <c r="AE129" s="67"/>
    </row>
    <row r="130" spans="26:31" ht="11.25">
      <c r="Z130" s="290"/>
      <c r="AA130" s="290"/>
      <c r="AB130" s="290"/>
      <c r="AC130" s="67"/>
      <c r="AD130" s="67"/>
      <c r="AE130" s="67"/>
    </row>
    <row r="131" spans="26:31" ht="11.25">
      <c r="Z131" s="290"/>
      <c r="AA131" s="290"/>
      <c r="AB131" s="290"/>
      <c r="AC131" s="67"/>
      <c r="AD131" s="67"/>
      <c r="AE131" s="67"/>
    </row>
    <row r="132" spans="26:31" ht="11.25">
      <c r="Z132" s="290"/>
      <c r="AA132" s="290"/>
      <c r="AB132" s="290"/>
      <c r="AC132" s="67"/>
      <c r="AD132" s="67"/>
      <c r="AE132" s="67"/>
    </row>
    <row r="133" spans="26:31" ht="11.25">
      <c r="Z133" s="290"/>
      <c r="AA133" s="290"/>
      <c r="AB133" s="290"/>
      <c r="AC133" s="67"/>
      <c r="AD133" s="67"/>
      <c r="AE133" s="67"/>
    </row>
    <row r="134" spans="26:31" ht="11.25">
      <c r="Z134" s="290"/>
      <c r="AA134" s="290"/>
      <c r="AB134" s="290"/>
      <c r="AC134" s="67"/>
      <c r="AD134" s="67"/>
      <c r="AE134" s="67"/>
    </row>
    <row r="135" spans="26:28" ht="11.25">
      <c r="Z135" s="290"/>
      <c r="AA135" s="290"/>
      <c r="AB135" s="290"/>
    </row>
    <row r="136" spans="26:31" ht="11.25">
      <c r="Z136" s="290"/>
      <c r="AA136" s="290"/>
      <c r="AB136" s="290"/>
      <c r="AC136" s="67"/>
      <c r="AD136" s="67"/>
      <c r="AE136" s="67"/>
    </row>
  </sheetData>
  <sheetProtection/>
  <mergeCells count="15">
    <mergeCell ref="A2:AK2"/>
    <mergeCell ref="A5:A6"/>
    <mergeCell ref="B5:D5"/>
    <mergeCell ref="E5:G5"/>
    <mergeCell ref="H5:J5"/>
    <mergeCell ref="K5:M5"/>
    <mergeCell ref="Q5:S5"/>
    <mergeCell ref="N5:P5"/>
    <mergeCell ref="T5:V5"/>
    <mergeCell ref="AI5:AK5"/>
    <mergeCell ref="W5:Y5"/>
    <mergeCell ref="Z5:AB5"/>
    <mergeCell ref="AC5:AE5"/>
    <mergeCell ref="AF5:AH5"/>
    <mergeCell ref="A3:AK3"/>
  </mergeCells>
  <printOptions/>
  <pageMargins left="0.3937007874015748" right="0.3937007874015748" top="0.7874015748031497" bottom="0.5905511811023623" header="0.5118110236220472" footer="0.5118110236220472"/>
  <pageSetup fitToWidth="2" horizontalDpi="600" verticalDpi="600" orientation="landscape" paperSize="9" scale="90"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20" sqref="A20"/>
    </sheetView>
  </sheetViews>
  <sheetFormatPr defaultColWidth="9.140625" defaultRowHeight="12.75"/>
  <cols>
    <col min="1" max="1" width="38.8515625" style="66" customWidth="1"/>
    <col min="2" max="7" width="10.00390625" style="67" customWidth="1"/>
    <col min="8" max="8" width="10.00390625" style="66" customWidth="1"/>
    <col min="9" max="9" width="9.57421875" style="66" customWidth="1"/>
    <col min="10" max="10" width="16.00390625" style="66" customWidth="1"/>
    <col min="11" max="11" width="10.57421875" style="66" customWidth="1"/>
    <col min="12" max="16384" width="9.140625" style="66" customWidth="1"/>
  </cols>
  <sheetData>
    <row r="1" ht="12">
      <c r="A1" s="394" t="s">
        <v>247</v>
      </c>
    </row>
    <row r="2" spans="1:8" ht="12">
      <c r="A2" s="448" t="s">
        <v>113</v>
      </c>
      <c r="B2" s="448"/>
      <c r="C2" s="448"/>
      <c r="D2" s="448"/>
      <c r="E2" s="448"/>
      <c r="F2" s="448"/>
      <c r="G2" s="448"/>
      <c r="H2" s="448"/>
    </row>
    <row r="3" ht="12" thickBot="1"/>
    <row r="4" spans="1:8" ht="11.25">
      <c r="A4" s="449"/>
      <c r="B4" s="450" t="s">
        <v>0</v>
      </c>
      <c r="C4" s="450" t="s">
        <v>1</v>
      </c>
      <c r="D4" s="450" t="s">
        <v>2</v>
      </c>
      <c r="E4" s="450" t="s">
        <v>3</v>
      </c>
      <c r="F4" s="451" t="s">
        <v>6</v>
      </c>
      <c r="G4" s="452" t="s">
        <v>7</v>
      </c>
      <c r="H4" s="453" t="s">
        <v>8</v>
      </c>
    </row>
    <row r="5" spans="2:8" ht="11.25">
      <c r="B5" s="454" t="s">
        <v>9</v>
      </c>
      <c r="C5" s="454" t="s">
        <v>10</v>
      </c>
      <c r="D5" s="454"/>
      <c r="E5" s="454"/>
      <c r="F5" s="455"/>
      <c r="G5" s="456"/>
      <c r="H5" s="457"/>
    </row>
    <row r="6" spans="2:8" ht="11.25">
      <c r="B6" s="454" t="s">
        <v>12</v>
      </c>
      <c r="C6" s="454" t="s">
        <v>13</v>
      </c>
      <c r="D6" s="454"/>
      <c r="E6" s="454"/>
      <c r="F6" s="455"/>
      <c r="G6" s="456"/>
      <c r="H6" s="457"/>
    </row>
    <row r="7" spans="2:8" ht="11.25">
      <c r="B7" s="454"/>
      <c r="C7" s="454" t="s">
        <v>14</v>
      </c>
      <c r="D7" s="454"/>
      <c r="E7" s="454"/>
      <c r="F7" s="455"/>
      <c r="G7" s="456"/>
      <c r="H7" s="457"/>
    </row>
    <row r="8" spans="2:8" ht="11.25">
      <c r="B8" s="458"/>
      <c r="C8" s="458"/>
      <c r="D8" s="458"/>
      <c r="E8" s="458"/>
      <c r="F8" s="459"/>
      <c r="G8" s="460"/>
      <c r="H8" s="461"/>
    </row>
    <row r="9" spans="1:8" ht="6.75" customHeight="1">
      <c r="A9" s="462"/>
      <c r="B9" s="463"/>
      <c r="C9" s="463"/>
      <c r="D9" s="463"/>
      <c r="E9" s="464"/>
      <c r="F9" s="465"/>
      <c r="G9" s="466"/>
      <c r="H9" s="457"/>
    </row>
    <row r="10" spans="1:9" ht="11.25">
      <c r="A10" s="66" t="s">
        <v>114</v>
      </c>
      <c r="B10" s="467">
        <v>1799</v>
      </c>
      <c r="C10" s="467">
        <v>3240</v>
      </c>
      <c r="D10" s="467">
        <v>324</v>
      </c>
      <c r="E10" s="468">
        <v>751</v>
      </c>
      <c r="F10" s="469">
        <v>4091</v>
      </c>
      <c r="G10" s="468">
        <v>2023</v>
      </c>
      <c r="H10" s="376">
        <v>6114</v>
      </c>
      <c r="I10" s="376"/>
    </row>
    <row r="11" spans="2:9" ht="11.25">
      <c r="B11" s="470"/>
      <c r="C11" s="470"/>
      <c r="D11" s="470"/>
      <c r="E11" s="470"/>
      <c r="F11" s="469"/>
      <c r="G11" s="468"/>
      <c r="H11" s="376"/>
      <c r="I11" s="376"/>
    </row>
    <row r="12" spans="1:9" ht="11.25">
      <c r="A12" s="66" t="s">
        <v>115</v>
      </c>
      <c r="B12" s="470">
        <v>84</v>
      </c>
      <c r="C12" s="470">
        <v>244</v>
      </c>
      <c r="D12" s="470">
        <v>27</v>
      </c>
      <c r="E12" s="470">
        <v>218</v>
      </c>
      <c r="F12" s="469">
        <v>394</v>
      </c>
      <c r="G12" s="468">
        <v>179</v>
      </c>
      <c r="H12" s="376">
        <v>573</v>
      </c>
      <c r="I12" s="376"/>
    </row>
    <row r="13" spans="2:9" ht="11.25">
      <c r="B13" s="470"/>
      <c r="C13" s="470"/>
      <c r="D13" s="470"/>
      <c r="E13" s="470"/>
      <c r="F13" s="469"/>
      <c r="G13" s="468"/>
      <c r="H13" s="376"/>
      <c r="I13" s="376"/>
    </row>
    <row r="14" spans="1:9" ht="11.25">
      <c r="A14" s="66" t="s">
        <v>236</v>
      </c>
      <c r="B14" s="470">
        <v>2</v>
      </c>
      <c r="C14" s="470">
        <v>0</v>
      </c>
      <c r="D14" s="470">
        <v>0</v>
      </c>
      <c r="E14" s="470">
        <v>0</v>
      </c>
      <c r="F14" s="469">
        <v>2</v>
      </c>
      <c r="G14" s="468">
        <v>0</v>
      </c>
      <c r="H14" s="376">
        <v>2</v>
      </c>
      <c r="I14" s="376"/>
    </row>
    <row r="15" spans="1:9" s="476" customFormat="1" ht="12">
      <c r="A15" s="471" t="s">
        <v>8</v>
      </c>
      <c r="B15" s="472">
        <f aca="true" t="shared" si="0" ref="B15:G15">SUM(B10:B14)</f>
        <v>1885</v>
      </c>
      <c r="C15" s="472">
        <f t="shared" si="0"/>
        <v>3484</v>
      </c>
      <c r="D15" s="472">
        <f t="shared" si="0"/>
        <v>351</v>
      </c>
      <c r="E15" s="472">
        <f t="shared" si="0"/>
        <v>969</v>
      </c>
      <c r="F15" s="473">
        <f t="shared" si="0"/>
        <v>4487</v>
      </c>
      <c r="G15" s="474">
        <f t="shared" si="0"/>
        <v>2202</v>
      </c>
      <c r="H15" s="475">
        <f>SUM(F15:G15)</f>
        <v>6689</v>
      </c>
      <c r="I15" s="376"/>
    </row>
  </sheetData>
  <sheetProtection/>
  <mergeCells count="1">
    <mergeCell ref="A2:H2"/>
  </mergeCell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scale="86" r:id="rId2"/>
  <headerFooter alignWithMargins="0">
    <oddFooter>&amp;R&amp;A</oddFooter>
  </headerFooter>
  <drawing r:id="rId1"/>
</worksheet>
</file>

<file path=xl/worksheets/sheet9.xml><?xml version="1.0" encoding="utf-8"?>
<worksheet xmlns="http://schemas.openxmlformats.org/spreadsheetml/2006/main" xmlns:r="http://schemas.openxmlformats.org/officeDocument/2006/relationships">
  <dimension ref="A1:N40"/>
  <sheetViews>
    <sheetView zoomScalePageLayoutView="0" workbookViewId="0" topLeftCell="A1">
      <selection activeCell="A12" sqref="A12"/>
    </sheetView>
  </sheetViews>
  <sheetFormatPr defaultColWidth="9.140625" defaultRowHeight="12.75"/>
  <cols>
    <col min="1" max="1" width="37.28125" style="395" customWidth="1"/>
    <col min="2" max="2" width="14.57421875" style="395" customWidth="1"/>
    <col min="3" max="3" width="13.8515625" style="395" customWidth="1"/>
    <col min="4" max="5" width="10.57421875" style="395" customWidth="1"/>
    <col min="6" max="6" width="14.28125" style="395" customWidth="1"/>
    <col min="7" max="9" width="8.7109375" style="395" customWidth="1"/>
    <col min="10" max="16" width="10.421875" style="395" customWidth="1"/>
    <col min="17" max="19" width="9.140625" style="395" customWidth="1"/>
    <col min="20" max="20" width="10.421875" style="395" customWidth="1"/>
    <col min="21" max="16384" width="9.140625" style="395" customWidth="1"/>
  </cols>
  <sheetData>
    <row r="1" ht="12">
      <c r="A1" s="394" t="s">
        <v>247</v>
      </c>
    </row>
    <row r="2" spans="1:9" ht="12">
      <c r="A2" s="396" t="s">
        <v>258</v>
      </c>
      <c r="B2" s="396"/>
      <c r="C2" s="396"/>
      <c r="D2" s="396"/>
      <c r="E2" s="396"/>
      <c r="F2" s="396"/>
      <c r="G2" s="396"/>
      <c r="H2" s="396"/>
      <c r="I2" s="396"/>
    </row>
    <row r="3" ht="12" thickBot="1"/>
    <row r="4" spans="1:6" s="400" customFormat="1" ht="11.25">
      <c r="A4" s="397"/>
      <c r="B4" s="397"/>
      <c r="C4" s="397"/>
      <c r="D4" s="398"/>
      <c r="E4" s="399"/>
      <c r="F4" s="397"/>
    </row>
    <row r="5" spans="1:6" s="400" customFormat="1" ht="11.25">
      <c r="A5" s="400" t="s">
        <v>116</v>
      </c>
      <c r="D5" s="401" t="s">
        <v>6</v>
      </c>
      <c r="E5" s="402" t="s">
        <v>7</v>
      </c>
      <c r="F5" s="400" t="s">
        <v>8</v>
      </c>
    </row>
    <row r="6" spans="1:6" ht="11.25">
      <c r="A6" s="403"/>
      <c r="B6" s="403"/>
      <c r="C6" s="403"/>
      <c r="D6" s="404"/>
      <c r="E6" s="405"/>
      <c r="F6" s="403"/>
    </row>
    <row r="7" spans="1:11" s="409" customFormat="1" ht="11.25">
      <c r="A7" s="395"/>
      <c r="B7" s="395"/>
      <c r="C7" s="395"/>
      <c r="D7" s="406"/>
      <c r="E7" s="407"/>
      <c r="F7" s="408"/>
      <c r="G7" s="395"/>
      <c r="H7" s="395"/>
      <c r="I7" s="395"/>
      <c r="J7" s="395"/>
      <c r="K7" s="395"/>
    </row>
    <row r="8" spans="1:11" s="409" customFormat="1" ht="12">
      <c r="A8" s="410" t="s">
        <v>119</v>
      </c>
      <c r="B8" s="410"/>
      <c r="C8" s="410"/>
      <c r="D8" s="411"/>
      <c r="E8" s="412"/>
      <c r="F8" s="413"/>
      <c r="G8" s="395"/>
      <c r="H8" s="395"/>
      <c r="I8" s="395"/>
      <c r="J8" s="395"/>
      <c r="K8" s="395"/>
    </row>
    <row r="9" spans="1:11" s="409" customFormat="1" ht="12">
      <c r="A9" s="410" t="s">
        <v>333</v>
      </c>
      <c r="B9" s="410"/>
      <c r="C9" s="410"/>
      <c r="D9" s="411"/>
      <c r="E9" s="412"/>
      <c r="F9" s="414"/>
      <c r="G9" s="395"/>
      <c r="H9" s="395"/>
      <c r="I9" s="395"/>
      <c r="J9" s="395"/>
      <c r="K9" s="395"/>
    </row>
    <row r="10" spans="1:11" s="420" customFormat="1" ht="11.25">
      <c r="A10" s="415" t="s">
        <v>260</v>
      </c>
      <c r="B10" s="415"/>
      <c r="C10" s="415"/>
      <c r="D10" s="416">
        <v>23816</v>
      </c>
      <c r="E10" s="417">
        <v>33094</v>
      </c>
      <c r="F10" s="418">
        <v>56910</v>
      </c>
      <c r="G10" s="419"/>
      <c r="H10" s="419"/>
      <c r="I10" s="415"/>
      <c r="J10" s="415"/>
      <c r="K10" s="415"/>
    </row>
    <row r="11" spans="1:11" s="422" customFormat="1" ht="11.25">
      <c r="A11" s="421" t="s">
        <v>261</v>
      </c>
      <c r="B11" s="421"/>
      <c r="C11" s="421"/>
      <c r="D11" s="416">
        <v>107351</v>
      </c>
      <c r="E11" s="417">
        <v>163469</v>
      </c>
      <c r="F11" s="418">
        <v>270820</v>
      </c>
      <c r="G11" s="419"/>
      <c r="H11" s="419"/>
      <c r="I11" s="421"/>
      <c r="J11" s="421"/>
      <c r="K11" s="421"/>
    </row>
    <row r="12" spans="1:11" s="409" customFormat="1" ht="11.25">
      <c r="A12" s="395"/>
      <c r="B12" s="395"/>
      <c r="C12" s="395"/>
      <c r="D12" s="423"/>
      <c r="E12" s="424"/>
      <c r="F12" s="425"/>
      <c r="G12" s="426"/>
      <c r="H12" s="395"/>
      <c r="I12" s="395"/>
      <c r="J12" s="395"/>
      <c r="K12" s="395"/>
    </row>
    <row r="13" spans="1:11" s="409" customFormat="1" ht="12">
      <c r="A13" s="410" t="s">
        <v>334</v>
      </c>
      <c r="B13" s="410"/>
      <c r="C13" s="410"/>
      <c r="D13" s="423"/>
      <c r="E13" s="424"/>
      <c r="F13" s="425"/>
      <c r="G13" s="426"/>
      <c r="H13" s="395"/>
      <c r="I13" s="395"/>
      <c r="J13" s="395"/>
      <c r="K13" s="395"/>
    </row>
    <row r="14" spans="1:11" s="409" customFormat="1" ht="11.25">
      <c r="A14" s="415" t="s">
        <v>260</v>
      </c>
      <c r="B14" s="415"/>
      <c r="C14" s="415"/>
      <c r="D14" s="416">
        <v>3717</v>
      </c>
      <c r="E14" s="417">
        <v>5936</v>
      </c>
      <c r="F14" s="418">
        <v>9653</v>
      </c>
      <c r="G14" s="426"/>
      <c r="H14" s="426"/>
      <c r="I14" s="395"/>
      <c r="J14" s="395"/>
      <c r="K14" s="395"/>
    </row>
    <row r="15" spans="1:11" s="428" customFormat="1" ht="11.25">
      <c r="A15" s="421" t="s">
        <v>261</v>
      </c>
      <c r="B15" s="421"/>
      <c r="C15" s="421"/>
      <c r="D15" s="416">
        <v>9721</v>
      </c>
      <c r="E15" s="417">
        <v>13036</v>
      </c>
      <c r="F15" s="418">
        <v>22757</v>
      </c>
      <c r="G15" s="426"/>
      <c r="H15" s="426"/>
      <c r="I15" s="427"/>
      <c r="J15" s="427"/>
      <c r="K15" s="427"/>
    </row>
    <row r="16" spans="1:11" s="409" customFormat="1" ht="12">
      <c r="A16" s="410"/>
      <c r="B16" s="410"/>
      <c r="C16" s="410"/>
      <c r="D16" s="423"/>
      <c r="E16" s="424"/>
      <c r="F16" s="418"/>
      <c r="G16" s="395"/>
      <c r="H16" s="395"/>
      <c r="I16" s="395"/>
      <c r="J16" s="395"/>
      <c r="K16" s="395"/>
    </row>
    <row r="17" spans="1:9" s="409" customFormat="1" ht="12">
      <c r="A17" s="410" t="s">
        <v>335</v>
      </c>
      <c r="B17" s="410"/>
      <c r="C17" s="410"/>
      <c r="D17" s="429" t="s">
        <v>162</v>
      </c>
      <c r="E17" s="430" t="s">
        <v>162</v>
      </c>
      <c r="F17" s="418">
        <v>38219</v>
      </c>
      <c r="G17" s="395"/>
      <c r="H17" s="395"/>
      <c r="I17" s="395"/>
    </row>
    <row r="18" spans="1:11" s="409" customFormat="1" ht="12">
      <c r="A18" s="410"/>
      <c r="B18" s="410"/>
      <c r="C18" s="410"/>
      <c r="D18" s="423"/>
      <c r="E18" s="424"/>
      <c r="F18" s="418"/>
      <c r="G18" s="395"/>
      <c r="H18" s="395"/>
      <c r="I18" s="395"/>
      <c r="J18" s="395"/>
      <c r="K18" s="395"/>
    </row>
    <row r="19" spans="1:11" s="409" customFormat="1" ht="12">
      <c r="A19" s="410" t="s">
        <v>336</v>
      </c>
      <c r="B19" s="410"/>
      <c r="C19" s="410"/>
      <c r="D19" s="429" t="s">
        <v>162</v>
      </c>
      <c r="E19" s="430" t="s">
        <v>162</v>
      </c>
      <c r="F19" s="431">
        <v>13688</v>
      </c>
      <c r="G19" s="395"/>
      <c r="H19" s="395"/>
      <c r="I19" s="395"/>
      <c r="J19" s="395"/>
      <c r="K19" s="395"/>
    </row>
    <row r="20" spans="1:14" s="409" customFormat="1" ht="12">
      <c r="A20" s="410"/>
      <c r="B20" s="432"/>
      <c r="C20" s="432"/>
      <c r="D20" s="432"/>
      <c r="E20" s="432"/>
      <c r="F20" s="432"/>
      <c r="G20" s="432"/>
      <c r="H20" s="433"/>
      <c r="I20" s="434"/>
      <c r="J20" s="395"/>
      <c r="K20" s="395"/>
      <c r="L20" s="395"/>
      <c r="M20" s="395"/>
      <c r="N20" s="395"/>
    </row>
    <row r="21" spans="1:14" s="428" customFormat="1" ht="145.5" customHeight="1">
      <c r="A21" s="435" t="s">
        <v>373</v>
      </c>
      <c r="B21" s="435"/>
      <c r="C21" s="435"/>
      <c r="D21" s="435"/>
      <c r="E21" s="435"/>
      <c r="F21" s="435"/>
      <c r="G21" s="435"/>
      <c r="H21" s="435"/>
      <c r="I21" s="435"/>
      <c r="J21" s="427"/>
      <c r="K21" s="427"/>
      <c r="L21" s="427"/>
      <c r="M21" s="427"/>
      <c r="N21" s="427"/>
    </row>
    <row r="22" spans="1:14" s="428" customFormat="1" ht="15" customHeight="1">
      <c r="A22" s="435" t="s">
        <v>331</v>
      </c>
      <c r="B22" s="435"/>
      <c r="C22" s="435"/>
      <c r="D22" s="435"/>
      <c r="E22" s="435"/>
      <c r="F22" s="435"/>
      <c r="G22" s="435"/>
      <c r="H22" s="435"/>
      <c r="I22" s="435"/>
      <c r="J22" s="427"/>
      <c r="K22" s="427"/>
      <c r="L22" s="427"/>
      <c r="M22" s="427"/>
      <c r="N22" s="427"/>
    </row>
    <row r="23" spans="1:13" s="409" customFormat="1" ht="13.5" customHeight="1">
      <c r="A23" s="395" t="s">
        <v>332</v>
      </c>
      <c r="J23" s="395"/>
      <c r="K23" s="395"/>
      <c r="L23" s="395"/>
      <c r="M23" s="395"/>
    </row>
    <row r="24" spans="1:14" s="409" customFormat="1" ht="12">
      <c r="A24" s="410"/>
      <c r="B24" s="432"/>
      <c r="C24" s="432"/>
      <c r="D24" s="432"/>
      <c r="E24" s="432"/>
      <c r="F24" s="432"/>
      <c r="G24" s="432"/>
      <c r="H24" s="433"/>
      <c r="I24" s="434"/>
      <c r="J24" s="395"/>
      <c r="K24" s="395"/>
      <c r="L24" s="395"/>
      <c r="M24" s="395"/>
      <c r="N24" s="395"/>
    </row>
    <row r="25" spans="1:14" s="409" customFormat="1" ht="12">
      <c r="A25" s="410"/>
      <c r="B25" s="432"/>
      <c r="C25" s="432"/>
      <c r="D25" s="432"/>
      <c r="E25" s="432"/>
      <c r="F25" s="432"/>
      <c r="G25" s="432"/>
      <c r="H25" s="433"/>
      <c r="I25" s="434"/>
      <c r="J25" s="395"/>
      <c r="K25" s="395"/>
      <c r="L25" s="395"/>
      <c r="M25" s="395"/>
      <c r="N25" s="395"/>
    </row>
    <row r="26" spans="1:14" s="409" customFormat="1" ht="12">
      <c r="A26" s="410"/>
      <c r="B26" s="432"/>
      <c r="C26" s="432"/>
      <c r="D26" s="432"/>
      <c r="E26" s="432"/>
      <c r="F26" s="432"/>
      <c r="G26" s="432"/>
      <c r="H26" s="433"/>
      <c r="I26" s="434"/>
      <c r="J26" s="395"/>
      <c r="K26" s="395"/>
      <c r="L26" s="395"/>
      <c r="M26" s="395"/>
      <c r="N26" s="395"/>
    </row>
    <row r="27" spans="1:14" s="428" customFormat="1" ht="12">
      <c r="A27" s="396" t="s">
        <v>259</v>
      </c>
      <c r="B27" s="396"/>
      <c r="C27" s="396"/>
      <c r="D27" s="396"/>
      <c r="E27" s="396"/>
      <c r="F27" s="396"/>
      <c r="G27" s="396"/>
      <c r="H27" s="396"/>
      <c r="I27" s="396"/>
      <c r="J27" s="427"/>
      <c r="K27" s="427"/>
      <c r="L27" s="427"/>
      <c r="M27" s="427"/>
      <c r="N27" s="427"/>
    </row>
    <row r="28" spans="1:14" s="428" customFormat="1" ht="12" thickBot="1">
      <c r="A28" s="436"/>
      <c r="B28" s="432"/>
      <c r="C28" s="432"/>
      <c r="D28" s="432"/>
      <c r="E28" s="432"/>
      <c r="F28" s="432"/>
      <c r="G28" s="432"/>
      <c r="H28" s="432"/>
      <c r="I28" s="434"/>
      <c r="J28" s="427"/>
      <c r="K28" s="427"/>
      <c r="L28" s="427"/>
      <c r="M28" s="427"/>
      <c r="N28" s="427"/>
    </row>
    <row r="29" spans="1:9" s="400" customFormat="1" ht="11.25">
      <c r="A29" s="397"/>
      <c r="B29" s="398" t="s">
        <v>117</v>
      </c>
      <c r="C29" s="437" t="s">
        <v>64</v>
      </c>
      <c r="D29" s="437"/>
      <c r="E29" s="437"/>
      <c r="F29" s="398" t="s">
        <v>4</v>
      </c>
      <c r="G29" s="398"/>
      <c r="H29" s="399"/>
      <c r="I29" s="397"/>
    </row>
    <row r="30" spans="1:9" s="400" customFormat="1" ht="11.25">
      <c r="A30" s="400" t="s">
        <v>116</v>
      </c>
      <c r="B30" s="401" t="s">
        <v>12</v>
      </c>
      <c r="C30" s="438" t="s">
        <v>118</v>
      </c>
      <c r="D30" s="438" t="s">
        <v>2</v>
      </c>
      <c r="E30" s="438" t="s">
        <v>3</v>
      </c>
      <c r="F30" s="401" t="s">
        <v>117</v>
      </c>
      <c r="G30" s="401" t="s">
        <v>6</v>
      </c>
      <c r="H30" s="402" t="s">
        <v>7</v>
      </c>
      <c r="I30" s="400" t="s">
        <v>8</v>
      </c>
    </row>
    <row r="31" spans="1:9" ht="11.25">
      <c r="A31" s="403"/>
      <c r="B31" s="404"/>
      <c r="C31" s="439"/>
      <c r="D31" s="439"/>
      <c r="E31" s="439"/>
      <c r="F31" s="440" t="s">
        <v>15</v>
      </c>
      <c r="G31" s="404"/>
      <c r="H31" s="405"/>
      <c r="I31" s="403"/>
    </row>
    <row r="32" spans="1:14" s="409" customFormat="1" ht="12">
      <c r="A32" s="410" t="s">
        <v>337</v>
      </c>
      <c r="B32" s="429"/>
      <c r="C32" s="441"/>
      <c r="D32" s="441"/>
      <c r="E32" s="441"/>
      <c r="F32" s="429"/>
      <c r="G32" s="429"/>
      <c r="H32" s="430"/>
      <c r="I32" s="431"/>
      <c r="J32" s="395"/>
      <c r="K32" s="395"/>
      <c r="L32" s="395"/>
      <c r="M32" s="395"/>
      <c r="N32" s="395"/>
    </row>
    <row r="33" spans="1:14" s="409" customFormat="1" ht="11.25">
      <c r="A33" s="395" t="s">
        <v>120</v>
      </c>
      <c r="B33" s="429">
        <v>2385</v>
      </c>
      <c r="C33" s="441">
        <v>1956</v>
      </c>
      <c r="D33" s="441">
        <v>0</v>
      </c>
      <c r="E33" s="441">
        <v>54162</v>
      </c>
      <c r="F33" s="429">
        <v>0</v>
      </c>
      <c r="G33" s="429">
        <v>19098</v>
      </c>
      <c r="H33" s="430">
        <v>39405</v>
      </c>
      <c r="I33" s="431">
        <v>58503</v>
      </c>
      <c r="J33" s="426"/>
      <c r="K33" s="395"/>
      <c r="L33" s="395"/>
      <c r="M33" s="395"/>
      <c r="N33" s="395"/>
    </row>
    <row r="34" spans="1:14" s="409" customFormat="1" ht="11.25">
      <c r="A34" s="395" t="s">
        <v>121</v>
      </c>
      <c r="B34" s="429">
        <v>8008</v>
      </c>
      <c r="C34" s="441">
        <v>0</v>
      </c>
      <c r="D34" s="441">
        <v>0</v>
      </c>
      <c r="E34" s="441">
        <v>101555</v>
      </c>
      <c r="F34" s="429">
        <v>0</v>
      </c>
      <c r="G34" s="429">
        <v>37937</v>
      </c>
      <c r="H34" s="430">
        <v>71626</v>
      </c>
      <c r="I34" s="432">
        <v>109563</v>
      </c>
      <c r="J34" s="426"/>
      <c r="K34" s="395"/>
      <c r="L34" s="395"/>
      <c r="M34" s="395"/>
      <c r="N34" s="395"/>
    </row>
    <row r="35" spans="1:10" s="442" customFormat="1" ht="12">
      <c r="A35" s="442" t="s">
        <v>8</v>
      </c>
      <c r="B35" s="443">
        <f aca="true" t="shared" si="0" ref="B35:I35">SUM(B33:B34)</f>
        <v>10393</v>
      </c>
      <c r="C35" s="443">
        <f t="shared" si="0"/>
        <v>1956</v>
      </c>
      <c r="D35" s="443">
        <f t="shared" si="0"/>
        <v>0</v>
      </c>
      <c r="E35" s="443">
        <f t="shared" si="0"/>
        <v>155717</v>
      </c>
      <c r="F35" s="443">
        <f t="shared" si="0"/>
        <v>0</v>
      </c>
      <c r="G35" s="443">
        <f t="shared" si="0"/>
        <v>57035</v>
      </c>
      <c r="H35" s="444">
        <f t="shared" si="0"/>
        <v>111031</v>
      </c>
      <c r="I35" s="445">
        <f t="shared" si="0"/>
        <v>168066</v>
      </c>
      <c r="J35" s="426"/>
    </row>
    <row r="36" spans="2:10" s="442" customFormat="1" ht="12">
      <c r="B36" s="446"/>
      <c r="C36" s="446"/>
      <c r="D36" s="446"/>
      <c r="E36" s="446"/>
      <c r="F36" s="446"/>
      <c r="G36" s="446"/>
      <c r="H36" s="446"/>
      <c r="I36" s="446"/>
      <c r="J36" s="426"/>
    </row>
    <row r="37" spans="1:9" ht="11.25">
      <c r="A37" s="447" t="s">
        <v>257</v>
      </c>
      <c r="B37" s="447"/>
      <c r="C37" s="447"/>
      <c r="D37" s="447"/>
      <c r="E37" s="447"/>
      <c r="F37" s="447"/>
      <c r="G37" s="447"/>
      <c r="H37" s="447"/>
      <c r="I37" s="447"/>
    </row>
    <row r="38" spans="2:10" s="442" customFormat="1" ht="12">
      <c r="B38" s="446"/>
      <c r="C38" s="446"/>
      <c r="D38" s="446"/>
      <c r="E38" s="446"/>
      <c r="F38" s="446"/>
      <c r="G38" s="446"/>
      <c r="H38" s="446"/>
      <c r="I38" s="446"/>
      <c r="J38" s="426"/>
    </row>
    <row r="39" spans="2:10" s="442" customFormat="1" ht="12">
      <c r="B39" s="446"/>
      <c r="C39" s="446"/>
      <c r="D39" s="446"/>
      <c r="E39" s="446"/>
      <c r="F39" s="446"/>
      <c r="G39" s="446"/>
      <c r="H39" s="446"/>
      <c r="I39" s="446"/>
      <c r="J39" s="426"/>
    </row>
    <row r="40" spans="1:14" s="428" customFormat="1" ht="11.25">
      <c r="A40" s="427"/>
      <c r="B40" s="432"/>
      <c r="C40" s="432"/>
      <c r="D40" s="432"/>
      <c r="E40" s="432"/>
      <c r="F40" s="432"/>
      <c r="G40" s="432"/>
      <c r="H40" s="432"/>
      <c r="I40" s="432"/>
      <c r="J40" s="427"/>
      <c r="K40" s="427"/>
      <c r="L40" s="427"/>
      <c r="M40" s="427"/>
      <c r="N40" s="427"/>
    </row>
  </sheetData>
  <sheetProtection/>
  <mergeCells count="5">
    <mergeCell ref="A2:I2"/>
    <mergeCell ref="A21:I21"/>
    <mergeCell ref="A22:I22"/>
    <mergeCell ref="A37:I37"/>
    <mergeCell ref="A27:I27"/>
  </mergeCells>
  <printOptions horizontalCentered="1"/>
  <pageMargins left="0.3937007874015748" right="0.3937007874015748" top="0.7874015748031497" bottom="0.5905511811023623" header="0.5118110236220472" footer="0.5118110236220472"/>
  <pageSetup horizontalDpi="600" verticalDpi="600" orientation="portrait" paperSize="9" scale="75"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2008-12-01T17:42:50Z</cp:lastPrinted>
  <dcterms:created xsi:type="dcterms:W3CDTF">2002-08-14T09:55:25Z</dcterms:created>
  <dcterms:modified xsi:type="dcterms:W3CDTF">2012-04-06T10:34:18Z</dcterms:modified>
  <cp:category/>
  <cp:version/>
  <cp:contentType/>
  <cp:contentStatus/>
</cp:coreProperties>
</file>