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68" yWindow="3672" windowWidth="7656" windowHeight="3696" tabRatio="596" activeTab="0"/>
  </bookViews>
  <sheets>
    <sheet name="INHOUD" sheetId="1" r:id="rId1"/>
    <sheet name="08ALG01" sheetId="2" r:id="rId2"/>
    <sheet name="08ALG02" sheetId="3" r:id="rId3"/>
    <sheet name="08ALG03" sheetId="4" r:id="rId4"/>
    <sheet name="08ALG04" sheetId="5" r:id="rId5"/>
    <sheet name="08ALG05" sheetId="6" r:id="rId6"/>
    <sheet name="08ALG06" sheetId="7" r:id="rId7"/>
    <sheet name="08ALG07" sheetId="8" r:id="rId8"/>
    <sheet name="08ALG08" sheetId="9" r:id="rId9"/>
    <sheet name="08ALG09" sheetId="10" r:id="rId10"/>
    <sheet name="08ALG10" sheetId="11" r:id="rId11"/>
    <sheet name="08ALG11" sheetId="12" r:id="rId12"/>
    <sheet name="08ALG12" sheetId="13" r:id="rId13"/>
    <sheet name="08ALG13" sheetId="14" r:id="rId14"/>
  </sheets>
  <definedNames>
    <definedName name="_xlnm.Print_Area" localSheetId="3">'08ALG03'!$A$1:$Q$45</definedName>
    <definedName name="_xlnm.Print_Area" localSheetId="6">'08ALG06'!$A$1:$AQ$76</definedName>
    <definedName name="_xlnm.Print_Area" localSheetId="8">'08ALG08'!$A$1:$H$30</definedName>
    <definedName name="_xlnm.Print_Area" localSheetId="13">'08ALG13'!$A$1:$E$52</definedName>
  </definedNames>
  <calcPr fullCalcOnLoad="1"/>
</workbook>
</file>

<file path=xl/sharedStrings.xml><?xml version="1.0" encoding="utf-8"?>
<sst xmlns="http://schemas.openxmlformats.org/spreadsheetml/2006/main" count="893" uniqueCount="424">
  <si>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</si>
  <si>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</si>
  <si>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</si>
  <si>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</si>
  <si>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</si>
  <si>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</si>
  <si>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</si>
  <si>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</si>
  <si>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</si>
  <si>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</si>
  <si>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</si>
  <si>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</si>
  <si>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</si>
  <si>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</si>
  <si>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</si>
  <si>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</si>
  <si>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</si>
  <si>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</si>
  <si>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</si>
  <si>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</si>
  <si>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</si>
  <si>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</si>
  <si>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</si>
  <si>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</si>
  <si>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</si>
  <si>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</si>
  <si>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</si>
  <si>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</si>
  <si>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</si>
  <si>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</si>
  <si>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</si>
  <si>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</si>
  <si>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</si>
  <si>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</si>
  <si>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</si>
  <si>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</si>
  <si>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</si>
  <si>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</si>
  <si>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</si>
  <si>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4de graad</t>
  </si>
  <si>
    <t>Totaal 4de graad</t>
  </si>
  <si>
    <t>Totaal gewoon secundair</t>
  </si>
  <si>
    <t>Totaal buitengewoon secundair</t>
  </si>
  <si>
    <t>TOTAAL SECUNDAIR ONDERWIJS</t>
  </si>
  <si>
    <t>TOTAAL BASIS- EN SECUNDAIR ONDERWIJS</t>
  </si>
  <si>
    <t>TOTAAL HOGER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</si>
  <si>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</si>
  <si>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</si>
  <si>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</si>
  <si>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</si>
  <si>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</si>
  <si>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</si>
  <si>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</si>
  <si>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</si>
  <si>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</si>
  <si>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</si>
  <si>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</si>
  <si>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</si>
  <si>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</si>
  <si>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</si>
  <si>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</si>
  <si>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</si>
  <si>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Gewoon secundair onderwijs</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</si>
  <si>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</si>
  <si>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</si>
  <si>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</si>
  <si>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</si>
  <si>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</si>
  <si>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</si>
  <si>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</si>
  <si>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</si>
  <si>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</si>
  <si>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</si>
  <si>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</si>
  <si>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</si>
  <si>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</si>
  <si>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</si>
  <si>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</si>
  <si>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</si>
  <si>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</si>
  <si>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</si>
  <si>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</si>
  <si>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</si>
  <si>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</si>
  <si>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</si>
  <si>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</si>
  <si>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</si>
  <si>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</si>
  <si>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</si>
  <si>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</si>
  <si>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</si>
  <si>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</si>
  <si>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</si>
  <si>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</si>
  <si>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</si>
  <si>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</si>
  <si>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</si>
  <si>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</si>
  <si>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</si>
  <si>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</si>
  <si>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</si>
  <si>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</si>
  <si>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</si>
  <si>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</si>
  <si>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</si>
  <si>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</si>
  <si>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</si>
  <si>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</si>
  <si>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</si>
  <si>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</si>
  <si>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</si>
  <si>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Voortgezette opleidingen</t>
  </si>
  <si>
    <t>V</t>
  </si>
  <si>
    <t xml:space="preserve"> </t>
  </si>
  <si>
    <t>Gemeenschaps-</t>
  </si>
  <si>
    <t>rechtspersoon</t>
  </si>
  <si>
    <t>VOLWASSENENONDERWIJS</t>
  </si>
  <si>
    <t xml:space="preserve">     Beeldende kunst</t>
  </si>
  <si>
    <t xml:space="preserve">     Muziek, Woordkunst en Dans</t>
  </si>
  <si>
    <t>FRANSTALIG ONDERWIJS</t>
  </si>
  <si>
    <t>Algemeen  totaal</t>
  </si>
  <si>
    <t>(1) Deze leerlingenaantallen werden niet in de tabellen van het Nederlandstalig onderwijs opgenomen.</t>
  </si>
  <si>
    <t>(2) De leerlingen in het buitengewoon onderwijs van het type 5 zijn niet in deze tabel opgenomen om dubbeltellingen te vermijden.</t>
  </si>
  <si>
    <t xml:space="preserve">in Franstalige afdelingen van Nederlandstalige scholen </t>
  </si>
  <si>
    <t>Aantal leerlingen in het geïntegreerd onderwijs</t>
  </si>
  <si>
    <t>type 1</t>
  </si>
  <si>
    <t>type 2</t>
  </si>
  <si>
    <t>type 3</t>
  </si>
  <si>
    <t>type 4</t>
  </si>
  <si>
    <t>type 6</t>
  </si>
  <si>
    <t>type 7</t>
  </si>
  <si>
    <t>type 8</t>
  </si>
  <si>
    <t>Gemeenschapsonderwijs</t>
  </si>
  <si>
    <t>Gesubsidieerd Vrij Onderwijs</t>
  </si>
  <si>
    <t>Gesubsidieerd Officieel Onderwijs</t>
  </si>
  <si>
    <t>Type</t>
  </si>
  <si>
    <t xml:space="preserve">Aantal </t>
  </si>
  <si>
    <t xml:space="preserve">Aard </t>
  </si>
  <si>
    <t>Aard</t>
  </si>
  <si>
    <t>leerlingen</t>
  </si>
  <si>
    <t>handicap</t>
  </si>
  <si>
    <t>integratie</t>
  </si>
  <si>
    <t xml:space="preserve">Totaal </t>
  </si>
  <si>
    <t>Hoger onderwijs</t>
  </si>
  <si>
    <t>GP: gedeeltelijke integratie, permanent.</t>
  </si>
  <si>
    <t>GT: gedeeltelijke integratie, tijdelijk.</t>
  </si>
  <si>
    <t>Evolutie van het aantal leerlingen in het geïntegreerd onderwijs</t>
  </si>
  <si>
    <t>1991-1992</t>
  </si>
  <si>
    <t>1992-1993</t>
  </si>
  <si>
    <t>1993-1994</t>
  </si>
  <si>
    <t>1994-1995</t>
  </si>
  <si>
    <t>1995-1996</t>
  </si>
  <si>
    <t>1996-1997</t>
  </si>
  <si>
    <t>1997-1998</t>
  </si>
  <si>
    <t>1998-1999</t>
  </si>
  <si>
    <t>1999-2000</t>
  </si>
  <si>
    <t>2000-2001</t>
  </si>
  <si>
    <t>Schooljaar</t>
  </si>
  <si>
    <t>Mannen</t>
  </si>
  <si>
    <t>Vrouwen</t>
  </si>
  <si>
    <t>%</t>
  </si>
  <si>
    <t>n.b.</t>
  </si>
  <si>
    <t>2001-2002</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</si>
  <si>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</si>
  <si>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</si>
  <si>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</si>
  <si>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</si>
  <si>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</si>
  <si>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</si>
  <si>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</si>
  <si>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</si>
  <si>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</si>
  <si>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2002-2003</t>
  </si>
  <si>
    <t>Voortgezette lerarenopleidingen</t>
  </si>
  <si>
    <t>VP: volledige integratie, permanent.</t>
  </si>
  <si>
    <t xml:space="preserve">modulair onderwijs op het </t>
  </si>
  <si>
    <t>niveau van de 2de en 3de graad</t>
  </si>
  <si>
    <t>modulair onderwijs op het</t>
  </si>
  <si>
    <t>niveau van de 4de graad</t>
  </si>
  <si>
    <t xml:space="preserve">   Gewoon onderwijs</t>
  </si>
  <si>
    <t xml:space="preserve">   Buitengewoon onderwijs</t>
  </si>
  <si>
    <t>GEINTEGREERD ONDERWIJS</t>
  </si>
  <si>
    <t>2003-2004</t>
  </si>
  <si>
    <t>begeleid vanuit het buitengewoon basisonderwijs</t>
  </si>
  <si>
    <t>begeleid vanuit het buitengewoon secundair onderwijs</t>
  </si>
  <si>
    <t>2004-2005</t>
  </si>
  <si>
    <t>HUISONDERWIJS</t>
  </si>
  <si>
    <t xml:space="preserve">Huisonderwijs binnen het basisonderwijs </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</si>
  <si>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</si>
  <si>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</si>
  <si>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</si>
  <si>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</si>
  <si>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</si>
  <si>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</si>
  <si>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</si>
  <si>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</si>
  <si>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</si>
  <si>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</si>
  <si>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</si>
  <si>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</si>
  <si>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</si>
  <si>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</si>
  <si>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</si>
  <si>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t>
  </si>
  <si>
    <t>HOGER ONDERWIJS</t>
  </si>
  <si>
    <t>Hogescholenonderwijs</t>
  </si>
  <si>
    <t xml:space="preserve">Gesubsidieerd </t>
  </si>
  <si>
    <t>Vrij Onderwijs (VGO)</t>
  </si>
  <si>
    <t>Officieel Onderwijs (OGO)</t>
  </si>
  <si>
    <t>2005-2006</t>
  </si>
  <si>
    <t>Universitair onderwijs</t>
  </si>
  <si>
    <t>BAMA en Basisopleidingen (1)</t>
  </si>
  <si>
    <t>Bachelor na bachelor</t>
  </si>
  <si>
    <t xml:space="preserve">Master na master (2) </t>
  </si>
  <si>
    <t>Academische en initiële lerarenopleiding (3)</t>
  </si>
  <si>
    <t>Academische graad van doctor</t>
  </si>
  <si>
    <t>Aanvullende opleiding GAS (4)</t>
  </si>
  <si>
    <t>Specialisatie opleiding GGS (5)</t>
  </si>
  <si>
    <t>Algemeen totaal</t>
  </si>
  <si>
    <t>Doctoraatsopleiding</t>
  </si>
  <si>
    <t>(3) Staat voor initiële lerarenopleiding van academisch niveau (hogescholen) en academische initiële lerarenopleiding (universiteiten).</t>
  </si>
  <si>
    <t>(4) GAS staat voor 'Gediplomeerde in de aanvullende studies van…".</t>
  </si>
  <si>
    <t>(5) GGS staat voor "Gediplomeerde in de gespecialiseerde studies van …".</t>
  </si>
  <si>
    <t xml:space="preserve">   Academische opleidingen en basisopleidingen van twee cycli</t>
  </si>
  <si>
    <t>HOGER ONDERWIJS (1)</t>
  </si>
  <si>
    <t>SCHOOLBEVOLKING IN HET VOLTIJDS BASIS- EN SECUNDAIR ONDERWIJS NAAR ONDERWIJSNIVEAU EN SOORT INRICHTENDE MACHT</t>
  </si>
  <si>
    <t>onder de bevoegdheid van het Vlaams Ministerie van Onderwijs en Vorming (1)(2)</t>
  </si>
  <si>
    <t xml:space="preserve">     van het gemeenschapsonderwijs.</t>
  </si>
  <si>
    <t>onderwijs (GO)</t>
  </si>
  <si>
    <t>2006-2007</t>
  </si>
  <si>
    <t>in Franstalige scholen onder de bevoegdheid van het Vlaams Ministerie van Onderwijs en Vorming (1)(2)</t>
  </si>
  <si>
    <t>1 VP</t>
  </si>
  <si>
    <t>2007-2008</t>
  </si>
  <si>
    <t>Specifieke lerarenopleiding na master</t>
  </si>
  <si>
    <t>(1) Staat voor professioneel en academisch gerichte bachelor, master en basisopleidingen in afbouw.</t>
  </si>
  <si>
    <t>3 jaar</t>
  </si>
  <si>
    <t xml:space="preserve">Onderwijsnet van de </t>
  </si>
  <si>
    <t>(1) De leerlingenaantallen in deze tabellen zijn reeds opgenomen in de tabellen van het gewoon basis- en secundair onderwijs.</t>
  </si>
  <si>
    <t>school voor gewoon onderwijs</t>
  </si>
  <si>
    <t>begeleidende school (BuSO)</t>
  </si>
  <si>
    <t>begeleidende school (BuBa)</t>
  </si>
  <si>
    <t>4 VP</t>
  </si>
  <si>
    <t>2 VP</t>
  </si>
  <si>
    <t>Aantal leerlingen in het geïntegreerd onderwijs, per onderwijsniveau (gewoon onderwijs) van de leerling</t>
  </si>
  <si>
    <t>ingedeeld naar onderwijsnet van de begeleidende school (BuBa)</t>
  </si>
  <si>
    <t>ingedeeld naar onderwijsnet van de begeleidende school (BuSO)</t>
  </si>
  <si>
    <t xml:space="preserve">   Professioneel gerichte bachelor</t>
  </si>
  <si>
    <t>DEELTIJDS KUNSTONDERWIJS (1)</t>
  </si>
  <si>
    <t>begeleid vanuit het buitengewoon basisonderwijs, naar onderwijsnet van de begeleidende school (1)</t>
  </si>
  <si>
    <t>begeleid vanuit het buitengewoon secundair onderwijs, naar onderwijsnet van de begeleidende school (1)</t>
  </si>
  <si>
    <t>begeleid vanuit het buitengewoon basisonderwijs, naar onderwijsnet van de school voor gewoon onderwijs (1)</t>
  </si>
  <si>
    <t>begeleid vanuit het buitengewoon secundair onderwijs, naar onderwijsnet van de school voor gewoon onderwijs (1)</t>
  </si>
  <si>
    <t>VT: volledige integratie, tijdelijk.</t>
  </si>
  <si>
    <t>Schooljaar 2008-2009</t>
  </si>
  <si>
    <t>Academiejaar 2008-2009</t>
  </si>
  <si>
    <t>2008-2009</t>
  </si>
  <si>
    <t>203 ernstig lichamelijk</t>
  </si>
  <si>
    <t>203 VP</t>
  </si>
  <si>
    <t>1 matig of ernstig mentaal</t>
  </si>
  <si>
    <t>70 ernstig visueel</t>
  </si>
  <si>
    <t>70 VP</t>
  </si>
  <si>
    <t>31 VP</t>
  </si>
  <si>
    <t>31 matig visueel</t>
  </si>
  <si>
    <t>28 ernstig auditief</t>
  </si>
  <si>
    <t>28 VP</t>
  </si>
  <si>
    <t>586 matig auditief</t>
  </si>
  <si>
    <t>586 VP</t>
  </si>
  <si>
    <t>17 normaal begaafd</t>
  </si>
  <si>
    <t>17 VP</t>
  </si>
  <si>
    <t>581 ernstig lichamelijk</t>
  </si>
  <si>
    <t xml:space="preserve">581 VP </t>
  </si>
  <si>
    <t>153 ernstig visueel</t>
  </si>
  <si>
    <t>153 VP</t>
  </si>
  <si>
    <t>50 matig visueel</t>
  </si>
  <si>
    <t>50 VP</t>
  </si>
  <si>
    <t>443 ernstig auditief</t>
  </si>
  <si>
    <t>443 VP</t>
  </si>
  <si>
    <t>179 VP</t>
  </si>
  <si>
    <t>2 licht mentale handicap</t>
  </si>
  <si>
    <t>156 normaal begaafd</t>
  </si>
  <si>
    <t>152 VP + 4 VT</t>
  </si>
  <si>
    <t>439 ernstig lichamelijk</t>
  </si>
  <si>
    <t>439 VP</t>
  </si>
  <si>
    <t>319 matig lichamelijk</t>
  </si>
  <si>
    <t>318 VP + 1 VT</t>
  </si>
  <si>
    <t>160 ernstig visueel</t>
  </si>
  <si>
    <t>160 VP</t>
  </si>
  <si>
    <t>22 matig visueel</t>
  </si>
  <si>
    <t>22 VP</t>
  </si>
  <si>
    <t>637 ernstig auditief</t>
  </si>
  <si>
    <t>637 VP</t>
  </si>
  <si>
    <t>1.985 matig auditief</t>
  </si>
  <si>
    <t>1.979 VP + 6 VT</t>
  </si>
  <si>
    <t>3.709 VP + 11 VT</t>
  </si>
  <si>
    <t>23 ernstig lichamelijk</t>
  </si>
  <si>
    <t>23 VP</t>
  </si>
  <si>
    <t>4 matig lichamelijk</t>
  </si>
  <si>
    <t>28 ernstig visueel</t>
  </si>
  <si>
    <t>4 matig visueel</t>
  </si>
  <si>
    <t>58 ernstig auditief</t>
  </si>
  <si>
    <t>58 VP</t>
  </si>
  <si>
    <t>92 matig auditief</t>
  </si>
  <si>
    <t>91 VP + 1 VT</t>
  </si>
  <si>
    <t>208 VP + 1 VT</t>
  </si>
  <si>
    <t xml:space="preserve">     Op 1 februari 2009 telde het buitengewoon kleuteronderwijs geen leerlingen en het buitengewoon lager onderwijs 9 leerlingen in het type 5 </t>
  </si>
  <si>
    <t xml:space="preserve">     Op 1 februari 2009 telde het buitengewoon secundair onderwijs van de gemeenschap 38 leerlingen in het type 5.</t>
  </si>
  <si>
    <t>436 matig lichamelijk</t>
  </si>
  <si>
    <t>436 VP</t>
  </si>
  <si>
    <t>1.355 VP</t>
  </si>
  <si>
    <t>784 matig lichamelijk</t>
  </si>
  <si>
    <t>784 VP</t>
  </si>
  <si>
    <t>2.318 matig auditief</t>
  </si>
  <si>
    <t>2.318 VP</t>
  </si>
  <si>
    <t>4.525 VP</t>
  </si>
  <si>
    <t>(1) De telling is gebaseerd op het aantal financierbare leerlingen op 1 februari. Wie meer dan één studierichting volgt, wordt meer dan éénmaal geteld.</t>
  </si>
  <si>
    <t xml:space="preserve">(1) Het betreft alle inschrijvingen van studenten met een diplomacontract en dit in een instelling van het hoger onderwijs in het huidige academiejaar. </t>
  </si>
  <si>
    <t>Voorbereidingsprogramma</t>
  </si>
  <si>
    <t>Schakelprogramma</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</si>
  <si>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</si>
  <si>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</si>
  <si>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</si>
  <si>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</si>
  <si>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</si>
  <si>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</si>
  <si>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</si>
  <si>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</si>
  <si>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</si>
  <si>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</si>
  <si>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</si>
  <si>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</si>
  <si>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</si>
  <si>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</si>
  <si>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</si>
  <si>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</si>
  <si>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</si>
  <si>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</si>
  <si>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</si>
  <si>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</si>
  <si>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</si>
  <si>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</si>
  <si>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</si>
  <si>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</si>
  <si>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</si>
  <si>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</si>
  <si>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</si>
  <si>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</si>
  <si>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</si>
  <si>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</si>
  <si>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</si>
  <si>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</si>
  <si>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</si>
  <si>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</si>
  <si>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</si>
  <si>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</si>
  <si>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</si>
  <si>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</si>
  <si>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</si>
  <si>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</si>
  <si>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</si>
  <si>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</si>
  <si>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</si>
  <si>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</si>
  <si>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</si>
  <si>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</si>
  <si>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</si>
  <si>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</si>
  <si>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</si>
  <si>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</si>
  <si>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</si>
  <si>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</si>
  <si>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</si>
  <si>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</si>
  <si>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</si>
  <si>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</si>
  <si>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</si>
  <si>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</si>
  <si>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</si>
  <si>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</si>
  <si>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</si>
  <si>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1931</t>
  </si>
  <si>
    <t>1923</t>
  </si>
  <si>
    <t>AANTAL INSCHRIJVINGEN MET EEN DIPLOMACONTRACT NAAR GEBOORTEJAAR, SOORT OPLEIDING EN GESLACHT</t>
  </si>
  <si>
    <t xml:space="preserve">     Secundair volwassenenonderwijs (1)</t>
  </si>
  <si>
    <t xml:space="preserve">     Hoger beroepsonderwijs van het volwassenenonderwijs (1)</t>
  </si>
  <si>
    <r>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r>
    <r>
      <rPr>
        <sz val="10"/>
        <rFont val="Arial"/>
        <family val="0"/>
      </rPr>
      <t xml:space="preserve">
</t>
    </r>
  </si>
  <si>
    <t>(2) Staat voor de master na master, zowel voor de hogescholen als voor de universiteiten.</t>
  </si>
  <si>
    <t xml:space="preserve">     Basiseducatie</t>
  </si>
  <si>
    <t xml:space="preserve">     Begeleid Individueel Studeren (2)</t>
  </si>
  <si>
    <t xml:space="preserve">(2) Sinds 16 april 2007 bedient BIS enkel nog cursisten die zich voorbereiden op de Centrale Examencommissie en gedetineerden. </t>
  </si>
  <si>
    <t xml:space="preserve">De dienstverlening aan het brede publiek werd stopgezet. </t>
  </si>
  <si>
    <t>SCHOOLBEVOLKING IN HET DEELTIJDS SECUNDAIR ONDERWIJS</t>
  </si>
  <si>
    <t>Totaal DBSO</t>
  </si>
  <si>
    <r>
      <t>Eén student kan meerdere inschrijvingen hebben</t>
    </r>
    <r>
      <rPr>
        <sz val="10"/>
        <rFont val="Arial"/>
        <family val="2"/>
      </rPr>
      <t>. De gegevens in deze tabel kunnen niet vergeleken worden met de gegevens van vorige academiejaren.</t>
    </r>
  </si>
  <si>
    <t>AANTAL INSCHRIJVINGEN IN HET HOGER ONDERWIJS</t>
  </si>
  <si>
    <t>AANTAL LEERLINGEN IN HET VOLTIJDS BASIS- EN SECUNDAIR ONDERWIJS</t>
  </si>
  <si>
    <t>SCHOOLBEVOLKING IN HET VOLWASSENENONDERWIS</t>
  </si>
  <si>
    <t>SCHOOLBEVOLKING IN HET DEELTIJDS KUNSTONDERWIS</t>
  </si>
  <si>
    <t>SCHOOLBEVOLKING: OVERZICHTSTABELLEN</t>
  </si>
  <si>
    <t>Algemene overzichtstabel basis-, secundair en hoger onderwijs</t>
  </si>
  <si>
    <t>Basis- en secundair onderwijs naar provincie</t>
  </si>
  <si>
    <t>Basis- en secundair onderwijs naar soort inrichtende macht</t>
  </si>
  <si>
    <t>Basis- en secundair onderwijs naar arrondissement</t>
  </si>
  <si>
    <t>Basis- en secundair onderwijs naar geboortejaar</t>
  </si>
  <si>
    <t>Hoger onderwijs (diplomacontracten) naar geboortejaar, soort opleiding en geslacht</t>
  </si>
  <si>
    <t>Deeltijds beroepssecundair onderwijs</t>
  </si>
  <si>
    <t>Volwassenenonderwijs en deeltijds kunstonderwijs</t>
  </si>
  <si>
    <t>Huisonderwjis</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</si>
  <si>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</si>
  <si>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</si>
  <si>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</si>
  <si>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</si>
  <si>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08ALG01</t>
  </si>
  <si>
    <t>08ALG02</t>
  </si>
  <si>
    <t>08ALG03</t>
  </si>
  <si>
    <t>08ALG04</t>
  </si>
  <si>
    <t>08ALG05</t>
  </si>
  <si>
    <t>08ALG06</t>
  </si>
  <si>
    <t>08ALG07</t>
  </si>
  <si>
    <t>08ALG08</t>
  </si>
  <si>
    <t>08ALG09</t>
  </si>
  <si>
    <t>08ALG11</t>
  </si>
  <si>
    <t>08ALG12</t>
  </si>
  <si>
    <t>08ALG13</t>
  </si>
  <si>
    <t>08ALG10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</si>
</sst>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
    <numFmt numFmtId="173" formatCode="00.00.00.000"/>
  </numFmts>
  <fonts count="49">
    <font>
      <sz val="10"/>
      <name val="Arial"/>
      <family val="0"/>
    </font>
    <font>
      <sz val="11"/>
      <color indexed="8"/>
      <name val="Calibri"/>
      <family val="2"/>
    </font>
    <font>
      <b/>
      <sz val="10"/>
      <name val="Arial"/>
      <family val="2"/>
    </font>
    <font>
      <b/>
      <sz val="9"/>
      <name val="Arial"/>
      <family val="2"/>
    </font>
    <font>
      <sz val="9"/>
      <name val="Arial"/>
      <family val="2"/>
    </font>
    <font>
      <sz val="8"/>
      <name val="Arial"/>
      <family val="2"/>
    </font>
    <font>
      <b/>
      <sz val="8"/>
      <name val="Arial"/>
      <family val="2"/>
    </font>
    <font>
      <sz val="10"/>
      <name val="Helv"/>
      <family val="0"/>
    </font>
    <font>
      <sz val="11"/>
      <name val="Optimum"/>
      <family val="0"/>
    </font>
    <font>
      <b/>
      <i/>
      <sz val="9"/>
      <name val="Arial"/>
      <family val="2"/>
    </font>
    <font>
      <sz val="10"/>
      <name val="MS Sans Serif"/>
      <family val="0"/>
    </font>
    <font>
      <sz val="10"/>
      <name val="Optimum"/>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b/>
      <i/>
      <sz val="9"/>
      <color indexed="9"/>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Arial"/>
      <family val="0"/>
    </font>
    <font>
      <b/>
      <u val="single"/>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style="thin">
        <color indexed="8"/>
      </left>
      <right/>
      <top style="thin">
        <color indexed="8"/>
      </top>
      <bottom/>
    </border>
    <border>
      <left/>
      <right/>
      <top style="thin">
        <color indexed="8"/>
      </top>
      <bottom/>
    </border>
    <border>
      <left style="thin"/>
      <right/>
      <top/>
      <bottom/>
    </border>
    <border>
      <left style="thin">
        <color indexed="8"/>
      </left>
      <right/>
      <top/>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bottom/>
    </border>
    <border>
      <left style="thin">
        <color indexed="8"/>
      </left>
      <right/>
      <top style="thin"/>
      <bottom/>
    </border>
    <border>
      <left style="thin"/>
      <right/>
      <top style="medium"/>
      <bottom/>
    </border>
    <border>
      <left/>
      <right/>
      <top style="medium"/>
      <bottom style="thin"/>
    </border>
    <border>
      <left style="thin"/>
      <right/>
      <top style="thin"/>
      <bottom style="thin"/>
    </border>
    <border>
      <left/>
      <right/>
      <top style="thin"/>
      <bottom style="thin"/>
    </border>
    <border>
      <left/>
      <right style="thin"/>
      <top style="thin"/>
      <bottom style="thin"/>
    </border>
    <border>
      <left/>
      <right style="thin">
        <color indexed="8"/>
      </right>
      <top style="thin">
        <color indexed="8"/>
      </top>
      <bottom/>
    </border>
    <border>
      <left/>
      <right style="thin"/>
      <top style="thin"/>
      <bottom/>
    </border>
    <border>
      <left/>
      <right style="thin"/>
      <top/>
      <bottom/>
    </border>
    <border>
      <left/>
      <right/>
      <top/>
      <bottom style="thin"/>
    </border>
    <border>
      <left style="thin"/>
      <right/>
      <top/>
      <bottom style="thin"/>
    </border>
    <border>
      <left style="thin"/>
      <right style="thin"/>
      <top/>
      <bottom/>
    </border>
    <border>
      <left style="thin"/>
      <right/>
      <top style="medium"/>
      <bottom style="thin"/>
    </border>
    <border>
      <left/>
      <right style="thin"/>
      <top style="thin">
        <color indexed="8"/>
      </top>
      <bottom style="thin">
        <color indexed="8"/>
      </bottom>
    </border>
    <border>
      <left/>
      <right style="thin"/>
      <top style="thin">
        <color indexed="8"/>
      </top>
      <bottom/>
    </border>
    <border>
      <left/>
      <right style="thin"/>
      <top/>
      <bottom style="thin"/>
    </border>
    <border>
      <left style="thin"/>
      <right style="thin"/>
      <top style="thin"/>
      <bottom/>
    </border>
    <border>
      <left/>
      <right style="thin"/>
      <top style="medium"/>
      <bottom/>
    </border>
    <border>
      <left style="thin"/>
      <right style="thin"/>
      <top style="medium"/>
      <bottom/>
    </border>
    <border>
      <left style="thin"/>
      <right style="thin"/>
      <top/>
      <bottom style="thin"/>
    </border>
    <border>
      <left style="thin"/>
      <right style="medium"/>
      <top/>
      <bottom/>
    </border>
    <border>
      <left style="thin">
        <color indexed="8"/>
      </left>
      <right style="medium"/>
      <top style="thin">
        <color indexed="8"/>
      </top>
      <bottom/>
    </border>
    <border>
      <left style="thin">
        <color indexed="8"/>
      </left>
      <right style="medium"/>
      <top/>
      <bottom/>
    </border>
    <border>
      <left style="thin">
        <color indexed="8"/>
      </left>
      <right/>
      <top style="thin"/>
      <bottom style="thin"/>
    </border>
    <border>
      <left style="thin"/>
      <right/>
      <top style="thin">
        <color indexed="8"/>
      </top>
      <bottom/>
    </border>
    <border>
      <left style="medium"/>
      <right style="thin"/>
      <top/>
      <bottom/>
    </border>
    <border>
      <left style="medium"/>
      <right/>
      <top style="thin">
        <color indexed="8"/>
      </top>
      <bottom/>
    </border>
    <border>
      <left style="medium"/>
      <right style="medium">
        <color indexed="8"/>
      </right>
      <top style="thin">
        <color indexed="8"/>
      </top>
      <bottom/>
    </border>
    <border>
      <left style="medium"/>
      <right/>
      <top/>
      <bottom style="thin">
        <color indexed="8"/>
      </bottom>
    </border>
    <border>
      <left style="medium"/>
      <right/>
      <top style="thin"/>
      <bottom style="thin"/>
    </border>
    <border>
      <left style="thin">
        <color indexed="8"/>
      </left>
      <right style="medium"/>
      <top/>
      <bottom style="thin">
        <color indexed="8"/>
      </bottom>
    </border>
    <border>
      <left style="thin">
        <color indexed="8"/>
      </left>
      <right style="medium"/>
      <top style="thin"/>
      <bottom style="thin"/>
    </border>
    <border>
      <left style="thin">
        <color indexed="8"/>
      </left>
      <right/>
      <top style="medium"/>
      <bottom/>
    </border>
    <border>
      <left style="medium">
        <color indexed="8"/>
      </left>
      <right/>
      <top style="medium"/>
      <bottom/>
    </border>
    <border>
      <left style="thin">
        <color indexed="8"/>
      </left>
      <right style="medium"/>
      <top style="medium"/>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top/>
      <bottom style="thin">
        <color indexed="8"/>
      </bottom>
    </border>
    <border>
      <left/>
      <right/>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top/>
      <bottom style="thin"/>
    </border>
    <border>
      <left style="thin">
        <color indexed="8"/>
      </left>
      <right style="medium"/>
      <top/>
      <bottom style="thin"/>
    </border>
    <border>
      <left style="thin">
        <color indexed="8"/>
      </left>
      <right/>
      <top style="medium"/>
      <bottom style="thin"/>
    </border>
    <border>
      <left style="medium">
        <color indexed="8"/>
      </left>
      <right/>
      <top style="medium"/>
      <bottom style="thin"/>
    </border>
    <border>
      <left style="thin">
        <color indexed="8"/>
      </left>
      <right style="medium"/>
      <top style="medium"/>
      <bottom style="thin"/>
    </border>
    <border>
      <left/>
      <right style="thin">
        <color indexed="8"/>
      </right>
      <top style="medium"/>
      <bottom/>
    </border>
    <border>
      <left style="thin"/>
      <right/>
      <top/>
      <bottom style="thin">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7" fillId="0" borderId="0" applyFont="0" applyFill="0" applyBorder="0" applyAlignment="0" applyProtection="0"/>
    <xf numFmtId="166" fontId="11" fillId="0" borderId="0" applyFont="0" applyFill="0" applyBorder="0" applyAlignment="0" applyProtection="0"/>
    <xf numFmtId="168" fontId="1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3" fontId="10" fillId="0" borderId="0" applyFont="0" applyFill="0" applyBorder="0" applyAlignment="0" applyProtection="0"/>
    <xf numFmtId="4" fontId="7"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3" fontId="5" fillId="1" borderId="4" applyBorder="0">
      <alignment/>
      <protection/>
    </xf>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10" fillId="0" borderId="0" applyFont="0" applyFill="0" applyBorder="0" applyAlignment="0" applyProtection="0"/>
    <xf numFmtId="2" fontId="1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2" fillId="1" borderId="8">
      <alignment horizontal="center" vertical="top" textRotation="90"/>
      <protection/>
    </xf>
    <xf numFmtId="0" fontId="44" fillId="30" borderId="0" applyNumberFormat="0" applyBorder="0" applyAlignment="0" applyProtection="0"/>
    <xf numFmtId="4" fontId="7" fillId="0" borderId="0" applyFont="0" applyFill="0" applyBorder="0" applyAlignment="0" applyProtection="0"/>
    <xf numFmtId="0" fontId="13" fillId="0" borderId="9">
      <alignment/>
      <protection/>
    </xf>
    <xf numFmtId="0" fontId="0" fillId="31" borderId="10" applyNumberFormat="0" applyFont="0" applyAlignment="0" applyProtection="0"/>
    <xf numFmtId="0" fontId="45" fillId="32" borderId="0" applyNumberFormat="0" applyBorder="0" applyAlignment="0" applyProtection="0"/>
    <xf numFmtId="170" fontId="10" fillId="0" borderId="0" applyFont="0" applyFill="0" applyBorder="0" applyAlignment="0" applyProtection="0"/>
    <xf numFmtId="10" fontId="10" fillId="0" borderId="0">
      <alignment/>
      <protection/>
    </xf>
    <xf numFmtId="169" fontId="10" fillId="0" borderId="0" applyFont="0" applyFill="0" applyBorder="0" applyAlignment="0" applyProtection="0"/>
    <xf numFmtId="171" fontId="11" fillId="0" borderId="0" applyFont="0" applyFill="0" applyBorder="0" applyAlignment="0" applyProtection="0"/>
    <xf numFmtId="9" fontId="0" fillId="0" borderId="0" applyFont="0" applyFill="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8" fillId="0" borderId="0">
      <alignment/>
      <protection/>
    </xf>
    <xf numFmtId="0" fontId="14" fillId="0" borderId="9" applyBorder="0" applyAlignment="0">
      <protection/>
    </xf>
    <xf numFmtId="0" fontId="15" fillId="0" borderId="0">
      <alignment/>
      <protection/>
    </xf>
    <xf numFmtId="0" fontId="16" fillId="33" borderId="9" applyBorder="0">
      <alignment/>
      <protection/>
    </xf>
    <xf numFmtId="0" fontId="46"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4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0" xfId="0" applyFont="1" applyBorder="1" applyAlignment="1">
      <alignment horizontal="right"/>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0" fillId="0" borderId="0" xfId="0" applyAlignment="1">
      <alignment horizontal="right"/>
    </xf>
    <xf numFmtId="0" fontId="2" fillId="0" borderId="0" xfId="0" applyFont="1" applyAlignment="1">
      <alignment horizontal="right"/>
    </xf>
    <xf numFmtId="0" fontId="0" fillId="0" borderId="0" xfId="0" applyBorder="1" applyAlignment="1">
      <alignment/>
    </xf>
    <xf numFmtId="164" fontId="2" fillId="0" borderId="15" xfId="0" applyNumberFormat="1" applyFont="1" applyBorder="1" applyAlignment="1">
      <alignment/>
    </xf>
    <xf numFmtId="164" fontId="2" fillId="0" borderId="0" xfId="0" applyNumberFormat="1" applyFont="1" applyBorder="1" applyAlignment="1">
      <alignment/>
    </xf>
    <xf numFmtId="0" fontId="0" fillId="0" borderId="0" xfId="0" applyFont="1" applyFill="1" applyBorder="1" applyAlignment="1">
      <alignment/>
    </xf>
    <xf numFmtId="164" fontId="0" fillId="0" borderId="0" xfId="0" applyNumberFormat="1" applyBorder="1" applyAlignment="1">
      <alignment/>
    </xf>
    <xf numFmtId="164" fontId="2" fillId="0" borderId="13" xfId="0" applyNumberFormat="1" applyFont="1" applyBorder="1" applyAlignment="1">
      <alignment/>
    </xf>
    <xf numFmtId="164" fontId="0" fillId="0" borderId="16" xfId="0" applyNumberFormat="1" applyBorder="1" applyAlignment="1">
      <alignment/>
    </xf>
    <xf numFmtId="164" fontId="2" fillId="0" borderId="16"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0" xfId="0" applyBorder="1" applyAlignment="1">
      <alignment horizontal="right"/>
    </xf>
    <xf numFmtId="164" fontId="0" fillId="0" borderId="0" xfId="0" applyNumberFormat="1" applyBorder="1" applyAlignment="1">
      <alignment horizontal="right"/>
    </xf>
    <xf numFmtId="164" fontId="0" fillId="0" borderId="0" xfId="0" applyNumberFormat="1" applyAlignment="1">
      <alignment/>
    </xf>
    <xf numFmtId="0" fontId="2" fillId="0" borderId="21" xfId="0" applyFont="1" applyBorder="1" applyAlignment="1">
      <alignment horizontal="right"/>
    </xf>
    <xf numFmtId="0" fontId="2" fillId="0" borderId="21" xfId="0" applyFont="1" applyBorder="1" applyAlignment="1">
      <alignment/>
    </xf>
    <xf numFmtId="0" fontId="0" fillId="0" borderId="21" xfId="0" applyBorder="1" applyAlignment="1">
      <alignment/>
    </xf>
    <xf numFmtId="164" fontId="0" fillId="0" borderId="16" xfId="0" applyNumberFormat="1" applyBorder="1" applyAlignment="1">
      <alignment horizontal="right"/>
    </xf>
    <xf numFmtId="164" fontId="0" fillId="0" borderId="0" xfId="0" applyNumberFormat="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2" fillId="0" borderId="26" xfId="0" applyFont="1" applyBorder="1" applyAlignment="1">
      <alignment horizontal="right"/>
    </xf>
    <xf numFmtId="0" fontId="2" fillId="0" borderId="26" xfId="0" applyFont="1" applyBorder="1" applyAlignment="1">
      <alignment/>
    </xf>
    <xf numFmtId="0" fontId="2" fillId="0" borderId="27" xfId="0" applyFont="1" applyBorder="1" applyAlignment="1">
      <alignment/>
    </xf>
    <xf numFmtId="164" fontId="0" fillId="0" borderId="25" xfId="0" applyNumberFormat="1" applyBorder="1" applyAlignment="1">
      <alignment/>
    </xf>
    <xf numFmtId="164" fontId="2" fillId="0" borderId="24" xfId="0" applyNumberFormat="1" applyFont="1" applyBorder="1" applyAlignment="1">
      <alignment horizontal="right"/>
    </xf>
    <xf numFmtId="164" fontId="2" fillId="0" borderId="25" xfId="0" applyNumberFormat="1" applyFont="1" applyBorder="1" applyAlignment="1">
      <alignment/>
    </xf>
    <xf numFmtId="164" fontId="0" fillId="0" borderId="25" xfId="0" applyNumberFormat="1" applyFont="1" applyBorder="1" applyAlignment="1">
      <alignment/>
    </xf>
    <xf numFmtId="164" fontId="0" fillId="0" borderId="16" xfId="0" applyNumberFormat="1" applyFont="1" applyBorder="1" applyAlignment="1">
      <alignment/>
    </xf>
    <xf numFmtId="164" fontId="2" fillId="0" borderId="24" xfId="0" applyNumberFormat="1" applyFont="1" applyBorder="1" applyAlignment="1">
      <alignment/>
    </xf>
    <xf numFmtId="165" fontId="5" fillId="0" borderId="17" xfId="0" applyNumberFormat="1" applyFont="1" applyBorder="1" applyAlignment="1">
      <alignment/>
    </xf>
    <xf numFmtId="165" fontId="5" fillId="0" borderId="28" xfId="0" applyNumberFormat="1" applyFont="1" applyFill="1" applyBorder="1" applyAlignment="1">
      <alignment horizontal="centerContinuous"/>
    </xf>
    <xf numFmtId="165" fontId="5" fillId="0" borderId="17" xfId="0" applyNumberFormat="1" applyFont="1" applyFill="1" applyBorder="1" applyAlignment="1">
      <alignment horizontal="centerContinuous"/>
    </xf>
    <xf numFmtId="165" fontId="5" fillId="0" borderId="29" xfId="0" applyNumberFormat="1" applyFont="1" applyFill="1" applyBorder="1" applyAlignment="1">
      <alignment horizontal="centerContinuous"/>
    </xf>
    <xf numFmtId="0" fontId="5" fillId="0" borderId="0" xfId="0" applyFont="1" applyAlignment="1">
      <alignment/>
    </xf>
    <xf numFmtId="165" fontId="5" fillId="0" borderId="0" xfId="0" applyNumberFormat="1" applyFont="1" applyBorder="1" applyAlignment="1">
      <alignment/>
    </xf>
    <xf numFmtId="165" fontId="5" fillId="0" borderId="30" xfId="0" applyNumberFormat="1" applyFont="1" applyFill="1" applyBorder="1" applyAlignment="1">
      <alignment horizontal="centerContinuous"/>
    </xf>
    <xf numFmtId="165" fontId="5" fillId="0" borderId="31" xfId="0" applyNumberFormat="1" applyFont="1" applyFill="1" applyBorder="1" applyAlignment="1">
      <alignment horizontal="centerContinuous"/>
    </xf>
    <xf numFmtId="165" fontId="5" fillId="0" borderId="32" xfId="0" applyNumberFormat="1" applyFont="1" applyFill="1" applyBorder="1" applyAlignment="1">
      <alignment horizontal="centerContinuous"/>
    </xf>
    <xf numFmtId="165" fontId="5" fillId="0" borderId="15" xfId="0" applyNumberFormat="1" applyFont="1" applyFill="1" applyBorder="1" applyAlignment="1">
      <alignment horizontal="centerContinuous"/>
    </xf>
    <xf numFmtId="165" fontId="5" fillId="0" borderId="0" xfId="0" applyNumberFormat="1" applyFont="1" applyFill="1" applyBorder="1" applyAlignment="1">
      <alignment horizontal="centerContinuous"/>
    </xf>
    <xf numFmtId="165" fontId="5" fillId="0" borderId="0" xfId="0" applyNumberFormat="1" applyFont="1" applyBorder="1" applyAlignment="1">
      <alignment horizontal="center"/>
    </xf>
    <xf numFmtId="165" fontId="5" fillId="0" borderId="15" xfId="0" applyNumberFormat="1" applyFont="1" applyBorder="1" applyAlignment="1">
      <alignment horizontal="center"/>
    </xf>
    <xf numFmtId="165" fontId="5" fillId="0" borderId="0" xfId="0" applyNumberFormat="1" applyFont="1" applyAlignment="1">
      <alignment horizontal="center"/>
    </xf>
    <xf numFmtId="165" fontId="5" fillId="0" borderId="15" xfId="0" applyNumberFormat="1" applyFont="1" applyBorder="1" applyAlignment="1">
      <alignment/>
    </xf>
    <xf numFmtId="0" fontId="5" fillId="0" borderId="0" xfId="0" applyFont="1" applyBorder="1" applyAlignment="1">
      <alignment horizontal="left"/>
    </xf>
    <xf numFmtId="165" fontId="5" fillId="0" borderId="16" xfId="0" applyNumberFormat="1" applyFont="1" applyBorder="1" applyAlignment="1">
      <alignment/>
    </xf>
    <xf numFmtId="0" fontId="5" fillId="0" borderId="0" xfId="0" applyNumberFormat="1" applyFont="1" applyBorder="1" applyAlignment="1">
      <alignment horizontal="left"/>
    </xf>
    <xf numFmtId="165" fontId="5" fillId="0" borderId="13" xfId="0" applyNumberFormat="1" applyFont="1" applyBorder="1" applyAlignment="1">
      <alignment/>
    </xf>
    <xf numFmtId="165" fontId="5" fillId="0" borderId="14" xfId="0" applyNumberFormat="1" applyFont="1" applyBorder="1" applyAlignment="1">
      <alignment/>
    </xf>
    <xf numFmtId="165" fontId="5" fillId="0" borderId="33" xfId="0" applyNumberFormat="1" applyFont="1" applyBorder="1" applyAlignment="1">
      <alignment/>
    </xf>
    <xf numFmtId="165" fontId="5" fillId="0" borderId="0" xfId="0" applyNumberFormat="1" applyFont="1" applyAlignment="1">
      <alignment/>
    </xf>
    <xf numFmtId="165" fontId="5" fillId="0" borderId="12" xfId="0" applyNumberFormat="1" applyFont="1" applyBorder="1" applyAlignment="1">
      <alignment/>
    </xf>
    <xf numFmtId="165" fontId="5" fillId="0" borderId="4" xfId="0" applyNumberFormat="1" applyFont="1" applyBorder="1" applyAlignment="1">
      <alignment/>
    </xf>
    <xf numFmtId="165" fontId="5" fillId="0" borderId="34" xfId="0" applyNumberFormat="1" applyFont="1" applyBorder="1" applyAlignment="1">
      <alignment/>
    </xf>
    <xf numFmtId="165" fontId="5" fillId="0" borderId="35" xfId="0" applyNumberFormat="1" applyFont="1" applyBorder="1" applyAlignment="1">
      <alignment/>
    </xf>
    <xf numFmtId="165" fontId="5" fillId="0" borderId="21" xfId="0" applyNumberFormat="1" applyFont="1" applyBorder="1" applyAlignment="1">
      <alignment/>
    </xf>
    <xf numFmtId="165" fontId="6" fillId="0" borderId="0"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12" xfId="0" applyNumberFormat="1" applyFont="1" applyFill="1" applyBorder="1" applyAlignment="1">
      <alignment horizontal="right"/>
    </xf>
    <xf numFmtId="0" fontId="5" fillId="0" borderId="0" xfId="0" applyFont="1" applyAlignment="1">
      <alignment horizontal="right"/>
    </xf>
    <xf numFmtId="0" fontId="3" fillId="0" borderId="0" xfId="0" applyFont="1" applyAlignment="1">
      <alignment/>
    </xf>
    <xf numFmtId="0" fontId="9" fillId="0" borderId="0" xfId="0" applyFont="1" applyAlignment="1">
      <alignment/>
    </xf>
    <xf numFmtId="0" fontId="3" fillId="0" borderId="0" xfId="0" applyFont="1" applyAlignment="1">
      <alignment horizontal="centerContinuous"/>
    </xf>
    <xf numFmtId="0" fontId="9" fillId="0" borderId="0" xfId="0" applyFont="1" applyAlignment="1">
      <alignment horizontal="centerContinuous"/>
    </xf>
    <xf numFmtId="0" fontId="9" fillId="0" borderId="0" xfId="0" applyFont="1" applyBorder="1" applyAlignment="1">
      <alignment horizontal="centerContinuous"/>
    </xf>
    <xf numFmtId="0" fontId="3" fillId="0" borderId="0" xfId="70" applyFont="1">
      <alignment/>
      <protection/>
    </xf>
    <xf numFmtId="0" fontId="3" fillId="0" borderId="0" xfId="70" applyFont="1" applyAlignment="1">
      <alignment horizontal="center"/>
      <protection/>
    </xf>
    <xf numFmtId="0" fontId="4" fillId="0" borderId="0" xfId="70" applyFont="1" applyAlignment="1">
      <alignment horizontal="center"/>
      <protection/>
    </xf>
    <xf numFmtId="0" fontId="4" fillId="0" borderId="0" xfId="70" applyFont="1">
      <alignment/>
      <protection/>
    </xf>
    <xf numFmtId="0" fontId="3" fillId="0" borderId="0" xfId="70" applyFont="1" applyAlignment="1">
      <alignment horizontal="centerContinuous"/>
      <protection/>
    </xf>
    <xf numFmtId="0" fontId="4" fillId="0" borderId="0" xfId="70" applyFont="1" applyAlignment="1">
      <alignment horizontal="centerContinuous"/>
      <protection/>
    </xf>
    <xf numFmtId="0" fontId="4" fillId="0" borderId="17" xfId="70" applyFont="1" applyBorder="1">
      <alignment/>
      <protection/>
    </xf>
    <xf numFmtId="0" fontId="4" fillId="0" borderId="28" xfId="70" applyFont="1" applyBorder="1" applyAlignment="1">
      <alignment horizontal="center"/>
      <protection/>
    </xf>
    <xf numFmtId="0" fontId="4" fillId="0" borderId="36" xfId="70" applyFont="1" applyBorder="1">
      <alignment/>
      <protection/>
    </xf>
    <xf numFmtId="0" fontId="4" fillId="0" borderId="37" xfId="70" applyFont="1" applyBorder="1">
      <alignment/>
      <protection/>
    </xf>
    <xf numFmtId="0" fontId="4" fillId="0" borderId="37" xfId="70" applyFont="1" applyBorder="1" applyAlignment="1">
      <alignment horizontal="center"/>
      <protection/>
    </xf>
    <xf numFmtId="0" fontId="4" fillId="0" borderId="0" xfId="70" applyFont="1" applyBorder="1">
      <alignment/>
      <protection/>
    </xf>
    <xf numFmtId="0" fontId="4" fillId="0" borderId="15" xfId="70" applyFont="1" applyBorder="1">
      <alignment/>
      <protection/>
    </xf>
    <xf numFmtId="0" fontId="4" fillId="0" borderId="15" xfId="70" applyFont="1" applyBorder="1" applyAlignment="1">
      <alignment horizontal="center"/>
      <protection/>
    </xf>
    <xf numFmtId="164" fontId="4" fillId="0" borderId="15" xfId="70" applyNumberFormat="1" applyFont="1" applyBorder="1" applyAlignment="1">
      <alignment horizontal="center"/>
      <protection/>
    </xf>
    <xf numFmtId="0" fontId="3" fillId="0" borderId="0" xfId="70" applyFont="1" applyAlignment="1">
      <alignment horizontal="right"/>
      <protection/>
    </xf>
    <xf numFmtId="164" fontId="3" fillId="0" borderId="4" xfId="70" applyNumberFormat="1" applyFont="1" applyBorder="1" applyAlignment="1">
      <alignment horizontal="center"/>
      <protection/>
    </xf>
    <xf numFmtId="164" fontId="3" fillId="0" borderId="0" xfId="70" applyNumberFormat="1" applyFont="1" applyBorder="1" applyAlignment="1">
      <alignment horizontal="center"/>
      <protection/>
    </xf>
    <xf numFmtId="0" fontId="4" fillId="0" borderId="0" xfId="70" applyFont="1" applyAlignment="1">
      <alignment horizontal="left"/>
      <protection/>
    </xf>
    <xf numFmtId="0" fontId="3" fillId="0" borderId="0" xfId="71" applyFont="1">
      <alignment/>
      <protection/>
    </xf>
    <xf numFmtId="0" fontId="4" fillId="0" borderId="0" xfId="71" applyFont="1" applyAlignment="1">
      <alignment horizontal="center"/>
      <protection/>
    </xf>
    <xf numFmtId="0" fontId="4" fillId="0" borderId="0" xfId="71" applyFont="1">
      <alignment/>
      <protection/>
    </xf>
    <xf numFmtId="0" fontId="3" fillId="0" borderId="0" xfId="71" applyFont="1" applyAlignment="1">
      <alignment horizontal="centerContinuous"/>
      <protection/>
    </xf>
    <xf numFmtId="0" fontId="4" fillId="0" borderId="0" xfId="71" applyFont="1" applyAlignment="1">
      <alignment horizontal="centerContinuous"/>
      <protection/>
    </xf>
    <xf numFmtId="0" fontId="4" fillId="0" borderId="0" xfId="71" applyFont="1" applyAlignment="1">
      <alignment/>
      <protection/>
    </xf>
    <xf numFmtId="0" fontId="4" fillId="0" borderId="17" xfId="71" applyFont="1" applyBorder="1">
      <alignment/>
      <protection/>
    </xf>
    <xf numFmtId="0" fontId="4" fillId="0" borderId="28" xfId="71" applyFont="1" applyBorder="1" applyAlignment="1">
      <alignment horizontal="center"/>
      <protection/>
    </xf>
    <xf numFmtId="0" fontId="4" fillId="0" borderId="36" xfId="71" applyFont="1" applyBorder="1">
      <alignment/>
      <protection/>
    </xf>
    <xf numFmtId="0" fontId="4" fillId="0" borderId="37" xfId="71" applyFont="1" applyBorder="1" applyAlignment="1">
      <alignment horizontal="center"/>
      <protection/>
    </xf>
    <xf numFmtId="0" fontId="4" fillId="0" borderId="15" xfId="71" applyFont="1" applyBorder="1" applyAlignment="1">
      <alignment horizontal="center"/>
      <protection/>
    </xf>
    <xf numFmtId="0" fontId="3" fillId="0" borderId="4" xfId="71" applyFont="1" applyBorder="1" applyAlignment="1">
      <alignment horizontal="center"/>
      <protection/>
    </xf>
    <xf numFmtId="0" fontId="3" fillId="0" borderId="0" xfId="71" applyFont="1" applyAlignment="1">
      <alignment horizontal="center"/>
      <protection/>
    </xf>
    <xf numFmtId="0" fontId="3" fillId="0" borderId="0" xfId="71" applyFont="1" applyBorder="1">
      <alignment/>
      <protection/>
    </xf>
    <xf numFmtId="0" fontId="3" fillId="0" borderId="0" xfId="71" applyFont="1" applyBorder="1" applyAlignment="1">
      <alignment horizontal="center"/>
      <protection/>
    </xf>
    <xf numFmtId="0" fontId="4" fillId="0" borderId="38" xfId="71" applyFont="1" applyBorder="1" applyAlignment="1">
      <alignment horizontal="center"/>
      <protection/>
    </xf>
    <xf numFmtId="0" fontId="3" fillId="0" borderId="0" xfId="72" applyFont="1">
      <alignment/>
      <protection/>
    </xf>
    <xf numFmtId="0" fontId="4" fillId="0" borderId="0" xfId="72" applyFont="1" applyAlignment="1">
      <alignment horizontal="center"/>
      <protection/>
    </xf>
    <xf numFmtId="0" fontId="4" fillId="0" borderId="0" xfId="72" applyFont="1">
      <alignment/>
      <protection/>
    </xf>
    <xf numFmtId="0" fontId="4" fillId="0" borderId="0" xfId="72" applyFont="1" applyAlignment="1">
      <alignment horizontal="centerContinuous"/>
      <protection/>
    </xf>
    <xf numFmtId="0" fontId="4" fillId="0" borderId="17" xfId="72" applyFont="1" applyBorder="1">
      <alignment/>
      <protection/>
    </xf>
    <xf numFmtId="0" fontId="3" fillId="0" borderId="0" xfId="72" applyFont="1" applyBorder="1" applyAlignment="1">
      <alignment horizontal="center"/>
      <protection/>
    </xf>
    <xf numFmtId="0" fontId="4" fillId="0" borderId="0" xfId="0" applyFont="1" applyAlignment="1">
      <alignment horizontal="right"/>
    </xf>
    <xf numFmtId="3" fontId="4" fillId="0" borderId="0" xfId="0" applyNumberFormat="1" applyFont="1" applyAlignment="1">
      <alignment/>
    </xf>
    <xf numFmtId="3" fontId="4" fillId="0" borderId="17" xfId="0" applyNumberFormat="1" applyFont="1" applyBorder="1" applyAlignment="1">
      <alignment/>
    </xf>
    <xf numFmtId="3" fontId="4" fillId="0" borderId="39" xfId="0" applyNumberFormat="1" applyFont="1" applyBorder="1" applyAlignment="1">
      <alignment horizontal="centerContinuous"/>
    </xf>
    <xf numFmtId="3" fontId="4" fillId="0" borderId="29" xfId="0" applyNumberFormat="1" applyFont="1" applyBorder="1" applyAlignment="1">
      <alignment horizontal="centerContinuous"/>
    </xf>
    <xf numFmtId="3" fontId="4" fillId="0" borderId="36" xfId="0" applyNumberFormat="1" applyFont="1" applyBorder="1" applyAlignment="1">
      <alignment horizontal="right"/>
    </xf>
    <xf numFmtId="3" fontId="4" fillId="0" borderId="37" xfId="0" applyNumberFormat="1" applyFont="1" applyBorder="1" applyAlignment="1">
      <alignment horizontal="right"/>
    </xf>
    <xf numFmtId="3" fontId="4" fillId="0" borderId="15" xfId="0" applyNumberFormat="1" applyFont="1" applyBorder="1" applyAlignment="1">
      <alignment horizontal="centerContinuous"/>
    </xf>
    <xf numFmtId="3" fontId="4" fillId="0" borderId="0" xfId="0" applyNumberFormat="1" applyFont="1" applyBorder="1" applyAlignment="1">
      <alignment horizontal="centerContinuous"/>
    </xf>
    <xf numFmtId="165" fontId="4" fillId="0" borderId="15" xfId="0" applyNumberFormat="1" applyFont="1" applyBorder="1" applyAlignment="1">
      <alignment/>
    </xf>
    <xf numFmtId="165" fontId="4" fillId="0" borderId="0" xfId="0" applyNumberFormat="1" applyFont="1" applyAlignment="1">
      <alignment/>
    </xf>
    <xf numFmtId="2" fontId="4" fillId="0" borderId="0" xfId="0" applyNumberFormat="1" applyFont="1" applyAlignment="1">
      <alignment/>
    </xf>
    <xf numFmtId="2" fontId="4" fillId="0" borderId="0" xfId="0" applyNumberFormat="1" applyFont="1" applyBorder="1" applyAlignment="1">
      <alignment/>
    </xf>
    <xf numFmtId="3" fontId="3" fillId="0" borderId="0" xfId="0" applyNumberFormat="1" applyFont="1" applyFill="1" applyAlignment="1">
      <alignment horizontal="right"/>
    </xf>
    <xf numFmtId="165" fontId="3" fillId="0" borderId="4" xfId="0" applyNumberFormat="1" applyFont="1" applyFill="1" applyBorder="1" applyAlignment="1">
      <alignment/>
    </xf>
    <xf numFmtId="165" fontId="3" fillId="0" borderId="12" xfId="0" applyNumberFormat="1" applyFont="1" applyFill="1" applyBorder="1" applyAlignment="1">
      <alignment/>
    </xf>
    <xf numFmtId="2" fontId="3" fillId="0" borderId="12" xfId="0" applyNumberFormat="1" applyFont="1" applyFill="1" applyBorder="1" applyAlignment="1">
      <alignment/>
    </xf>
    <xf numFmtId="165" fontId="3" fillId="0" borderId="15" xfId="0" applyNumberFormat="1" applyFont="1" applyFill="1" applyBorder="1" applyAlignment="1">
      <alignment/>
    </xf>
    <xf numFmtId="165" fontId="3" fillId="0" borderId="0" xfId="0" applyNumberFormat="1" applyFont="1" applyFill="1" applyBorder="1" applyAlignment="1">
      <alignment/>
    </xf>
    <xf numFmtId="2" fontId="3" fillId="0" borderId="0" xfId="0" applyNumberFormat="1" applyFont="1" applyFill="1" applyBorder="1" applyAlignment="1">
      <alignment/>
    </xf>
    <xf numFmtId="165" fontId="3" fillId="0" borderId="0" xfId="0" applyNumberFormat="1" applyFont="1" applyFill="1" applyAlignment="1">
      <alignment/>
    </xf>
    <xf numFmtId="2" fontId="3" fillId="0" borderId="0" xfId="0" applyNumberFormat="1" applyFont="1" applyFill="1" applyAlignment="1">
      <alignment/>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Alignment="1">
      <alignment horizontal="right"/>
    </xf>
    <xf numFmtId="0" fontId="4" fillId="0" borderId="17" xfId="0" applyFont="1" applyBorder="1" applyAlignment="1">
      <alignment/>
    </xf>
    <xf numFmtId="0" fontId="4" fillId="0" borderId="36" xfId="0" applyFont="1" applyBorder="1" applyAlignment="1">
      <alignment horizontal="right"/>
    </xf>
    <xf numFmtId="165" fontId="4" fillId="0" borderId="15" xfId="0" applyNumberFormat="1" applyFont="1" applyBorder="1" applyAlignment="1">
      <alignment horizontal="right"/>
    </xf>
    <xf numFmtId="165" fontId="4" fillId="0" borderId="0" xfId="0" applyNumberFormat="1" applyFont="1" applyAlignment="1">
      <alignment horizontal="right"/>
    </xf>
    <xf numFmtId="165" fontId="3" fillId="0" borderId="4" xfId="0" applyNumberFormat="1" applyFont="1" applyFill="1" applyBorder="1" applyAlignment="1">
      <alignment horizontal="right"/>
    </xf>
    <xf numFmtId="165" fontId="3" fillId="0" borderId="12" xfId="0" applyNumberFormat="1" applyFont="1" applyFill="1" applyBorder="1" applyAlignment="1">
      <alignment horizontal="right"/>
    </xf>
    <xf numFmtId="164" fontId="3" fillId="0" borderId="12" xfId="0" applyNumberFormat="1" applyFont="1" applyFill="1" applyBorder="1" applyAlignment="1">
      <alignment horizontal="right"/>
    </xf>
    <xf numFmtId="165" fontId="3" fillId="0" borderId="1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0" xfId="0" applyNumberFormat="1" applyFont="1" applyFill="1" applyAlignment="1">
      <alignment horizontal="right"/>
    </xf>
    <xf numFmtId="2" fontId="3" fillId="0" borderId="12" xfId="0" applyNumberFormat="1" applyFont="1" applyFill="1" applyBorder="1" applyAlignment="1">
      <alignment horizontal="right"/>
    </xf>
    <xf numFmtId="0" fontId="0" fillId="0" borderId="16" xfId="0" applyBorder="1" applyAlignment="1">
      <alignment horizontal="right"/>
    </xf>
    <xf numFmtId="0" fontId="0" fillId="0" borderId="35" xfId="0" applyBorder="1" applyAlignment="1">
      <alignment/>
    </xf>
    <xf numFmtId="0" fontId="0" fillId="0" borderId="40" xfId="0" applyBorder="1" applyAlignment="1">
      <alignment horizontal="right"/>
    </xf>
    <xf numFmtId="0" fontId="0" fillId="0" borderId="41" xfId="0" applyBorder="1" applyAlignment="1">
      <alignment horizontal="right"/>
    </xf>
    <xf numFmtId="0" fontId="0" fillId="0" borderId="35" xfId="0" applyBorder="1" applyAlignment="1">
      <alignment horizontal="right"/>
    </xf>
    <xf numFmtId="164" fontId="0" fillId="0" borderId="35" xfId="0" applyNumberFormat="1" applyBorder="1" applyAlignment="1">
      <alignment horizontal="right"/>
    </xf>
    <xf numFmtId="164" fontId="2" fillId="0" borderId="41" xfId="0" applyNumberFormat="1" applyFont="1" applyBorder="1" applyAlignment="1">
      <alignment horizontal="right"/>
    </xf>
    <xf numFmtId="164" fontId="0" fillId="0" borderId="35" xfId="0" applyNumberFormat="1" applyBorder="1" applyAlignment="1">
      <alignment/>
    </xf>
    <xf numFmtId="165" fontId="3" fillId="0" borderId="37" xfId="0" applyNumberFormat="1" applyFont="1" applyFill="1" applyBorder="1" applyAlignment="1">
      <alignment/>
    </xf>
    <xf numFmtId="165" fontId="3" fillId="0" borderId="36" xfId="0" applyNumberFormat="1" applyFont="1" applyFill="1" applyBorder="1" applyAlignment="1">
      <alignment/>
    </xf>
    <xf numFmtId="2" fontId="3" fillId="0" borderId="36" xfId="0" applyNumberFormat="1" applyFont="1" applyFill="1" applyBorder="1" applyAlignment="1">
      <alignment/>
    </xf>
    <xf numFmtId="165" fontId="3" fillId="0" borderId="34" xfId="0" applyNumberFormat="1" applyFont="1" applyFill="1" applyBorder="1" applyAlignment="1">
      <alignment horizontal="right"/>
    </xf>
    <xf numFmtId="2" fontId="3" fillId="0" borderId="42" xfId="0" applyNumberFormat="1" applyFont="1" applyFill="1" applyBorder="1" applyAlignment="1">
      <alignment/>
    </xf>
    <xf numFmtId="3" fontId="3" fillId="0" borderId="34" xfId="0" applyNumberFormat="1" applyFont="1" applyFill="1" applyBorder="1" applyAlignment="1">
      <alignment horizontal="right"/>
    </xf>
    <xf numFmtId="165" fontId="5" fillId="0" borderId="4" xfId="0" applyNumberFormat="1" applyFont="1" applyBorder="1" applyAlignment="1">
      <alignment horizontal="center"/>
    </xf>
    <xf numFmtId="165" fontId="5" fillId="0" borderId="12" xfId="0" applyNumberFormat="1" applyFont="1" applyBorder="1" applyAlignment="1">
      <alignment horizontal="center"/>
    </xf>
    <xf numFmtId="164" fontId="3" fillId="0" borderId="4" xfId="71" applyNumberFormat="1" applyFont="1" applyBorder="1" applyAlignment="1">
      <alignment horizontal="center"/>
      <protection/>
    </xf>
    <xf numFmtId="0" fontId="4" fillId="0" borderId="0" xfId="0" applyFont="1" applyFill="1" applyBorder="1" applyAlignment="1">
      <alignment horizontal="right"/>
    </xf>
    <xf numFmtId="0" fontId="4" fillId="0" borderId="0" xfId="71" applyFont="1" applyBorder="1" applyAlignment="1">
      <alignment horizontal="center"/>
      <protection/>
    </xf>
    <xf numFmtId="164" fontId="4" fillId="0" borderId="38" xfId="70" applyNumberFormat="1" applyFont="1" applyBorder="1" applyAlignment="1">
      <alignment horizontal="center"/>
      <protection/>
    </xf>
    <xf numFmtId="164" fontId="3" fillId="0" borderId="43" xfId="70" applyNumberFormat="1" applyFont="1" applyBorder="1" applyAlignment="1">
      <alignment horizontal="center"/>
      <protection/>
    </xf>
    <xf numFmtId="164" fontId="10" fillId="0" borderId="38" xfId="69" applyNumberFormat="1" applyBorder="1" applyAlignment="1">
      <alignment horizontal="center"/>
      <protection/>
    </xf>
    <xf numFmtId="164" fontId="10" fillId="0" borderId="35" xfId="69" applyNumberFormat="1" applyBorder="1" applyAlignment="1">
      <alignment horizontal="center"/>
      <protection/>
    </xf>
    <xf numFmtId="164" fontId="10" fillId="0" borderId="0" xfId="69" applyNumberFormat="1" applyBorder="1" applyAlignment="1">
      <alignment horizontal="center"/>
      <protection/>
    </xf>
    <xf numFmtId="164" fontId="4" fillId="0" borderId="38" xfId="70" applyNumberFormat="1" applyFont="1" applyBorder="1">
      <alignment/>
      <protection/>
    </xf>
    <xf numFmtId="164" fontId="0" fillId="0" borderId="38" xfId="69" applyNumberFormat="1" applyFont="1" applyBorder="1" applyAlignment="1">
      <alignment horizontal="center"/>
      <protection/>
    </xf>
    <xf numFmtId="164" fontId="4" fillId="0" borderId="0" xfId="71" applyNumberFormat="1" applyFont="1" applyAlignment="1">
      <alignment horizontal="center"/>
      <protection/>
    </xf>
    <xf numFmtId="164" fontId="3" fillId="0" borderId="0" xfId="71" applyNumberFormat="1" applyFont="1" applyBorder="1" applyAlignment="1">
      <alignment horizontal="center"/>
      <protection/>
    </xf>
    <xf numFmtId="165" fontId="4" fillId="0" borderId="0" xfId="0" applyNumberFormat="1" applyFont="1" applyBorder="1" applyAlignment="1">
      <alignment/>
    </xf>
    <xf numFmtId="1" fontId="3" fillId="0" borderId="12" xfId="0" applyNumberFormat="1" applyFont="1" applyFill="1" applyBorder="1" applyAlignment="1">
      <alignment/>
    </xf>
    <xf numFmtId="1" fontId="3" fillId="0" borderId="0" xfId="0" applyNumberFormat="1" applyFont="1" applyFill="1" applyBorder="1" applyAlignment="1">
      <alignment/>
    </xf>
    <xf numFmtId="1" fontId="3" fillId="0" borderId="36" xfId="0" applyNumberFormat="1" applyFont="1" applyFill="1" applyBorder="1" applyAlignment="1">
      <alignment/>
    </xf>
    <xf numFmtId="0" fontId="3" fillId="0" borderId="35" xfId="71" applyFont="1" applyBorder="1" applyAlignment="1">
      <alignment horizontal="right"/>
      <protection/>
    </xf>
    <xf numFmtId="0" fontId="3" fillId="0" borderId="0" xfId="0" applyFont="1" applyBorder="1" applyAlignment="1">
      <alignment/>
    </xf>
    <xf numFmtId="0" fontId="4" fillId="0" borderId="0" xfId="0" applyFont="1" applyAlignment="1">
      <alignment horizontal="centerContinuous"/>
    </xf>
    <xf numFmtId="0" fontId="4" fillId="0" borderId="0" xfId="0" applyFont="1" applyBorder="1" applyAlignment="1">
      <alignment horizontal="centerContinuous"/>
    </xf>
    <xf numFmtId="0" fontId="4" fillId="0" borderId="44" xfId="0" applyFont="1" applyBorder="1" applyAlignment="1">
      <alignment/>
    </xf>
    <xf numFmtId="0" fontId="4" fillId="0" borderId="17" xfId="0" applyFont="1" applyFill="1" applyBorder="1" applyAlignment="1">
      <alignment horizontal="centerContinuous"/>
    </xf>
    <xf numFmtId="0" fontId="4" fillId="0" borderId="17" xfId="0" applyFont="1" applyBorder="1" applyAlignment="1">
      <alignment horizontal="centerContinuous"/>
    </xf>
    <xf numFmtId="0" fontId="4" fillId="0" borderId="44" xfId="0" applyFont="1" applyFill="1" applyBorder="1" applyAlignment="1">
      <alignment horizontal="centerContinuous"/>
    </xf>
    <xf numFmtId="0" fontId="4" fillId="0" borderId="28" xfId="0" applyFont="1" applyFill="1" applyBorder="1" applyAlignment="1">
      <alignment horizontal="centerContinuous"/>
    </xf>
    <xf numFmtId="0" fontId="4" fillId="0" borderId="35" xfId="0" applyFont="1" applyBorder="1" applyAlignment="1">
      <alignment/>
    </xf>
    <xf numFmtId="0" fontId="4" fillId="0" borderId="37" xfId="0" applyFont="1" applyFill="1" applyBorder="1" applyAlignment="1">
      <alignment horizontal="centerContinuous"/>
    </xf>
    <xf numFmtId="0" fontId="4" fillId="0" borderId="36" xfId="0" applyFont="1" applyFill="1" applyBorder="1" applyAlignment="1">
      <alignment horizontal="centerContinuous"/>
    </xf>
    <xf numFmtId="0" fontId="4" fillId="0" borderId="42" xfId="0" applyFont="1" applyFill="1" applyBorder="1" applyAlignment="1">
      <alignment horizontal="centerContinuous"/>
    </xf>
    <xf numFmtId="0" fontId="4" fillId="0" borderId="15" xfId="0" applyFont="1" applyFill="1" applyBorder="1" applyAlignment="1">
      <alignment/>
    </xf>
    <xf numFmtId="0" fontId="4" fillId="0" borderId="0" xfId="0" applyFont="1" applyFill="1" applyBorder="1" applyAlignment="1">
      <alignment/>
    </xf>
    <xf numFmtId="0" fontId="4" fillId="0" borderId="35" xfId="0" applyFont="1" applyFill="1" applyBorder="1" applyAlignment="1">
      <alignment/>
    </xf>
    <xf numFmtId="0" fontId="4" fillId="0" borderId="4" xfId="0" applyFont="1" applyFill="1" applyBorder="1" applyAlignment="1">
      <alignment/>
    </xf>
    <xf numFmtId="0" fontId="4" fillId="0" borderId="12" xfId="0" applyFont="1" applyFill="1" applyBorder="1" applyAlignment="1">
      <alignment/>
    </xf>
    <xf numFmtId="0" fontId="4" fillId="0" borderId="34" xfId="0" applyFont="1" applyFill="1" applyBorder="1" applyAlignment="1">
      <alignment/>
    </xf>
    <xf numFmtId="0" fontId="4" fillId="0" borderId="0" xfId="0" applyFont="1" applyBorder="1" applyAlignment="1">
      <alignment horizontal="right"/>
    </xf>
    <xf numFmtId="0" fontId="4" fillId="0" borderId="35" xfId="0" applyFont="1" applyBorder="1" applyAlignment="1">
      <alignment horizontal="right"/>
    </xf>
    <xf numFmtId="0" fontId="4" fillId="0" borderId="15" xfId="0" applyFont="1" applyFill="1" applyBorder="1" applyAlignment="1">
      <alignment horizontal="right"/>
    </xf>
    <xf numFmtId="0" fontId="4" fillId="0" borderId="35" xfId="0" applyFont="1" applyFill="1" applyBorder="1" applyAlignment="1">
      <alignment horizontal="right"/>
    </xf>
    <xf numFmtId="0" fontId="4" fillId="0" borderId="42" xfId="0" applyFont="1" applyBorder="1" applyAlignment="1">
      <alignment horizontal="right"/>
    </xf>
    <xf numFmtId="0" fontId="4" fillId="0" borderId="37" xfId="0" applyFont="1" applyFill="1" applyBorder="1" applyAlignment="1">
      <alignment horizontal="right"/>
    </xf>
    <xf numFmtId="0" fontId="4" fillId="0" borderId="36" xfId="0" applyFont="1" applyFill="1" applyBorder="1" applyAlignment="1">
      <alignment horizontal="right"/>
    </xf>
    <xf numFmtId="0" fontId="4" fillId="0" borderId="42" xfId="0" applyFont="1" applyFill="1" applyBorder="1" applyAlignment="1">
      <alignment horizontal="right"/>
    </xf>
    <xf numFmtId="3" fontId="4" fillId="0" borderId="15" xfId="0" applyNumberFormat="1" applyFont="1" applyBorder="1" applyAlignment="1">
      <alignment/>
    </xf>
    <xf numFmtId="3" fontId="4" fillId="0" borderId="35" xfId="0" applyNumberFormat="1" applyFont="1" applyBorder="1" applyAlignment="1">
      <alignment/>
    </xf>
    <xf numFmtId="3" fontId="4" fillId="0" borderId="0" xfId="0" applyNumberFormat="1" applyFont="1" applyBorder="1" applyAlignment="1">
      <alignment/>
    </xf>
    <xf numFmtId="165" fontId="4" fillId="0" borderId="35" xfId="0" applyNumberFormat="1" applyFont="1" applyBorder="1" applyAlignment="1">
      <alignment/>
    </xf>
    <xf numFmtId="165" fontId="4" fillId="0" borderId="35" xfId="0" applyNumberFormat="1" applyFont="1" applyBorder="1" applyAlignment="1">
      <alignment horizontal="right"/>
    </xf>
    <xf numFmtId="0" fontId="3" fillId="0" borderId="0" xfId="0" applyFont="1" applyFill="1" applyAlignment="1">
      <alignment horizontal="right"/>
    </xf>
    <xf numFmtId="0" fontId="3" fillId="0" borderId="35" xfId="0" applyFont="1" applyFill="1" applyBorder="1" applyAlignment="1">
      <alignment horizontal="right"/>
    </xf>
    <xf numFmtId="0" fontId="3" fillId="0" borderId="35" xfId="0" applyFont="1" applyBorder="1" applyAlignment="1">
      <alignment/>
    </xf>
    <xf numFmtId="165" fontId="4" fillId="0" borderId="0" xfId="0" applyNumberFormat="1" applyFont="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17" fillId="0" borderId="0" xfId="0" applyFont="1" applyBorder="1" applyAlignment="1">
      <alignment/>
    </xf>
    <xf numFmtId="0" fontId="17" fillId="0" borderId="0" xfId="0" applyFont="1" applyAlignment="1">
      <alignment/>
    </xf>
    <xf numFmtId="0" fontId="17" fillId="0" borderId="35" xfId="0" applyFont="1" applyBorder="1" applyAlignment="1">
      <alignment horizontal="right"/>
    </xf>
    <xf numFmtId="165" fontId="17" fillId="0" borderId="15" xfId="0" applyNumberFormat="1" applyFont="1" applyBorder="1" applyAlignment="1">
      <alignment/>
    </xf>
    <xf numFmtId="165" fontId="17" fillId="0" borderId="0" xfId="0" applyNumberFormat="1" applyFont="1" applyAlignment="1">
      <alignment/>
    </xf>
    <xf numFmtId="165" fontId="17" fillId="0" borderId="35" xfId="0" applyNumberFormat="1" applyFont="1" applyBorder="1" applyAlignment="1">
      <alignment/>
    </xf>
    <xf numFmtId="165" fontId="17" fillId="0" borderId="0" xfId="0" applyNumberFormat="1" applyFont="1" applyBorder="1" applyAlignment="1">
      <alignment/>
    </xf>
    <xf numFmtId="0" fontId="0" fillId="0" borderId="36" xfId="0" applyBorder="1" applyAlignment="1">
      <alignmen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172" fontId="0" fillId="0" borderId="15" xfId="0" applyNumberFormat="1" applyBorder="1" applyAlignment="1">
      <alignment/>
    </xf>
    <xf numFmtId="172" fontId="0" fillId="0" borderId="0" xfId="0" applyNumberFormat="1" applyBorder="1" applyAlignment="1">
      <alignment/>
    </xf>
    <xf numFmtId="172" fontId="0" fillId="0" borderId="35" xfId="0" applyNumberFormat="1" applyBorder="1" applyAlignment="1">
      <alignment/>
    </xf>
    <xf numFmtId="172" fontId="0" fillId="0" borderId="36" xfId="0" applyNumberFormat="1" applyBorder="1" applyAlignment="1">
      <alignment/>
    </xf>
    <xf numFmtId="172" fontId="0" fillId="0" borderId="37" xfId="0" applyNumberFormat="1" applyBorder="1" applyAlignment="1">
      <alignment/>
    </xf>
    <xf numFmtId="172" fontId="0" fillId="0" borderId="42" xfId="0" applyNumberFormat="1" applyBorder="1" applyAlignment="1">
      <alignment/>
    </xf>
    <xf numFmtId="172" fontId="2" fillId="0" borderId="15" xfId="0" applyNumberFormat="1" applyFont="1" applyBorder="1" applyAlignment="1">
      <alignment/>
    </xf>
    <xf numFmtId="172" fontId="2" fillId="0" borderId="0" xfId="0" applyNumberFormat="1" applyFont="1" applyBorder="1" applyAlignment="1">
      <alignment/>
    </xf>
    <xf numFmtId="172" fontId="2" fillId="0" borderId="35" xfId="0" applyNumberFormat="1" applyFont="1" applyBorder="1" applyAlignment="1">
      <alignment/>
    </xf>
    <xf numFmtId="0" fontId="4" fillId="0" borderId="15" xfId="71" applyFont="1" applyBorder="1" applyAlignment="1" quotePrefix="1">
      <alignment horizontal="center"/>
      <protection/>
    </xf>
    <xf numFmtId="172" fontId="2" fillId="0" borderId="12" xfId="0" applyNumberFormat="1" applyFont="1" applyBorder="1" applyAlignment="1">
      <alignment/>
    </xf>
    <xf numFmtId="0" fontId="2" fillId="0" borderId="0" xfId="0" applyFont="1" applyBorder="1" applyAlignment="1">
      <alignment horizontal="center"/>
    </xf>
    <xf numFmtId="0" fontId="0" fillId="0" borderId="0" xfId="0" applyFill="1" applyAlignment="1">
      <alignment/>
    </xf>
    <xf numFmtId="0" fontId="4" fillId="0" borderId="45" xfId="72" applyFont="1" applyBorder="1" applyAlignment="1">
      <alignment horizontal="center"/>
      <protection/>
    </xf>
    <xf numFmtId="0" fontId="4" fillId="0" borderId="17" xfId="72" applyFont="1" applyBorder="1" applyAlignment="1">
      <alignment horizontal="center"/>
      <protection/>
    </xf>
    <xf numFmtId="0" fontId="4" fillId="0" borderId="46" xfId="72" applyFont="1" applyBorder="1" applyAlignment="1">
      <alignment horizontal="center"/>
      <protection/>
    </xf>
    <xf numFmtId="0" fontId="4" fillId="0" borderId="36" xfId="72" applyFont="1" applyBorder="1" applyAlignment="1">
      <alignment horizontal="center"/>
      <protection/>
    </xf>
    <xf numFmtId="0" fontId="4" fillId="0" borderId="0" xfId="72" applyFont="1" applyBorder="1" applyAlignment="1">
      <alignment horizontal="center"/>
      <protection/>
    </xf>
    <xf numFmtId="0" fontId="4" fillId="0" borderId="38" xfId="72" applyFont="1" applyBorder="1" applyAlignment="1">
      <alignment horizontal="right"/>
      <protection/>
    </xf>
    <xf numFmtId="0" fontId="4" fillId="0" borderId="0" xfId="72" applyFont="1" applyBorder="1" applyAlignment="1">
      <alignment horizontal="right"/>
      <protection/>
    </xf>
    <xf numFmtId="3" fontId="4" fillId="0" borderId="0" xfId="72" applyNumberFormat="1" applyFont="1" applyBorder="1" applyAlignment="1">
      <alignment horizontal="right"/>
      <protection/>
    </xf>
    <xf numFmtId="164" fontId="4" fillId="0" borderId="38" xfId="70" applyNumberFormat="1" applyFont="1" applyBorder="1" applyAlignment="1">
      <alignment horizontal="right"/>
      <protection/>
    </xf>
    <xf numFmtId="0" fontId="4" fillId="0" borderId="0" xfId="70" applyFont="1" applyBorder="1" applyAlignment="1">
      <alignment horizontal="center"/>
      <protection/>
    </xf>
    <xf numFmtId="164" fontId="4" fillId="0" borderId="0" xfId="70" applyNumberFormat="1" applyFont="1" applyBorder="1" applyAlignment="1">
      <alignment horizontal="right"/>
      <protection/>
    </xf>
    <xf numFmtId="0" fontId="0" fillId="0" borderId="25" xfId="0" applyBorder="1" applyAlignment="1">
      <alignment/>
    </xf>
    <xf numFmtId="3" fontId="3" fillId="0" borderId="4" xfId="71" applyNumberFormat="1" applyFont="1" applyBorder="1" applyAlignment="1">
      <alignment horizontal="center"/>
      <protection/>
    </xf>
    <xf numFmtId="3" fontId="4" fillId="0" borderId="15" xfId="71" applyNumberFormat="1" applyFont="1" applyBorder="1" applyAlignment="1">
      <alignment horizontal="center"/>
      <protection/>
    </xf>
    <xf numFmtId="2" fontId="4" fillId="0" borderId="0" xfId="0" applyNumberFormat="1" applyFont="1" applyFill="1" applyBorder="1" applyAlignment="1">
      <alignment/>
    </xf>
    <xf numFmtId="172" fontId="0" fillId="0" borderId="15" xfId="0" applyNumberFormat="1" applyFill="1" applyBorder="1" applyAlignment="1">
      <alignment/>
    </xf>
    <xf numFmtId="172" fontId="0" fillId="0" borderId="0" xfId="0" applyNumberFormat="1" applyFill="1" applyBorder="1" applyAlignment="1">
      <alignment/>
    </xf>
    <xf numFmtId="172" fontId="0" fillId="0" borderId="37" xfId="0" applyNumberFormat="1" applyFill="1" applyBorder="1" applyAlignment="1">
      <alignment/>
    </xf>
    <xf numFmtId="172" fontId="0" fillId="0" borderId="36" xfId="0" applyNumberFormat="1" applyFill="1" applyBorder="1" applyAlignment="1">
      <alignment/>
    </xf>
    <xf numFmtId="0" fontId="2" fillId="0" borderId="21" xfId="0" applyFont="1" applyBorder="1" applyAlignment="1">
      <alignment horizontal="left"/>
    </xf>
    <xf numFmtId="0" fontId="5" fillId="0" borderId="0" xfId="0" applyFont="1" applyAlignment="1">
      <alignment horizontal="left"/>
    </xf>
    <xf numFmtId="0" fontId="4" fillId="0" borderId="0" xfId="0" applyFont="1" applyFill="1" applyAlignment="1">
      <alignment/>
    </xf>
    <xf numFmtId="3" fontId="4" fillId="0" borderId="0" xfId="0" applyNumberFormat="1" applyFont="1" applyFill="1" applyAlignment="1">
      <alignment/>
    </xf>
    <xf numFmtId="165" fontId="4" fillId="0" borderId="15" xfId="0" applyNumberFormat="1" applyFont="1" applyFill="1" applyBorder="1" applyAlignment="1">
      <alignment/>
    </xf>
    <xf numFmtId="165" fontId="4" fillId="0" borderId="0" xfId="0" applyNumberFormat="1" applyFont="1" applyFill="1" applyAlignment="1">
      <alignment/>
    </xf>
    <xf numFmtId="2" fontId="4" fillId="0" borderId="0" xfId="0" applyNumberFormat="1" applyFont="1" applyFill="1" applyAlignment="1">
      <alignment/>
    </xf>
    <xf numFmtId="164" fontId="3" fillId="0" borderId="15" xfId="0" applyNumberFormat="1" applyFont="1" applyFill="1" applyBorder="1" applyAlignment="1">
      <alignment/>
    </xf>
    <xf numFmtId="164" fontId="3" fillId="0" borderId="0" xfId="0" applyNumberFormat="1" applyFont="1" applyFill="1" applyAlignment="1">
      <alignment/>
    </xf>
    <xf numFmtId="164" fontId="3" fillId="0" borderId="0" xfId="0" applyNumberFormat="1" applyFont="1" applyFill="1" applyBorder="1" applyAlignment="1">
      <alignment/>
    </xf>
    <xf numFmtId="0" fontId="4" fillId="0" borderId="17" xfId="0" applyFont="1" applyFill="1" applyBorder="1" applyAlignment="1">
      <alignment/>
    </xf>
    <xf numFmtId="3" fontId="4" fillId="0" borderId="39" xfId="0" applyNumberFormat="1" applyFont="1" applyFill="1" applyBorder="1" applyAlignment="1">
      <alignment horizontal="centerContinuous"/>
    </xf>
    <xf numFmtId="3" fontId="4" fillId="0" borderId="29" xfId="0" applyNumberFormat="1" applyFont="1" applyFill="1" applyBorder="1" applyAlignment="1">
      <alignment horizontal="centerContinuous"/>
    </xf>
    <xf numFmtId="3" fontId="4" fillId="0" borderId="37" xfId="0" applyNumberFormat="1" applyFont="1" applyFill="1" applyBorder="1" applyAlignment="1">
      <alignment horizontal="right"/>
    </xf>
    <xf numFmtId="3" fontId="4" fillId="0" borderId="36" xfId="0" applyNumberFormat="1" applyFont="1" applyFill="1" applyBorder="1" applyAlignment="1">
      <alignment horizontal="right"/>
    </xf>
    <xf numFmtId="0" fontId="4" fillId="0" borderId="0" xfId="0" applyFont="1" applyFill="1" applyAlignment="1">
      <alignment horizontal="right"/>
    </xf>
    <xf numFmtId="3" fontId="4" fillId="0" borderId="15" xfId="0" applyNumberFormat="1" applyFont="1" applyFill="1" applyBorder="1" applyAlignment="1">
      <alignment horizontal="centerContinuous"/>
    </xf>
    <xf numFmtId="3" fontId="4" fillId="0" borderId="0" xfId="0" applyNumberFormat="1" applyFont="1" applyFill="1" applyBorder="1" applyAlignment="1">
      <alignment horizontal="centerContinuous"/>
    </xf>
    <xf numFmtId="165" fontId="4" fillId="0" borderId="15" xfId="0" applyNumberFormat="1" applyFont="1" applyFill="1" applyBorder="1" applyAlignment="1">
      <alignment horizontal="right"/>
    </xf>
    <xf numFmtId="165" fontId="4" fillId="0" borderId="0" xfId="0" applyNumberFormat="1" applyFont="1" applyFill="1" applyAlignment="1">
      <alignment horizontal="right"/>
    </xf>
    <xf numFmtId="164" fontId="4" fillId="0" borderId="0" xfId="0" applyNumberFormat="1" applyFont="1" applyFill="1" applyAlignment="1">
      <alignment horizontal="right"/>
    </xf>
    <xf numFmtId="165" fontId="4" fillId="0" borderId="0" xfId="0" applyNumberFormat="1" applyFont="1" applyFill="1" applyBorder="1" applyAlignment="1">
      <alignment/>
    </xf>
    <xf numFmtId="1" fontId="4" fillId="0" borderId="0" xfId="0" applyNumberFormat="1" applyFont="1" applyFill="1" applyBorder="1" applyAlignment="1">
      <alignment/>
    </xf>
    <xf numFmtId="2" fontId="4" fillId="0" borderId="0" xfId="0" applyNumberFormat="1" applyFont="1" applyFill="1" applyAlignment="1">
      <alignment horizontal="right"/>
    </xf>
    <xf numFmtId="4" fontId="3" fillId="0" borderId="0" xfId="0" applyNumberFormat="1" applyFont="1" applyFill="1" applyAlignment="1">
      <alignment horizontal="right"/>
    </xf>
    <xf numFmtId="0" fontId="0" fillId="0" borderId="24" xfId="0" applyFill="1" applyBorder="1" applyAlignment="1">
      <alignment horizontal="center"/>
    </xf>
    <xf numFmtId="0" fontId="0" fillId="0" borderId="25" xfId="0" applyFill="1" applyBorder="1" applyAlignment="1">
      <alignment horizontal="center"/>
    </xf>
    <xf numFmtId="0" fontId="2" fillId="0" borderId="26" xfId="0" applyFont="1" applyFill="1" applyBorder="1" applyAlignment="1">
      <alignment/>
    </xf>
    <xf numFmtId="164" fontId="0" fillId="0" borderId="25" xfId="0" applyNumberFormat="1" applyFill="1" applyBorder="1" applyAlignment="1">
      <alignment/>
    </xf>
    <xf numFmtId="164" fontId="2" fillId="0" borderId="25" xfId="0" applyNumberFormat="1" applyFont="1" applyFill="1" applyBorder="1" applyAlignment="1">
      <alignment/>
    </xf>
    <xf numFmtId="164" fontId="0" fillId="0" borderId="25" xfId="0" applyNumberFormat="1" applyFont="1" applyFill="1" applyBorder="1" applyAlignment="1">
      <alignment/>
    </xf>
    <xf numFmtId="165" fontId="5" fillId="0" borderId="15" xfId="0" applyNumberFormat="1" applyFont="1" applyFill="1" applyBorder="1" applyAlignment="1">
      <alignment horizontal="center"/>
    </xf>
    <xf numFmtId="165" fontId="5" fillId="0" borderId="0" xfId="0" applyNumberFormat="1" applyFont="1" applyFill="1" applyAlignment="1">
      <alignment horizontal="center"/>
    </xf>
    <xf numFmtId="165" fontId="5" fillId="0" borderId="4" xfId="0" applyNumberFormat="1" applyFont="1" applyFill="1" applyBorder="1" applyAlignment="1">
      <alignment horizontal="center"/>
    </xf>
    <xf numFmtId="165" fontId="5" fillId="0" borderId="12" xfId="0" applyNumberFormat="1" applyFont="1" applyFill="1" applyBorder="1" applyAlignment="1">
      <alignment horizontal="center"/>
    </xf>
    <xf numFmtId="165" fontId="5" fillId="0" borderId="15" xfId="0" applyNumberFormat="1" applyFont="1" applyFill="1" applyBorder="1" applyAlignment="1">
      <alignment/>
    </xf>
    <xf numFmtId="165" fontId="5" fillId="0" borderId="0" xfId="0" applyNumberFormat="1" applyFont="1" applyFill="1" applyBorder="1" applyAlignment="1">
      <alignment/>
    </xf>
    <xf numFmtId="165" fontId="5" fillId="0" borderId="0" xfId="0" applyNumberFormat="1" applyFont="1" applyFill="1" applyAlignment="1">
      <alignment/>
    </xf>
    <xf numFmtId="165" fontId="5" fillId="0" borderId="35" xfId="0" applyNumberFormat="1" applyFont="1" applyFill="1" applyBorder="1" applyAlignment="1">
      <alignment/>
    </xf>
    <xf numFmtId="165" fontId="5" fillId="0" borderId="4" xfId="0" applyNumberFormat="1" applyFont="1" applyFill="1" applyBorder="1" applyAlignment="1">
      <alignment/>
    </xf>
    <xf numFmtId="165" fontId="5" fillId="0" borderId="12" xfId="0" applyNumberFormat="1" applyFont="1" applyFill="1" applyBorder="1" applyAlignment="1">
      <alignment/>
    </xf>
    <xf numFmtId="165" fontId="5" fillId="0" borderId="34" xfId="0" applyNumberFormat="1" applyFont="1" applyFill="1" applyBorder="1" applyAlignment="1">
      <alignment/>
    </xf>
    <xf numFmtId="165" fontId="5" fillId="0" borderId="0" xfId="0" applyNumberFormat="1" applyFont="1" applyFill="1" applyAlignment="1">
      <alignment horizontal="right"/>
    </xf>
    <xf numFmtId="165" fontId="0" fillId="0" borderId="0" xfId="0" applyNumberFormat="1" applyFill="1" applyAlignment="1">
      <alignment/>
    </xf>
    <xf numFmtId="164" fontId="2" fillId="0" borderId="0" xfId="0" applyNumberFormat="1" applyFont="1" applyFill="1" applyBorder="1" applyAlignment="1">
      <alignment/>
    </xf>
    <xf numFmtId="0" fontId="3" fillId="0" borderId="0" xfId="71" applyFont="1" applyBorder="1" applyAlignment="1">
      <alignment horizontal="right"/>
      <protection/>
    </xf>
    <xf numFmtId="0" fontId="4" fillId="0" borderId="0" xfId="71" applyFont="1" applyBorder="1">
      <alignment/>
      <protection/>
    </xf>
    <xf numFmtId="3" fontId="3" fillId="0" borderId="0" xfId="71" applyNumberFormat="1" applyFont="1" applyBorder="1" applyAlignment="1">
      <alignment horizontal="center"/>
      <protection/>
    </xf>
    <xf numFmtId="164" fontId="0" fillId="0" borderId="0" xfId="0" applyNumberFormat="1" applyFill="1" applyAlignment="1">
      <alignment/>
    </xf>
    <xf numFmtId="164" fontId="0" fillId="0" borderId="15" xfId="0" applyNumberFormat="1" applyBorder="1" applyAlignment="1">
      <alignment horizontal="right"/>
    </xf>
    <xf numFmtId="164" fontId="0" fillId="0" borderId="15" xfId="0" applyNumberFormat="1" applyBorder="1" applyAlignment="1">
      <alignment/>
    </xf>
    <xf numFmtId="164" fontId="0" fillId="0" borderId="15" xfId="0" applyNumberFormat="1" applyFill="1" applyBorder="1" applyAlignment="1">
      <alignment/>
    </xf>
    <xf numFmtId="164" fontId="0" fillId="0" borderId="0" xfId="0" applyNumberFormat="1" applyFill="1" applyBorder="1" applyAlignment="1">
      <alignment/>
    </xf>
    <xf numFmtId="164" fontId="0" fillId="0" borderId="37" xfId="0" applyNumberFormat="1" applyBorder="1" applyAlignment="1">
      <alignment/>
    </xf>
    <xf numFmtId="164" fontId="0" fillId="0" borderId="36" xfId="0" applyNumberFormat="1" applyBorder="1" applyAlignment="1">
      <alignment/>
    </xf>
    <xf numFmtId="164" fontId="0" fillId="0" borderId="42" xfId="0" applyNumberFormat="1" applyBorder="1" applyAlignment="1">
      <alignment/>
    </xf>
    <xf numFmtId="164" fontId="0" fillId="0" borderId="37" xfId="0" applyNumberFormat="1" applyFill="1" applyBorder="1" applyAlignment="1">
      <alignment/>
    </xf>
    <xf numFmtId="164" fontId="0" fillId="0" borderId="36" xfId="0" applyNumberFormat="1" applyFill="1" applyBorder="1" applyAlignment="1">
      <alignment/>
    </xf>
    <xf numFmtId="164" fontId="2" fillId="0" borderId="35" xfId="0" applyNumberFormat="1" applyFont="1" applyBorder="1" applyAlignment="1">
      <alignment/>
    </xf>
    <xf numFmtId="164" fontId="2" fillId="0" borderId="12" xfId="0" applyNumberFormat="1" applyFont="1" applyBorder="1" applyAlignment="1">
      <alignment/>
    </xf>
    <xf numFmtId="164" fontId="2" fillId="0" borderId="15" xfId="0" applyNumberFormat="1" applyFont="1" applyFill="1" applyBorder="1" applyAlignment="1">
      <alignment/>
    </xf>
    <xf numFmtId="164" fontId="2" fillId="0" borderId="12" xfId="0" applyNumberFormat="1" applyFont="1" applyFill="1" applyBorder="1" applyAlignment="1">
      <alignment/>
    </xf>
    <xf numFmtId="172" fontId="0" fillId="0" borderId="15" xfId="0" applyNumberFormat="1" applyFont="1" applyFill="1" applyBorder="1" applyAlignment="1">
      <alignment/>
    </xf>
    <xf numFmtId="172" fontId="0" fillId="0" borderId="0" xfId="0" applyNumberFormat="1" applyFont="1" applyFill="1" applyBorder="1" applyAlignment="1">
      <alignment/>
    </xf>
    <xf numFmtId="0" fontId="2" fillId="0" borderId="4" xfId="0" applyFont="1" applyBorder="1" applyAlignment="1">
      <alignment/>
    </xf>
    <xf numFmtId="172" fontId="0" fillId="0" borderId="12" xfId="0" applyNumberFormat="1" applyFont="1" applyFill="1" applyBorder="1" applyAlignment="1">
      <alignment/>
    </xf>
    <xf numFmtId="0" fontId="3" fillId="0" borderId="0" xfId="72" applyFont="1" applyAlignment="1">
      <alignment horizontal="center"/>
      <protection/>
    </xf>
    <xf numFmtId="164" fontId="2" fillId="0" borderId="38" xfId="0" applyNumberFormat="1" applyFont="1" applyFill="1" applyBorder="1" applyAlignment="1">
      <alignment/>
    </xf>
    <xf numFmtId="164" fontId="2" fillId="0" borderId="47" xfId="0" applyNumberFormat="1" applyFont="1" applyFill="1" applyBorder="1" applyAlignment="1">
      <alignment/>
    </xf>
    <xf numFmtId="164" fontId="0" fillId="0" borderId="38"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7"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38" xfId="0" applyNumberFormat="1" applyFont="1" applyFill="1" applyBorder="1" applyAlignment="1">
      <alignment/>
    </xf>
    <xf numFmtId="164" fontId="0" fillId="0" borderId="15" xfId="0" applyNumberFormat="1" applyFont="1" applyFill="1" applyBorder="1" applyAlignment="1">
      <alignment/>
    </xf>
    <xf numFmtId="164" fontId="0" fillId="0" borderId="47" xfId="0" applyNumberFormat="1" applyFont="1" applyFill="1" applyBorder="1" applyAlignment="1">
      <alignment/>
    </xf>
    <xf numFmtId="164" fontId="0" fillId="0" borderId="0" xfId="0" applyNumberFormat="1" applyFont="1" applyFill="1" applyBorder="1" applyAlignment="1">
      <alignment/>
    </xf>
    <xf numFmtId="164" fontId="2" fillId="0" borderId="13" xfId="0" applyNumberFormat="1" applyFont="1" applyFill="1" applyBorder="1" applyAlignment="1">
      <alignment/>
    </xf>
    <xf numFmtId="164" fontId="2" fillId="0" borderId="48" xfId="0" applyNumberFormat="1" applyFont="1" applyFill="1" applyBorder="1" applyAlignment="1">
      <alignment/>
    </xf>
    <xf numFmtId="164" fontId="2" fillId="0" borderId="14" xfId="0" applyNumberFormat="1" applyFont="1" applyFill="1" applyBorder="1" applyAlignment="1">
      <alignment/>
    </xf>
    <xf numFmtId="164" fontId="0" fillId="0" borderId="16" xfId="0" applyNumberFormat="1" applyFont="1" applyFill="1" applyBorder="1" applyAlignment="1">
      <alignment/>
    </xf>
    <xf numFmtId="164" fontId="0" fillId="0" borderId="49" xfId="0" applyNumberFormat="1" applyFont="1" applyFill="1" applyBorder="1" applyAlignment="1">
      <alignment/>
    </xf>
    <xf numFmtId="164" fontId="2" fillId="0" borderId="16" xfId="0" applyNumberFormat="1" applyFont="1" applyFill="1" applyBorder="1" applyAlignment="1">
      <alignment/>
    </xf>
    <xf numFmtId="164" fontId="2" fillId="0" borderId="50" xfId="0" applyNumberFormat="1" applyFont="1" applyFill="1" applyBorder="1" applyAlignment="1">
      <alignment/>
    </xf>
    <xf numFmtId="164" fontId="2" fillId="0" borderId="31" xfId="0" applyNumberFormat="1" applyFont="1" applyFill="1" applyBorder="1" applyAlignment="1">
      <alignment/>
    </xf>
    <xf numFmtId="164" fontId="2" fillId="0" borderId="51" xfId="0" applyNumberFormat="1" applyFont="1" applyFill="1" applyBorder="1" applyAlignment="1">
      <alignment/>
    </xf>
    <xf numFmtId="164" fontId="2" fillId="0" borderId="30" xfId="0" applyNumberFormat="1" applyFont="1" applyFill="1" applyBorder="1" applyAlignment="1">
      <alignment/>
    </xf>
    <xf numFmtId="164" fontId="2" fillId="0" borderId="52" xfId="0" applyNumberFormat="1" applyFont="1" applyFill="1" applyBorder="1" applyAlignment="1">
      <alignment/>
    </xf>
    <xf numFmtId="164" fontId="0" fillId="0" borderId="52" xfId="0" applyNumberFormat="1" applyFont="1" applyFill="1" applyBorder="1" applyAlignment="1">
      <alignment horizontal="center"/>
    </xf>
    <xf numFmtId="164" fontId="0" fillId="0" borderId="52" xfId="0" applyNumberFormat="1" applyFont="1" applyFill="1" applyBorder="1" applyAlignment="1">
      <alignment/>
    </xf>
    <xf numFmtId="164" fontId="2" fillId="0" borderId="53" xfId="0" applyNumberFormat="1" applyFont="1" applyFill="1" applyBorder="1" applyAlignment="1">
      <alignment/>
    </xf>
    <xf numFmtId="164" fontId="0" fillId="0" borderId="9" xfId="0" applyNumberFormat="1" applyFont="1" applyFill="1" applyBorder="1" applyAlignment="1">
      <alignment/>
    </xf>
    <xf numFmtId="164" fontId="2" fillId="0" borderId="54" xfId="0" applyNumberFormat="1" applyFont="1" applyFill="1" applyBorder="1" applyAlignment="1">
      <alignment/>
    </xf>
    <xf numFmtId="164" fontId="2" fillId="0" borderId="9" xfId="0" applyNumberFormat="1" applyFont="1" applyFill="1" applyBorder="1" applyAlignment="1">
      <alignment/>
    </xf>
    <xf numFmtId="165" fontId="4" fillId="0" borderId="55" xfId="0" applyNumberFormat="1" applyFont="1" applyFill="1" applyBorder="1" applyAlignment="1">
      <alignment/>
    </xf>
    <xf numFmtId="164" fontId="2" fillId="0" borderId="56" xfId="0" applyNumberFormat="1" applyFont="1" applyFill="1" applyBorder="1" applyAlignment="1">
      <alignment/>
    </xf>
    <xf numFmtId="164" fontId="2" fillId="0" borderId="49" xfId="0" applyNumberFormat="1" applyFont="1" applyFill="1" applyBorder="1" applyAlignment="1">
      <alignment/>
    </xf>
    <xf numFmtId="165" fontId="4" fillId="0" borderId="57" xfId="0" applyNumberFormat="1" applyFont="1" applyFill="1" applyBorder="1" applyAlignment="1">
      <alignment/>
    </xf>
    <xf numFmtId="164" fontId="2" fillId="0" borderId="58" xfId="0" applyNumberFormat="1" applyFont="1" applyFill="1" applyBorder="1" applyAlignment="1">
      <alignment/>
    </xf>
    <xf numFmtId="0" fontId="2" fillId="0" borderId="25" xfId="0" applyFont="1" applyBorder="1" applyAlignment="1">
      <alignment/>
    </xf>
    <xf numFmtId="3" fontId="2" fillId="0" borderId="16" xfId="0" applyNumberFormat="1" applyFont="1" applyBorder="1" applyAlignment="1">
      <alignment/>
    </xf>
    <xf numFmtId="3" fontId="2" fillId="0" borderId="25" xfId="0" applyNumberFormat="1" applyFont="1" applyFill="1" applyBorder="1" applyAlignment="1">
      <alignment/>
    </xf>
    <xf numFmtId="165" fontId="3" fillId="0" borderId="0" xfId="0" applyNumberFormat="1" applyFont="1" applyAlignment="1">
      <alignment/>
    </xf>
    <xf numFmtId="0" fontId="2" fillId="0" borderId="0" xfId="0" applyFont="1" applyFill="1" applyBorder="1" applyAlignment="1">
      <alignment/>
    </xf>
    <xf numFmtId="0" fontId="0" fillId="0" borderId="0" xfId="73" applyFont="1" applyFill="1">
      <alignment/>
      <protection/>
    </xf>
    <xf numFmtId="0" fontId="0" fillId="0" borderId="0" xfId="73" applyFont="1" applyFill="1">
      <alignment/>
      <protection/>
    </xf>
    <xf numFmtId="0" fontId="0" fillId="0" borderId="0" xfId="73" applyFont="1" applyFill="1" applyAlignment="1">
      <alignment horizontal="right"/>
      <protection/>
    </xf>
    <xf numFmtId="0" fontId="2" fillId="0" borderId="0" xfId="73" applyFont="1" applyFill="1">
      <alignment/>
      <protection/>
    </xf>
    <xf numFmtId="164" fontId="0" fillId="0" borderId="15" xfId="73" applyNumberFormat="1" applyFont="1" applyFill="1" applyBorder="1" applyAlignment="1">
      <alignment horizontal="right"/>
      <protection/>
    </xf>
    <xf numFmtId="164" fontId="0" fillId="0" borderId="0" xfId="73" applyNumberFormat="1" applyFont="1" applyFill="1" applyBorder="1" applyAlignment="1">
      <alignment horizontal="right"/>
      <protection/>
    </xf>
    <xf numFmtId="164" fontId="0" fillId="0" borderId="0" xfId="74" applyNumberFormat="1" applyFont="1" applyFill="1" applyBorder="1" applyAlignment="1">
      <alignment horizontal="right"/>
      <protection/>
    </xf>
    <xf numFmtId="0" fontId="0" fillId="0" borderId="0" xfId="73" applyFont="1" applyFill="1">
      <alignment/>
      <protection/>
    </xf>
    <xf numFmtId="0" fontId="0" fillId="0" borderId="0" xfId="73" applyFont="1" applyFill="1" applyAlignment="1">
      <alignment horizontal="right"/>
      <protection/>
    </xf>
    <xf numFmtId="164" fontId="0" fillId="0" borderId="0" xfId="73" applyNumberFormat="1" applyFont="1" applyFill="1" applyAlignment="1">
      <alignment horizontal="right"/>
      <protection/>
    </xf>
    <xf numFmtId="164" fontId="2" fillId="0" borderId="0" xfId="74" applyNumberFormat="1" applyFont="1" applyFill="1" applyBorder="1" applyAlignment="1">
      <alignment horizontal="right"/>
      <protection/>
    </xf>
    <xf numFmtId="0" fontId="0" fillId="0" borderId="0" xfId="73" applyFont="1" applyFill="1" applyBorder="1">
      <alignment/>
      <protection/>
    </xf>
    <xf numFmtId="0" fontId="0" fillId="0" borderId="0" xfId="73" applyFont="1" applyFill="1" applyBorder="1" applyAlignment="1">
      <alignment horizontal="right"/>
      <protection/>
    </xf>
    <xf numFmtId="0" fontId="0" fillId="0" borderId="0" xfId="73" applyFont="1" applyFill="1" applyBorder="1">
      <alignment/>
      <protection/>
    </xf>
    <xf numFmtId="0" fontId="0" fillId="0" borderId="0" xfId="73" applyFont="1" applyFill="1" applyBorder="1" applyAlignment="1">
      <alignment horizontal="right"/>
      <protection/>
    </xf>
    <xf numFmtId="0" fontId="2" fillId="0" borderId="0" xfId="73" applyFont="1" applyFill="1" applyBorder="1">
      <alignment/>
      <protection/>
    </xf>
    <xf numFmtId="164" fontId="0" fillId="0" borderId="38" xfId="73" applyNumberFormat="1" applyFont="1" applyFill="1" applyBorder="1" applyAlignment="1">
      <alignment horizontal="right"/>
      <protection/>
    </xf>
    <xf numFmtId="164" fontId="0" fillId="0" borderId="0" xfId="73" applyNumberFormat="1" applyFont="1" applyFill="1">
      <alignment/>
      <protection/>
    </xf>
    <xf numFmtId="0" fontId="0" fillId="0" borderId="0" xfId="73" applyFont="1" applyFill="1" applyAlignment="1">
      <alignment horizontal="right"/>
      <protection/>
    </xf>
    <xf numFmtId="0" fontId="2" fillId="0" borderId="0" xfId="73" applyFont="1" applyFill="1" applyAlignment="1">
      <alignment horizontal="right"/>
      <protection/>
    </xf>
    <xf numFmtId="164" fontId="2" fillId="0" borderId="4" xfId="73" applyNumberFormat="1" applyFont="1" applyFill="1" applyBorder="1" applyAlignment="1">
      <alignment horizontal="right"/>
      <protection/>
    </xf>
    <xf numFmtId="164" fontId="2" fillId="0" borderId="12" xfId="73" applyNumberFormat="1" applyFont="1" applyFill="1" applyBorder="1" applyAlignment="1">
      <alignment horizontal="right"/>
      <protection/>
    </xf>
    <xf numFmtId="164" fontId="2" fillId="0" borderId="0" xfId="73" applyNumberFormat="1" applyFont="1" applyFill="1" applyBorder="1" applyAlignment="1">
      <alignment horizontal="right"/>
      <protection/>
    </xf>
    <xf numFmtId="0" fontId="0" fillId="0" borderId="0" xfId="0" applyFont="1" applyFill="1" applyAlignment="1">
      <alignment/>
    </xf>
    <xf numFmtId="3" fontId="0" fillId="0" borderId="30"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164" fontId="0" fillId="0" borderId="35" xfId="0" applyNumberFormat="1" applyFont="1" applyFill="1" applyBorder="1" applyAlignment="1">
      <alignment/>
    </xf>
    <xf numFmtId="164" fontId="0" fillId="0" borderId="0" xfId="0" applyNumberFormat="1" applyFont="1" applyFill="1" applyAlignment="1">
      <alignment/>
    </xf>
    <xf numFmtId="164" fontId="0" fillId="0" borderId="4" xfId="0" applyNumberFormat="1" applyFont="1" applyFill="1" applyBorder="1" applyAlignment="1">
      <alignment/>
    </xf>
    <xf numFmtId="0" fontId="0" fillId="0" borderId="0" xfId="0" applyFont="1" applyFill="1" applyAlignment="1">
      <alignment horizontal="left"/>
    </xf>
    <xf numFmtId="164" fontId="0" fillId="0" borderId="37" xfId="0" applyNumberFormat="1" applyFont="1" applyFill="1" applyBorder="1" applyAlignment="1">
      <alignment/>
    </xf>
    <xf numFmtId="164" fontId="0" fillId="0" borderId="36" xfId="0" applyNumberFormat="1" applyFont="1" applyFill="1" applyBorder="1" applyAlignment="1">
      <alignment/>
    </xf>
    <xf numFmtId="164" fontId="0" fillId="0" borderId="42" xfId="0" applyNumberFormat="1" applyFont="1" applyFill="1" applyBorder="1" applyAlignment="1">
      <alignment/>
    </xf>
    <xf numFmtId="0" fontId="2" fillId="0" borderId="0" xfId="0" applyFont="1" applyFill="1" applyAlignment="1">
      <alignment horizontal="right"/>
    </xf>
    <xf numFmtId="164" fontId="2" fillId="0" borderId="35" xfId="0" applyNumberFormat="1" applyFont="1" applyFill="1" applyBorder="1" applyAlignment="1">
      <alignment/>
    </xf>
    <xf numFmtId="0" fontId="2" fillId="0" borderId="0" xfId="0" applyFont="1" applyFill="1" applyAlignment="1">
      <alignment horizontal="right" wrapText="1"/>
    </xf>
    <xf numFmtId="0" fontId="0" fillId="0" borderId="0" xfId="0" applyFont="1" applyFill="1" applyAlignment="1">
      <alignment/>
    </xf>
    <xf numFmtId="0" fontId="2" fillId="0" borderId="0" xfId="0" applyFont="1" applyFill="1" applyAlignment="1">
      <alignment/>
    </xf>
    <xf numFmtId="0" fontId="15" fillId="0" borderId="0" xfId="0" applyFont="1" applyFill="1" applyAlignment="1">
      <alignment vertical="center"/>
    </xf>
    <xf numFmtId="0" fontId="0" fillId="0" borderId="0" xfId="0" applyFont="1" applyFill="1" applyAlignment="1">
      <alignment vertical="center"/>
    </xf>
    <xf numFmtId="0" fontId="0" fillId="0" borderId="17" xfId="73" applyFont="1" applyFill="1" applyBorder="1" applyAlignment="1">
      <alignment horizontal="center"/>
      <protection/>
    </xf>
    <xf numFmtId="0" fontId="0" fillId="0" borderId="28" xfId="73" applyFont="1" applyFill="1" applyBorder="1" applyAlignment="1">
      <alignment horizontal="center"/>
      <protection/>
    </xf>
    <xf numFmtId="0" fontId="0" fillId="0" borderId="45" xfId="73" applyFont="1" applyFill="1" applyBorder="1" applyAlignment="1">
      <alignment horizontal="center"/>
      <protection/>
    </xf>
    <xf numFmtId="0" fontId="0" fillId="0" borderId="0" xfId="73" applyFont="1" applyFill="1" applyBorder="1" applyAlignment="1">
      <alignment horizontal="center"/>
      <protection/>
    </xf>
    <xf numFmtId="0" fontId="0" fillId="0" borderId="37" xfId="73" applyFont="1" applyFill="1" applyBorder="1" applyAlignment="1">
      <alignment horizontal="center"/>
      <protection/>
    </xf>
    <xf numFmtId="0" fontId="0" fillId="0" borderId="17" xfId="0" applyBorder="1" applyAlignment="1">
      <alignment horizontal="center"/>
    </xf>
    <xf numFmtId="0" fontId="0" fillId="0" borderId="28" xfId="0" applyBorder="1" applyAlignment="1">
      <alignment horizontal="center"/>
    </xf>
    <xf numFmtId="0" fontId="0" fillId="0" borderId="17" xfId="73" applyFont="1" applyFill="1" applyBorder="1" applyAlignment="1">
      <alignment horizontal="center"/>
      <protection/>
    </xf>
    <xf numFmtId="0" fontId="0" fillId="0" borderId="28" xfId="73" applyFont="1" applyFill="1" applyBorder="1" applyAlignment="1">
      <alignment horizontal="center"/>
      <protection/>
    </xf>
    <xf numFmtId="0" fontId="0" fillId="0" borderId="0" xfId="73" applyFont="1" applyFill="1" applyBorder="1" applyAlignment="1">
      <alignment horizontal="center"/>
      <protection/>
    </xf>
    <xf numFmtId="0" fontId="0" fillId="0" borderId="15" xfId="73" applyFont="1" applyFill="1" applyBorder="1">
      <alignment/>
      <protection/>
    </xf>
    <xf numFmtId="0" fontId="11" fillId="0" borderId="0" xfId="74" applyFont="1" applyFill="1" applyBorder="1">
      <alignment/>
      <protection/>
    </xf>
    <xf numFmtId="164" fontId="0" fillId="0" borderId="15" xfId="73" applyNumberFormat="1" applyFont="1" applyFill="1" applyBorder="1">
      <alignment/>
      <protection/>
    </xf>
    <xf numFmtId="164" fontId="0" fillId="0" borderId="0" xfId="74" applyNumberFormat="1" applyFont="1" applyFill="1" applyBorder="1">
      <alignment/>
      <protection/>
    </xf>
    <xf numFmtId="164" fontId="0" fillId="0" borderId="0" xfId="73" applyNumberFormat="1" applyFont="1" applyFill="1" applyBorder="1">
      <alignment/>
      <protection/>
    </xf>
    <xf numFmtId="164" fontId="0" fillId="0" borderId="0" xfId="73" applyNumberFormat="1" applyFont="1" applyFill="1">
      <alignment/>
      <protection/>
    </xf>
    <xf numFmtId="0" fontId="2" fillId="0" borderId="0" xfId="0" applyFont="1" applyFill="1" applyAlignment="1">
      <alignment/>
    </xf>
    <xf numFmtId="0" fontId="2" fillId="0" borderId="17" xfId="0" applyFont="1" applyFill="1" applyBorder="1" applyAlignment="1">
      <alignment/>
    </xf>
    <xf numFmtId="0" fontId="0" fillId="0" borderId="59" xfId="0" applyFont="1" applyFill="1" applyBorder="1" applyAlignment="1">
      <alignment horizontal="center"/>
    </xf>
    <xf numFmtId="0" fontId="0" fillId="0" borderId="60" xfId="0" applyFont="1" applyFill="1" applyBorder="1" applyAlignment="1">
      <alignment horizontal="center"/>
    </xf>
    <xf numFmtId="0" fontId="0" fillId="0" borderId="61"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9" xfId="0" applyFont="1" applyFill="1" applyBorder="1" applyAlignment="1">
      <alignment horizontal="center"/>
    </xf>
    <xf numFmtId="0" fontId="0" fillId="0" borderId="49" xfId="0" applyFont="1" applyFill="1" applyBorder="1" applyAlignment="1">
      <alignment horizontal="center"/>
    </xf>
    <xf numFmtId="0" fontId="0" fillId="0" borderId="0" xfId="0" applyFont="1" applyFill="1" applyBorder="1" applyAlignment="1">
      <alignment horizontal="center"/>
    </xf>
    <xf numFmtId="0" fontId="2" fillId="0" borderId="12" xfId="0" applyFont="1" applyFill="1" applyBorder="1" applyAlignment="1">
      <alignment/>
    </xf>
    <xf numFmtId="0" fontId="0" fillId="0" borderId="27" xfId="0" applyFont="1" applyFill="1" applyBorder="1" applyAlignment="1">
      <alignment horizontal="center"/>
    </xf>
    <xf numFmtId="0" fontId="0" fillId="0" borderId="62" xfId="0" applyFont="1" applyFill="1" applyBorder="1" applyAlignment="1">
      <alignment horizontal="center"/>
    </xf>
    <xf numFmtId="0" fontId="0" fillId="0" borderId="63" xfId="0" applyFont="1" applyFill="1" applyBorder="1" applyAlignment="1">
      <alignment horizontal="center"/>
    </xf>
    <xf numFmtId="0" fontId="0" fillId="0" borderId="12" xfId="0" applyFont="1" applyFill="1" applyBorder="1" applyAlignment="1">
      <alignment horizontal="center"/>
    </xf>
    <xf numFmtId="164" fontId="0" fillId="0" borderId="16" xfId="0" applyNumberFormat="1" applyFont="1" applyFill="1" applyBorder="1" applyAlignment="1">
      <alignment horizontal="right"/>
    </xf>
    <xf numFmtId="164" fontId="0" fillId="0" borderId="9" xfId="0" applyNumberFormat="1" applyFont="1" applyFill="1" applyBorder="1" applyAlignment="1">
      <alignment horizontal="right"/>
    </xf>
    <xf numFmtId="164" fontId="0" fillId="0" borderId="49"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64" xfId="0" applyNumberFormat="1" applyFont="1" applyFill="1" applyBorder="1" applyAlignment="1">
      <alignment horizontal="right"/>
    </xf>
    <xf numFmtId="164" fontId="0" fillId="0" borderId="57" xfId="0" applyNumberFormat="1" applyFont="1" applyFill="1" applyBorder="1" applyAlignment="1">
      <alignment horizontal="right"/>
    </xf>
    <xf numFmtId="0" fontId="2" fillId="0" borderId="0" xfId="0" applyFont="1" applyFill="1" applyBorder="1" applyAlignment="1">
      <alignment horizontal="right"/>
    </xf>
    <xf numFmtId="164" fontId="2" fillId="0" borderId="13" xfId="0" applyNumberFormat="1" applyFont="1" applyFill="1" applyBorder="1" applyAlignment="1">
      <alignment horizontal="right"/>
    </xf>
    <xf numFmtId="164" fontId="2" fillId="0" borderId="53" xfId="0" applyNumberFormat="1" applyFont="1" applyFill="1" applyBorder="1" applyAlignment="1">
      <alignment horizontal="right"/>
    </xf>
    <xf numFmtId="164" fontId="2" fillId="0" borderId="48"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Fill="1" applyBorder="1" applyAlignment="1">
      <alignment horizontal="right"/>
    </xf>
    <xf numFmtId="0" fontId="0" fillId="0" borderId="0" xfId="0" applyFont="1" applyFill="1" applyAlignment="1">
      <alignment horizontal="right"/>
    </xf>
    <xf numFmtId="164" fontId="2" fillId="0" borderId="65" xfId="0" applyNumberFormat="1" applyFont="1" applyFill="1" applyBorder="1" applyAlignment="1">
      <alignment horizontal="right"/>
    </xf>
    <xf numFmtId="164" fontId="2" fillId="0" borderId="55" xfId="0" applyNumberFormat="1" applyFont="1" applyFill="1" applyBorder="1" applyAlignment="1">
      <alignment horizontal="right"/>
    </xf>
    <xf numFmtId="164" fontId="2" fillId="0" borderId="57" xfId="0" applyNumberFormat="1" applyFont="1" applyFill="1" applyBorder="1" applyAlignment="1">
      <alignment horizontal="right"/>
    </xf>
    <xf numFmtId="164" fontId="2" fillId="0" borderId="66" xfId="0" applyNumberFormat="1" applyFont="1" applyFill="1" applyBorder="1" applyAlignment="1">
      <alignment horizontal="right"/>
    </xf>
    <xf numFmtId="0" fontId="2" fillId="0" borderId="20" xfId="0" applyFont="1" applyFill="1" applyBorder="1" applyAlignment="1">
      <alignment/>
    </xf>
    <xf numFmtId="164" fontId="2" fillId="0" borderId="19" xfId="0" applyNumberFormat="1" applyFont="1" applyFill="1" applyBorder="1" applyAlignment="1">
      <alignment horizontal="right"/>
    </xf>
    <xf numFmtId="164" fontId="2" fillId="0" borderId="67" xfId="0" applyNumberFormat="1" applyFont="1" applyFill="1" applyBorder="1" applyAlignment="1">
      <alignment horizontal="right"/>
    </xf>
    <xf numFmtId="164" fontId="2" fillId="0" borderId="68" xfId="0" applyNumberFormat="1" applyFont="1" applyFill="1" applyBorder="1" applyAlignment="1">
      <alignment horizontal="right"/>
    </xf>
    <xf numFmtId="164" fontId="2" fillId="0" borderId="20" xfId="0" applyNumberFormat="1" applyFont="1" applyFill="1" applyBorder="1" applyAlignment="1">
      <alignment horizontal="right"/>
    </xf>
    <xf numFmtId="0" fontId="0" fillId="0" borderId="38" xfId="0" applyFont="1" applyFill="1" applyBorder="1" applyAlignment="1">
      <alignment horizontal="center"/>
    </xf>
    <xf numFmtId="0" fontId="0" fillId="0" borderId="15" xfId="0" applyFont="1" applyFill="1" applyBorder="1" applyAlignment="1">
      <alignment horizontal="center"/>
    </xf>
    <xf numFmtId="0" fontId="0" fillId="0" borderId="52" xfId="0" applyFont="1" applyFill="1" applyBorder="1" applyAlignment="1">
      <alignment horizontal="center"/>
    </xf>
    <xf numFmtId="0" fontId="0" fillId="0" borderId="47" xfId="0" applyFont="1" applyFill="1" applyBorder="1" applyAlignment="1">
      <alignment horizontal="center"/>
    </xf>
    <xf numFmtId="0" fontId="2" fillId="0" borderId="0" xfId="0" applyFont="1" applyFill="1" applyBorder="1" applyAlignment="1">
      <alignment horizontal="left"/>
    </xf>
    <xf numFmtId="0" fontId="2" fillId="0" borderId="31" xfId="0" applyFont="1" applyFill="1" applyBorder="1" applyAlignment="1">
      <alignment/>
    </xf>
    <xf numFmtId="0" fontId="0" fillId="0" borderId="0" xfId="0" applyFill="1" applyBorder="1" applyAlignment="1">
      <alignment/>
    </xf>
    <xf numFmtId="164" fontId="0" fillId="0" borderId="52" xfId="0" applyNumberFormat="1" applyFill="1" applyBorder="1" applyAlignment="1">
      <alignment/>
    </xf>
    <xf numFmtId="164" fontId="0" fillId="0" borderId="47" xfId="0" applyNumberFormat="1" applyFill="1" applyBorder="1" applyAlignment="1">
      <alignment/>
    </xf>
    <xf numFmtId="0" fontId="0" fillId="0" borderId="0" xfId="0" applyFill="1" applyBorder="1" applyAlignment="1">
      <alignment/>
    </xf>
    <xf numFmtId="0" fontId="0" fillId="0" borderId="35" xfId="0" applyFill="1" applyBorder="1" applyAlignment="1">
      <alignment/>
    </xf>
    <xf numFmtId="0" fontId="2" fillId="0" borderId="35" xfId="0" applyFont="1" applyFill="1" applyBorder="1" applyAlignment="1">
      <alignment/>
    </xf>
    <xf numFmtId="164" fontId="0" fillId="0" borderId="69" xfId="0" applyNumberFormat="1" applyFont="1" applyFill="1" applyBorder="1" applyAlignment="1">
      <alignment/>
    </xf>
    <xf numFmtId="164" fontId="0" fillId="0" borderId="70" xfId="0" applyNumberFormat="1" applyFont="1" applyFill="1" applyBorder="1" applyAlignment="1">
      <alignment/>
    </xf>
    <xf numFmtId="0" fontId="0" fillId="0" borderId="36" xfId="73" applyFont="1" applyFill="1" applyBorder="1" applyAlignment="1">
      <alignment horizontal="center"/>
      <protection/>
    </xf>
    <xf numFmtId="0" fontId="0" fillId="0" borderId="46" xfId="73" applyFont="1" applyFill="1" applyBorder="1" applyAlignment="1">
      <alignment horizontal="center"/>
      <protection/>
    </xf>
    <xf numFmtId="0" fontId="0" fillId="0" borderId="36" xfId="73" applyFont="1" applyFill="1" applyBorder="1" applyAlignment="1">
      <alignment horizontal="center"/>
      <protection/>
    </xf>
    <xf numFmtId="0" fontId="0" fillId="0" borderId="37" xfId="73" applyFont="1" applyFill="1" applyBorder="1" applyAlignment="1">
      <alignment horizontal="center"/>
      <protection/>
    </xf>
    <xf numFmtId="0" fontId="0" fillId="0" borderId="38" xfId="0" applyBorder="1" applyAlignment="1">
      <alignment/>
    </xf>
    <xf numFmtId="0" fontId="0" fillId="0" borderId="15" xfId="0"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3" fontId="2" fillId="0" borderId="38" xfId="0" applyNumberFormat="1" applyFont="1" applyBorder="1" applyAlignment="1">
      <alignment/>
    </xf>
    <xf numFmtId="3" fontId="2" fillId="0" borderId="15"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2" fillId="0" borderId="29" xfId="0" applyFont="1" applyFill="1" applyBorder="1" applyAlignment="1">
      <alignment/>
    </xf>
    <xf numFmtId="0" fontId="0" fillId="0" borderId="71" xfId="0" applyFont="1" applyFill="1" applyBorder="1" applyAlignment="1">
      <alignment horizontal="center"/>
    </xf>
    <xf numFmtId="0" fontId="0" fillId="0" borderId="72" xfId="0" applyFont="1" applyFill="1" applyBorder="1" applyAlignment="1">
      <alignment horizontal="center"/>
    </xf>
    <xf numFmtId="0" fontId="0" fillId="0" borderId="73" xfId="0" applyFont="1" applyFill="1" applyBorder="1" applyAlignment="1">
      <alignment horizontal="center"/>
    </xf>
    <xf numFmtId="0" fontId="0" fillId="0" borderId="29" xfId="0" applyFont="1" applyFill="1" applyBorder="1" applyAlignment="1">
      <alignment horizontal="center"/>
    </xf>
    <xf numFmtId="0" fontId="15" fillId="0" borderId="0" xfId="0" applyFont="1" applyAlignment="1">
      <alignment/>
    </xf>
    <xf numFmtId="0" fontId="2" fillId="0" borderId="0" xfId="0" applyFont="1" applyFill="1" applyBorder="1" applyAlignment="1">
      <alignment horizontal="center"/>
    </xf>
    <xf numFmtId="0" fontId="0" fillId="0" borderId="28" xfId="0" applyBorder="1" applyAlignment="1">
      <alignment horizontal="center"/>
    </xf>
    <xf numFmtId="0" fontId="0" fillId="0" borderId="17"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66" xfId="0" applyBorder="1" applyAlignment="1">
      <alignment horizontal="center"/>
    </xf>
    <xf numFmtId="0" fontId="0" fillId="0" borderId="18" xfId="0" applyBorder="1" applyAlignment="1">
      <alignment horizontal="center"/>
    </xf>
    <xf numFmtId="0" fontId="2" fillId="0" borderId="0" xfId="0" applyFont="1" applyBorder="1" applyAlignment="1">
      <alignment horizontal="center"/>
    </xf>
    <xf numFmtId="0" fontId="0" fillId="0" borderId="44" xfId="0" applyBorder="1" applyAlignment="1">
      <alignment horizontal="center"/>
    </xf>
    <xf numFmtId="0" fontId="3" fillId="0" borderId="0" xfId="0" applyFont="1" applyAlignment="1">
      <alignment horizontal="center"/>
    </xf>
    <xf numFmtId="0" fontId="0" fillId="0" borderId="76" xfId="0" applyBorder="1" applyAlignment="1">
      <alignment horizontal="center"/>
    </xf>
    <xf numFmtId="0" fontId="0" fillId="0" borderId="77" xfId="0" applyBorder="1" applyAlignment="1">
      <alignment horizontal="center"/>
    </xf>
    <xf numFmtId="165" fontId="5" fillId="0" borderId="30" xfId="0" applyNumberFormat="1" applyFont="1" applyFill="1" applyBorder="1" applyAlignment="1">
      <alignment horizontal="center"/>
    </xf>
    <xf numFmtId="165" fontId="5" fillId="0" borderId="31" xfId="0" applyNumberFormat="1" applyFont="1" applyFill="1" applyBorder="1" applyAlignment="1">
      <alignment horizontal="center"/>
    </xf>
    <xf numFmtId="165" fontId="5" fillId="0" borderId="32" xfId="0" applyNumberFormat="1" applyFont="1" applyFill="1" applyBorder="1" applyAlignment="1">
      <alignment horizontal="center"/>
    </xf>
    <xf numFmtId="0" fontId="0"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 fillId="0" borderId="0" xfId="0" applyFont="1" applyAlignment="1">
      <alignment horizontal="center"/>
    </xf>
    <xf numFmtId="0" fontId="2" fillId="0" borderId="0" xfId="73" applyFont="1" applyFill="1" applyAlignment="1">
      <alignment horizontal="center"/>
      <protection/>
    </xf>
    <xf numFmtId="0" fontId="0" fillId="0" borderId="0" xfId="73" applyNumberFormat="1" applyFont="1" applyFill="1" applyAlignment="1">
      <alignment horizontal="left" vertical="top" wrapText="1"/>
      <protection/>
    </xf>
    <xf numFmtId="0" fontId="0" fillId="0" borderId="0" xfId="73" applyFont="1" applyFill="1" applyBorder="1" applyAlignment="1">
      <alignment horizontal="left" vertical="top" wrapText="1"/>
      <protection/>
    </xf>
    <xf numFmtId="173" fontId="2" fillId="0" borderId="0" xfId="0" applyNumberFormat="1" applyFont="1" applyAlignment="1">
      <alignment horizontal="center" wrapText="1"/>
    </xf>
    <xf numFmtId="0" fontId="0" fillId="0" borderId="28" xfId="0" applyBorder="1" applyAlignment="1">
      <alignment horizontal="center" wrapText="1"/>
    </xf>
    <xf numFmtId="0" fontId="0" fillId="0" borderId="17" xfId="0" applyBorder="1" applyAlignment="1">
      <alignment horizontal="center" wrapText="1"/>
    </xf>
    <xf numFmtId="0" fontId="0" fillId="0" borderId="44" xfId="0" applyBorder="1" applyAlignment="1">
      <alignment horizontal="center" wrapText="1"/>
    </xf>
    <xf numFmtId="0" fontId="0" fillId="0" borderId="39" xfId="0" applyBorder="1" applyAlignment="1">
      <alignment horizontal="center" wrapText="1"/>
    </xf>
    <xf numFmtId="0" fontId="0" fillId="0" borderId="29" xfId="0" applyBorder="1" applyAlignment="1">
      <alignment horizontal="center" wrapText="1"/>
    </xf>
    <xf numFmtId="0" fontId="3" fillId="0" borderId="0" xfId="70" applyFont="1" applyAlignment="1">
      <alignment horizontal="center"/>
      <protection/>
    </xf>
    <xf numFmtId="0" fontId="3" fillId="0" borderId="0" xfId="72" applyFont="1" applyAlignment="1">
      <alignment horizontal="center"/>
      <protection/>
    </xf>
  </cellXfs>
  <cellStyles count="69">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03ALG11" xfId="69"/>
    <cellStyle name="Standaard_96ALG09" xfId="70"/>
    <cellStyle name="Standaard_96ALG10" xfId="71"/>
    <cellStyle name="Standaard_96ALG11" xfId="72"/>
    <cellStyle name="Standaard_96BUSO01" xfId="73"/>
    <cellStyle name="Standaard_blad 1" xfId="74"/>
    <cellStyle name="Subtotaal" xfId="75"/>
    <cellStyle name="Titel" xfId="76"/>
    <cellStyle name="Totaal" xfId="77"/>
    <cellStyle name="Uitvoer" xfId="78"/>
    <cellStyle name="Currency" xfId="79"/>
    <cellStyle name="Currency [0]" xfId="80"/>
    <cellStyle name="Verklarende tekst" xfId="81"/>
    <cellStyle name="Waarschuwingsteks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953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114300</xdr:rowOff>
    </xdr:from>
    <xdr:to>
      <xdr:col>7</xdr:col>
      <xdr:colOff>895350</xdr:colOff>
      <xdr:row>19</xdr:row>
      <xdr:rowOff>0</xdr:rowOff>
    </xdr:to>
    <xdr:sp>
      <xdr:nvSpPr>
        <xdr:cNvPr id="1" name="Text Box 2"/>
        <xdr:cNvSpPr txBox="1">
          <a:spLocks noChangeArrowheads="1"/>
        </xdr:cNvSpPr>
      </xdr:nvSpPr>
      <xdr:spPr>
        <a:xfrm>
          <a:off x="19050" y="1581150"/>
          <a:ext cx="7343775" cy="1504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Vanaf schooljaar 2008-2009 zijn alle leerlingen in de Centra voor Deeltijdse Vorming ingeschreven in een Centrum voor Deeltijds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centrum voor deeltijdse vorming kan wel instaan voor de organisatie van persoonlijke ontwikkelingstrajecten van een leerling die ingeschreven is in een CDO. Het CDV kan ook de algemene vorming binnen het deeltijds beroepssecundair onderwijs of de ondersteuning van leerlinggebonden activiteiten in de centra voor deeltijds beroepssecundair onderwijs (bv. activititeiten zoals het onthaal van instromers of time-in voor jongeren die dreigen uit te vallen) organiseren.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dubbeltellingen te vermijden worden deze leerlingen niet meer opgenomen in een aparte tabel.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18</xdr:col>
      <xdr:colOff>428625</xdr:colOff>
      <xdr:row>7</xdr:row>
      <xdr:rowOff>76200</xdr:rowOff>
    </xdr:to>
    <xdr:sp>
      <xdr:nvSpPr>
        <xdr:cNvPr id="1" name="Text Box 1"/>
        <xdr:cNvSpPr txBox="1">
          <a:spLocks noChangeArrowheads="1"/>
        </xdr:cNvSpPr>
      </xdr:nvSpPr>
      <xdr:spPr>
        <a:xfrm>
          <a:off x="19050" y="504825"/>
          <a:ext cx="8829675"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19050</xdr:rowOff>
    </xdr:from>
    <xdr:to>
      <xdr:col>8</xdr:col>
      <xdr:colOff>552450</xdr:colOff>
      <xdr:row>94</xdr:row>
      <xdr:rowOff>19050</xdr:rowOff>
    </xdr:to>
    <xdr:sp>
      <xdr:nvSpPr>
        <xdr:cNvPr id="1" name="Text Box 2"/>
        <xdr:cNvSpPr txBox="1">
          <a:spLocks noChangeArrowheads="1"/>
        </xdr:cNvSpPr>
      </xdr:nvSpPr>
      <xdr:spPr>
        <a:xfrm>
          <a:off x="28575" y="9934575"/>
          <a:ext cx="6743700" cy="453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Geïntegreerd onderwijs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beschouwd worden als een samenwerkingsverband tussen het gewoon en het buitengewoon onderwijs. Het is bedoeld om leerlingen met een handicap de lessen en activiteiten te laten volgen in een school voor gewoon onderwijs met hulp vanuit een school voor buitengewoon onderwijs. Deze laatste krijgt daartoe begeleidingseenheden (dit zijn lestijden of lesuren en/of uren voor paramedische hulp) en een integratietoelage (voor de vergoeding van de verplaatsingskosten van de G.ON.-begeleiders).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geïntegreerd onderwijs komen slechts die leerlingen in aanmerking die zonder G.ON.-hulp op het buitengewoon onderwijs zouden aangewezen zijn. Daarom is één van de toelatingsvoorwaarden dat er een attest buitengewoon onderwijs moet afgeleverd worden.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O37" sqref="O37"/>
    </sheetView>
  </sheetViews>
  <sheetFormatPr defaultColWidth="9.140625" defaultRowHeight="12.75"/>
  <cols>
    <col min="1" max="1" width="11.57421875" style="0" customWidth="1"/>
  </cols>
  <sheetData>
    <row r="1" ht="15">
      <c r="A1" s="506" t="s">
        <v>397</v>
      </c>
    </row>
    <row r="2" ht="15">
      <c r="A2" s="506"/>
    </row>
    <row r="3" spans="1:2" ht="12.75">
      <c r="A3" t="s">
        <v>411</v>
      </c>
      <c r="B3" t="s">
        <v>398</v>
      </c>
    </row>
    <row r="4" spans="1:2" ht="12.75">
      <c r="A4" t="s">
        <v>412</v>
      </c>
      <c r="B4" t="s">
        <v>399</v>
      </c>
    </row>
    <row r="5" spans="1:2" ht="12.75">
      <c r="A5" t="s">
        <v>413</v>
      </c>
      <c r="B5" t="s">
        <v>400</v>
      </c>
    </row>
    <row r="6" spans="1:2" ht="12.75">
      <c r="A6" t="s">
        <v>414</v>
      </c>
      <c r="B6" t="s">
        <v>401</v>
      </c>
    </row>
    <row r="7" spans="1:2" ht="12.75">
      <c r="A7" t="s">
        <v>415</v>
      </c>
      <c r="B7" t="s">
        <v>402</v>
      </c>
    </row>
    <row r="8" spans="1:2" ht="12.75">
      <c r="A8" t="s">
        <v>416</v>
      </c>
      <c r="B8" t="s">
        <v>403</v>
      </c>
    </row>
    <row r="9" spans="1:2" ht="12.75">
      <c r="A9" t="s">
        <v>417</v>
      </c>
      <c r="B9" t="s">
        <v>404</v>
      </c>
    </row>
    <row r="10" spans="1:2" ht="12.75">
      <c r="A10" t="s">
        <v>418</v>
      </c>
      <c r="B10" t="s">
        <v>405</v>
      </c>
    </row>
    <row r="11" spans="1:2" ht="12.75">
      <c r="A11" t="s">
        <v>419</v>
      </c>
      <c r="B11" t="s">
        <v>406</v>
      </c>
    </row>
    <row r="12" spans="1:2" ht="12.75">
      <c r="A12" t="s">
        <v>423</v>
      </c>
      <c r="B12" t="s">
        <v>407</v>
      </c>
    </row>
    <row r="13" spans="1:2" ht="12.75">
      <c r="A13" t="s">
        <v>420</v>
      </c>
      <c r="B13" t="s">
        <v>408</v>
      </c>
    </row>
    <row r="14" spans="1:2" ht="12.75">
      <c r="A14" t="s">
        <v>421</v>
      </c>
      <c r="B14" t="s">
        <v>409</v>
      </c>
    </row>
    <row r="15" spans="1:2" ht="12.75">
      <c r="A15" t="s">
        <v>422</v>
      </c>
      <c r="B15" t="s">
        <v>410</v>
      </c>
    </row>
    <row r="17" ht="15">
      <c r="A17" s="506"/>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selection activeCell="V20" sqref="V20"/>
    </sheetView>
  </sheetViews>
  <sheetFormatPr defaultColWidth="9.140625" defaultRowHeight="12.75"/>
  <cols>
    <col min="1" max="1" width="9.7109375" style="9" customWidth="1"/>
    <col min="2" max="18" width="6.8515625" style="0" customWidth="1"/>
    <col min="19" max="19" width="6.8515625" style="9" customWidth="1"/>
    <col min="20" max="22" width="7.140625" style="0" customWidth="1"/>
  </cols>
  <sheetData>
    <row r="1" ht="12.75">
      <c r="A1" s="1" t="s">
        <v>253</v>
      </c>
    </row>
    <row r="2" spans="1:19" ht="12.75" customHeight="1">
      <c r="A2" s="533" t="s">
        <v>186</v>
      </c>
      <c r="B2" s="533"/>
      <c r="C2" s="533"/>
      <c r="D2" s="533"/>
      <c r="E2" s="533"/>
      <c r="F2" s="533"/>
      <c r="G2" s="533"/>
      <c r="H2" s="533"/>
      <c r="I2" s="533"/>
      <c r="J2" s="533"/>
      <c r="K2" s="533"/>
      <c r="L2" s="533"/>
      <c r="M2" s="533"/>
      <c r="N2" s="533"/>
      <c r="O2" s="533"/>
      <c r="P2" s="533"/>
      <c r="Q2" s="533"/>
      <c r="R2" s="533"/>
      <c r="S2" s="533"/>
    </row>
    <row r="4" ht="12.75">
      <c r="A4" s="207"/>
    </row>
    <row r="5" ht="12.75">
      <c r="A5" s="17"/>
    </row>
    <row r="6" ht="12.75">
      <c r="A6" s="17"/>
    </row>
    <row r="7" ht="12.75">
      <c r="A7" s="17"/>
    </row>
    <row r="8" ht="12.75">
      <c r="A8" s="17"/>
    </row>
    <row r="10" spans="1:19" ht="12.75">
      <c r="A10" s="529" t="s">
        <v>187</v>
      </c>
      <c r="B10" s="529"/>
      <c r="C10" s="529"/>
      <c r="D10" s="529"/>
      <c r="E10" s="529"/>
      <c r="F10" s="529"/>
      <c r="G10" s="529"/>
      <c r="H10" s="529"/>
      <c r="I10" s="529"/>
      <c r="J10" s="529"/>
      <c r="K10" s="529"/>
      <c r="L10" s="529"/>
      <c r="M10" s="529"/>
      <c r="N10" s="529"/>
      <c r="O10" s="529"/>
      <c r="P10" s="529"/>
      <c r="Q10" s="529"/>
      <c r="R10" s="529"/>
      <c r="S10" s="529"/>
    </row>
    <row r="11" ht="13.5" thickBot="1">
      <c r="A11" s="1"/>
    </row>
    <row r="12" spans="1:19" ht="12.75" customHeight="1">
      <c r="A12" s="19"/>
      <c r="B12" s="534" t="s">
        <v>182</v>
      </c>
      <c r="C12" s="535"/>
      <c r="D12" s="536"/>
      <c r="E12" s="534" t="s">
        <v>185</v>
      </c>
      <c r="F12" s="535"/>
      <c r="G12" s="535"/>
      <c r="H12" s="534" t="s">
        <v>209</v>
      </c>
      <c r="I12" s="535"/>
      <c r="J12" s="535"/>
      <c r="K12" s="534" t="s">
        <v>229</v>
      </c>
      <c r="L12" s="535"/>
      <c r="M12" s="535"/>
      <c r="N12" s="534" t="s">
        <v>232</v>
      </c>
      <c r="O12" s="535"/>
      <c r="P12" s="535"/>
      <c r="Q12" s="537" t="s">
        <v>255</v>
      </c>
      <c r="R12" s="538"/>
      <c r="S12" s="538"/>
    </row>
    <row r="13" spans="1:19" ht="12.75">
      <c r="A13" s="238"/>
      <c r="B13" s="239" t="s">
        <v>56</v>
      </c>
      <c r="C13" s="240" t="s">
        <v>57</v>
      </c>
      <c r="D13" s="241" t="s">
        <v>58</v>
      </c>
      <c r="E13" s="239" t="s">
        <v>56</v>
      </c>
      <c r="F13" s="240" t="s">
        <v>57</v>
      </c>
      <c r="G13" s="240" t="s">
        <v>58</v>
      </c>
      <c r="H13" s="239" t="s">
        <v>56</v>
      </c>
      <c r="I13" s="240" t="s">
        <v>57</v>
      </c>
      <c r="J13" s="240" t="s">
        <v>58</v>
      </c>
      <c r="K13" s="239" t="s">
        <v>56</v>
      </c>
      <c r="L13" s="240" t="s">
        <v>57</v>
      </c>
      <c r="M13" s="240" t="s">
        <v>58</v>
      </c>
      <c r="N13" s="239" t="s">
        <v>56</v>
      </c>
      <c r="O13" s="240" t="s">
        <v>57</v>
      </c>
      <c r="P13" s="240" t="s">
        <v>58</v>
      </c>
      <c r="Q13" s="239" t="s">
        <v>56</v>
      </c>
      <c r="R13" s="240" t="s">
        <v>57</v>
      </c>
      <c r="S13" s="240" t="s">
        <v>58</v>
      </c>
    </row>
    <row r="14" spans="1:19" ht="12.75">
      <c r="A14" s="9" t="s">
        <v>235</v>
      </c>
      <c r="B14" s="323">
        <v>0</v>
      </c>
      <c r="C14" s="27">
        <v>0</v>
      </c>
      <c r="D14" s="166">
        <v>0</v>
      </c>
      <c r="E14" s="323">
        <v>0</v>
      </c>
      <c r="F14" s="27">
        <v>0</v>
      </c>
      <c r="G14" s="27">
        <v>0</v>
      </c>
      <c r="H14" s="323">
        <v>0</v>
      </c>
      <c r="I14" s="27">
        <v>0</v>
      </c>
      <c r="J14" s="27">
        <v>0</v>
      </c>
      <c r="K14" s="323">
        <v>0</v>
      </c>
      <c r="L14" s="27">
        <v>1</v>
      </c>
      <c r="M14" s="27">
        <v>1</v>
      </c>
      <c r="N14" s="323">
        <v>0</v>
      </c>
      <c r="O14" s="27">
        <v>0</v>
      </c>
      <c r="P14" s="27">
        <v>0</v>
      </c>
      <c r="Q14" s="323"/>
      <c r="R14" s="27"/>
      <c r="S14" s="27"/>
    </row>
    <row r="15" spans="1:19" ht="12.75">
      <c r="A15" s="9" t="s">
        <v>188</v>
      </c>
      <c r="B15" s="324">
        <v>2</v>
      </c>
      <c r="C15" s="13">
        <v>1</v>
      </c>
      <c r="D15" s="168">
        <f>SUM(B15:C15)</f>
        <v>3</v>
      </c>
      <c r="E15" s="324">
        <v>0</v>
      </c>
      <c r="F15" s="13">
        <v>0</v>
      </c>
      <c r="G15" s="13">
        <v>0</v>
      </c>
      <c r="H15" s="325">
        <v>0</v>
      </c>
      <c r="I15" s="326">
        <v>1</v>
      </c>
      <c r="J15" s="326">
        <v>1</v>
      </c>
      <c r="K15" s="325">
        <v>0</v>
      </c>
      <c r="L15" s="326">
        <v>0</v>
      </c>
      <c r="M15" s="326">
        <v>0</v>
      </c>
      <c r="N15" s="325">
        <v>0</v>
      </c>
      <c r="O15" s="326">
        <v>0</v>
      </c>
      <c r="P15" s="326">
        <v>0</v>
      </c>
      <c r="Q15" s="324"/>
      <c r="R15" s="13"/>
      <c r="S15" s="13"/>
    </row>
    <row r="16" spans="1:19" s="9" customFormat="1" ht="12.75">
      <c r="A16" s="9" t="s">
        <v>189</v>
      </c>
      <c r="B16" s="324">
        <v>0</v>
      </c>
      <c r="C16" s="13">
        <v>2</v>
      </c>
      <c r="D16" s="168">
        <f aca="true" t="shared" si="0" ref="D16:D23">SUM(B16:C16)</f>
        <v>2</v>
      </c>
      <c r="E16" s="324">
        <v>3</v>
      </c>
      <c r="F16" s="13">
        <v>1</v>
      </c>
      <c r="G16" s="13">
        <v>4</v>
      </c>
      <c r="H16" s="325">
        <v>0</v>
      </c>
      <c r="I16" s="326">
        <v>0</v>
      </c>
      <c r="J16" s="326">
        <v>0</v>
      </c>
      <c r="K16" s="325">
        <v>3</v>
      </c>
      <c r="L16" s="326">
        <v>2</v>
      </c>
      <c r="M16" s="326">
        <v>5</v>
      </c>
      <c r="N16" s="325">
        <v>0</v>
      </c>
      <c r="O16" s="326">
        <v>2</v>
      </c>
      <c r="P16" s="326">
        <v>2</v>
      </c>
      <c r="Q16" s="324">
        <v>2</v>
      </c>
      <c r="R16" s="13">
        <v>3</v>
      </c>
      <c r="S16" s="13">
        <v>5</v>
      </c>
    </row>
    <row r="17" spans="1:19" ht="12.75">
      <c r="A17" s="9" t="s">
        <v>190</v>
      </c>
      <c r="B17" s="324">
        <v>13</v>
      </c>
      <c r="C17" s="13">
        <v>6</v>
      </c>
      <c r="D17" s="168">
        <f t="shared" si="0"/>
        <v>19</v>
      </c>
      <c r="E17" s="324">
        <v>21</v>
      </c>
      <c r="F17" s="13">
        <v>17</v>
      </c>
      <c r="G17" s="13">
        <v>38</v>
      </c>
      <c r="H17" s="325">
        <v>14</v>
      </c>
      <c r="I17" s="326">
        <v>10</v>
      </c>
      <c r="J17" s="326">
        <v>24</v>
      </c>
      <c r="K17" s="325">
        <v>18</v>
      </c>
      <c r="L17" s="326">
        <v>21</v>
      </c>
      <c r="M17" s="326">
        <v>39</v>
      </c>
      <c r="N17" s="325">
        <v>23</v>
      </c>
      <c r="O17" s="326">
        <v>22</v>
      </c>
      <c r="P17" s="326">
        <v>45</v>
      </c>
      <c r="Q17" s="324">
        <v>19</v>
      </c>
      <c r="R17" s="13">
        <v>24</v>
      </c>
      <c r="S17" s="13">
        <v>43</v>
      </c>
    </row>
    <row r="18" spans="1:19" ht="12.75">
      <c r="A18" s="9" t="s">
        <v>191</v>
      </c>
      <c r="B18" s="324">
        <v>14</v>
      </c>
      <c r="C18" s="13">
        <v>10</v>
      </c>
      <c r="D18" s="168">
        <f t="shared" si="0"/>
        <v>24</v>
      </c>
      <c r="E18" s="324">
        <v>12</v>
      </c>
      <c r="F18" s="13">
        <v>17</v>
      </c>
      <c r="G18" s="13">
        <v>29</v>
      </c>
      <c r="H18" s="325">
        <v>17</v>
      </c>
      <c r="I18" s="326">
        <v>18</v>
      </c>
      <c r="J18" s="326">
        <v>35</v>
      </c>
      <c r="K18" s="325">
        <v>21</v>
      </c>
      <c r="L18" s="326">
        <v>11</v>
      </c>
      <c r="M18" s="326">
        <v>32</v>
      </c>
      <c r="N18" s="325">
        <v>22</v>
      </c>
      <c r="O18" s="326">
        <v>28</v>
      </c>
      <c r="P18" s="326">
        <v>50</v>
      </c>
      <c r="Q18" s="324">
        <v>28</v>
      </c>
      <c r="R18" s="13">
        <v>24</v>
      </c>
      <c r="S18" s="13">
        <v>52</v>
      </c>
    </row>
    <row r="19" spans="1:19" ht="12.75">
      <c r="A19" s="9" t="s">
        <v>192</v>
      </c>
      <c r="B19" s="324">
        <v>10</v>
      </c>
      <c r="C19" s="13">
        <v>8</v>
      </c>
      <c r="D19" s="168">
        <f t="shared" si="0"/>
        <v>18</v>
      </c>
      <c r="E19" s="324">
        <v>19</v>
      </c>
      <c r="F19" s="13">
        <v>12</v>
      </c>
      <c r="G19" s="13">
        <v>31</v>
      </c>
      <c r="H19" s="325">
        <v>15</v>
      </c>
      <c r="I19" s="326">
        <v>18</v>
      </c>
      <c r="J19" s="326">
        <v>33</v>
      </c>
      <c r="K19" s="325">
        <v>22</v>
      </c>
      <c r="L19" s="326">
        <v>16</v>
      </c>
      <c r="M19" s="326">
        <v>38</v>
      </c>
      <c r="N19" s="325">
        <v>22</v>
      </c>
      <c r="O19" s="326">
        <v>18</v>
      </c>
      <c r="P19" s="326">
        <v>40</v>
      </c>
      <c r="Q19" s="324">
        <v>20</v>
      </c>
      <c r="R19" s="13">
        <v>26</v>
      </c>
      <c r="S19" s="13">
        <v>46</v>
      </c>
    </row>
    <row r="20" spans="1:19" ht="12.75">
      <c r="A20" s="9" t="s">
        <v>193</v>
      </c>
      <c r="B20" s="324">
        <v>10</v>
      </c>
      <c r="C20" s="13">
        <v>11</v>
      </c>
      <c r="D20" s="168">
        <f t="shared" si="0"/>
        <v>21</v>
      </c>
      <c r="E20" s="324">
        <v>19</v>
      </c>
      <c r="F20" s="13">
        <v>9</v>
      </c>
      <c r="G20" s="13">
        <v>28</v>
      </c>
      <c r="H20" s="325">
        <v>27</v>
      </c>
      <c r="I20" s="326">
        <v>16</v>
      </c>
      <c r="J20" s="326">
        <v>43</v>
      </c>
      <c r="K20" s="325">
        <v>18</v>
      </c>
      <c r="L20" s="326">
        <v>24</v>
      </c>
      <c r="M20" s="326">
        <v>42</v>
      </c>
      <c r="N20" s="325">
        <v>29</v>
      </c>
      <c r="O20" s="326">
        <v>23</v>
      </c>
      <c r="P20" s="326">
        <v>52</v>
      </c>
      <c r="Q20" s="324">
        <v>28</v>
      </c>
      <c r="R20" s="13">
        <v>17</v>
      </c>
      <c r="S20" s="13">
        <v>45</v>
      </c>
    </row>
    <row r="21" spans="1:19" ht="12.75">
      <c r="A21" s="9" t="s">
        <v>194</v>
      </c>
      <c r="B21" s="324">
        <v>4</v>
      </c>
      <c r="C21" s="13">
        <v>11</v>
      </c>
      <c r="D21" s="168">
        <f t="shared" si="0"/>
        <v>15</v>
      </c>
      <c r="E21" s="324">
        <v>17</v>
      </c>
      <c r="F21" s="13">
        <v>18</v>
      </c>
      <c r="G21" s="13">
        <v>35</v>
      </c>
      <c r="H21" s="325">
        <v>31</v>
      </c>
      <c r="I21" s="326">
        <v>15</v>
      </c>
      <c r="J21" s="326">
        <v>46</v>
      </c>
      <c r="K21" s="325">
        <v>28</v>
      </c>
      <c r="L21" s="326">
        <v>12</v>
      </c>
      <c r="M21" s="326">
        <v>40</v>
      </c>
      <c r="N21" s="325">
        <v>23</v>
      </c>
      <c r="O21" s="326">
        <v>19</v>
      </c>
      <c r="P21" s="326">
        <v>42</v>
      </c>
      <c r="Q21" s="324">
        <v>32</v>
      </c>
      <c r="R21" s="13">
        <v>16</v>
      </c>
      <c r="S21" s="13">
        <v>48</v>
      </c>
    </row>
    <row r="22" spans="1:19" ht="12.75">
      <c r="A22" s="9" t="s">
        <v>195</v>
      </c>
      <c r="B22" s="327">
        <v>10</v>
      </c>
      <c r="C22" s="328">
        <v>10</v>
      </c>
      <c r="D22" s="329">
        <f t="shared" si="0"/>
        <v>20</v>
      </c>
      <c r="E22" s="327">
        <v>10</v>
      </c>
      <c r="F22" s="328">
        <v>27</v>
      </c>
      <c r="G22" s="13">
        <v>37</v>
      </c>
      <c r="H22" s="330">
        <v>20</v>
      </c>
      <c r="I22" s="331">
        <v>18</v>
      </c>
      <c r="J22" s="326">
        <v>38</v>
      </c>
      <c r="K22" s="330">
        <v>31</v>
      </c>
      <c r="L22" s="331">
        <v>19</v>
      </c>
      <c r="M22" s="326">
        <v>50</v>
      </c>
      <c r="N22" s="330">
        <v>34</v>
      </c>
      <c r="O22" s="331">
        <v>14</v>
      </c>
      <c r="P22" s="326">
        <v>48</v>
      </c>
      <c r="Q22" s="327">
        <v>23</v>
      </c>
      <c r="R22" s="328">
        <v>27</v>
      </c>
      <c r="S22" s="328">
        <v>50</v>
      </c>
    </row>
    <row r="23" spans="1:19" s="2" customFormat="1" ht="12.75">
      <c r="A23" s="4" t="s">
        <v>8</v>
      </c>
      <c r="B23" s="10">
        <f>SUM(B15:B22)</f>
        <v>63</v>
      </c>
      <c r="C23" s="11">
        <f>SUM(C15:C22)</f>
        <v>59</v>
      </c>
      <c r="D23" s="332">
        <f t="shared" si="0"/>
        <v>122</v>
      </c>
      <c r="E23" s="10">
        <v>101</v>
      </c>
      <c r="F23" s="11">
        <v>101</v>
      </c>
      <c r="G23" s="333">
        <v>202</v>
      </c>
      <c r="H23" s="334">
        <v>124</v>
      </c>
      <c r="I23" s="318">
        <v>96</v>
      </c>
      <c r="J23" s="335">
        <v>220</v>
      </c>
      <c r="K23" s="334">
        <v>141</v>
      </c>
      <c r="L23" s="318">
        <v>106</v>
      </c>
      <c r="M23" s="335">
        <v>247</v>
      </c>
      <c r="N23" s="334">
        <v>153</v>
      </c>
      <c r="O23" s="318">
        <v>126</v>
      </c>
      <c r="P23" s="335">
        <v>279</v>
      </c>
      <c r="Q23" s="10">
        <v>152</v>
      </c>
      <c r="R23" s="11">
        <v>137</v>
      </c>
      <c r="S23" s="11">
        <v>289</v>
      </c>
    </row>
    <row r="26" spans="1:19" ht="12.75">
      <c r="A26" s="529" t="s">
        <v>196</v>
      </c>
      <c r="B26" s="529"/>
      <c r="C26" s="529"/>
      <c r="D26" s="529"/>
      <c r="E26" s="529"/>
      <c r="F26" s="529"/>
      <c r="G26" s="529"/>
      <c r="H26" s="529"/>
      <c r="I26" s="529"/>
      <c r="J26" s="529"/>
      <c r="K26" s="529"/>
      <c r="L26" s="529"/>
      <c r="M26" s="529"/>
      <c r="N26" s="529"/>
      <c r="O26" s="529"/>
      <c r="P26" s="529"/>
      <c r="Q26" s="529"/>
      <c r="R26" s="529"/>
      <c r="S26" s="529"/>
    </row>
    <row r="27" ht="13.5" thickBot="1">
      <c r="A27" s="1"/>
    </row>
    <row r="28" spans="1:19" ht="12.75" customHeight="1">
      <c r="A28" s="19"/>
      <c r="B28" s="534" t="s">
        <v>182</v>
      </c>
      <c r="C28" s="535"/>
      <c r="D28" s="536"/>
      <c r="E28" s="534" t="s">
        <v>185</v>
      </c>
      <c r="F28" s="535"/>
      <c r="G28" s="535"/>
      <c r="H28" s="534" t="s">
        <v>209</v>
      </c>
      <c r="I28" s="535"/>
      <c r="J28" s="535"/>
      <c r="K28" s="534" t="s">
        <v>229</v>
      </c>
      <c r="L28" s="535"/>
      <c r="M28" s="535"/>
      <c r="N28" s="534" t="s">
        <v>232</v>
      </c>
      <c r="O28" s="535"/>
      <c r="P28" s="535"/>
      <c r="Q28" s="537" t="s">
        <v>255</v>
      </c>
      <c r="R28" s="538"/>
      <c r="S28" s="538"/>
    </row>
    <row r="29" spans="1:19" ht="12.75">
      <c r="A29" s="238"/>
      <c r="B29" s="239" t="s">
        <v>56</v>
      </c>
      <c r="C29" s="240" t="s">
        <v>57</v>
      </c>
      <c r="D29" s="241" t="s">
        <v>58</v>
      </c>
      <c r="E29" s="239" t="s">
        <v>56</v>
      </c>
      <c r="F29" s="240" t="s">
        <v>57</v>
      </c>
      <c r="G29" s="240" t="s">
        <v>58</v>
      </c>
      <c r="H29" s="239" t="s">
        <v>56</v>
      </c>
      <c r="I29" s="240" t="s">
        <v>57</v>
      </c>
      <c r="J29" s="240" t="s">
        <v>58</v>
      </c>
      <c r="K29" s="239" t="s">
        <v>56</v>
      </c>
      <c r="L29" s="240" t="s">
        <v>57</v>
      </c>
      <c r="M29" s="240" t="s">
        <v>58</v>
      </c>
      <c r="N29" s="239" t="s">
        <v>56</v>
      </c>
      <c r="O29" s="240" t="s">
        <v>57</v>
      </c>
      <c r="P29" s="240" t="s">
        <v>58</v>
      </c>
      <c r="Q29" s="239" t="s">
        <v>56</v>
      </c>
      <c r="R29" s="240" t="s">
        <v>57</v>
      </c>
      <c r="S29" s="240" t="s">
        <v>58</v>
      </c>
    </row>
    <row r="30" spans="1:19" ht="12.75">
      <c r="A30" s="9" t="s">
        <v>197</v>
      </c>
      <c r="B30" s="242">
        <v>13</v>
      </c>
      <c r="C30" s="243">
        <v>9</v>
      </c>
      <c r="D30" s="244">
        <f aca="true" t="shared" si="1" ref="D30:D36">SUM(B30:C30)</f>
        <v>22</v>
      </c>
      <c r="E30" s="242">
        <v>11</v>
      </c>
      <c r="F30" s="243">
        <v>14</v>
      </c>
      <c r="G30" s="243">
        <f aca="true" t="shared" si="2" ref="G30:G36">SUM(E30:F30)</f>
        <v>25</v>
      </c>
      <c r="H30" s="242">
        <v>11</v>
      </c>
      <c r="I30" s="243">
        <v>22</v>
      </c>
      <c r="J30" s="243">
        <v>33</v>
      </c>
      <c r="K30" s="270">
        <v>26</v>
      </c>
      <c r="L30" s="271">
        <v>21</v>
      </c>
      <c r="M30" s="243">
        <v>47</v>
      </c>
      <c r="N30" s="336">
        <v>35</v>
      </c>
      <c r="O30" s="337">
        <v>18</v>
      </c>
      <c r="P30" s="339">
        <v>53</v>
      </c>
      <c r="Q30" s="242">
        <v>32</v>
      </c>
      <c r="R30" s="243">
        <v>15</v>
      </c>
      <c r="S30" s="243">
        <v>47</v>
      </c>
    </row>
    <row r="31" spans="1:19" s="9" customFormat="1" ht="12.75">
      <c r="A31" s="9" t="s">
        <v>198</v>
      </c>
      <c r="B31" s="242">
        <v>18</v>
      </c>
      <c r="C31" s="243">
        <v>12</v>
      </c>
      <c r="D31" s="244">
        <f t="shared" si="1"/>
        <v>30</v>
      </c>
      <c r="E31" s="242">
        <v>18</v>
      </c>
      <c r="F31" s="243">
        <v>17</v>
      </c>
      <c r="G31" s="243">
        <f t="shared" si="2"/>
        <v>35</v>
      </c>
      <c r="H31" s="242">
        <v>18</v>
      </c>
      <c r="I31" s="243">
        <v>21</v>
      </c>
      <c r="J31" s="243">
        <v>39</v>
      </c>
      <c r="K31" s="270">
        <v>14</v>
      </c>
      <c r="L31" s="271">
        <v>26</v>
      </c>
      <c r="M31" s="243">
        <v>40</v>
      </c>
      <c r="N31" s="336">
        <v>33</v>
      </c>
      <c r="O31" s="337">
        <v>27</v>
      </c>
      <c r="P31" s="337">
        <v>60</v>
      </c>
      <c r="Q31" s="242">
        <v>44</v>
      </c>
      <c r="R31" s="243">
        <v>23</v>
      </c>
      <c r="S31" s="243">
        <v>67</v>
      </c>
    </row>
    <row r="32" spans="1:19" ht="12.75">
      <c r="A32" s="9" t="s">
        <v>199</v>
      </c>
      <c r="B32" s="242">
        <v>14</v>
      </c>
      <c r="C32" s="243">
        <v>19</v>
      </c>
      <c r="D32" s="244">
        <f t="shared" si="1"/>
        <v>33</v>
      </c>
      <c r="E32" s="242">
        <v>30</v>
      </c>
      <c r="F32" s="243">
        <v>19</v>
      </c>
      <c r="G32" s="243">
        <f t="shared" si="2"/>
        <v>49</v>
      </c>
      <c r="H32" s="242">
        <v>24</v>
      </c>
      <c r="I32" s="243">
        <v>23</v>
      </c>
      <c r="J32" s="243">
        <v>47</v>
      </c>
      <c r="K32" s="270">
        <v>32</v>
      </c>
      <c r="L32" s="271">
        <v>24</v>
      </c>
      <c r="M32" s="243">
        <v>56</v>
      </c>
      <c r="N32" s="336">
        <v>23</v>
      </c>
      <c r="O32" s="337">
        <v>33</v>
      </c>
      <c r="P32" s="337">
        <v>56</v>
      </c>
      <c r="Q32" s="242">
        <v>41</v>
      </c>
      <c r="R32" s="243">
        <v>36</v>
      </c>
      <c r="S32" s="243">
        <v>77</v>
      </c>
    </row>
    <row r="33" spans="1:19" ht="12.75">
      <c r="A33" s="9" t="s">
        <v>200</v>
      </c>
      <c r="B33" s="242">
        <v>17</v>
      </c>
      <c r="C33" s="243">
        <v>11</v>
      </c>
      <c r="D33" s="244">
        <f t="shared" si="1"/>
        <v>28</v>
      </c>
      <c r="E33" s="242">
        <v>28</v>
      </c>
      <c r="F33" s="243">
        <v>25</v>
      </c>
      <c r="G33" s="243">
        <f t="shared" si="2"/>
        <v>53</v>
      </c>
      <c r="H33" s="242">
        <v>33</v>
      </c>
      <c r="I33" s="243">
        <v>26</v>
      </c>
      <c r="J33" s="243">
        <v>59</v>
      </c>
      <c r="K33" s="270">
        <v>26</v>
      </c>
      <c r="L33" s="271">
        <v>26</v>
      </c>
      <c r="M33" s="243">
        <v>52</v>
      </c>
      <c r="N33" s="336">
        <v>41</v>
      </c>
      <c r="O33" s="337">
        <v>47</v>
      </c>
      <c r="P33" s="337">
        <v>88</v>
      </c>
      <c r="Q33" s="242">
        <v>37</v>
      </c>
      <c r="R33" s="243">
        <v>38</v>
      </c>
      <c r="S33" s="243">
        <v>75</v>
      </c>
    </row>
    <row r="34" spans="1:19" ht="12.75">
      <c r="A34" s="9" t="s">
        <v>201</v>
      </c>
      <c r="B34" s="242">
        <v>20</v>
      </c>
      <c r="C34" s="243">
        <v>36</v>
      </c>
      <c r="D34" s="244">
        <f t="shared" si="1"/>
        <v>56</v>
      </c>
      <c r="E34" s="242">
        <v>29</v>
      </c>
      <c r="F34" s="243">
        <v>30</v>
      </c>
      <c r="G34" s="243">
        <f t="shared" si="2"/>
        <v>59</v>
      </c>
      <c r="H34" s="242">
        <v>45</v>
      </c>
      <c r="I34" s="243">
        <v>45</v>
      </c>
      <c r="J34" s="243">
        <v>90</v>
      </c>
      <c r="K34" s="270">
        <v>49</v>
      </c>
      <c r="L34" s="271">
        <v>38</v>
      </c>
      <c r="M34" s="243">
        <v>87</v>
      </c>
      <c r="N34" s="336">
        <v>49</v>
      </c>
      <c r="O34" s="337">
        <v>55</v>
      </c>
      <c r="P34" s="337">
        <v>104</v>
      </c>
      <c r="Q34" s="242">
        <v>54</v>
      </c>
      <c r="R34" s="243">
        <v>65</v>
      </c>
      <c r="S34" s="243">
        <v>119</v>
      </c>
    </row>
    <row r="35" spans="1:19" ht="12.75">
      <c r="A35" s="9" t="s">
        <v>202</v>
      </c>
      <c r="B35" s="246">
        <v>40</v>
      </c>
      <c r="C35" s="245">
        <v>46</v>
      </c>
      <c r="D35" s="247">
        <f t="shared" si="1"/>
        <v>86</v>
      </c>
      <c r="E35" s="246">
        <v>42</v>
      </c>
      <c r="F35" s="245">
        <v>48</v>
      </c>
      <c r="G35" s="243">
        <f t="shared" si="2"/>
        <v>90</v>
      </c>
      <c r="H35" s="246">
        <v>46</v>
      </c>
      <c r="I35" s="245">
        <v>46</v>
      </c>
      <c r="J35" s="243">
        <v>92</v>
      </c>
      <c r="K35" s="272">
        <v>77</v>
      </c>
      <c r="L35" s="273">
        <v>60</v>
      </c>
      <c r="M35" s="243">
        <v>137</v>
      </c>
      <c r="N35" s="336">
        <v>77</v>
      </c>
      <c r="O35" s="337">
        <v>66</v>
      </c>
      <c r="P35" s="337">
        <v>143</v>
      </c>
      <c r="Q35" s="246">
        <v>94</v>
      </c>
      <c r="R35" s="245">
        <v>98</v>
      </c>
      <c r="S35" s="245">
        <v>192</v>
      </c>
    </row>
    <row r="36" spans="1:19" s="2" customFormat="1" ht="12.75">
      <c r="A36" s="4" t="s">
        <v>8</v>
      </c>
      <c r="B36" s="248">
        <f>SUM(B28:B35)</f>
        <v>122</v>
      </c>
      <c r="C36" s="249">
        <f>SUM(C28:C35)</f>
        <v>133</v>
      </c>
      <c r="D36" s="250">
        <f t="shared" si="1"/>
        <v>255</v>
      </c>
      <c r="E36" s="248">
        <f>SUM(E28:E35)</f>
        <v>158</v>
      </c>
      <c r="F36" s="249">
        <f>SUM(F28:F35)</f>
        <v>153</v>
      </c>
      <c r="G36" s="252">
        <f t="shared" si="2"/>
        <v>311</v>
      </c>
      <c r="H36" s="248">
        <v>177</v>
      </c>
      <c r="I36" s="249">
        <v>183</v>
      </c>
      <c r="J36" s="252">
        <v>360</v>
      </c>
      <c r="K36" s="248">
        <v>224</v>
      </c>
      <c r="L36" s="249">
        <v>195</v>
      </c>
      <c r="M36" s="252">
        <v>419</v>
      </c>
      <c r="N36" s="338">
        <v>258</v>
      </c>
      <c r="O36" s="3">
        <v>246</v>
      </c>
      <c r="P36" s="3">
        <v>504</v>
      </c>
      <c r="Q36" s="248">
        <v>302</v>
      </c>
      <c r="R36" s="249">
        <v>275</v>
      </c>
      <c r="S36" s="249">
        <v>577</v>
      </c>
    </row>
    <row r="38" spans="14:16" ht="12.75">
      <c r="N38" s="254"/>
      <c r="O38" s="254"/>
      <c r="P38" s="254"/>
    </row>
    <row r="39" spans="14:16" ht="12.75">
      <c r="N39" s="254"/>
      <c r="O39" s="254"/>
      <c r="P39" s="254"/>
    </row>
    <row r="40" spans="14:16" ht="12.75">
      <c r="N40" s="254"/>
      <c r="O40" s="254"/>
      <c r="P40" s="254"/>
    </row>
  </sheetData>
  <sheetProtection/>
  <mergeCells count="15">
    <mergeCell ref="Q12:S12"/>
    <mergeCell ref="B12:D12"/>
    <mergeCell ref="K28:M28"/>
    <mergeCell ref="K12:M12"/>
    <mergeCell ref="Q28:S28"/>
    <mergeCell ref="A10:S10"/>
    <mergeCell ref="A2:S2"/>
    <mergeCell ref="B28:D28"/>
    <mergeCell ref="H12:J12"/>
    <mergeCell ref="H28:J28"/>
    <mergeCell ref="E12:G12"/>
    <mergeCell ref="E28:G28"/>
    <mergeCell ref="A26:S26"/>
    <mergeCell ref="N12:P12"/>
    <mergeCell ref="N28:P28"/>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dimension ref="A1:T71"/>
  <sheetViews>
    <sheetView zoomScale="110" zoomScaleNormal="110" zoomScalePageLayoutView="0" workbookViewId="0" topLeftCell="A1">
      <selection activeCell="H50" sqref="H50"/>
    </sheetView>
  </sheetViews>
  <sheetFormatPr defaultColWidth="9.140625" defaultRowHeight="12.75"/>
  <cols>
    <col min="1" max="2" width="5.7109375" style="18" customWidth="1"/>
    <col min="3" max="3" width="9.57421875" style="18" customWidth="1"/>
    <col min="4" max="17" width="5.7109375" style="18" customWidth="1"/>
    <col min="18" max="18" width="5.7109375" style="17" customWidth="1"/>
    <col min="19" max="19" width="9.140625" style="17" customWidth="1"/>
    <col min="20" max="16384" width="9.140625" style="18" customWidth="1"/>
  </cols>
  <sheetData>
    <row r="1" spans="1:3" ht="11.25" customHeight="1">
      <c r="A1" s="194" t="s">
        <v>253</v>
      </c>
      <c r="B1" s="80"/>
      <c r="C1" s="80"/>
    </row>
    <row r="2" spans="1:18" ht="11.25" customHeight="1">
      <c r="A2" s="516" t="s">
        <v>119</v>
      </c>
      <c r="B2" s="516"/>
      <c r="C2" s="516"/>
      <c r="D2" s="516"/>
      <c r="E2" s="516"/>
      <c r="F2" s="516"/>
      <c r="G2" s="516"/>
      <c r="H2" s="516"/>
      <c r="I2" s="516"/>
      <c r="J2" s="516"/>
      <c r="K2" s="516"/>
      <c r="L2" s="516"/>
      <c r="M2" s="516"/>
      <c r="N2" s="516"/>
      <c r="O2" s="516"/>
      <c r="P2" s="516"/>
      <c r="Q2" s="516"/>
      <c r="R2" s="516"/>
    </row>
    <row r="3" spans="1:18" ht="11.25" customHeight="1">
      <c r="A3" s="81"/>
      <c r="B3" s="82"/>
      <c r="C3" s="82"/>
      <c r="D3" s="82"/>
      <c r="E3" s="82"/>
      <c r="F3" s="82"/>
      <c r="G3" s="82"/>
      <c r="H3" s="82"/>
      <c r="I3" s="82"/>
      <c r="J3" s="82"/>
      <c r="K3" s="82"/>
      <c r="L3" s="82"/>
      <c r="M3" s="82"/>
      <c r="N3" s="82"/>
      <c r="O3" s="195"/>
      <c r="P3" s="195"/>
      <c r="Q3" s="195"/>
      <c r="R3" s="196"/>
    </row>
    <row r="4" spans="1:18" ht="11.25" customHeight="1">
      <c r="A4" s="81" t="s">
        <v>230</v>
      </c>
      <c r="B4" s="195"/>
      <c r="C4" s="195"/>
      <c r="D4" s="195"/>
      <c r="E4" s="82"/>
      <c r="F4" s="82"/>
      <c r="G4" s="82"/>
      <c r="H4" s="82"/>
      <c r="I4" s="82"/>
      <c r="J4" s="82"/>
      <c r="K4" s="82"/>
      <c r="L4" s="82"/>
      <c r="M4" s="82"/>
      <c r="N4" s="82"/>
      <c r="O4" s="82"/>
      <c r="P4" s="82"/>
      <c r="Q4" s="82"/>
      <c r="R4" s="83"/>
    </row>
    <row r="5" ht="11.25" customHeight="1" thickBot="1"/>
    <row r="6" spans="1:18" ht="11.25" customHeight="1">
      <c r="A6" s="150"/>
      <c r="B6" s="150"/>
      <c r="C6" s="197"/>
      <c r="D6" s="198" t="s">
        <v>114</v>
      </c>
      <c r="E6" s="199"/>
      <c r="F6" s="200"/>
      <c r="G6" s="198" t="s">
        <v>64</v>
      </c>
      <c r="H6" s="199"/>
      <c r="I6" s="200"/>
      <c r="J6" s="198" t="s">
        <v>2</v>
      </c>
      <c r="K6" s="199"/>
      <c r="L6" s="200"/>
      <c r="M6" s="198" t="s">
        <v>3</v>
      </c>
      <c r="N6" s="199"/>
      <c r="O6" s="200"/>
      <c r="P6" s="201" t="s">
        <v>8</v>
      </c>
      <c r="Q6" s="198"/>
      <c r="R6" s="198"/>
    </row>
    <row r="7" spans="1:18" ht="11.25" customHeight="1">
      <c r="A7" s="17"/>
      <c r="C7" s="202"/>
      <c r="D7" s="203" t="s">
        <v>12</v>
      </c>
      <c r="E7" s="204"/>
      <c r="F7" s="205"/>
      <c r="G7" s="203" t="s">
        <v>115</v>
      </c>
      <c r="H7" s="204"/>
      <c r="I7" s="205"/>
      <c r="J7" s="206"/>
      <c r="K7" s="207"/>
      <c r="L7" s="208"/>
      <c r="M7" s="206"/>
      <c r="N7" s="207"/>
      <c r="O7" s="208"/>
      <c r="P7" s="206"/>
      <c r="Q7" s="207"/>
      <c r="R7" s="207"/>
    </row>
    <row r="8" spans="1:18" ht="4.5" customHeight="1">
      <c r="A8" s="17"/>
      <c r="C8" s="202"/>
      <c r="D8" s="209"/>
      <c r="E8" s="210"/>
      <c r="F8" s="211"/>
      <c r="G8" s="209"/>
      <c r="H8" s="210"/>
      <c r="I8" s="211"/>
      <c r="J8" s="209"/>
      <c r="K8" s="210"/>
      <c r="L8" s="211"/>
      <c r="M8" s="209"/>
      <c r="N8" s="210"/>
      <c r="O8" s="211"/>
      <c r="P8" s="209"/>
      <c r="Q8" s="210"/>
      <c r="R8" s="210"/>
    </row>
    <row r="9" spans="1:19" s="125" customFormat="1" ht="11.25" customHeight="1">
      <c r="A9" s="212"/>
      <c r="C9" s="213"/>
      <c r="D9" s="214" t="s">
        <v>56</v>
      </c>
      <c r="E9" s="178" t="s">
        <v>57</v>
      </c>
      <c r="F9" s="215" t="s">
        <v>58</v>
      </c>
      <c r="G9" s="214" t="s">
        <v>56</v>
      </c>
      <c r="H9" s="178" t="s">
        <v>57</v>
      </c>
      <c r="I9" s="215" t="s">
        <v>58</v>
      </c>
      <c r="J9" s="214" t="s">
        <v>56</v>
      </c>
      <c r="K9" s="178" t="s">
        <v>57</v>
      </c>
      <c r="L9" s="215" t="s">
        <v>58</v>
      </c>
      <c r="M9" s="214" t="s">
        <v>56</v>
      </c>
      <c r="N9" s="178" t="s">
        <v>57</v>
      </c>
      <c r="O9" s="215" t="s">
        <v>58</v>
      </c>
      <c r="P9" s="214" t="s">
        <v>56</v>
      </c>
      <c r="Q9" s="178" t="s">
        <v>57</v>
      </c>
      <c r="R9" s="178" t="s">
        <v>58</v>
      </c>
      <c r="S9" s="212"/>
    </row>
    <row r="10" spans="1:19" s="125" customFormat="1" ht="4.5" customHeight="1">
      <c r="A10" s="151"/>
      <c r="B10" s="151"/>
      <c r="C10" s="216"/>
      <c r="D10" s="217"/>
      <c r="E10" s="218"/>
      <c r="F10" s="219"/>
      <c r="G10" s="217"/>
      <c r="H10" s="218"/>
      <c r="I10" s="219"/>
      <c r="J10" s="217"/>
      <c r="K10" s="218"/>
      <c r="L10" s="219"/>
      <c r="M10" s="217"/>
      <c r="N10" s="218"/>
      <c r="O10" s="219"/>
      <c r="P10" s="217"/>
      <c r="Q10" s="218"/>
      <c r="R10" s="218"/>
      <c r="S10" s="212"/>
    </row>
    <row r="11" spans="1:19" s="125" customFormat="1" ht="4.5" customHeight="1">
      <c r="A11" s="212"/>
      <c r="B11" s="212"/>
      <c r="C11" s="213"/>
      <c r="D11" s="214"/>
      <c r="E11" s="178"/>
      <c r="F11" s="215"/>
      <c r="G11" s="214"/>
      <c r="H11" s="178"/>
      <c r="I11" s="215"/>
      <c r="J11" s="214"/>
      <c r="K11" s="178"/>
      <c r="L11" s="215"/>
      <c r="M11" s="214"/>
      <c r="N11" s="178"/>
      <c r="O11" s="215"/>
      <c r="P11" s="214"/>
      <c r="Q11" s="178"/>
      <c r="R11" s="178"/>
      <c r="S11" s="212"/>
    </row>
    <row r="12" spans="1:19" ht="11.25" customHeight="1">
      <c r="A12" s="194" t="s">
        <v>17</v>
      </c>
      <c r="B12" s="79"/>
      <c r="C12" s="202"/>
      <c r="D12" s="220"/>
      <c r="E12" s="126"/>
      <c r="F12" s="221"/>
      <c r="G12" s="220"/>
      <c r="H12" s="126"/>
      <c r="I12" s="221"/>
      <c r="J12" s="220"/>
      <c r="K12" s="126"/>
      <c r="L12" s="221"/>
      <c r="M12" s="220"/>
      <c r="N12" s="126"/>
      <c r="O12" s="221"/>
      <c r="P12" s="220"/>
      <c r="Q12" s="126"/>
      <c r="R12" s="222"/>
      <c r="S12" s="18"/>
    </row>
    <row r="13" spans="1:19" ht="11.25" customHeight="1">
      <c r="A13" s="17" t="s">
        <v>179</v>
      </c>
      <c r="C13" s="202"/>
      <c r="D13" s="134">
        <v>0</v>
      </c>
      <c r="E13" s="135">
        <v>0</v>
      </c>
      <c r="F13" s="223">
        <v>0</v>
      </c>
      <c r="G13" s="134">
        <v>145</v>
      </c>
      <c r="H13" s="135">
        <v>130</v>
      </c>
      <c r="I13" s="223">
        <f>SUM(G13:H13)</f>
        <v>275</v>
      </c>
      <c r="J13" s="134">
        <v>0</v>
      </c>
      <c r="K13" s="135">
        <v>0</v>
      </c>
      <c r="L13" s="223">
        <v>0</v>
      </c>
      <c r="M13" s="134">
        <v>371</v>
      </c>
      <c r="N13" s="135">
        <v>347</v>
      </c>
      <c r="O13" s="223">
        <f>SUM(M13:N13)</f>
        <v>718</v>
      </c>
      <c r="P13" s="134">
        <f aca="true" t="shared" si="0" ref="P13:R15">SUM(M13,J13,G13,D13)</f>
        <v>516</v>
      </c>
      <c r="Q13" s="135">
        <f t="shared" si="0"/>
        <v>477</v>
      </c>
      <c r="R13" s="189">
        <f t="shared" si="0"/>
        <v>993</v>
      </c>
      <c r="S13" s="18"/>
    </row>
    <row r="14" spans="1:19" ht="11.25" customHeight="1">
      <c r="A14" s="17" t="s">
        <v>180</v>
      </c>
      <c r="C14" s="202"/>
      <c r="D14" s="152">
        <v>0</v>
      </c>
      <c r="E14" s="153">
        <v>0</v>
      </c>
      <c r="F14" s="224">
        <v>0</v>
      </c>
      <c r="G14" s="152">
        <v>0</v>
      </c>
      <c r="H14" s="135">
        <v>0</v>
      </c>
      <c r="I14" s="223">
        <v>0</v>
      </c>
      <c r="J14" s="152">
        <v>0</v>
      </c>
      <c r="K14" s="153">
        <v>0</v>
      </c>
      <c r="L14" s="224">
        <v>0</v>
      </c>
      <c r="M14" s="152"/>
      <c r="N14" s="153"/>
      <c r="O14" s="224">
        <v>0</v>
      </c>
      <c r="P14" s="152">
        <f t="shared" si="0"/>
        <v>0</v>
      </c>
      <c r="Q14" s="135">
        <f t="shared" si="0"/>
        <v>0</v>
      </c>
      <c r="R14" s="189">
        <f t="shared" si="0"/>
        <v>0</v>
      </c>
      <c r="S14" s="18"/>
    </row>
    <row r="15" spans="1:18" s="149" customFormat="1" ht="11.25" customHeight="1">
      <c r="A15" s="147"/>
      <c r="B15" s="225"/>
      <c r="C15" s="226" t="s">
        <v>8</v>
      </c>
      <c r="D15" s="154">
        <v>0</v>
      </c>
      <c r="E15" s="155">
        <v>0</v>
      </c>
      <c r="F15" s="172">
        <v>0</v>
      </c>
      <c r="G15" s="154">
        <f>SUM(G13:G14)</f>
        <v>145</v>
      </c>
      <c r="H15" s="155">
        <f>SUM(H13:H14)</f>
        <v>130</v>
      </c>
      <c r="I15" s="172">
        <f>SUM(I13:I14)</f>
        <v>275</v>
      </c>
      <c r="J15" s="154">
        <v>0</v>
      </c>
      <c r="K15" s="155">
        <v>0</v>
      </c>
      <c r="L15" s="172">
        <v>0</v>
      </c>
      <c r="M15" s="154">
        <f>SUM(M13:M14)</f>
        <v>371</v>
      </c>
      <c r="N15" s="155">
        <f>SUM(N13:N14)</f>
        <v>347</v>
      </c>
      <c r="O15" s="155">
        <f>SUM(O13:O14)</f>
        <v>718</v>
      </c>
      <c r="P15" s="154">
        <f t="shared" si="0"/>
        <v>516</v>
      </c>
      <c r="Q15" s="155">
        <f t="shared" si="0"/>
        <v>477</v>
      </c>
      <c r="R15" s="155">
        <f t="shared" si="0"/>
        <v>993</v>
      </c>
    </row>
    <row r="16" spans="1:19" ht="11.25" customHeight="1">
      <c r="A16" s="17"/>
      <c r="C16" s="202"/>
      <c r="D16" s="134"/>
      <c r="E16" s="135"/>
      <c r="F16" s="223"/>
      <c r="G16" s="134"/>
      <c r="H16" s="135"/>
      <c r="I16" s="223"/>
      <c r="J16" s="134"/>
      <c r="K16" s="135"/>
      <c r="L16" s="223"/>
      <c r="M16" s="134"/>
      <c r="N16" s="135"/>
      <c r="O16" s="223"/>
      <c r="P16" s="134"/>
      <c r="Q16" s="135"/>
      <c r="R16" s="189"/>
      <c r="S16" s="18"/>
    </row>
    <row r="17" spans="1:19" ht="11.25" customHeight="1">
      <c r="A17" s="194" t="s">
        <v>21</v>
      </c>
      <c r="B17" s="79"/>
      <c r="C17" s="202"/>
      <c r="D17" s="134"/>
      <c r="E17" s="135"/>
      <c r="F17" s="223"/>
      <c r="G17" s="134"/>
      <c r="H17" s="135"/>
      <c r="I17" s="223"/>
      <c r="J17" s="134"/>
      <c r="K17" s="135"/>
      <c r="L17" s="223"/>
      <c r="M17" s="134"/>
      <c r="N17" s="135"/>
      <c r="O17" s="223"/>
      <c r="P17" s="134"/>
      <c r="Q17" s="135"/>
      <c r="R17" s="189"/>
      <c r="S17" s="18"/>
    </row>
    <row r="18" spans="1:19" ht="11.25" customHeight="1">
      <c r="A18" s="17" t="s">
        <v>179</v>
      </c>
      <c r="C18" s="202"/>
      <c r="D18" s="134">
        <v>0</v>
      </c>
      <c r="E18" s="135">
        <v>0</v>
      </c>
      <c r="F18" s="223">
        <v>0</v>
      </c>
      <c r="G18" s="134">
        <v>269</v>
      </c>
      <c r="H18" s="135">
        <v>280</v>
      </c>
      <c r="I18" s="223">
        <f>SUM(G18:H18)</f>
        <v>549</v>
      </c>
      <c r="J18" s="134">
        <v>0</v>
      </c>
      <c r="K18" s="135">
        <v>0</v>
      </c>
      <c r="L18" s="223">
        <v>0</v>
      </c>
      <c r="M18" s="134">
        <v>586</v>
      </c>
      <c r="N18" s="135">
        <v>561</v>
      </c>
      <c r="O18" s="223">
        <f>SUM(M18:N18)</f>
        <v>1147</v>
      </c>
      <c r="P18" s="134">
        <f aca="true" t="shared" si="1" ref="P18:R20">SUM(M18,J18,G18,D18)</f>
        <v>855</v>
      </c>
      <c r="Q18" s="135">
        <f t="shared" si="1"/>
        <v>841</v>
      </c>
      <c r="R18" s="189">
        <f t="shared" si="1"/>
        <v>1696</v>
      </c>
      <c r="S18" s="18"/>
    </row>
    <row r="19" spans="1:19" ht="11.25" customHeight="1">
      <c r="A19" s="17" t="s">
        <v>180</v>
      </c>
      <c r="C19" s="202"/>
      <c r="D19" s="152">
        <v>0</v>
      </c>
      <c r="E19" s="153">
        <v>0</v>
      </c>
      <c r="F19" s="224">
        <v>0</v>
      </c>
      <c r="G19" s="152"/>
      <c r="H19" s="135"/>
      <c r="I19" s="223">
        <v>0</v>
      </c>
      <c r="J19" s="152">
        <v>0</v>
      </c>
      <c r="K19" s="153">
        <v>0</v>
      </c>
      <c r="L19" s="224">
        <v>0</v>
      </c>
      <c r="M19" s="152"/>
      <c r="N19" s="153"/>
      <c r="O19" s="224">
        <v>0</v>
      </c>
      <c r="P19" s="152">
        <f t="shared" si="1"/>
        <v>0</v>
      </c>
      <c r="Q19" s="135">
        <f t="shared" si="1"/>
        <v>0</v>
      </c>
      <c r="R19" s="189">
        <f t="shared" si="1"/>
        <v>0</v>
      </c>
      <c r="S19" s="18"/>
    </row>
    <row r="20" spans="1:18" s="149" customFormat="1" ht="11.25" customHeight="1">
      <c r="A20" s="147"/>
      <c r="B20" s="225"/>
      <c r="C20" s="226" t="s">
        <v>8</v>
      </c>
      <c r="D20" s="154">
        <v>0</v>
      </c>
      <c r="E20" s="155">
        <v>0</v>
      </c>
      <c r="F20" s="172">
        <v>0</v>
      </c>
      <c r="G20" s="154">
        <f>SUM(G18:G19)</f>
        <v>269</v>
      </c>
      <c r="H20" s="155">
        <f>SUM(H18:H19)</f>
        <v>280</v>
      </c>
      <c r="I20" s="172">
        <f>SUM(I18:I19)</f>
        <v>549</v>
      </c>
      <c r="J20" s="154">
        <v>0</v>
      </c>
      <c r="K20" s="155">
        <v>0</v>
      </c>
      <c r="L20" s="172">
        <v>0</v>
      </c>
      <c r="M20" s="154">
        <f>SUM(M18:M19)</f>
        <v>586</v>
      </c>
      <c r="N20" s="155">
        <f>SUM(N18:N19)</f>
        <v>561</v>
      </c>
      <c r="O20" s="172">
        <f>SUM(O18:O19)</f>
        <v>1147</v>
      </c>
      <c r="P20" s="154">
        <f t="shared" si="1"/>
        <v>855</v>
      </c>
      <c r="Q20" s="155">
        <f t="shared" si="1"/>
        <v>841</v>
      </c>
      <c r="R20" s="155">
        <f t="shared" si="1"/>
        <v>1696</v>
      </c>
    </row>
    <row r="21" spans="1:19" ht="11.25" customHeight="1">
      <c r="A21" s="17"/>
      <c r="C21" s="202"/>
      <c r="D21" s="134"/>
      <c r="E21" s="135"/>
      <c r="F21" s="223"/>
      <c r="G21" s="134"/>
      <c r="H21" s="135"/>
      <c r="I21" s="223"/>
      <c r="J21" s="134"/>
      <c r="K21" s="135"/>
      <c r="L21" s="223"/>
      <c r="M21" s="134"/>
      <c r="N21" s="135"/>
      <c r="O21" s="223"/>
      <c r="P21" s="134"/>
      <c r="Q21" s="135"/>
      <c r="R21" s="189"/>
      <c r="S21" s="18"/>
    </row>
    <row r="22" spans="1:19" ht="11.25" customHeight="1">
      <c r="A22" s="194" t="s">
        <v>59</v>
      </c>
      <c r="B22" s="79"/>
      <c r="C22" s="227"/>
      <c r="D22" s="134"/>
      <c r="E22" s="135"/>
      <c r="F22" s="223"/>
      <c r="G22" s="134"/>
      <c r="H22" s="135"/>
      <c r="I22" s="223"/>
      <c r="J22" s="134"/>
      <c r="K22" s="135"/>
      <c r="L22" s="223"/>
      <c r="M22" s="134"/>
      <c r="N22" s="135"/>
      <c r="O22" s="223"/>
      <c r="P22" s="134"/>
      <c r="Q22" s="135"/>
      <c r="R22" s="189"/>
      <c r="S22" s="18"/>
    </row>
    <row r="23" spans="1:19" ht="11.25" customHeight="1">
      <c r="A23" s="17" t="s">
        <v>179</v>
      </c>
      <c r="C23" s="202"/>
      <c r="D23" s="152">
        <v>0</v>
      </c>
      <c r="E23" s="153">
        <v>0</v>
      </c>
      <c r="F23" s="224">
        <v>0</v>
      </c>
      <c r="G23" s="152">
        <v>0</v>
      </c>
      <c r="H23" s="153">
        <v>0</v>
      </c>
      <c r="I23" s="224">
        <v>0</v>
      </c>
      <c r="J23" s="152">
        <v>0</v>
      </c>
      <c r="K23" s="153">
        <v>0</v>
      </c>
      <c r="L23" s="224">
        <v>0</v>
      </c>
      <c r="M23" s="152">
        <v>0</v>
      </c>
      <c r="N23" s="153">
        <v>0</v>
      </c>
      <c r="O23" s="224">
        <v>0</v>
      </c>
      <c r="P23" s="152">
        <f aca="true" t="shared" si="2" ref="P23:R25">SUM(M23,J23,G23,D23)</f>
        <v>0</v>
      </c>
      <c r="Q23" s="153">
        <f t="shared" si="2"/>
        <v>0</v>
      </c>
      <c r="R23" s="228">
        <f t="shared" si="2"/>
        <v>0</v>
      </c>
      <c r="S23" s="18"/>
    </row>
    <row r="24" spans="1:19" ht="11.25" customHeight="1">
      <c r="A24" s="17" t="s">
        <v>180</v>
      </c>
      <c r="C24" s="202"/>
      <c r="D24" s="152">
        <v>0</v>
      </c>
      <c r="E24" s="153">
        <v>0</v>
      </c>
      <c r="F24" s="224">
        <v>0</v>
      </c>
      <c r="G24" s="152">
        <v>0</v>
      </c>
      <c r="H24" s="135">
        <v>0</v>
      </c>
      <c r="I24" s="223">
        <v>0</v>
      </c>
      <c r="J24" s="152">
        <v>0</v>
      </c>
      <c r="K24" s="153">
        <v>0</v>
      </c>
      <c r="L24" s="224">
        <v>0</v>
      </c>
      <c r="M24" s="152">
        <v>0</v>
      </c>
      <c r="N24" s="153">
        <v>0</v>
      </c>
      <c r="O24" s="224">
        <v>0</v>
      </c>
      <c r="P24" s="152">
        <f t="shared" si="2"/>
        <v>0</v>
      </c>
      <c r="Q24" s="135">
        <f t="shared" si="2"/>
        <v>0</v>
      </c>
      <c r="R24" s="189">
        <f t="shared" si="2"/>
        <v>0</v>
      </c>
      <c r="S24" s="18"/>
    </row>
    <row r="25" spans="1:18" s="79" customFormat="1" ht="11.25" customHeight="1">
      <c r="A25" s="229"/>
      <c r="B25" s="230"/>
      <c r="C25" s="226" t="s">
        <v>8</v>
      </c>
      <c r="D25" s="139">
        <v>0</v>
      </c>
      <c r="E25" s="140">
        <v>0</v>
      </c>
      <c r="F25" s="140">
        <v>0</v>
      </c>
      <c r="G25" s="139">
        <v>0</v>
      </c>
      <c r="H25" s="140">
        <v>0</v>
      </c>
      <c r="I25" s="140">
        <v>0</v>
      </c>
      <c r="J25" s="139">
        <v>0</v>
      </c>
      <c r="K25" s="140">
        <v>0</v>
      </c>
      <c r="L25" s="140">
        <v>0</v>
      </c>
      <c r="M25" s="139">
        <v>0</v>
      </c>
      <c r="N25" s="155">
        <v>0</v>
      </c>
      <c r="O25" s="155">
        <v>0</v>
      </c>
      <c r="P25" s="139">
        <f t="shared" si="2"/>
        <v>0</v>
      </c>
      <c r="Q25" s="140">
        <f t="shared" si="2"/>
        <v>0</v>
      </c>
      <c r="R25" s="140">
        <f t="shared" si="2"/>
        <v>0</v>
      </c>
    </row>
    <row r="26" spans="1:19" ht="11.25" customHeight="1">
      <c r="A26" s="231"/>
      <c r="B26" s="232"/>
      <c r="C26" s="233"/>
      <c r="D26" s="234"/>
      <c r="E26" s="235"/>
      <c r="F26" s="236"/>
      <c r="G26" s="234"/>
      <c r="H26" s="235"/>
      <c r="I26" s="236"/>
      <c r="J26" s="234"/>
      <c r="K26" s="235"/>
      <c r="L26" s="236"/>
      <c r="M26" s="234"/>
      <c r="N26" s="235"/>
      <c r="O26" s="236"/>
      <c r="P26" s="234"/>
      <c r="Q26" s="235"/>
      <c r="R26" s="237"/>
      <c r="S26" s="18"/>
    </row>
    <row r="27" spans="1:19" ht="11.25" customHeight="1">
      <c r="A27" s="194" t="s">
        <v>120</v>
      </c>
      <c r="B27" s="79"/>
      <c r="C27" s="202"/>
      <c r="D27" s="134"/>
      <c r="E27" s="135"/>
      <c r="F27" s="223"/>
      <c r="G27" s="134"/>
      <c r="H27" s="135"/>
      <c r="I27" s="223"/>
      <c r="J27" s="134"/>
      <c r="K27" s="135"/>
      <c r="L27" s="223"/>
      <c r="M27" s="134"/>
      <c r="N27" s="135"/>
      <c r="O27" s="223"/>
      <c r="P27" s="134"/>
      <c r="Q27" s="135"/>
      <c r="R27" s="189"/>
      <c r="S27" s="18"/>
    </row>
    <row r="28" spans="1:19" ht="11.25" customHeight="1">
      <c r="A28" s="17" t="s">
        <v>179</v>
      </c>
      <c r="C28" s="202"/>
      <c r="D28" s="152">
        <f>SUM(D23,D18,D13)</f>
        <v>0</v>
      </c>
      <c r="E28" s="153">
        <f aca="true" t="shared" si="3" ref="E28:R28">SUM(E23,E18,E13)</f>
        <v>0</v>
      </c>
      <c r="F28" s="189">
        <f t="shared" si="3"/>
        <v>0</v>
      </c>
      <c r="G28" s="134">
        <f t="shared" si="3"/>
        <v>414</v>
      </c>
      <c r="H28" s="189">
        <f t="shared" si="3"/>
        <v>410</v>
      </c>
      <c r="I28" s="189">
        <f t="shared" si="3"/>
        <v>824</v>
      </c>
      <c r="J28" s="152">
        <f t="shared" si="3"/>
        <v>0</v>
      </c>
      <c r="K28" s="153">
        <f t="shared" si="3"/>
        <v>0</v>
      </c>
      <c r="L28" s="189">
        <f t="shared" si="3"/>
        <v>0</v>
      </c>
      <c r="M28" s="134">
        <f t="shared" si="3"/>
        <v>957</v>
      </c>
      <c r="N28" s="189">
        <f t="shared" si="3"/>
        <v>908</v>
      </c>
      <c r="O28" s="189">
        <f t="shared" si="3"/>
        <v>1865</v>
      </c>
      <c r="P28" s="134">
        <f t="shared" si="3"/>
        <v>1371</v>
      </c>
      <c r="Q28" s="189">
        <f t="shared" si="3"/>
        <v>1318</v>
      </c>
      <c r="R28" s="189">
        <f t="shared" si="3"/>
        <v>2689</v>
      </c>
      <c r="S28" s="18"/>
    </row>
    <row r="29" spans="1:19" ht="11.25" customHeight="1">
      <c r="A29" s="17" t="s">
        <v>180</v>
      </c>
      <c r="C29" s="202"/>
      <c r="D29" s="152">
        <f aca="true" t="shared" si="4" ref="D29:R30">SUM(D24,D19,D14)</f>
        <v>0</v>
      </c>
      <c r="E29" s="228">
        <f t="shared" si="4"/>
        <v>0</v>
      </c>
      <c r="F29" s="228">
        <f t="shared" si="4"/>
        <v>0</v>
      </c>
      <c r="G29" s="152">
        <f t="shared" si="4"/>
        <v>0</v>
      </c>
      <c r="H29" s="228">
        <f t="shared" si="4"/>
        <v>0</v>
      </c>
      <c r="I29" s="228">
        <f t="shared" si="4"/>
        <v>0</v>
      </c>
      <c r="J29" s="152">
        <f t="shared" si="4"/>
        <v>0</v>
      </c>
      <c r="K29" s="228">
        <f t="shared" si="4"/>
        <v>0</v>
      </c>
      <c r="L29" s="228">
        <f t="shared" si="4"/>
        <v>0</v>
      </c>
      <c r="M29" s="152">
        <f t="shared" si="4"/>
        <v>0</v>
      </c>
      <c r="N29" s="228">
        <f t="shared" si="4"/>
        <v>0</v>
      </c>
      <c r="O29" s="228">
        <f t="shared" si="4"/>
        <v>0</v>
      </c>
      <c r="P29" s="152">
        <f t="shared" si="4"/>
        <v>0</v>
      </c>
      <c r="Q29" s="228">
        <f t="shared" si="4"/>
        <v>0</v>
      </c>
      <c r="R29" s="228">
        <f t="shared" si="4"/>
        <v>0</v>
      </c>
      <c r="S29" s="18"/>
    </row>
    <row r="30" spans="1:20" s="79" customFormat="1" ht="11.25" customHeight="1">
      <c r="A30" s="229"/>
      <c r="B30" s="229"/>
      <c r="C30" s="226" t="s">
        <v>8</v>
      </c>
      <c r="D30" s="139">
        <f t="shared" si="4"/>
        <v>0</v>
      </c>
      <c r="E30" s="140">
        <f t="shared" si="4"/>
        <v>0</v>
      </c>
      <c r="F30" s="140">
        <f t="shared" si="4"/>
        <v>0</v>
      </c>
      <c r="G30" s="139">
        <f t="shared" si="4"/>
        <v>414</v>
      </c>
      <c r="H30" s="140">
        <f t="shared" si="4"/>
        <v>410</v>
      </c>
      <c r="I30" s="140">
        <f t="shared" si="4"/>
        <v>824</v>
      </c>
      <c r="J30" s="139">
        <f t="shared" si="4"/>
        <v>0</v>
      </c>
      <c r="K30" s="140">
        <f t="shared" si="4"/>
        <v>0</v>
      </c>
      <c r="L30" s="140">
        <f t="shared" si="4"/>
        <v>0</v>
      </c>
      <c r="M30" s="139">
        <f t="shared" si="4"/>
        <v>957</v>
      </c>
      <c r="N30" s="140">
        <f t="shared" si="4"/>
        <v>908</v>
      </c>
      <c r="O30" s="140">
        <f t="shared" si="4"/>
        <v>1865</v>
      </c>
      <c r="P30" s="139">
        <f t="shared" si="4"/>
        <v>1371</v>
      </c>
      <c r="Q30" s="140">
        <f t="shared" si="4"/>
        <v>1318</v>
      </c>
      <c r="R30" s="140">
        <f t="shared" si="4"/>
        <v>2689</v>
      </c>
      <c r="T30" s="376"/>
    </row>
    <row r="31" ht="5.25" customHeight="1"/>
    <row r="32" ht="10.5" customHeight="1">
      <c r="A32" s="18" t="s">
        <v>121</v>
      </c>
    </row>
    <row r="33" ht="10.5" customHeight="1">
      <c r="A33" s="18" t="s">
        <v>122</v>
      </c>
    </row>
    <row r="34" ht="10.5" customHeight="1">
      <c r="A34" s="18" t="s">
        <v>304</v>
      </c>
    </row>
    <row r="35" ht="10.5" customHeight="1">
      <c r="A35" s="18" t="s">
        <v>227</v>
      </c>
    </row>
    <row r="36" ht="10.5" customHeight="1"/>
    <row r="37" spans="1:3" ht="11.25" customHeight="1">
      <c r="A37" s="194" t="s">
        <v>253</v>
      </c>
      <c r="B37" s="80"/>
      <c r="C37" s="80"/>
    </row>
    <row r="38" spans="1:18" ht="11.25" customHeight="1">
      <c r="A38" s="81" t="s">
        <v>119</v>
      </c>
      <c r="B38" s="82"/>
      <c r="C38" s="82"/>
      <c r="D38" s="82"/>
      <c r="E38" s="82"/>
      <c r="F38" s="82"/>
      <c r="G38" s="82"/>
      <c r="H38" s="82"/>
      <c r="I38" s="82"/>
      <c r="J38" s="82"/>
      <c r="K38" s="82"/>
      <c r="L38" s="82"/>
      <c r="M38" s="82"/>
      <c r="N38" s="82"/>
      <c r="O38" s="195"/>
      <c r="P38" s="195"/>
      <c r="Q38" s="195"/>
      <c r="R38" s="196"/>
    </row>
    <row r="39" spans="1:18" ht="11.25" customHeight="1">
      <c r="A39" s="81"/>
      <c r="B39" s="82"/>
      <c r="C39" s="82"/>
      <c r="D39" s="82"/>
      <c r="E39" s="82"/>
      <c r="F39" s="82"/>
      <c r="G39" s="82"/>
      <c r="H39" s="82"/>
      <c r="I39" s="82"/>
      <c r="J39" s="82"/>
      <c r="K39" s="82"/>
      <c r="L39" s="82"/>
      <c r="M39" s="82"/>
      <c r="N39" s="82"/>
      <c r="O39" s="195"/>
      <c r="P39" s="195"/>
      <c r="Q39" s="195"/>
      <c r="R39" s="196"/>
    </row>
    <row r="40" spans="1:18" ht="11.25" customHeight="1">
      <c r="A40" s="81" t="s">
        <v>123</v>
      </c>
      <c r="B40" s="195"/>
      <c r="C40" s="195"/>
      <c r="D40" s="195"/>
      <c r="E40" s="82"/>
      <c r="F40" s="82"/>
      <c r="G40" s="82"/>
      <c r="H40" s="82"/>
      <c r="I40" s="82"/>
      <c r="J40" s="82"/>
      <c r="K40" s="82"/>
      <c r="L40" s="82"/>
      <c r="M40" s="82"/>
      <c r="N40" s="82"/>
      <c r="O40" s="82"/>
      <c r="P40" s="82"/>
      <c r="Q40" s="82"/>
      <c r="R40" s="83"/>
    </row>
    <row r="41" spans="1:18" ht="11.25" customHeight="1">
      <c r="A41" s="81" t="s">
        <v>226</v>
      </c>
      <c r="B41" s="195"/>
      <c r="C41" s="195"/>
      <c r="D41" s="195"/>
      <c r="E41" s="82"/>
      <c r="F41" s="82"/>
      <c r="G41" s="82"/>
      <c r="H41" s="82"/>
      <c r="I41" s="82"/>
      <c r="J41" s="82"/>
      <c r="K41" s="82"/>
      <c r="L41" s="82"/>
      <c r="M41" s="82"/>
      <c r="N41" s="82"/>
      <c r="O41" s="82"/>
      <c r="P41" s="82"/>
      <c r="Q41" s="82"/>
      <c r="R41" s="83"/>
    </row>
    <row r="42" ht="11.25" customHeight="1" thickBot="1"/>
    <row r="43" spans="1:18" ht="11.25" customHeight="1">
      <c r="A43" s="150"/>
      <c r="B43" s="150"/>
      <c r="C43" s="197"/>
      <c r="D43" s="198" t="s">
        <v>114</v>
      </c>
      <c r="E43" s="199"/>
      <c r="F43" s="200"/>
      <c r="G43" s="198" t="s">
        <v>64</v>
      </c>
      <c r="H43" s="199"/>
      <c r="I43" s="200"/>
      <c r="J43" s="198" t="s">
        <v>2</v>
      </c>
      <c r="K43" s="199"/>
      <c r="L43" s="200"/>
      <c r="M43" s="198" t="s">
        <v>3</v>
      </c>
      <c r="N43" s="199"/>
      <c r="O43" s="200"/>
      <c r="P43" s="201" t="s">
        <v>8</v>
      </c>
      <c r="Q43" s="198"/>
      <c r="R43" s="198"/>
    </row>
    <row r="44" spans="1:18" ht="11.25" customHeight="1">
      <c r="A44" s="17"/>
      <c r="C44" s="202"/>
      <c r="D44" s="203" t="s">
        <v>12</v>
      </c>
      <c r="E44" s="204"/>
      <c r="F44" s="205"/>
      <c r="G44" s="203" t="s">
        <v>115</v>
      </c>
      <c r="H44" s="204"/>
      <c r="I44" s="205"/>
      <c r="J44" s="206"/>
      <c r="K44" s="207"/>
      <c r="L44" s="208"/>
      <c r="M44" s="206"/>
      <c r="N44" s="207"/>
      <c r="O44" s="208"/>
      <c r="P44" s="206"/>
      <c r="Q44" s="207"/>
      <c r="R44" s="207"/>
    </row>
    <row r="45" spans="1:18" ht="3.75" customHeight="1">
      <c r="A45" s="17"/>
      <c r="C45" s="202"/>
      <c r="D45" s="209"/>
      <c r="E45" s="210"/>
      <c r="F45" s="211"/>
      <c r="G45" s="209"/>
      <c r="H45" s="210"/>
      <c r="I45" s="211"/>
      <c r="J45" s="209"/>
      <c r="K45" s="210"/>
      <c r="L45" s="211"/>
      <c r="M45" s="209"/>
      <c r="N45" s="210"/>
      <c r="O45" s="211"/>
      <c r="P45" s="209"/>
      <c r="Q45" s="210"/>
      <c r="R45" s="210"/>
    </row>
    <row r="46" spans="1:18" ht="11.25" customHeight="1">
      <c r="A46" s="212"/>
      <c r="B46" s="125"/>
      <c r="C46" s="213"/>
      <c r="D46" s="214" t="s">
        <v>56</v>
      </c>
      <c r="E46" s="178" t="s">
        <v>57</v>
      </c>
      <c r="F46" s="215" t="s">
        <v>58</v>
      </c>
      <c r="G46" s="214" t="s">
        <v>56</v>
      </c>
      <c r="H46" s="178" t="s">
        <v>57</v>
      </c>
      <c r="I46" s="215" t="s">
        <v>58</v>
      </c>
      <c r="J46" s="214" t="s">
        <v>56</v>
      </c>
      <c r="K46" s="178" t="s">
        <v>57</v>
      </c>
      <c r="L46" s="215" t="s">
        <v>58</v>
      </c>
      <c r="M46" s="214" t="s">
        <v>56</v>
      </c>
      <c r="N46" s="178" t="s">
        <v>57</v>
      </c>
      <c r="O46" s="215" t="s">
        <v>58</v>
      </c>
      <c r="P46" s="214" t="s">
        <v>56</v>
      </c>
      <c r="Q46" s="178" t="s">
        <v>57</v>
      </c>
      <c r="R46" s="178" t="s">
        <v>58</v>
      </c>
    </row>
    <row r="47" spans="1:18" ht="3" customHeight="1">
      <c r="A47" s="151"/>
      <c r="B47" s="151"/>
      <c r="C47" s="216"/>
      <c r="D47" s="217"/>
      <c r="E47" s="218"/>
      <c r="F47" s="219"/>
      <c r="G47" s="217"/>
      <c r="H47" s="218"/>
      <c r="I47" s="219"/>
      <c r="J47" s="217"/>
      <c r="K47" s="218"/>
      <c r="L47" s="219"/>
      <c r="M47" s="217"/>
      <c r="N47" s="218"/>
      <c r="O47" s="219"/>
      <c r="P47" s="217"/>
      <c r="Q47" s="218"/>
      <c r="R47" s="218"/>
    </row>
    <row r="48" spans="1:18" ht="3" customHeight="1">
      <c r="A48" s="212"/>
      <c r="B48" s="212"/>
      <c r="C48" s="213"/>
      <c r="D48" s="214"/>
      <c r="E48" s="178"/>
      <c r="F48" s="215"/>
      <c r="G48" s="214"/>
      <c r="H48" s="178"/>
      <c r="I48" s="215"/>
      <c r="J48" s="214"/>
      <c r="K48" s="178"/>
      <c r="L48" s="215"/>
      <c r="M48" s="214"/>
      <c r="N48" s="178"/>
      <c r="O48" s="215"/>
      <c r="P48" s="214"/>
      <c r="Q48" s="178"/>
      <c r="R48" s="178"/>
    </row>
    <row r="49" spans="1:18" ht="11.25" customHeight="1">
      <c r="A49" s="194" t="s">
        <v>17</v>
      </c>
      <c r="B49" s="79"/>
      <c r="C49" s="202"/>
      <c r="D49" s="220"/>
      <c r="E49" s="126"/>
      <c r="F49" s="221"/>
      <c r="G49" s="220"/>
      <c r="H49" s="126"/>
      <c r="I49" s="221"/>
      <c r="J49" s="220"/>
      <c r="K49" s="126"/>
      <c r="L49" s="221"/>
      <c r="M49" s="220"/>
      <c r="N49" s="126"/>
      <c r="O49" s="221"/>
      <c r="P49" s="220"/>
      <c r="Q49" s="126"/>
      <c r="R49" s="222"/>
    </row>
    <row r="50" spans="1:19" ht="11.25" customHeight="1">
      <c r="A50" s="17" t="s">
        <v>179</v>
      </c>
      <c r="C50" s="202"/>
      <c r="D50" s="134">
        <v>36</v>
      </c>
      <c r="E50" s="135">
        <v>31</v>
      </c>
      <c r="F50" s="223">
        <f>SUM(D50:E50)</f>
        <v>67</v>
      </c>
      <c r="G50" s="134">
        <v>0</v>
      </c>
      <c r="H50" s="135">
        <v>0</v>
      </c>
      <c r="I50" s="223">
        <v>0</v>
      </c>
      <c r="J50" s="134">
        <v>0</v>
      </c>
      <c r="K50" s="135">
        <v>0</v>
      </c>
      <c r="L50" s="223">
        <v>0</v>
      </c>
      <c r="M50" s="134">
        <v>0</v>
      </c>
      <c r="N50" s="135">
        <v>0</v>
      </c>
      <c r="O50" s="223">
        <v>0</v>
      </c>
      <c r="P50" s="134">
        <f aca="true" t="shared" si="5" ref="P50:R52">SUM(M50,J50,G50,D50)</f>
        <v>36</v>
      </c>
      <c r="Q50" s="135">
        <f t="shared" si="5"/>
        <v>31</v>
      </c>
      <c r="R50" s="189">
        <f t="shared" si="5"/>
        <v>67</v>
      </c>
      <c r="S50" s="18"/>
    </row>
    <row r="51" spans="1:19" ht="11.25" customHeight="1">
      <c r="A51" s="17" t="s">
        <v>180</v>
      </c>
      <c r="C51" s="202"/>
      <c r="D51" s="152">
        <v>0</v>
      </c>
      <c r="E51" s="153">
        <v>0</v>
      </c>
      <c r="F51" s="224">
        <v>0</v>
      </c>
      <c r="G51" s="152">
        <v>0</v>
      </c>
      <c r="H51" s="135">
        <v>0</v>
      </c>
      <c r="I51" s="223">
        <v>0</v>
      </c>
      <c r="J51" s="152">
        <v>0</v>
      </c>
      <c r="K51" s="153">
        <v>0</v>
      </c>
      <c r="L51" s="224">
        <v>0</v>
      </c>
      <c r="M51" s="152">
        <v>0</v>
      </c>
      <c r="N51" s="153">
        <v>0</v>
      </c>
      <c r="O51" s="224">
        <v>0</v>
      </c>
      <c r="P51" s="152">
        <f t="shared" si="5"/>
        <v>0</v>
      </c>
      <c r="Q51" s="135">
        <f t="shared" si="5"/>
        <v>0</v>
      </c>
      <c r="R51" s="189">
        <f t="shared" si="5"/>
        <v>0</v>
      </c>
      <c r="S51" s="18"/>
    </row>
    <row r="52" spans="1:19" ht="11.25" customHeight="1">
      <c r="A52" s="147"/>
      <c r="B52" s="225"/>
      <c r="C52" s="226" t="s">
        <v>8</v>
      </c>
      <c r="D52" s="154">
        <f>SUM(D50:D51)</f>
        <v>36</v>
      </c>
      <c r="E52" s="155">
        <f>SUM(E50:E51)</f>
        <v>31</v>
      </c>
      <c r="F52" s="172">
        <f>SUM(F50:F51)</f>
        <v>67</v>
      </c>
      <c r="G52" s="154">
        <v>0</v>
      </c>
      <c r="H52" s="155">
        <v>0</v>
      </c>
      <c r="I52" s="172">
        <v>0</v>
      </c>
      <c r="J52" s="154">
        <v>0</v>
      </c>
      <c r="K52" s="155">
        <v>0</v>
      </c>
      <c r="L52" s="172">
        <v>0</v>
      </c>
      <c r="M52" s="154">
        <v>0</v>
      </c>
      <c r="N52" s="155">
        <v>0</v>
      </c>
      <c r="O52" s="155">
        <v>0</v>
      </c>
      <c r="P52" s="154">
        <f t="shared" si="5"/>
        <v>36</v>
      </c>
      <c r="Q52" s="155">
        <f t="shared" si="5"/>
        <v>31</v>
      </c>
      <c r="R52" s="155">
        <f t="shared" si="5"/>
        <v>67</v>
      </c>
      <c r="S52" s="18"/>
    </row>
    <row r="53" spans="1:19" ht="11.25" customHeight="1">
      <c r="A53" s="17"/>
      <c r="C53" s="202"/>
      <c r="D53" s="134"/>
      <c r="E53" s="135"/>
      <c r="F53" s="223"/>
      <c r="G53" s="134"/>
      <c r="H53" s="135"/>
      <c r="I53" s="223"/>
      <c r="J53" s="134"/>
      <c r="K53" s="135"/>
      <c r="L53" s="223"/>
      <c r="M53" s="134"/>
      <c r="N53" s="135"/>
      <c r="O53" s="223"/>
      <c r="P53" s="134"/>
      <c r="Q53" s="135"/>
      <c r="R53" s="189"/>
      <c r="S53" s="18"/>
    </row>
    <row r="54" spans="1:19" ht="11.25" customHeight="1">
      <c r="A54" s="194" t="s">
        <v>21</v>
      </c>
      <c r="B54" s="79"/>
      <c r="C54" s="202"/>
      <c r="D54" s="134"/>
      <c r="E54" s="135"/>
      <c r="F54" s="223"/>
      <c r="G54" s="134"/>
      <c r="H54" s="135"/>
      <c r="I54" s="223"/>
      <c r="J54" s="134"/>
      <c r="K54" s="135"/>
      <c r="L54" s="223"/>
      <c r="M54" s="134"/>
      <c r="N54" s="135"/>
      <c r="O54" s="223"/>
      <c r="P54" s="134"/>
      <c r="Q54" s="135"/>
      <c r="R54" s="189"/>
      <c r="S54" s="18"/>
    </row>
    <row r="55" spans="1:19" ht="11.25" customHeight="1">
      <c r="A55" s="17" t="s">
        <v>179</v>
      </c>
      <c r="C55" s="202"/>
      <c r="D55" s="134">
        <v>72</v>
      </c>
      <c r="E55" s="135">
        <v>57</v>
      </c>
      <c r="F55" s="223">
        <f>SUM(D55:E55)</f>
        <v>129</v>
      </c>
      <c r="G55" s="134">
        <v>0</v>
      </c>
      <c r="H55" s="135">
        <v>0</v>
      </c>
      <c r="I55" s="223">
        <v>0</v>
      </c>
      <c r="J55" s="134">
        <v>0</v>
      </c>
      <c r="K55" s="135">
        <v>0</v>
      </c>
      <c r="L55" s="223">
        <v>0</v>
      </c>
      <c r="M55" s="134">
        <v>0</v>
      </c>
      <c r="N55" s="135">
        <v>0</v>
      </c>
      <c r="O55" s="223">
        <v>0</v>
      </c>
      <c r="P55" s="134">
        <f aca="true" t="shared" si="6" ref="P55:R57">SUM(M55,J55,G55,D55)</f>
        <v>72</v>
      </c>
      <c r="Q55" s="135">
        <f t="shared" si="6"/>
        <v>57</v>
      </c>
      <c r="R55" s="189">
        <f t="shared" si="6"/>
        <v>129</v>
      </c>
      <c r="S55" s="18"/>
    </row>
    <row r="56" spans="1:19" ht="11.25" customHeight="1">
      <c r="A56" s="17" t="s">
        <v>180</v>
      </c>
      <c r="C56" s="202"/>
      <c r="D56" s="152">
        <v>0</v>
      </c>
      <c r="E56" s="153">
        <v>0</v>
      </c>
      <c r="F56" s="224">
        <v>0</v>
      </c>
      <c r="G56" s="152">
        <v>0</v>
      </c>
      <c r="H56" s="135">
        <v>0</v>
      </c>
      <c r="I56" s="223">
        <v>0</v>
      </c>
      <c r="J56" s="152">
        <v>0</v>
      </c>
      <c r="K56" s="153">
        <v>0</v>
      </c>
      <c r="L56" s="224">
        <v>0</v>
      </c>
      <c r="M56" s="152">
        <v>0</v>
      </c>
      <c r="N56" s="153">
        <v>0</v>
      </c>
      <c r="O56" s="224">
        <v>0</v>
      </c>
      <c r="P56" s="152">
        <f t="shared" si="6"/>
        <v>0</v>
      </c>
      <c r="Q56" s="135">
        <f t="shared" si="6"/>
        <v>0</v>
      </c>
      <c r="R56" s="189">
        <f t="shared" si="6"/>
        <v>0</v>
      </c>
      <c r="S56" s="18"/>
    </row>
    <row r="57" spans="1:19" ht="11.25" customHeight="1">
      <c r="A57" s="147"/>
      <c r="B57" s="225"/>
      <c r="C57" s="226" t="s">
        <v>8</v>
      </c>
      <c r="D57" s="154">
        <f>SUM(D55:D56)</f>
        <v>72</v>
      </c>
      <c r="E57" s="155">
        <f>SUM(E55:E56)</f>
        <v>57</v>
      </c>
      <c r="F57" s="172">
        <f>SUM(F55:F56)</f>
        <v>129</v>
      </c>
      <c r="G57" s="154">
        <v>0</v>
      </c>
      <c r="H57" s="155">
        <v>0</v>
      </c>
      <c r="I57" s="172">
        <v>0</v>
      </c>
      <c r="J57" s="154">
        <v>0</v>
      </c>
      <c r="K57" s="155">
        <v>0</v>
      </c>
      <c r="L57" s="172">
        <v>0</v>
      </c>
      <c r="M57" s="154">
        <v>0</v>
      </c>
      <c r="N57" s="155">
        <v>0</v>
      </c>
      <c r="O57" s="172">
        <v>0</v>
      </c>
      <c r="P57" s="154">
        <f t="shared" si="6"/>
        <v>72</v>
      </c>
      <c r="Q57" s="155">
        <f t="shared" si="6"/>
        <v>57</v>
      </c>
      <c r="R57" s="155">
        <f t="shared" si="6"/>
        <v>129</v>
      </c>
      <c r="S57" s="18"/>
    </row>
    <row r="58" spans="1:19" ht="11.25" customHeight="1">
      <c r="A58" s="17"/>
      <c r="C58" s="202"/>
      <c r="D58" s="134"/>
      <c r="E58" s="135"/>
      <c r="F58" s="223"/>
      <c r="G58" s="134"/>
      <c r="H58" s="135"/>
      <c r="I58" s="223"/>
      <c r="J58" s="134"/>
      <c r="K58" s="135"/>
      <c r="L58" s="223"/>
      <c r="M58" s="134"/>
      <c r="N58" s="135"/>
      <c r="O58" s="223"/>
      <c r="P58" s="134"/>
      <c r="Q58" s="135"/>
      <c r="R58" s="189"/>
      <c r="S58" s="18"/>
    </row>
    <row r="59" spans="1:19" ht="11.25" customHeight="1">
      <c r="A59" s="194" t="s">
        <v>59</v>
      </c>
      <c r="B59" s="79"/>
      <c r="C59" s="227"/>
      <c r="D59" s="134"/>
      <c r="E59" s="135"/>
      <c r="F59" s="223"/>
      <c r="G59" s="134"/>
      <c r="H59" s="135"/>
      <c r="I59" s="223"/>
      <c r="J59" s="134"/>
      <c r="K59" s="135"/>
      <c r="L59" s="223"/>
      <c r="M59" s="134"/>
      <c r="N59" s="135"/>
      <c r="O59" s="223"/>
      <c r="P59" s="134"/>
      <c r="Q59" s="135"/>
      <c r="R59" s="189"/>
      <c r="S59" s="18"/>
    </row>
    <row r="60" spans="1:19" ht="11.25" customHeight="1">
      <c r="A60" s="17" t="s">
        <v>179</v>
      </c>
      <c r="C60" s="202"/>
      <c r="D60" s="152">
        <v>30</v>
      </c>
      <c r="E60" s="153">
        <v>103</v>
      </c>
      <c r="F60" s="224">
        <f>SUM(D60:E60)</f>
        <v>133</v>
      </c>
      <c r="G60" s="152">
        <v>0</v>
      </c>
      <c r="H60" s="153">
        <v>0</v>
      </c>
      <c r="I60" s="224">
        <v>0</v>
      </c>
      <c r="J60" s="152">
        <v>0</v>
      </c>
      <c r="K60" s="153">
        <v>0</v>
      </c>
      <c r="L60" s="224">
        <v>0</v>
      </c>
      <c r="M60" s="152">
        <v>0</v>
      </c>
      <c r="N60" s="153">
        <v>0</v>
      </c>
      <c r="O60" s="224">
        <v>0</v>
      </c>
      <c r="P60" s="152">
        <f aca="true" t="shared" si="7" ref="P60:R62">SUM(M60,J60,G60,D60)</f>
        <v>30</v>
      </c>
      <c r="Q60" s="153">
        <f t="shared" si="7"/>
        <v>103</v>
      </c>
      <c r="R60" s="228">
        <f t="shared" si="7"/>
        <v>133</v>
      </c>
      <c r="S60" s="18"/>
    </row>
    <row r="61" spans="1:19" ht="11.25" customHeight="1">
      <c r="A61" s="17" t="s">
        <v>180</v>
      </c>
      <c r="C61" s="202"/>
      <c r="D61" s="152">
        <v>0</v>
      </c>
      <c r="E61" s="153">
        <v>0</v>
      </c>
      <c r="F61" s="224">
        <f>SUM(D61:E61)</f>
        <v>0</v>
      </c>
      <c r="G61" s="152">
        <v>0</v>
      </c>
      <c r="H61" s="135">
        <v>0</v>
      </c>
      <c r="I61" s="223">
        <v>0</v>
      </c>
      <c r="J61" s="152">
        <v>0</v>
      </c>
      <c r="K61" s="153">
        <v>0</v>
      </c>
      <c r="L61" s="224">
        <v>0</v>
      </c>
      <c r="M61" s="152">
        <v>0</v>
      </c>
      <c r="N61" s="153">
        <v>0</v>
      </c>
      <c r="O61" s="224">
        <v>0</v>
      </c>
      <c r="P61" s="152">
        <f t="shared" si="7"/>
        <v>0</v>
      </c>
      <c r="Q61" s="135">
        <f t="shared" si="7"/>
        <v>0</v>
      </c>
      <c r="R61" s="189">
        <f t="shared" si="7"/>
        <v>0</v>
      </c>
      <c r="S61" s="18"/>
    </row>
    <row r="62" spans="1:19" ht="11.25" customHeight="1">
      <c r="A62" s="229"/>
      <c r="B62" s="230"/>
      <c r="C62" s="226" t="s">
        <v>8</v>
      </c>
      <c r="D62" s="139">
        <f>SUM(D60:D61)</f>
        <v>30</v>
      </c>
      <c r="E62" s="140">
        <f>SUM(E60:E61)</f>
        <v>103</v>
      </c>
      <c r="F62" s="140">
        <f>SUM(F60:F61)</f>
        <v>133</v>
      </c>
      <c r="G62" s="139">
        <v>0</v>
      </c>
      <c r="H62" s="140">
        <v>0</v>
      </c>
      <c r="I62" s="140">
        <v>0</v>
      </c>
      <c r="J62" s="139">
        <v>0</v>
      </c>
      <c r="K62" s="140">
        <v>0</v>
      </c>
      <c r="L62" s="140">
        <v>0</v>
      </c>
      <c r="M62" s="139">
        <v>0</v>
      </c>
      <c r="N62" s="155">
        <v>0</v>
      </c>
      <c r="O62" s="155">
        <v>0</v>
      </c>
      <c r="P62" s="139">
        <f t="shared" si="7"/>
        <v>30</v>
      </c>
      <c r="Q62" s="140">
        <f t="shared" si="7"/>
        <v>103</v>
      </c>
      <c r="R62" s="140">
        <f t="shared" si="7"/>
        <v>133</v>
      </c>
      <c r="S62" s="18"/>
    </row>
    <row r="63" spans="1:19" ht="11.25" customHeight="1">
      <c r="A63" s="231"/>
      <c r="B63" s="232"/>
      <c r="C63" s="233"/>
      <c r="D63" s="234"/>
      <c r="E63" s="235"/>
      <c r="F63" s="236"/>
      <c r="G63" s="234"/>
      <c r="H63" s="235"/>
      <c r="I63" s="236"/>
      <c r="J63" s="234"/>
      <c r="K63" s="235"/>
      <c r="L63" s="236"/>
      <c r="M63" s="234"/>
      <c r="N63" s="235"/>
      <c r="O63" s="236"/>
      <c r="P63" s="234"/>
      <c r="Q63" s="235"/>
      <c r="R63" s="237"/>
      <c r="S63" s="18"/>
    </row>
    <row r="64" spans="1:19" ht="11.25" customHeight="1">
      <c r="A64" s="194" t="s">
        <v>120</v>
      </c>
      <c r="B64" s="79"/>
      <c r="C64" s="202"/>
      <c r="D64" s="134"/>
      <c r="E64" s="135"/>
      <c r="F64" s="223"/>
      <c r="G64" s="134"/>
      <c r="H64" s="135"/>
      <c r="I64" s="223"/>
      <c r="J64" s="134"/>
      <c r="K64" s="135"/>
      <c r="L64" s="223"/>
      <c r="M64" s="134"/>
      <c r="N64" s="135"/>
      <c r="O64" s="223"/>
      <c r="P64" s="134"/>
      <c r="Q64" s="135"/>
      <c r="R64" s="189"/>
      <c r="S64" s="18"/>
    </row>
    <row r="65" spans="1:19" ht="11.25" customHeight="1">
      <c r="A65" s="17" t="s">
        <v>179</v>
      </c>
      <c r="C65" s="202"/>
      <c r="D65" s="152">
        <f aca="true" t="shared" si="8" ref="D65:F67">SUM(D60,D55,D50)</f>
        <v>138</v>
      </c>
      <c r="E65" s="153">
        <f t="shared" si="8"/>
        <v>191</v>
      </c>
      <c r="F65" s="189">
        <f t="shared" si="8"/>
        <v>329</v>
      </c>
      <c r="G65" s="134">
        <v>0</v>
      </c>
      <c r="H65" s="189">
        <v>0</v>
      </c>
      <c r="I65" s="189">
        <v>0</v>
      </c>
      <c r="J65" s="152">
        <v>0</v>
      </c>
      <c r="K65" s="153">
        <v>0</v>
      </c>
      <c r="L65" s="189">
        <v>0</v>
      </c>
      <c r="M65" s="134">
        <v>0</v>
      </c>
      <c r="N65" s="189">
        <v>0</v>
      </c>
      <c r="O65" s="189">
        <v>0</v>
      </c>
      <c r="P65" s="134">
        <f aca="true" t="shared" si="9" ref="P65:R67">SUM(M65,J65,G65,D65)</f>
        <v>138</v>
      </c>
      <c r="Q65" s="189">
        <f t="shared" si="9"/>
        <v>191</v>
      </c>
      <c r="R65" s="189">
        <f t="shared" si="9"/>
        <v>329</v>
      </c>
      <c r="S65" s="18"/>
    </row>
    <row r="66" spans="1:19" ht="11.25" customHeight="1">
      <c r="A66" s="17" t="s">
        <v>180</v>
      </c>
      <c r="C66" s="202"/>
      <c r="D66" s="152">
        <f t="shared" si="8"/>
        <v>0</v>
      </c>
      <c r="E66" s="228">
        <f t="shared" si="8"/>
        <v>0</v>
      </c>
      <c r="F66" s="228">
        <f t="shared" si="8"/>
        <v>0</v>
      </c>
      <c r="G66" s="152">
        <v>0</v>
      </c>
      <c r="H66" s="228">
        <v>0</v>
      </c>
      <c r="I66" s="228">
        <v>0</v>
      </c>
      <c r="J66" s="152">
        <v>0</v>
      </c>
      <c r="K66" s="228">
        <v>0</v>
      </c>
      <c r="L66" s="228">
        <v>0</v>
      </c>
      <c r="M66" s="152">
        <v>0</v>
      </c>
      <c r="N66" s="228">
        <v>0</v>
      </c>
      <c r="O66" s="228">
        <v>0</v>
      </c>
      <c r="P66" s="152">
        <f t="shared" si="9"/>
        <v>0</v>
      </c>
      <c r="Q66" s="228">
        <f t="shared" si="9"/>
        <v>0</v>
      </c>
      <c r="R66" s="228">
        <f t="shared" si="9"/>
        <v>0</v>
      </c>
      <c r="S66" s="18"/>
    </row>
    <row r="67" spans="1:19" ht="11.25" customHeight="1">
      <c r="A67" s="229"/>
      <c r="B67" s="229"/>
      <c r="C67" s="226" t="s">
        <v>8</v>
      </c>
      <c r="D67" s="139">
        <f t="shared" si="8"/>
        <v>138</v>
      </c>
      <c r="E67" s="140">
        <f t="shared" si="8"/>
        <v>191</v>
      </c>
      <c r="F67" s="140">
        <f t="shared" si="8"/>
        <v>329</v>
      </c>
      <c r="G67" s="139">
        <v>0</v>
      </c>
      <c r="H67" s="140">
        <v>0</v>
      </c>
      <c r="I67" s="140">
        <v>0</v>
      </c>
      <c r="J67" s="139">
        <v>0</v>
      </c>
      <c r="K67" s="140">
        <v>0</v>
      </c>
      <c r="L67" s="140">
        <v>0</v>
      </c>
      <c r="M67" s="139">
        <v>0</v>
      </c>
      <c r="N67" s="140">
        <v>0</v>
      </c>
      <c r="O67" s="140">
        <v>0</v>
      </c>
      <c r="P67" s="139">
        <f t="shared" si="9"/>
        <v>138</v>
      </c>
      <c r="Q67" s="140">
        <f t="shared" si="9"/>
        <v>191</v>
      </c>
      <c r="R67" s="140">
        <f t="shared" si="9"/>
        <v>329</v>
      </c>
      <c r="S67" s="18"/>
    </row>
    <row r="68" ht="5.25" customHeight="1"/>
    <row r="69" ht="10.5" customHeight="1">
      <c r="A69" s="18" t="s">
        <v>121</v>
      </c>
    </row>
    <row r="70" ht="10.5" customHeight="1">
      <c r="A70" s="18" t="s">
        <v>122</v>
      </c>
    </row>
    <row r="71" ht="10.5" customHeight="1">
      <c r="A71" s="18" t="s">
        <v>305</v>
      </c>
    </row>
    <row r="72" ht="10.5" customHeight="1"/>
    <row r="73" ht="10.5" customHeight="1"/>
  </sheetData>
  <sheetProtection/>
  <mergeCells count="1">
    <mergeCell ref="A2:R2"/>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headerFooter alignWithMargins="0">
    <oddFooter>&amp;R&amp;A</oddFooter>
  </headerFooter>
  <rowBreaks count="1" manualBreakCount="1">
    <brk id="36"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48">
      <selection activeCell="K8" sqref="K8"/>
    </sheetView>
  </sheetViews>
  <sheetFormatPr defaultColWidth="9.140625" defaultRowHeight="12.75"/>
  <cols>
    <col min="1" max="1" width="28.7109375" style="87" customWidth="1"/>
    <col min="2" max="2" width="9.7109375" style="87" customWidth="1"/>
    <col min="3" max="9" width="9.140625" style="86" customWidth="1"/>
    <col min="10" max="16384" width="9.140625" style="87" customWidth="1"/>
  </cols>
  <sheetData>
    <row r="1" spans="1:3" ht="12.75">
      <c r="A1" s="1" t="s">
        <v>253</v>
      </c>
      <c r="B1" s="84"/>
      <c r="C1" s="85"/>
    </row>
    <row r="2" spans="1:9" ht="12">
      <c r="A2" s="539" t="s">
        <v>181</v>
      </c>
      <c r="B2" s="539"/>
      <c r="C2" s="539"/>
      <c r="D2" s="539"/>
      <c r="E2" s="539"/>
      <c r="F2" s="539"/>
      <c r="G2" s="539"/>
      <c r="H2" s="539"/>
      <c r="I2" s="539"/>
    </row>
    <row r="3" spans="1:9" ht="12">
      <c r="A3" s="88" t="s">
        <v>124</v>
      </c>
      <c r="B3" s="88"/>
      <c r="C3" s="88"/>
      <c r="D3" s="89"/>
      <c r="E3" s="89"/>
      <c r="F3" s="89"/>
      <c r="G3" s="89"/>
      <c r="H3" s="89"/>
      <c r="I3" s="89"/>
    </row>
    <row r="4" spans="1:9" ht="12">
      <c r="A4" s="88" t="s">
        <v>248</v>
      </c>
      <c r="B4" s="88"/>
      <c r="C4" s="88"/>
      <c r="D4" s="88"/>
      <c r="E4" s="88"/>
      <c r="F4" s="88"/>
      <c r="G4" s="88"/>
      <c r="H4" s="88"/>
      <c r="I4" s="88"/>
    </row>
    <row r="5" ht="12" thickBot="1"/>
    <row r="6" spans="1:9" ht="11.25">
      <c r="A6" s="90" t="s">
        <v>236</v>
      </c>
      <c r="B6" s="91" t="s">
        <v>125</v>
      </c>
      <c r="C6" s="91" t="s">
        <v>126</v>
      </c>
      <c r="D6" s="91" t="s">
        <v>127</v>
      </c>
      <c r="E6" s="91" t="s">
        <v>128</v>
      </c>
      <c r="F6" s="91" t="s">
        <v>129</v>
      </c>
      <c r="G6" s="91" t="s">
        <v>130</v>
      </c>
      <c r="H6" s="91" t="s">
        <v>131</v>
      </c>
      <c r="I6" s="91" t="s">
        <v>8</v>
      </c>
    </row>
    <row r="7" spans="1:9" ht="11.25">
      <c r="A7" s="92" t="s">
        <v>240</v>
      </c>
      <c r="B7" s="93"/>
      <c r="C7" s="94"/>
      <c r="D7" s="94"/>
      <c r="E7" s="94"/>
      <c r="F7" s="94"/>
      <c r="G7" s="94"/>
      <c r="H7" s="94"/>
      <c r="I7" s="94"/>
    </row>
    <row r="8" spans="1:9" ht="11.25">
      <c r="A8" s="95"/>
      <c r="B8" s="96"/>
      <c r="C8" s="97"/>
      <c r="D8" s="97"/>
      <c r="E8" s="97"/>
      <c r="F8" s="97"/>
      <c r="G8" s="97"/>
      <c r="H8" s="97"/>
      <c r="I8" s="97"/>
    </row>
    <row r="9" spans="1:9" ht="12.75">
      <c r="A9" s="87" t="s">
        <v>132</v>
      </c>
      <c r="B9" s="186">
        <v>0</v>
      </c>
      <c r="C9" s="186">
        <v>0</v>
      </c>
      <c r="D9" s="186">
        <v>31</v>
      </c>
      <c r="E9" s="186">
        <v>703</v>
      </c>
      <c r="F9" s="186">
        <v>7</v>
      </c>
      <c r="G9" s="186">
        <v>1132</v>
      </c>
      <c r="H9" s="186">
        <v>26</v>
      </c>
      <c r="I9" s="98">
        <v>1899</v>
      </c>
    </row>
    <row r="10" spans="2:9" ht="11.25">
      <c r="B10" s="180"/>
      <c r="C10" s="180"/>
      <c r="D10" s="180"/>
      <c r="E10" s="180"/>
      <c r="F10" s="180"/>
      <c r="G10" s="180"/>
      <c r="H10" s="180"/>
      <c r="I10" s="98"/>
    </row>
    <row r="11" spans="1:9" ht="12.75">
      <c r="A11" s="87" t="s">
        <v>133</v>
      </c>
      <c r="B11" s="186">
        <v>0</v>
      </c>
      <c r="C11" s="186">
        <v>0</v>
      </c>
      <c r="D11" s="186">
        <v>77</v>
      </c>
      <c r="E11" s="186">
        <v>1243</v>
      </c>
      <c r="F11" s="186">
        <v>260</v>
      </c>
      <c r="G11" s="186">
        <v>2737</v>
      </c>
      <c r="H11" s="186">
        <v>100</v>
      </c>
      <c r="I11" s="98">
        <f>SUM(B11:H11)</f>
        <v>4417</v>
      </c>
    </row>
    <row r="12" spans="2:9" ht="11.25">
      <c r="B12" s="180"/>
      <c r="C12" s="180"/>
      <c r="D12" s="180"/>
      <c r="E12" s="180"/>
      <c r="F12" s="180"/>
      <c r="G12" s="180"/>
      <c r="H12" s="180"/>
      <c r="I12" s="98"/>
    </row>
    <row r="13" spans="1:9" ht="12.75">
      <c r="A13" s="87" t="s">
        <v>134</v>
      </c>
      <c r="B13" s="186">
        <v>0</v>
      </c>
      <c r="C13" s="186">
        <v>0</v>
      </c>
      <c r="D13" s="186">
        <v>18</v>
      </c>
      <c r="E13" s="186">
        <v>176</v>
      </c>
      <c r="F13" s="186">
        <v>39</v>
      </c>
      <c r="G13" s="186">
        <v>532</v>
      </c>
      <c r="H13" s="186">
        <v>53</v>
      </c>
      <c r="I13" s="98">
        <v>818</v>
      </c>
    </row>
    <row r="14" spans="2:9" ht="11.25">
      <c r="B14" s="185"/>
      <c r="C14" s="180"/>
      <c r="D14" s="180"/>
      <c r="E14" s="180"/>
      <c r="F14" s="180"/>
      <c r="G14" s="180"/>
      <c r="H14" s="180"/>
      <c r="I14" s="98"/>
    </row>
    <row r="15" spans="1:9" s="84" customFormat="1" ht="12">
      <c r="A15" s="99" t="s">
        <v>8</v>
      </c>
      <c r="B15" s="181">
        <f>SUM(B9:B13)</f>
        <v>0</v>
      </c>
      <c r="C15" s="181">
        <f aca="true" t="shared" si="0" ref="C15:I15">SUM(C9:C13)</f>
        <v>0</v>
      </c>
      <c r="D15" s="181">
        <f t="shared" si="0"/>
        <v>126</v>
      </c>
      <c r="E15" s="181">
        <f t="shared" si="0"/>
        <v>2122</v>
      </c>
      <c r="F15" s="181">
        <f t="shared" si="0"/>
        <v>306</v>
      </c>
      <c r="G15" s="181">
        <f t="shared" si="0"/>
        <v>4401</v>
      </c>
      <c r="H15" s="181">
        <f t="shared" si="0"/>
        <v>179</v>
      </c>
      <c r="I15" s="100">
        <f t="shared" si="0"/>
        <v>7134</v>
      </c>
    </row>
    <row r="16" spans="1:9" s="84" customFormat="1" ht="12">
      <c r="A16" s="99"/>
      <c r="B16" s="101"/>
      <c r="C16" s="101"/>
      <c r="D16" s="101"/>
      <c r="E16" s="101"/>
      <c r="F16" s="101"/>
      <c r="G16" s="101"/>
      <c r="H16" s="101"/>
      <c r="I16" s="101"/>
    </row>
    <row r="17" spans="1:9" ht="12">
      <c r="A17" s="539" t="s">
        <v>124</v>
      </c>
      <c r="B17" s="539"/>
      <c r="C17" s="539"/>
      <c r="D17" s="539"/>
      <c r="E17" s="539"/>
      <c r="F17" s="539"/>
      <c r="G17" s="539"/>
      <c r="H17" s="539"/>
      <c r="I17" s="539"/>
    </row>
    <row r="18" spans="1:9" ht="12">
      <c r="A18" s="88" t="s">
        <v>249</v>
      </c>
      <c r="B18" s="88"/>
      <c r="C18" s="88"/>
      <c r="D18" s="89"/>
      <c r="E18" s="89"/>
      <c r="F18" s="89"/>
      <c r="G18" s="89"/>
      <c r="H18" s="89"/>
      <c r="I18" s="89"/>
    </row>
    <row r="19" ht="12" thickBot="1"/>
    <row r="20" spans="1:9" ht="11.25">
      <c r="A20" s="90" t="s">
        <v>236</v>
      </c>
      <c r="B20" s="91" t="s">
        <v>125</v>
      </c>
      <c r="C20" s="91" t="s">
        <v>126</v>
      </c>
      <c r="D20" s="91" t="s">
        <v>127</v>
      </c>
      <c r="E20" s="91" t="s">
        <v>128</v>
      </c>
      <c r="F20" s="91" t="s">
        <v>129</v>
      </c>
      <c r="G20" s="91" t="s">
        <v>130</v>
      </c>
      <c r="H20" s="91" t="s">
        <v>131</v>
      </c>
      <c r="I20" s="91" t="s">
        <v>8</v>
      </c>
    </row>
    <row r="21" spans="1:9" ht="11.25">
      <c r="A21" s="92" t="s">
        <v>239</v>
      </c>
      <c r="B21" s="93"/>
      <c r="C21" s="94"/>
      <c r="D21" s="94"/>
      <c r="E21" s="94"/>
      <c r="F21" s="94"/>
      <c r="G21" s="94"/>
      <c r="H21" s="94"/>
      <c r="I21" s="94"/>
    </row>
    <row r="22" spans="1:9" ht="11.25">
      <c r="A22" s="95"/>
      <c r="B22" s="96"/>
      <c r="C22" s="97"/>
      <c r="D22" s="97"/>
      <c r="E22" s="97"/>
      <c r="F22" s="97"/>
      <c r="G22" s="97"/>
      <c r="H22" s="97"/>
      <c r="I22" s="97"/>
    </row>
    <row r="23" spans="1:9" ht="12">
      <c r="A23" s="87" t="s">
        <v>132</v>
      </c>
      <c r="B23" s="182">
        <v>0</v>
      </c>
      <c r="C23" s="182">
        <v>0</v>
      </c>
      <c r="D23" s="182">
        <v>8</v>
      </c>
      <c r="E23" s="183">
        <v>102</v>
      </c>
      <c r="F23" s="183">
        <v>11</v>
      </c>
      <c r="G23" s="183">
        <v>213</v>
      </c>
      <c r="H23" s="183">
        <v>0</v>
      </c>
      <c r="I23" s="98">
        <f>SUM(B23:H23)</f>
        <v>334</v>
      </c>
    </row>
    <row r="24" spans="2:9" ht="11.25">
      <c r="B24" s="98"/>
      <c r="C24" s="98"/>
      <c r="D24" s="98"/>
      <c r="E24" s="98"/>
      <c r="F24" s="98"/>
      <c r="G24" s="98"/>
      <c r="H24" s="98"/>
      <c r="I24" s="98"/>
    </row>
    <row r="25" spans="1:9" ht="12">
      <c r="A25" s="87" t="s">
        <v>133</v>
      </c>
      <c r="B25" s="182">
        <v>0</v>
      </c>
      <c r="C25" s="183">
        <v>0</v>
      </c>
      <c r="D25" s="183">
        <v>37</v>
      </c>
      <c r="E25" s="183">
        <v>534</v>
      </c>
      <c r="F25" s="183">
        <v>184</v>
      </c>
      <c r="G25" s="183">
        <v>1351</v>
      </c>
      <c r="H25" s="184">
        <v>0</v>
      </c>
      <c r="I25" s="98">
        <f>SUM(B25:H25)</f>
        <v>2106</v>
      </c>
    </row>
    <row r="26" spans="2:9" ht="11.25">
      <c r="B26" s="180"/>
      <c r="C26" s="98"/>
      <c r="D26" s="98"/>
      <c r="E26" s="98"/>
      <c r="F26" s="98"/>
      <c r="G26" s="98"/>
      <c r="H26" s="180"/>
      <c r="I26" s="98"/>
    </row>
    <row r="27" spans="1:9" ht="12">
      <c r="A27" s="87" t="s">
        <v>134</v>
      </c>
      <c r="B27" s="182">
        <v>0</v>
      </c>
      <c r="C27" s="183">
        <v>0</v>
      </c>
      <c r="D27" s="183">
        <v>4</v>
      </c>
      <c r="E27" s="183">
        <v>32</v>
      </c>
      <c r="F27" s="183">
        <v>17</v>
      </c>
      <c r="G27" s="183">
        <v>182</v>
      </c>
      <c r="H27" s="183">
        <v>0</v>
      </c>
      <c r="I27" s="98">
        <f>SUM(B27:H27)</f>
        <v>235</v>
      </c>
    </row>
    <row r="28" spans="2:9" ht="11.25">
      <c r="B28" s="185"/>
      <c r="C28" s="98"/>
      <c r="D28" s="98"/>
      <c r="E28" s="98"/>
      <c r="F28" s="98"/>
      <c r="G28" s="98"/>
      <c r="H28" s="98"/>
      <c r="I28" s="98"/>
    </row>
    <row r="29" spans="1:9" s="84" customFormat="1" ht="12">
      <c r="A29" s="99" t="s">
        <v>8</v>
      </c>
      <c r="B29" s="181">
        <f>SUM(B23:B27)</f>
        <v>0</v>
      </c>
      <c r="C29" s="100">
        <f aca="true" t="shared" si="1" ref="C29:I29">SUM(C23:C27)</f>
        <v>0</v>
      </c>
      <c r="D29" s="100">
        <f t="shared" si="1"/>
        <v>49</v>
      </c>
      <c r="E29" s="100">
        <f t="shared" si="1"/>
        <v>668</v>
      </c>
      <c r="F29" s="100">
        <f t="shared" si="1"/>
        <v>212</v>
      </c>
      <c r="G29" s="100">
        <f t="shared" si="1"/>
        <v>1746</v>
      </c>
      <c r="H29" s="100">
        <f t="shared" si="1"/>
        <v>0</v>
      </c>
      <c r="I29" s="100">
        <f t="shared" si="1"/>
        <v>2675</v>
      </c>
    </row>
    <row r="30" spans="1:9" s="84" customFormat="1" ht="12">
      <c r="A30" s="99"/>
      <c r="B30" s="99"/>
      <c r="C30" s="85"/>
      <c r="D30" s="101"/>
      <c r="E30" s="101"/>
      <c r="F30" s="101"/>
      <c r="G30" s="101"/>
      <c r="H30" s="101"/>
      <c r="I30" s="101"/>
    </row>
    <row r="31" spans="2:9" s="84" customFormat="1" ht="12">
      <c r="B31" s="102"/>
      <c r="C31" s="86"/>
      <c r="D31" s="101"/>
      <c r="E31" s="101"/>
      <c r="F31" s="101"/>
      <c r="G31" s="101"/>
      <c r="H31" s="101"/>
      <c r="I31" s="101"/>
    </row>
    <row r="32" spans="1:9" s="84" customFormat="1" ht="12">
      <c r="A32" s="102"/>
      <c r="B32" s="102"/>
      <c r="C32" s="86"/>
      <c r="D32" s="101"/>
      <c r="E32" s="101"/>
      <c r="F32" s="101"/>
      <c r="G32" s="101"/>
      <c r="H32" s="101"/>
      <c r="I32" s="101"/>
    </row>
    <row r="33" spans="1:9" s="84" customFormat="1" ht="12">
      <c r="A33" s="102"/>
      <c r="B33" s="102"/>
      <c r="C33" s="86"/>
      <c r="D33" s="101"/>
      <c r="E33" s="101"/>
      <c r="F33" s="101"/>
      <c r="G33" s="101"/>
      <c r="H33" s="101"/>
      <c r="I33" s="101"/>
    </row>
    <row r="34" spans="1:9" s="84" customFormat="1" ht="12">
      <c r="A34" s="102"/>
      <c r="B34" s="102"/>
      <c r="C34" s="86"/>
      <c r="D34" s="101"/>
      <c r="E34" s="101"/>
      <c r="F34" s="101"/>
      <c r="G34" s="101"/>
      <c r="H34" s="101"/>
      <c r="I34" s="101"/>
    </row>
    <row r="35" spans="1:9" ht="12">
      <c r="A35" s="539" t="s">
        <v>181</v>
      </c>
      <c r="B35" s="539"/>
      <c r="C35" s="539"/>
      <c r="D35" s="539"/>
      <c r="E35" s="539"/>
      <c r="F35" s="539"/>
      <c r="G35" s="539"/>
      <c r="H35" s="539"/>
      <c r="I35" s="539"/>
    </row>
    <row r="36" spans="1:9" ht="12">
      <c r="A36" s="88" t="s">
        <v>124</v>
      </c>
      <c r="B36" s="88"/>
      <c r="C36" s="88"/>
      <c r="D36" s="89"/>
      <c r="E36" s="89"/>
      <c r="F36" s="89"/>
      <c r="G36" s="89"/>
      <c r="H36" s="89"/>
      <c r="I36" s="89"/>
    </row>
    <row r="37" spans="1:9" ht="12">
      <c r="A37" s="88" t="s">
        <v>250</v>
      </c>
      <c r="B37" s="88"/>
      <c r="C37" s="88"/>
      <c r="D37" s="88"/>
      <c r="E37" s="88"/>
      <c r="F37" s="88"/>
      <c r="G37" s="88"/>
      <c r="H37" s="88"/>
      <c r="I37" s="88"/>
    </row>
    <row r="38" ht="12" thickBot="1"/>
    <row r="39" spans="1:9" ht="11.25">
      <c r="A39" s="90" t="s">
        <v>236</v>
      </c>
      <c r="B39" s="91" t="s">
        <v>125</v>
      </c>
      <c r="C39" s="91" t="s">
        <v>126</v>
      </c>
      <c r="D39" s="91" t="s">
        <v>127</v>
      </c>
      <c r="E39" s="91" t="s">
        <v>128</v>
      </c>
      <c r="F39" s="91" t="s">
        <v>129</v>
      </c>
      <c r="G39" s="91" t="s">
        <v>130</v>
      </c>
      <c r="H39" s="91" t="s">
        <v>131</v>
      </c>
      <c r="I39" s="91" t="s">
        <v>8</v>
      </c>
    </row>
    <row r="40" spans="1:9" ht="11.25">
      <c r="A40" s="92" t="s">
        <v>238</v>
      </c>
      <c r="B40" s="93"/>
      <c r="C40" s="94"/>
      <c r="D40" s="94"/>
      <c r="E40" s="94"/>
      <c r="F40" s="94"/>
      <c r="G40" s="94"/>
      <c r="H40" s="94"/>
      <c r="I40" s="94"/>
    </row>
    <row r="41" spans="1:9" ht="11.25">
      <c r="A41" s="95"/>
      <c r="B41" s="96"/>
      <c r="C41" s="97"/>
      <c r="D41" s="97"/>
      <c r="E41" s="97"/>
      <c r="F41" s="97"/>
      <c r="G41" s="97"/>
      <c r="H41" s="97"/>
      <c r="I41" s="97"/>
    </row>
    <row r="42" spans="1:9" ht="12.75">
      <c r="A42" s="87" t="s">
        <v>132</v>
      </c>
      <c r="B42" s="186">
        <v>0</v>
      </c>
      <c r="C42" s="186">
        <v>0</v>
      </c>
      <c r="D42" s="186">
        <v>35</v>
      </c>
      <c r="E42" s="186">
        <v>456</v>
      </c>
      <c r="F42" s="186">
        <v>44</v>
      </c>
      <c r="G42" s="186">
        <v>625</v>
      </c>
      <c r="H42" s="186">
        <v>27</v>
      </c>
      <c r="I42" s="98">
        <f>SUM(B42:H42)</f>
        <v>1187</v>
      </c>
    </row>
    <row r="43" spans="2:9" ht="11.25">
      <c r="B43" s="180"/>
      <c r="C43" s="180"/>
      <c r="D43" s="180"/>
      <c r="E43" s="180"/>
      <c r="F43" s="180"/>
      <c r="G43" s="180"/>
      <c r="H43" s="180"/>
      <c r="I43" s="98"/>
    </row>
    <row r="44" spans="1:9" ht="12.75">
      <c r="A44" s="87" t="s">
        <v>133</v>
      </c>
      <c r="B44" s="186">
        <v>0</v>
      </c>
      <c r="C44" s="186">
        <v>0</v>
      </c>
      <c r="D44" s="186">
        <v>74</v>
      </c>
      <c r="E44" s="186">
        <v>1178</v>
      </c>
      <c r="F44" s="186">
        <v>178</v>
      </c>
      <c r="G44" s="186">
        <v>2874</v>
      </c>
      <c r="H44" s="186">
        <v>105</v>
      </c>
      <c r="I44" s="98">
        <f>SUM(B44:H44)</f>
        <v>4409</v>
      </c>
    </row>
    <row r="45" spans="2:9" ht="11.25">
      <c r="B45" s="180"/>
      <c r="C45" s="180"/>
      <c r="D45" s="180"/>
      <c r="E45" s="180"/>
      <c r="F45" s="180"/>
      <c r="G45" s="180"/>
      <c r="H45" s="180"/>
      <c r="I45" s="98"/>
    </row>
    <row r="46" spans="1:9" ht="12.75">
      <c r="A46" s="87" t="s">
        <v>134</v>
      </c>
      <c r="B46" s="186">
        <v>0</v>
      </c>
      <c r="C46" s="186">
        <v>0</v>
      </c>
      <c r="D46" s="186">
        <v>17</v>
      </c>
      <c r="E46" s="186">
        <v>488</v>
      </c>
      <c r="F46" s="186">
        <v>84</v>
      </c>
      <c r="G46" s="186">
        <v>902</v>
      </c>
      <c r="H46" s="186">
        <v>47</v>
      </c>
      <c r="I46" s="98">
        <f>SUM(B46:H46)</f>
        <v>1538</v>
      </c>
    </row>
    <row r="47" spans="2:9" ht="11.25">
      <c r="B47" s="185"/>
      <c r="C47" s="180"/>
      <c r="D47" s="180"/>
      <c r="E47" s="180"/>
      <c r="F47" s="180"/>
      <c r="G47" s="180"/>
      <c r="H47" s="180"/>
      <c r="I47" s="98"/>
    </row>
    <row r="48" spans="1:9" s="84" customFormat="1" ht="12">
      <c r="A48" s="99" t="s">
        <v>8</v>
      </c>
      <c r="B48" s="181">
        <f>SUM(B42:B46)</f>
        <v>0</v>
      </c>
      <c r="C48" s="181">
        <f aca="true" t="shared" si="2" ref="C48:I48">SUM(C42:C46)</f>
        <v>0</v>
      </c>
      <c r="D48" s="181">
        <f t="shared" si="2"/>
        <v>126</v>
      </c>
      <c r="E48" s="181">
        <f t="shared" si="2"/>
        <v>2122</v>
      </c>
      <c r="F48" s="181">
        <f t="shared" si="2"/>
        <v>306</v>
      </c>
      <c r="G48" s="181">
        <f t="shared" si="2"/>
        <v>4401</v>
      </c>
      <c r="H48" s="181">
        <f t="shared" si="2"/>
        <v>179</v>
      </c>
      <c r="I48" s="100">
        <f t="shared" si="2"/>
        <v>7134</v>
      </c>
    </row>
    <row r="49" spans="1:9" s="84" customFormat="1" ht="12">
      <c r="A49" s="99"/>
      <c r="B49" s="101"/>
      <c r="C49" s="101"/>
      <c r="D49" s="101"/>
      <c r="E49" s="101"/>
      <c r="F49" s="101"/>
      <c r="G49" s="101"/>
      <c r="H49" s="101"/>
      <c r="I49" s="101"/>
    </row>
    <row r="50" spans="1:9" ht="12">
      <c r="A50" s="539" t="s">
        <v>124</v>
      </c>
      <c r="B50" s="539"/>
      <c r="C50" s="539"/>
      <c r="D50" s="539"/>
      <c r="E50" s="539"/>
      <c r="F50" s="539"/>
      <c r="G50" s="539"/>
      <c r="H50" s="539"/>
      <c r="I50" s="539"/>
    </row>
    <row r="51" spans="1:9" ht="12">
      <c r="A51" s="88" t="s">
        <v>251</v>
      </c>
      <c r="B51" s="88"/>
      <c r="C51" s="88"/>
      <c r="D51" s="89"/>
      <c r="E51" s="89"/>
      <c r="F51" s="89"/>
      <c r="G51" s="89"/>
      <c r="H51" s="89"/>
      <c r="I51" s="89"/>
    </row>
    <row r="52" ht="12" thickBot="1"/>
    <row r="53" spans="1:9" ht="11.25">
      <c r="A53" s="90" t="s">
        <v>236</v>
      </c>
      <c r="B53" s="91" t="s">
        <v>125</v>
      </c>
      <c r="C53" s="91" t="s">
        <v>126</v>
      </c>
      <c r="D53" s="91" t="s">
        <v>127</v>
      </c>
      <c r="E53" s="91" t="s">
        <v>128</v>
      </c>
      <c r="F53" s="91" t="s">
        <v>129</v>
      </c>
      <c r="G53" s="91" t="s">
        <v>130</v>
      </c>
      <c r="H53" s="91" t="s">
        <v>131</v>
      </c>
      <c r="I53" s="91" t="s">
        <v>8</v>
      </c>
    </row>
    <row r="54" spans="1:9" ht="11.25">
      <c r="A54" s="92" t="s">
        <v>238</v>
      </c>
      <c r="B54" s="93"/>
      <c r="C54" s="94"/>
      <c r="D54" s="94"/>
      <c r="E54" s="94"/>
      <c r="F54" s="94"/>
      <c r="G54" s="94"/>
      <c r="H54" s="94"/>
      <c r="I54" s="94"/>
    </row>
    <row r="55" spans="1:9" ht="11.25">
      <c r="A55" s="95"/>
      <c r="B55" s="96"/>
      <c r="C55" s="97"/>
      <c r="D55" s="97"/>
      <c r="E55" s="97"/>
      <c r="F55" s="97"/>
      <c r="G55" s="97"/>
      <c r="H55" s="97"/>
      <c r="I55" s="97"/>
    </row>
    <row r="56" spans="1:9" ht="12">
      <c r="A56" s="87" t="s">
        <v>132</v>
      </c>
      <c r="B56" s="182">
        <v>0</v>
      </c>
      <c r="C56" s="182">
        <v>0</v>
      </c>
      <c r="D56" s="182">
        <v>8</v>
      </c>
      <c r="E56" s="183">
        <v>129</v>
      </c>
      <c r="F56" s="183">
        <v>26</v>
      </c>
      <c r="G56" s="183">
        <v>243</v>
      </c>
      <c r="H56" s="183">
        <v>0</v>
      </c>
      <c r="I56" s="98">
        <f>SUM(B56:H56)</f>
        <v>406</v>
      </c>
    </row>
    <row r="57" spans="2:9" ht="11.25">
      <c r="B57" s="98"/>
      <c r="C57" s="98"/>
      <c r="D57" s="98"/>
      <c r="E57" s="98"/>
      <c r="F57" s="98"/>
      <c r="G57" s="98"/>
      <c r="H57" s="98"/>
      <c r="I57" s="98"/>
    </row>
    <row r="58" spans="1:9" ht="12">
      <c r="A58" s="87" t="s">
        <v>133</v>
      </c>
      <c r="B58" s="182">
        <v>0</v>
      </c>
      <c r="C58" s="183">
        <v>0</v>
      </c>
      <c r="D58" s="183">
        <v>37</v>
      </c>
      <c r="E58" s="183">
        <v>480</v>
      </c>
      <c r="F58" s="183">
        <v>164</v>
      </c>
      <c r="G58" s="183">
        <v>1322</v>
      </c>
      <c r="H58" s="184">
        <v>0</v>
      </c>
      <c r="I58" s="98">
        <f>SUM(B58:H58)</f>
        <v>2003</v>
      </c>
    </row>
    <row r="59" spans="2:9" ht="11.25">
      <c r="B59" s="180"/>
      <c r="C59" s="98"/>
      <c r="D59" s="98"/>
      <c r="E59" s="98"/>
      <c r="F59" s="98"/>
      <c r="G59" s="98"/>
      <c r="H59" s="180"/>
      <c r="I59" s="98"/>
    </row>
    <row r="60" spans="1:9" ht="12">
      <c r="A60" s="87" t="s">
        <v>134</v>
      </c>
      <c r="B60" s="182">
        <v>0</v>
      </c>
      <c r="C60" s="183">
        <v>0</v>
      </c>
      <c r="D60" s="183">
        <v>4</v>
      </c>
      <c r="E60" s="183">
        <v>59</v>
      </c>
      <c r="F60" s="183">
        <v>22</v>
      </c>
      <c r="G60" s="183">
        <v>181</v>
      </c>
      <c r="H60" s="183">
        <v>0</v>
      </c>
      <c r="I60" s="98">
        <f>SUM(B60:H60)</f>
        <v>266</v>
      </c>
    </row>
    <row r="61" spans="2:9" ht="11.25">
      <c r="B61" s="185"/>
      <c r="C61" s="98"/>
      <c r="D61" s="98"/>
      <c r="E61" s="98"/>
      <c r="F61" s="98"/>
      <c r="G61" s="98"/>
      <c r="H61" s="98"/>
      <c r="I61" s="98"/>
    </row>
    <row r="62" spans="1:9" s="84" customFormat="1" ht="12">
      <c r="A62" s="99" t="s">
        <v>8</v>
      </c>
      <c r="B62" s="181">
        <f>SUM(B56:B60)</f>
        <v>0</v>
      </c>
      <c r="C62" s="100">
        <f aca="true" t="shared" si="3" ref="C62:I62">SUM(C56:C60)</f>
        <v>0</v>
      </c>
      <c r="D62" s="100">
        <f t="shared" si="3"/>
        <v>49</v>
      </c>
      <c r="E62" s="100">
        <f t="shared" si="3"/>
        <v>668</v>
      </c>
      <c r="F62" s="100">
        <f t="shared" si="3"/>
        <v>212</v>
      </c>
      <c r="G62" s="100">
        <f t="shared" si="3"/>
        <v>1746</v>
      </c>
      <c r="H62" s="100">
        <f t="shared" si="3"/>
        <v>0</v>
      </c>
      <c r="I62" s="100">
        <f t="shared" si="3"/>
        <v>2675</v>
      </c>
    </row>
    <row r="63" spans="1:9" s="84" customFormat="1" ht="12.75" customHeight="1">
      <c r="A63" s="102"/>
      <c r="B63" s="102"/>
      <c r="C63" s="86"/>
      <c r="D63" s="101"/>
      <c r="E63" s="101"/>
      <c r="F63" s="101"/>
      <c r="G63" s="101"/>
      <c r="H63" s="101"/>
      <c r="I63" s="101"/>
    </row>
    <row r="64" spans="1:9" s="84" customFormat="1" ht="12">
      <c r="A64" s="102" t="s">
        <v>237</v>
      </c>
      <c r="B64" s="102"/>
      <c r="C64" s="86"/>
      <c r="D64" s="101"/>
      <c r="E64" s="101"/>
      <c r="F64" s="101"/>
      <c r="G64" s="101"/>
      <c r="H64" s="101"/>
      <c r="I64" s="101"/>
    </row>
    <row r="65" spans="1:9" s="84" customFormat="1" ht="12">
      <c r="A65" s="102"/>
      <c r="B65" s="102"/>
      <c r="C65" s="86"/>
      <c r="D65" s="101"/>
      <c r="E65" s="101"/>
      <c r="F65" s="101"/>
      <c r="G65" s="101"/>
      <c r="H65" s="101"/>
      <c r="I65" s="101"/>
    </row>
  </sheetData>
  <sheetProtection/>
  <mergeCells count="4">
    <mergeCell ref="A2:I2"/>
    <mergeCell ref="A17:I17"/>
    <mergeCell ref="A50:I50"/>
    <mergeCell ref="A35:I35"/>
  </mergeCells>
  <printOptions horizontalCentered="1"/>
  <pageMargins left="0.3937007874015748" right="0.3937007874015748" top="0.7874015748031497" bottom="0.5905511811023623" header="0.5118110236220472" footer="0.5118110236220472"/>
  <pageSetup fitToHeight="2" fitToWidth="1" horizontalDpi="600" verticalDpi="600" orientation="portrait" paperSize="9" scale="94"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I86"/>
  <sheetViews>
    <sheetView zoomScalePageLayoutView="0" workbookViewId="0" topLeftCell="A1">
      <selection activeCell="D45" sqref="D45"/>
    </sheetView>
  </sheetViews>
  <sheetFormatPr defaultColWidth="9.140625" defaultRowHeight="12.75"/>
  <cols>
    <col min="1" max="1" width="18.57421875" style="105" customWidth="1"/>
    <col min="2" max="2" width="13.7109375" style="104" customWidth="1"/>
    <col min="3" max="3" width="33.8515625" style="104" customWidth="1"/>
    <col min="4" max="4" width="20.421875" style="104" customWidth="1"/>
    <col min="5" max="9" width="9.140625" style="104" customWidth="1"/>
    <col min="10" max="16384" width="9.140625" style="105" customWidth="1"/>
  </cols>
  <sheetData>
    <row r="1" ht="12.75">
      <c r="A1" s="1" t="s">
        <v>253</v>
      </c>
    </row>
    <row r="2" spans="1:4" ht="12.75">
      <c r="A2" s="514" t="s">
        <v>181</v>
      </c>
      <c r="B2" s="514"/>
      <c r="C2" s="514"/>
      <c r="D2" s="514"/>
    </row>
    <row r="3" ht="12">
      <c r="A3" s="103"/>
    </row>
    <row r="4" spans="1:9" ht="12">
      <c r="A4" s="106" t="s">
        <v>243</v>
      </c>
      <c r="B4" s="107"/>
      <c r="C4" s="107"/>
      <c r="D4" s="107"/>
      <c r="E4" s="108"/>
      <c r="F4" s="108"/>
      <c r="G4" s="108"/>
      <c r="H4" s="108"/>
      <c r="I4" s="108"/>
    </row>
    <row r="5" spans="1:9" ht="12.75">
      <c r="A5"/>
      <c r="B5"/>
      <c r="C5"/>
      <c r="D5"/>
      <c r="E5"/>
      <c r="F5"/>
      <c r="G5"/>
      <c r="H5"/>
      <c r="I5"/>
    </row>
    <row r="6" spans="1:4" ht="12">
      <c r="A6" s="106" t="s">
        <v>17</v>
      </c>
      <c r="B6" s="106"/>
      <c r="C6" s="106"/>
      <c r="D6" s="106"/>
    </row>
    <row r="7" ht="12" thickBot="1"/>
    <row r="8" spans="1:4" ht="11.25">
      <c r="A8" s="109" t="s">
        <v>135</v>
      </c>
      <c r="B8" s="110" t="s">
        <v>136</v>
      </c>
      <c r="C8" s="110" t="s">
        <v>137</v>
      </c>
      <c r="D8" s="110" t="s">
        <v>138</v>
      </c>
    </row>
    <row r="9" spans="1:4" ht="11.25">
      <c r="A9" s="111"/>
      <c r="B9" s="112" t="s">
        <v>139</v>
      </c>
      <c r="C9" s="112" t="s">
        <v>140</v>
      </c>
      <c r="D9" s="112" t="s">
        <v>141</v>
      </c>
    </row>
    <row r="10" spans="2:4" ht="11.25">
      <c r="B10" s="113"/>
      <c r="C10" s="113"/>
      <c r="D10" s="113"/>
    </row>
    <row r="11" spans="1:4" ht="11.25">
      <c r="A11" s="105" t="s">
        <v>128</v>
      </c>
      <c r="B11" s="113">
        <v>640</v>
      </c>
      <c r="C11" s="113" t="s">
        <v>256</v>
      </c>
      <c r="D11" s="113" t="s">
        <v>257</v>
      </c>
    </row>
    <row r="12" spans="2:4" ht="11.25">
      <c r="B12" s="113"/>
      <c r="C12" s="113" t="s">
        <v>306</v>
      </c>
      <c r="D12" s="113" t="s">
        <v>307</v>
      </c>
    </row>
    <row r="13" spans="2:4" ht="11.25">
      <c r="B13" s="113"/>
      <c r="C13" s="113" t="s">
        <v>258</v>
      </c>
      <c r="D13" s="113" t="s">
        <v>231</v>
      </c>
    </row>
    <row r="14" spans="2:4" ht="11.25">
      <c r="B14" s="113"/>
      <c r="C14" s="113"/>
      <c r="D14" s="113"/>
    </row>
    <row r="15" spans="1:4" ht="11.25">
      <c r="A15" s="105" t="s">
        <v>129</v>
      </c>
      <c r="B15" s="113">
        <v>101</v>
      </c>
      <c r="C15" s="113" t="s">
        <v>259</v>
      </c>
      <c r="D15" s="113" t="s">
        <v>260</v>
      </c>
    </row>
    <row r="16" spans="2:4" ht="11.25">
      <c r="B16" s="113"/>
      <c r="C16" s="113" t="s">
        <v>262</v>
      </c>
      <c r="D16" s="113" t="s">
        <v>261</v>
      </c>
    </row>
    <row r="17" spans="2:4" ht="11.25">
      <c r="B17" s="113"/>
      <c r="C17" s="113"/>
      <c r="D17" s="113"/>
    </row>
    <row r="18" spans="1:4" ht="11.25">
      <c r="A18" s="105" t="s">
        <v>130</v>
      </c>
      <c r="B18" s="113">
        <v>614</v>
      </c>
      <c r="C18" s="113" t="s">
        <v>263</v>
      </c>
      <c r="D18" s="113" t="s">
        <v>264</v>
      </c>
    </row>
    <row r="19" spans="2:4" ht="11.25">
      <c r="B19" s="113"/>
      <c r="C19" s="113" t="s">
        <v>265</v>
      </c>
      <c r="D19" s="113" t="s">
        <v>266</v>
      </c>
    </row>
    <row r="20" spans="2:4" ht="11.25">
      <c r="B20" s="113"/>
      <c r="C20" s="113"/>
      <c r="D20" s="112"/>
    </row>
    <row r="21" spans="1:9" ht="12">
      <c r="A21" s="193" t="s">
        <v>142</v>
      </c>
      <c r="B21" s="267">
        <f>SUM(B11:B19)</f>
        <v>1355</v>
      </c>
      <c r="C21" s="114"/>
      <c r="D21" s="114" t="s">
        <v>308</v>
      </c>
      <c r="E21" s="115"/>
      <c r="F21" s="115"/>
      <c r="G21" s="115"/>
      <c r="H21" s="115"/>
      <c r="I21" s="115"/>
    </row>
    <row r="22" spans="1:9" ht="12">
      <c r="A22" s="319"/>
      <c r="B22" s="321"/>
      <c r="C22" s="117"/>
      <c r="D22" s="117"/>
      <c r="E22" s="115"/>
      <c r="F22" s="115"/>
      <c r="G22" s="115"/>
      <c r="H22" s="115"/>
      <c r="I22" s="115"/>
    </row>
    <row r="23" spans="1:9" s="103" customFormat="1" ht="12.75">
      <c r="A23"/>
      <c r="B23"/>
      <c r="C23"/>
      <c r="D23"/>
      <c r="E23"/>
      <c r="F23"/>
      <c r="G23"/>
      <c r="H23"/>
      <c r="I23"/>
    </row>
    <row r="24" spans="1:4" ht="12">
      <c r="A24" s="106" t="s">
        <v>21</v>
      </c>
      <c r="B24" s="106"/>
      <c r="C24" s="106"/>
      <c r="D24" s="106"/>
    </row>
    <row r="25" ht="12" thickBot="1"/>
    <row r="26" spans="1:4" ht="11.25">
      <c r="A26" s="109" t="s">
        <v>135</v>
      </c>
      <c r="B26" s="110" t="s">
        <v>136</v>
      </c>
      <c r="C26" s="110" t="s">
        <v>137</v>
      </c>
      <c r="D26" s="110" t="s">
        <v>138</v>
      </c>
    </row>
    <row r="27" spans="1:4" ht="11.25">
      <c r="A27" s="111"/>
      <c r="B27" s="112" t="s">
        <v>139</v>
      </c>
      <c r="C27" s="112" t="s">
        <v>140</v>
      </c>
      <c r="D27" s="112" t="s">
        <v>141</v>
      </c>
    </row>
    <row r="28" spans="2:4" ht="11.25">
      <c r="B28" s="113"/>
      <c r="C28" s="113"/>
      <c r="D28" s="113"/>
    </row>
    <row r="29" spans="1:4" ht="11.25">
      <c r="A29" s="105" t="s">
        <v>127</v>
      </c>
      <c r="B29" s="113">
        <v>17</v>
      </c>
      <c r="C29" s="113" t="s">
        <v>267</v>
      </c>
      <c r="D29" s="113" t="s">
        <v>268</v>
      </c>
    </row>
    <row r="30" spans="2:4" ht="11.25">
      <c r="B30" s="113"/>
      <c r="C30" s="113"/>
      <c r="D30" s="113"/>
    </row>
    <row r="31" spans="1:9" ht="12.75">
      <c r="A31" s="105" t="s">
        <v>128</v>
      </c>
      <c r="B31" s="268">
        <v>1365</v>
      </c>
      <c r="C31" s="113" t="s">
        <v>269</v>
      </c>
      <c r="D31" s="113" t="s">
        <v>270</v>
      </c>
      <c r="E31"/>
      <c r="F31"/>
      <c r="G31"/>
      <c r="H31"/>
      <c r="I31"/>
    </row>
    <row r="32" spans="2:9" ht="12.75">
      <c r="B32" s="113"/>
      <c r="C32" s="113" t="s">
        <v>309</v>
      </c>
      <c r="D32" s="113" t="s">
        <v>310</v>
      </c>
      <c r="E32"/>
      <c r="F32"/>
      <c r="G32"/>
      <c r="H32"/>
      <c r="I32"/>
    </row>
    <row r="33" spans="2:9" ht="12.75">
      <c r="B33" s="113"/>
      <c r="C33" s="113"/>
      <c r="D33" s="113"/>
      <c r="E33"/>
      <c r="F33"/>
      <c r="G33"/>
      <c r="H33"/>
      <c r="I33"/>
    </row>
    <row r="34" spans="1:9" ht="12.75">
      <c r="A34" s="105" t="s">
        <v>129</v>
      </c>
      <c r="B34" s="113">
        <v>203</v>
      </c>
      <c r="C34" s="113" t="s">
        <v>271</v>
      </c>
      <c r="D34" s="113" t="s">
        <v>272</v>
      </c>
      <c r="E34"/>
      <c r="F34"/>
      <c r="G34"/>
      <c r="H34"/>
      <c r="I34"/>
    </row>
    <row r="35" spans="2:9" ht="12.75">
      <c r="B35" s="113"/>
      <c r="C35" s="113" t="s">
        <v>273</v>
      </c>
      <c r="D35" s="113" t="s">
        <v>274</v>
      </c>
      <c r="E35"/>
      <c r="F35"/>
      <c r="G35"/>
      <c r="H35"/>
      <c r="I35"/>
    </row>
    <row r="36" spans="2:9" ht="12.75">
      <c r="B36" s="113"/>
      <c r="C36" s="113"/>
      <c r="D36" s="113"/>
      <c r="E36"/>
      <c r="F36"/>
      <c r="G36"/>
      <c r="H36"/>
      <c r="I36"/>
    </row>
    <row r="37" spans="1:9" ht="12.75">
      <c r="A37" s="105" t="s">
        <v>130</v>
      </c>
      <c r="B37" s="268">
        <v>2761</v>
      </c>
      <c r="C37" s="113" t="s">
        <v>275</v>
      </c>
      <c r="D37" s="113" t="s">
        <v>276</v>
      </c>
      <c r="E37"/>
      <c r="F37"/>
      <c r="G37"/>
      <c r="H37"/>
      <c r="I37"/>
    </row>
    <row r="38" spans="2:9" ht="12.75">
      <c r="B38" s="113"/>
      <c r="C38" s="113" t="s">
        <v>311</v>
      </c>
      <c r="D38" s="113" t="s">
        <v>312</v>
      </c>
      <c r="E38"/>
      <c r="F38"/>
      <c r="G38"/>
      <c r="H38"/>
      <c r="I38"/>
    </row>
    <row r="39" spans="2:9" ht="12.75">
      <c r="B39" s="113"/>
      <c r="C39" s="113"/>
      <c r="D39" s="113"/>
      <c r="E39"/>
      <c r="F39"/>
      <c r="G39"/>
      <c r="H39"/>
      <c r="I39"/>
    </row>
    <row r="40" spans="1:9" ht="12.75">
      <c r="A40" s="105" t="s">
        <v>131</v>
      </c>
      <c r="B40" s="113">
        <v>179</v>
      </c>
      <c r="C40" s="251" t="s">
        <v>203</v>
      </c>
      <c r="D40" s="113" t="s">
        <v>277</v>
      </c>
      <c r="E40"/>
      <c r="F40"/>
      <c r="G40"/>
      <c r="H40"/>
      <c r="I40"/>
    </row>
    <row r="41" spans="2:9" ht="12.75">
      <c r="B41" s="113"/>
      <c r="C41" s="113"/>
      <c r="D41" s="113"/>
      <c r="E41"/>
      <c r="F41"/>
      <c r="G41"/>
      <c r="H41"/>
      <c r="I41"/>
    </row>
    <row r="42" spans="1:9" ht="12.75">
      <c r="A42" s="193" t="s">
        <v>142</v>
      </c>
      <c r="B42" s="177">
        <f>SUM(B29:B40)</f>
        <v>4525</v>
      </c>
      <c r="C42" s="114"/>
      <c r="D42" s="114" t="s">
        <v>313</v>
      </c>
      <c r="E42"/>
      <c r="F42"/>
      <c r="G42"/>
      <c r="H42"/>
      <c r="I42"/>
    </row>
    <row r="43" spans="1:9" ht="12.75">
      <c r="A43" s="103"/>
      <c r="B43" s="117"/>
      <c r="C43" s="117"/>
      <c r="D43" s="117"/>
      <c r="E43"/>
      <c r="F43"/>
      <c r="G43"/>
      <c r="H43"/>
      <c r="I43"/>
    </row>
    <row r="44" spans="1:9" ht="12.75">
      <c r="A44"/>
      <c r="B44"/>
      <c r="C44"/>
      <c r="D44"/>
      <c r="E44"/>
      <c r="F44"/>
      <c r="G44"/>
      <c r="H44"/>
      <c r="I44"/>
    </row>
    <row r="45" spans="1:9" ht="12.75">
      <c r="A45" s="106" t="s">
        <v>59</v>
      </c>
      <c r="B45" s="106"/>
      <c r="C45" s="106"/>
      <c r="D45" s="106"/>
      <c r="E45"/>
      <c r="F45"/>
      <c r="G45"/>
      <c r="H45"/>
      <c r="I45"/>
    </row>
    <row r="46" spans="5:9" ht="13.5" thickBot="1">
      <c r="E46"/>
      <c r="F46"/>
      <c r="G46"/>
      <c r="H46"/>
      <c r="I46"/>
    </row>
    <row r="47" spans="1:9" ht="12.75">
      <c r="A47" s="109" t="s">
        <v>135</v>
      </c>
      <c r="B47" s="110" t="s">
        <v>136</v>
      </c>
      <c r="C47" s="110" t="s">
        <v>137</v>
      </c>
      <c r="D47" s="110" t="s">
        <v>138</v>
      </c>
      <c r="E47"/>
      <c r="F47"/>
      <c r="G47"/>
      <c r="H47"/>
      <c r="I47"/>
    </row>
    <row r="48" spans="1:9" ht="12.75">
      <c r="A48" s="111"/>
      <c r="B48" s="112" t="s">
        <v>139</v>
      </c>
      <c r="C48" s="112" t="s">
        <v>140</v>
      </c>
      <c r="D48" s="112" t="s">
        <v>141</v>
      </c>
      <c r="E48"/>
      <c r="F48"/>
      <c r="G48"/>
      <c r="H48"/>
      <c r="I48"/>
    </row>
    <row r="49" spans="2:9" ht="12.75">
      <c r="B49" s="113"/>
      <c r="C49" s="113"/>
      <c r="D49" s="113"/>
      <c r="E49"/>
      <c r="F49"/>
      <c r="G49"/>
      <c r="H49"/>
      <c r="I49"/>
    </row>
    <row r="50" spans="1:9" ht="12.75">
      <c r="A50" s="105" t="s">
        <v>127</v>
      </c>
      <c r="B50" s="113">
        <v>158</v>
      </c>
      <c r="C50" s="113" t="s">
        <v>279</v>
      </c>
      <c r="D50" s="113" t="s">
        <v>280</v>
      </c>
      <c r="E50"/>
      <c r="F50"/>
      <c r="G50"/>
      <c r="H50"/>
      <c r="I50"/>
    </row>
    <row r="51" spans="2:9" ht="12.75">
      <c r="B51" s="113"/>
      <c r="C51" s="113" t="s">
        <v>278</v>
      </c>
      <c r="D51" s="113" t="s">
        <v>242</v>
      </c>
      <c r="E51"/>
      <c r="F51"/>
      <c r="G51"/>
      <c r="H51"/>
      <c r="I51"/>
    </row>
    <row r="52" spans="2:9" ht="12.75">
      <c r="B52" s="113"/>
      <c r="C52" s="113"/>
      <c r="D52" s="113"/>
      <c r="E52"/>
      <c r="F52"/>
      <c r="G52"/>
      <c r="H52"/>
      <c r="I52"/>
    </row>
    <row r="53" spans="1:9" ht="12.75">
      <c r="A53" s="105" t="s">
        <v>128</v>
      </c>
      <c r="B53" s="113">
        <v>758</v>
      </c>
      <c r="C53" s="113" t="s">
        <v>281</v>
      </c>
      <c r="D53" s="113" t="s">
        <v>282</v>
      </c>
      <c r="E53"/>
      <c r="F53"/>
      <c r="G53"/>
      <c r="H53"/>
      <c r="I53"/>
    </row>
    <row r="54" spans="2:9" ht="12.75">
      <c r="B54" s="113"/>
      <c r="C54" s="113" t="s">
        <v>283</v>
      </c>
      <c r="D54" s="113" t="s">
        <v>284</v>
      </c>
      <c r="E54"/>
      <c r="F54"/>
      <c r="G54"/>
      <c r="H54"/>
      <c r="I54"/>
    </row>
    <row r="55" spans="2:9" ht="12.75">
      <c r="B55" s="113"/>
      <c r="C55" s="113"/>
      <c r="D55" s="113"/>
      <c r="E55"/>
      <c r="F55"/>
      <c r="G55"/>
      <c r="H55"/>
      <c r="I55"/>
    </row>
    <row r="56" spans="1:9" ht="12.75">
      <c r="A56" s="105" t="s">
        <v>129</v>
      </c>
      <c r="B56" s="113">
        <v>182</v>
      </c>
      <c r="C56" s="113" t="s">
        <v>285</v>
      </c>
      <c r="D56" s="113" t="s">
        <v>286</v>
      </c>
      <c r="E56"/>
      <c r="F56"/>
      <c r="G56"/>
      <c r="H56"/>
      <c r="I56"/>
    </row>
    <row r="57" spans="2:9" ht="12.75">
      <c r="B57" s="113"/>
      <c r="C57" s="113" t="s">
        <v>287</v>
      </c>
      <c r="D57" s="113" t="s">
        <v>288</v>
      </c>
      <c r="E57"/>
      <c r="F57"/>
      <c r="G57"/>
      <c r="H57"/>
      <c r="I57"/>
    </row>
    <row r="58" spans="2:9" ht="12.75">
      <c r="B58" s="113"/>
      <c r="C58" s="113"/>
      <c r="D58" s="113"/>
      <c r="E58"/>
      <c r="F58"/>
      <c r="G58"/>
      <c r="H58"/>
      <c r="I58"/>
    </row>
    <row r="59" spans="1:9" ht="12.75">
      <c r="A59" s="105" t="s">
        <v>130</v>
      </c>
      <c r="B59" s="268">
        <v>2622</v>
      </c>
      <c r="C59" s="113" t="s">
        <v>289</v>
      </c>
      <c r="D59" s="113" t="s">
        <v>290</v>
      </c>
      <c r="E59"/>
      <c r="F59"/>
      <c r="G59"/>
      <c r="H59"/>
      <c r="I59"/>
    </row>
    <row r="60" spans="2:9" ht="12.75">
      <c r="B60" s="113"/>
      <c r="C60" s="113" t="s">
        <v>291</v>
      </c>
      <c r="D60" s="113" t="s">
        <v>292</v>
      </c>
      <c r="E60"/>
      <c r="F60"/>
      <c r="G60"/>
      <c r="H60"/>
      <c r="I60"/>
    </row>
    <row r="61" spans="2:9" ht="12.75">
      <c r="B61" s="113"/>
      <c r="C61" s="113"/>
      <c r="D61" s="113"/>
      <c r="E61"/>
      <c r="F61"/>
      <c r="G61"/>
      <c r="H61"/>
      <c r="I61"/>
    </row>
    <row r="62" spans="1:9" ht="12.75">
      <c r="A62" s="193" t="s">
        <v>142</v>
      </c>
      <c r="B62" s="267">
        <f>SUM(B50:B60)</f>
        <v>3720</v>
      </c>
      <c r="C62" s="114"/>
      <c r="D62" s="114" t="s">
        <v>293</v>
      </c>
      <c r="E62"/>
      <c r="F62"/>
      <c r="G62"/>
      <c r="H62"/>
      <c r="I62"/>
    </row>
    <row r="63" spans="1:9" s="320" customFormat="1" ht="12.75">
      <c r="A63" s="116"/>
      <c r="B63" s="117"/>
      <c r="C63" s="117"/>
      <c r="D63" s="117"/>
      <c r="E63" s="9"/>
      <c r="F63" s="9"/>
      <c r="G63" s="9"/>
      <c r="H63" s="9"/>
      <c r="I63" s="9"/>
    </row>
    <row r="64" spans="3:9" ht="12.75">
      <c r="C64" s="179"/>
      <c r="D64" s="117"/>
      <c r="E64"/>
      <c r="F64"/>
      <c r="G64"/>
      <c r="H64"/>
      <c r="I64"/>
    </row>
    <row r="65" spans="1:9" ht="12.75">
      <c r="A65" s="106" t="s">
        <v>143</v>
      </c>
      <c r="B65" s="106"/>
      <c r="C65" s="106"/>
      <c r="D65" s="106"/>
      <c r="E65"/>
      <c r="F65"/>
      <c r="G65"/>
      <c r="H65"/>
      <c r="I65"/>
    </row>
    <row r="66" spans="5:9" ht="13.5" thickBot="1">
      <c r="E66"/>
      <c r="F66"/>
      <c r="G66"/>
      <c r="H66"/>
      <c r="I66"/>
    </row>
    <row r="67" spans="1:9" ht="12.75">
      <c r="A67" s="109" t="s">
        <v>135</v>
      </c>
      <c r="B67" s="110" t="s">
        <v>136</v>
      </c>
      <c r="C67" s="110" t="s">
        <v>137</v>
      </c>
      <c r="D67" s="110" t="s">
        <v>138</v>
      </c>
      <c r="E67"/>
      <c r="F67"/>
      <c r="G67"/>
      <c r="H67"/>
      <c r="I67"/>
    </row>
    <row r="68" spans="1:9" ht="12.75">
      <c r="A68" s="111"/>
      <c r="B68" s="112" t="s">
        <v>139</v>
      </c>
      <c r="C68" s="112" t="s">
        <v>140</v>
      </c>
      <c r="D68" s="112" t="s">
        <v>141</v>
      </c>
      <c r="E68"/>
      <c r="F68"/>
      <c r="G68"/>
      <c r="H68"/>
      <c r="I68"/>
    </row>
    <row r="69" spans="2:9" ht="12.75">
      <c r="B69" s="113"/>
      <c r="C69" s="113"/>
      <c r="D69" s="113"/>
      <c r="E69"/>
      <c r="F69"/>
      <c r="G69"/>
      <c r="H69"/>
      <c r="I69"/>
    </row>
    <row r="70" spans="1:9" ht="12.75">
      <c r="A70" s="105" t="s">
        <v>128</v>
      </c>
      <c r="B70" s="118">
        <v>27</v>
      </c>
      <c r="C70" s="104" t="s">
        <v>294</v>
      </c>
      <c r="D70" s="113" t="s">
        <v>295</v>
      </c>
      <c r="E70"/>
      <c r="F70"/>
      <c r="G70"/>
      <c r="H70"/>
      <c r="I70"/>
    </row>
    <row r="71" spans="2:9" ht="12.75">
      <c r="B71" s="113"/>
      <c r="C71" s="113" t="s">
        <v>296</v>
      </c>
      <c r="D71" s="113" t="s">
        <v>241</v>
      </c>
      <c r="E71"/>
      <c r="F71"/>
      <c r="G71"/>
      <c r="H71"/>
      <c r="I71"/>
    </row>
    <row r="72" spans="2:9" ht="12.75">
      <c r="B72" s="113"/>
      <c r="C72" s="113"/>
      <c r="D72" s="113"/>
      <c r="E72"/>
      <c r="F72"/>
      <c r="G72"/>
      <c r="H72"/>
      <c r="I72"/>
    </row>
    <row r="73" spans="1:9" ht="12.75">
      <c r="A73" s="105" t="s">
        <v>129</v>
      </c>
      <c r="B73" s="113">
        <v>32</v>
      </c>
      <c r="C73" s="113" t="s">
        <v>297</v>
      </c>
      <c r="D73" s="113" t="s">
        <v>264</v>
      </c>
      <c r="E73"/>
      <c r="F73"/>
      <c r="G73"/>
      <c r="H73"/>
      <c r="I73"/>
    </row>
    <row r="74" spans="2:9" ht="12.75">
      <c r="B74" s="113"/>
      <c r="C74" s="113" t="s">
        <v>298</v>
      </c>
      <c r="D74" s="113" t="s">
        <v>241</v>
      </c>
      <c r="E74"/>
      <c r="F74"/>
      <c r="G74"/>
      <c r="H74"/>
      <c r="I74"/>
    </row>
    <row r="75" spans="2:9" ht="12.75">
      <c r="B75" s="113"/>
      <c r="C75" s="113"/>
      <c r="D75" s="113"/>
      <c r="E75"/>
      <c r="F75"/>
      <c r="G75"/>
      <c r="H75"/>
      <c r="I75"/>
    </row>
    <row r="76" spans="1:9" ht="12.75">
      <c r="A76" s="105" t="s">
        <v>130</v>
      </c>
      <c r="B76" s="113">
        <v>150</v>
      </c>
      <c r="C76" s="113" t="s">
        <v>299</v>
      </c>
      <c r="D76" s="113" t="s">
        <v>300</v>
      </c>
      <c r="E76"/>
      <c r="F76"/>
      <c r="G76"/>
      <c r="H76"/>
      <c r="I76"/>
    </row>
    <row r="77" spans="2:9" ht="12.75">
      <c r="B77" s="113"/>
      <c r="C77" s="113" t="s">
        <v>301</v>
      </c>
      <c r="D77" s="113" t="s">
        <v>302</v>
      </c>
      <c r="E77"/>
      <c r="F77"/>
      <c r="G77"/>
      <c r="H77"/>
      <c r="I77"/>
    </row>
    <row r="78" spans="2:9" ht="12.75">
      <c r="B78" s="113"/>
      <c r="C78" s="113"/>
      <c r="D78" s="113"/>
      <c r="G78"/>
      <c r="H78"/>
      <c r="I78"/>
    </row>
    <row r="79" spans="1:9" ht="12.75">
      <c r="A79" s="193" t="s">
        <v>142</v>
      </c>
      <c r="B79" s="114">
        <f>SUM(B70:B77)</f>
        <v>209</v>
      </c>
      <c r="C79" s="114"/>
      <c r="D79" s="114" t="s">
        <v>303</v>
      </c>
      <c r="F79" s="187"/>
      <c r="G79"/>
      <c r="H79"/>
      <c r="I79"/>
    </row>
    <row r="80" spans="1:9" ht="12.75">
      <c r="A80" s="116"/>
      <c r="B80" s="321"/>
      <c r="C80" s="188"/>
      <c r="D80" s="117"/>
      <c r="G80"/>
      <c r="H80"/>
      <c r="I80"/>
    </row>
    <row r="81" spans="1:9" ht="12.75">
      <c r="A81" s="105" t="s">
        <v>174</v>
      </c>
      <c r="B81" s="117"/>
      <c r="C81" s="117"/>
      <c r="D81" s="117"/>
      <c r="G81"/>
      <c r="H81"/>
      <c r="I81"/>
    </row>
    <row r="82" spans="1:9" ht="12.75">
      <c r="A82" s="105" t="s">
        <v>252</v>
      </c>
      <c r="G82"/>
      <c r="H82"/>
      <c r="I82"/>
    </row>
    <row r="83" spans="1:9" ht="12.75">
      <c r="A83" s="105" t="s">
        <v>144</v>
      </c>
      <c r="C83" s="105"/>
      <c r="G83"/>
      <c r="H83"/>
      <c r="I83"/>
    </row>
    <row r="84" spans="1:9" ht="12.75">
      <c r="A84" s="105" t="s">
        <v>145</v>
      </c>
      <c r="C84" s="187"/>
      <c r="G84"/>
      <c r="H84"/>
      <c r="I84"/>
    </row>
    <row r="85" ht="11.25">
      <c r="C85" s="105"/>
    </row>
    <row r="86" ht="11.25">
      <c r="C86" s="187"/>
    </row>
  </sheetData>
  <sheetProtection/>
  <mergeCells count="1">
    <mergeCell ref="A2:D2"/>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53"/>
  <sheetViews>
    <sheetView zoomScalePageLayoutView="0" workbookViewId="0" topLeftCell="A1">
      <selection activeCell="D37" sqref="D37"/>
    </sheetView>
  </sheetViews>
  <sheetFormatPr defaultColWidth="9.140625" defaultRowHeight="12.75"/>
  <cols>
    <col min="1" max="1" width="21.57421875" style="121" customWidth="1"/>
    <col min="2" max="5" width="19.421875" style="120" customWidth="1"/>
    <col min="6" max="6" width="6.140625" style="120" customWidth="1"/>
    <col min="7" max="10" width="9.140625" style="120" customWidth="1"/>
    <col min="11" max="16384" width="9.140625" style="121" customWidth="1"/>
  </cols>
  <sheetData>
    <row r="1" ht="12.75">
      <c r="A1" s="1" t="s">
        <v>253</v>
      </c>
    </row>
    <row r="2" spans="1:11" ht="12.75">
      <c r="A2" s="514" t="s">
        <v>181</v>
      </c>
      <c r="B2" s="514"/>
      <c r="C2" s="514"/>
      <c r="D2" s="514"/>
      <c r="E2" s="514"/>
      <c r="F2" s="253"/>
      <c r="G2" s="253"/>
      <c r="H2" s="253"/>
      <c r="I2" s="253"/>
      <c r="J2" s="253"/>
      <c r="K2" s="253"/>
    </row>
    <row r="3" ht="12">
      <c r="A3" s="119"/>
    </row>
    <row r="4" spans="1:10" ht="12">
      <c r="A4" s="540" t="s">
        <v>146</v>
      </c>
      <c r="B4" s="540"/>
      <c r="C4" s="540"/>
      <c r="D4" s="540"/>
      <c r="E4" s="540"/>
      <c r="F4" s="122"/>
      <c r="G4" s="122"/>
      <c r="H4" s="122"/>
      <c r="I4" s="122"/>
      <c r="J4" s="122"/>
    </row>
    <row r="5" spans="1:10" ht="12">
      <c r="A5" s="540" t="s">
        <v>183</v>
      </c>
      <c r="B5" s="540"/>
      <c r="C5" s="540"/>
      <c r="D5" s="540"/>
      <c r="E5" s="540"/>
      <c r="F5" s="122"/>
      <c r="G5" s="122"/>
      <c r="H5" s="122"/>
      <c r="I5" s="122"/>
      <c r="J5" s="122"/>
    </row>
    <row r="6" spans="1:10" ht="12">
      <c r="A6" s="540" t="s">
        <v>244</v>
      </c>
      <c r="B6" s="540"/>
      <c r="C6" s="540"/>
      <c r="D6" s="540"/>
      <c r="E6" s="540"/>
      <c r="F6" s="122"/>
      <c r="G6" s="122"/>
      <c r="H6" s="122"/>
      <c r="I6" s="122"/>
      <c r="J6" s="122"/>
    </row>
    <row r="7" ht="12" thickBot="1"/>
    <row r="8" spans="1:5" ht="11.25">
      <c r="A8" s="123"/>
      <c r="B8" s="255" t="s">
        <v>114</v>
      </c>
      <c r="C8" s="255" t="s">
        <v>206</v>
      </c>
      <c r="D8" s="255" t="s">
        <v>206</v>
      </c>
      <c r="E8" s="256" t="s">
        <v>8</v>
      </c>
    </row>
    <row r="9" spans="1:5" ht="11.25">
      <c r="A9" s="258" t="s">
        <v>157</v>
      </c>
      <c r="B9" s="257" t="s">
        <v>228</v>
      </c>
      <c r="C9" s="257" t="s">
        <v>207</v>
      </c>
      <c r="D9" s="257" t="s">
        <v>208</v>
      </c>
      <c r="E9" s="258"/>
    </row>
    <row r="10" spans="1:5" ht="11.25">
      <c r="A10" s="259" t="s">
        <v>147</v>
      </c>
      <c r="B10" s="260">
        <v>66</v>
      </c>
      <c r="C10" s="260">
        <v>393</v>
      </c>
      <c r="D10" s="260">
        <v>115</v>
      </c>
      <c r="E10" s="261">
        <v>574</v>
      </c>
    </row>
    <row r="11" spans="1:5" ht="11.25">
      <c r="A11" s="259" t="s">
        <v>148</v>
      </c>
      <c r="B11" s="260">
        <v>54</v>
      </c>
      <c r="C11" s="260">
        <v>376</v>
      </c>
      <c r="D11" s="260">
        <v>120</v>
      </c>
      <c r="E11" s="261">
        <v>550</v>
      </c>
    </row>
    <row r="12" spans="1:5" ht="11.25">
      <c r="A12" s="259" t="s">
        <v>149</v>
      </c>
      <c r="B12" s="260">
        <v>79</v>
      </c>
      <c r="C12" s="260">
        <v>438</v>
      </c>
      <c r="D12" s="260">
        <v>130</v>
      </c>
      <c r="E12" s="261">
        <v>647</v>
      </c>
    </row>
    <row r="13" spans="1:5" ht="11.25">
      <c r="A13" s="259" t="s">
        <v>150</v>
      </c>
      <c r="B13" s="260">
        <v>97</v>
      </c>
      <c r="C13" s="260">
        <v>491</v>
      </c>
      <c r="D13" s="260">
        <v>156</v>
      </c>
      <c r="E13" s="261">
        <v>744</v>
      </c>
    </row>
    <row r="14" spans="1:5" ht="11.25">
      <c r="A14" s="259" t="s">
        <v>151</v>
      </c>
      <c r="B14" s="260">
        <v>105</v>
      </c>
      <c r="C14" s="260">
        <v>552</v>
      </c>
      <c r="D14" s="260">
        <v>147</v>
      </c>
      <c r="E14" s="261">
        <v>804</v>
      </c>
    </row>
    <row r="15" spans="1:5" ht="11.25">
      <c r="A15" s="259" t="s">
        <v>152</v>
      </c>
      <c r="B15" s="260">
        <v>83</v>
      </c>
      <c r="C15" s="260">
        <v>540</v>
      </c>
      <c r="D15" s="260">
        <v>167</v>
      </c>
      <c r="E15" s="261">
        <v>790</v>
      </c>
    </row>
    <row r="16" spans="1:5" ht="11.25">
      <c r="A16" s="259" t="s">
        <v>153</v>
      </c>
      <c r="B16" s="260">
        <v>101</v>
      </c>
      <c r="C16" s="260">
        <v>611</v>
      </c>
      <c r="D16" s="260">
        <v>179</v>
      </c>
      <c r="E16" s="261">
        <v>891</v>
      </c>
    </row>
    <row r="17" spans="1:5" ht="11.25">
      <c r="A17" s="259" t="s">
        <v>154</v>
      </c>
      <c r="B17" s="260">
        <v>118</v>
      </c>
      <c r="C17" s="260">
        <v>737</v>
      </c>
      <c r="D17" s="260">
        <v>176</v>
      </c>
      <c r="E17" s="261">
        <v>1031</v>
      </c>
    </row>
    <row r="18" spans="1:10" s="119" customFormat="1" ht="12">
      <c r="A18" s="259" t="s">
        <v>155</v>
      </c>
      <c r="B18" s="260">
        <v>148</v>
      </c>
      <c r="C18" s="260">
        <v>793</v>
      </c>
      <c r="D18" s="260">
        <v>179</v>
      </c>
      <c r="E18" s="262">
        <v>1120</v>
      </c>
      <c r="F18" s="124"/>
      <c r="G18" s="124"/>
      <c r="H18" s="124"/>
      <c r="I18" s="124"/>
      <c r="J18" s="124"/>
    </row>
    <row r="19" spans="1:10" s="119" customFormat="1" ht="12">
      <c r="A19" s="259" t="s">
        <v>156</v>
      </c>
      <c r="B19" s="260">
        <v>170</v>
      </c>
      <c r="C19" s="260">
        <v>909</v>
      </c>
      <c r="D19" s="260">
        <v>210</v>
      </c>
      <c r="E19" s="262">
        <v>1289</v>
      </c>
      <c r="F19" s="124"/>
      <c r="G19" s="124"/>
      <c r="H19" s="124"/>
      <c r="I19" s="124"/>
      <c r="J19" s="124"/>
    </row>
    <row r="20" spans="1:10" s="119" customFormat="1" ht="12">
      <c r="A20" s="259" t="s">
        <v>162</v>
      </c>
      <c r="B20" s="260">
        <v>216</v>
      </c>
      <c r="C20" s="263">
        <v>1053</v>
      </c>
      <c r="D20" s="260">
        <v>247</v>
      </c>
      <c r="E20" s="262">
        <v>1516</v>
      </c>
      <c r="F20" s="124"/>
      <c r="G20" s="124"/>
      <c r="H20" s="124"/>
      <c r="I20" s="124"/>
      <c r="J20" s="124"/>
    </row>
    <row r="21" spans="1:10" s="119" customFormat="1" ht="12">
      <c r="A21" s="264" t="s">
        <v>172</v>
      </c>
      <c r="B21" s="263">
        <v>291</v>
      </c>
      <c r="C21" s="263">
        <v>1266</v>
      </c>
      <c r="D21" s="263">
        <v>317</v>
      </c>
      <c r="E21" s="265">
        <v>1874</v>
      </c>
      <c r="F21" s="124"/>
      <c r="G21" s="124"/>
      <c r="H21" s="124"/>
      <c r="I21" s="120"/>
      <c r="J21" s="124"/>
    </row>
    <row r="22" spans="1:10" s="119" customFormat="1" ht="12">
      <c r="A22" s="264" t="s">
        <v>182</v>
      </c>
      <c r="B22" s="263">
        <v>430</v>
      </c>
      <c r="C22" s="263">
        <v>1630</v>
      </c>
      <c r="D22" s="263">
        <v>344</v>
      </c>
      <c r="E22" s="265">
        <v>2404</v>
      </c>
      <c r="F22" s="124"/>
      <c r="G22" s="124"/>
      <c r="H22" s="124"/>
      <c r="I22" s="124"/>
      <c r="J22" s="124"/>
    </row>
    <row r="23" spans="1:10" s="119" customFormat="1" ht="12">
      <c r="A23" s="264" t="s">
        <v>185</v>
      </c>
      <c r="B23" s="263">
        <v>734</v>
      </c>
      <c r="C23" s="263">
        <v>2189</v>
      </c>
      <c r="D23" s="263">
        <v>439</v>
      </c>
      <c r="E23" s="265">
        <v>3362</v>
      </c>
      <c r="F23" s="124"/>
      <c r="H23" s="124"/>
      <c r="I23" s="124"/>
      <c r="J23" s="124"/>
    </row>
    <row r="24" spans="1:10" s="119" customFormat="1" ht="12">
      <c r="A24" s="264" t="s">
        <v>209</v>
      </c>
      <c r="B24" s="263">
        <v>1025</v>
      </c>
      <c r="C24" s="263">
        <v>2769</v>
      </c>
      <c r="D24" s="263">
        <v>537</v>
      </c>
      <c r="E24" s="265">
        <f>SUM(B24:D24)</f>
        <v>4331</v>
      </c>
      <c r="F24" s="124"/>
      <c r="G24" s="124"/>
      <c r="H24" s="124"/>
      <c r="I24" s="124"/>
      <c r="J24" s="124"/>
    </row>
    <row r="25" spans="1:5" ht="11.25">
      <c r="A25" s="264" t="s">
        <v>229</v>
      </c>
      <c r="B25" s="263">
        <v>1351</v>
      </c>
      <c r="C25" s="263">
        <v>3437</v>
      </c>
      <c r="D25" s="263">
        <v>651</v>
      </c>
      <c r="E25" s="265">
        <f>SUM(B25:D25)</f>
        <v>5439</v>
      </c>
    </row>
    <row r="26" spans="1:10" s="119" customFormat="1" ht="12">
      <c r="A26" s="264" t="s">
        <v>232</v>
      </c>
      <c r="B26" s="263">
        <v>1669</v>
      </c>
      <c r="C26" s="263">
        <v>4038</v>
      </c>
      <c r="D26" s="263">
        <v>710</v>
      </c>
      <c r="E26" s="265">
        <f>SUM(B26:D26)</f>
        <v>6417</v>
      </c>
      <c r="F26" s="124"/>
      <c r="G26" s="124"/>
      <c r="H26" s="124"/>
      <c r="I26" s="124"/>
      <c r="J26" s="124"/>
    </row>
    <row r="27" spans="1:10" s="119" customFormat="1" ht="12">
      <c r="A27" s="264" t="s">
        <v>255</v>
      </c>
      <c r="B27" s="263">
        <v>1899</v>
      </c>
      <c r="C27" s="263">
        <v>4417</v>
      </c>
      <c r="D27" s="263">
        <v>818</v>
      </c>
      <c r="E27" s="265">
        <f>SUM(B27:D27)</f>
        <v>7134</v>
      </c>
      <c r="F27" s="124"/>
      <c r="G27" s="124"/>
      <c r="H27" s="124"/>
      <c r="I27" s="124"/>
      <c r="J27" s="124"/>
    </row>
    <row r="28" spans="1:10" s="119" customFormat="1" ht="12">
      <c r="A28" s="264"/>
      <c r="B28" s="265"/>
      <c r="C28" s="265"/>
      <c r="D28" s="265"/>
      <c r="E28" s="265"/>
      <c r="F28" s="124"/>
      <c r="G28" s="124"/>
      <c r="H28" s="124"/>
      <c r="I28" s="124"/>
      <c r="J28" s="124"/>
    </row>
    <row r="30" spans="1:5" ht="12">
      <c r="A30" s="540" t="s">
        <v>146</v>
      </c>
      <c r="B30" s="540"/>
      <c r="C30" s="540"/>
      <c r="D30" s="540"/>
      <c r="E30" s="540"/>
    </row>
    <row r="31" spans="1:5" ht="12">
      <c r="A31" s="540" t="s">
        <v>184</v>
      </c>
      <c r="B31" s="540"/>
      <c r="C31" s="540"/>
      <c r="D31" s="540"/>
      <c r="E31" s="540"/>
    </row>
    <row r="32" spans="1:5" ht="12">
      <c r="A32" s="540" t="s">
        <v>245</v>
      </c>
      <c r="B32" s="540"/>
      <c r="C32" s="540"/>
      <c r="D32" s="540"/>
      <c r="E32" s="540"/>
    </row>
    <row r="33" spans="1:5" ht="12" thickBot="1">
      <c r="A33" s="340"/>
      <c r="B33" s="340"/>
      <c r="C33" s="340"/>
      <c r="D33" s="340"/>
      <c r="E33" s="340"/>
    </row>
    <row r="34" spans="1:5" ht="11.25">
      <c r="A34" s="123"/>
      <c r="B34" s="255" t="s">
        <v>114</v>
      </c>
      <c r="C34" s="255" t="s">
        <v>206</v>
      </c>
      <c r="D34" s="255" t="s">
        <v>206</v>
      </c>
      <c r="E34" s="256" t="s">
        <v>8</v>
      </c>
    </row>
    <row r="35" spans="1:5" ht="11.25">
      <c r="A35" s="258" t="s">
        <v>157</v>
      </c>
      <c r="B35" s="257" t="s">
        <v>228</v>
      </c>
      <c r="C35" s="257" t="s">
        <v>207</v>
      </c>
      <c r="D35" s="257" t="s">
        <v>208</v>
      </c>
      <c r="E35" s="258"/>
    </row>
    <row r="36" spans="1:5" ht="11.25">
      <c r="A36" s="259" t="s">
        <v>147</v>
      </c>
      <c r="B36" s="260">
        <v>33</v>
      </c>
      <c r="C36" s="260">
        <v>146</v>
      </c>
      <c r="D36" s="260">
        <v>16</v>
      </c>
      <c r="E36" s="261">
        <v>195</v>
      </c>
    </row>
    <row r="37" spans="1:5" ht="11.25">
      <c r="A37" s="259" t="s">
        <v>148</v>
      </c>
      <c r="B37" s="260">
        <v>40</v>
      </c>
      <c r="C37" s="260">
        <v>201</v>
      </c>
      <c r="D37" s="260">
        <v>19</v>
      </c>
      <c r="E37" s="261">
        <v>260</v>
      </c>
    </row>
    <row r="38" spans="1:5" ht="11.25">
      <c r="A38" s="259" t="s">
        <v>149</v>
      </c>
      <c r="B38" s="260">
        <v>43</v>
      </c>
      <c r="C38" s="260">
        <v>224</v>
      </c>
      <c r="D38" s="260">
        <v>19</v>
      </c>
      <c r="E38" s="261">
        <v>286</v>
      </c>
    </row>
    <row r="39" spans="1:5" ht="11.25">
      <c r="A39" s="259" t="s">
        <v>150</v>
      </c>
      <c r="B39" s="260">
        <v>44</v>
      </c>
      <c r="C39" s="260">
        <v>245</v>
      </c>
      <c r="D39" s="260">
        <v>24</v>
      </c>
      <c r="E39" s="261">
        <v>313</v>
      </c>
    </row>
    <row r="40" spans="1:5" ht="11.25">
      <c r="A40" s="259" t="s">
        <v>151</v>
      </c>
      <c r="B40" s="260">
        <v>38</v>
      </c>
      <c r="C40" s="260">
        <v>233</v>
      </c>
      <c r="D40" s="260">
        <v>33</v>
      </c>
      <c r="E40" s="261">
        <v>304</v>
      </c>
    </row>
    <row r="41" spans="1:5" ht="11.25">
      <c r="A41" s="259" t="s">
        <v>152</v>
      </c>
      <c r="B41" s="260">
        <v>42</v>
      </c>
      <c r="C41" s="260">
        <v>200</v>
      </c>
      <c r="D41" s="260">
        <v>21</v>
      </c>
      <c r="E41" s="261">
        <v>263</v>
      </c>
    </row>
    <row r="42" spans="1:5" ht="11.25">
      <c r="A42" s="259" t="s">
        <v>153</v>
      </c>
      <c r="B42" s="260">
        <v>41</v>
      </c>
      <c r="C42" s="260">
        <v>246</v>
      </c>
      <c r="D42" s="260">
        <v>24</v>
      </c>
      <c r="E42" s="261">
        <v>311</v>
      </c>
    </row>
    <row r="43" spans="1:5" ht="11.25">
      <c r="A43" s="259" t="s">
        <v>154</v>
      </c>
      <c r="B43" s="260">
        <v>43</v>
      </c>
      <c r="C43" s="260">
        <v>272</v>
      </c>
      <c r="D43" s="260">
        <v>29</v>
      </c>
      <c r="E43" s="261">
        <v>344</v>
      </c>
    </row>
    <row r="44" spans="1:5" ht="11.25">
      <c r="A44" s="259" t="s">
        <v>155</v>
      </c>
      <c r="B44" s="260">
        <v>66</v>
      </c>
      <c r="C44" s="260">
        <v>337</v>
      </c>
      <c r="D44" s="260">
        <v>32</v>
      </c>
      <c r="E44" s="262">
        <v>435</v>
      </c>
    </row>
    <row r="45" spans="1:5" ht="11.25">
      <c r="A45" s="259" t="s">
        <v>156</v>
      </c>
      <c r="B45" s="260">
        <v>56</v>
      </c>
      <c r="C45" s="260">
        <v>377</v>
      </c>
      <c r="D45" s="260">
        <v>33</v>
      </c>
      <c r="E45" s="262">
        <v>466</v>
      </c>
    </row>
    <row r="46" spans="1:5" ht="11.25">
      <c r="A46" s="259" t="s">
        <v>162</v>
      </c>
      <c r="B46" s="260">
        <v>53</v>
      </c>
      <c r="C46" s="263">
        <v>412</v>
      </c>
      <c r="D46" s="260">
        <v>26</v>
      </c>
      <c r="E46" s="262">
        <v>491</v>
      </c>
    </row>
    <row r="47" spans="1:5" ht="11.25">
      <c r="A47" s="264" t="s">
        <v>172</v>
      </c>
      <c r="B47" s="263">
        <v>76</v>
      </c>
      <c r="C47" s="263">
        <v>495</v>
      </c>
      <c r="D47" s="263">
        <v>27</v>
      </c>
      <c r="E47" s="265">
        <v>598</v>
      </c>
    </row>
    <row r="48" spans="1:5" ht="11.25">
      <c r="A48" s="264" t="s">
        <v>182</v>
      </c>
      <c r="B48" s="263">
        <v>84</v>
      </c>
      <c r="C48" s="263">
        <v>658</v>
      </c>
      <c r="D48" s="263">
        <v>30</v>
      </c>
      <c r="E48" s="265">
        <v>772</v>
      </c>
    </row>
    <row r="49" spans="1:5" ht="11.25">
      <c r="A49" s="264" t="s">
        <v>185</v>
      </c>
      <c r="B49" s="263">
        <v>123</v>
      </c>
      <c r="C49" s="263">
        <v>920</v>
      </c>
      <c r="D49" s="263">
        <v>45</v>
      </c>
      <c r="E49" s="265">
        <v>1088</v>
      </c>
    </row>
    <row r="50" spans="1:5" ht="11.25">
      <c r="A50" s="264" t="s">
        <v>209</v>
      </c>
      <c r="B50" s="263">
        <v>190</v>
      </c>
      <c r="C50" s="263">
        <v>1250</v>
      </c>
      <c r="D50" s="263">
        <v>100</v>
      </c>
      <c r="E50" s="265">
        <f>SUM(B50:D50)</f>
        <v>1540</v>
      </c>
    </row>
    <row r="51" spans="1:5" ht="11.25">
      <c r="A51" s="264" t="s">
        <v>229</v>
      </c>
      <c r="B51" s="263">
        <v>225</v>
      </c>
      <c r="C51" s="263">
        <v>1538</v>
      </c>
      <c r="D51" s="263">
        <v>157</v>
      </c>
      <c r="E51" s="265">
        <f>SUM(B51:D51)</f>
        <v>1920</v>
      </c>
    </row>
    <row r="52" spans="1:5" ht="11.25">
      <c r="A52" s="264" t="s">
        <v>232</v>
      </c>
      <c r="B52" s="263">
        <v>288</v>
      </c>
      <c r="C52" s="263">
        <v>1856</v>
      </c>
      <c r="D52" s="263">
        <v>198</v>
      </c>
      <c r="E52" s="265">
        <f>SUM(B52:D52)</f>
        <v>2342</v>
      </c>
    </row>
    <row r="53" spans="1:5" ht="11.25">
      <c r="A53" s="264" t="s">
        <v>255</v>
      </c>
      <c r="B53" s="263">
        <v>334</v>
      </c>
      <c r="C53" s="263">
        <v>2106</v>
      </c>
      <c r="D53" s="263">
        <v>235</v>
      </c>
      <c r="E53" s="265">
        <f>SUM(B53:D53)</f>
        <v>2675</v>
      </c>
    </row>
  </sheetData>
  <sheetProtection/>
  <mergeCells count="7">
    <mergeCell ref="A32:E32"/>
    <mergeCell ref="A31:E31"/>
    <mergeCell ref="A2:E2"/>
    <mergeCell ref="A4:E4"/>
    <mergeCell ref="A5:E5"/>
    <mergeCell ref="A30:E30"/>
    <mergeCell ref="A6:E6"/>
  </mergeCells>
  <printOptions horizontalCentered="1"/>
  <pageMargins left="0" right="0" top="0.7874015748031497" bottom="0.5905511811023623" header="0.5118110236220472" footer="0.5118110236220472"/>
  <pageSetup horizontalDpi="600" verticalDpi="600" orientation="portrait" paperSize="9" scale="9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W74"/>
  <sheetViews>
    <sheetView zoomScalePageLayoutView="0" workbookViewId="0" topLeftCell="A1">
      <selection activeCell="A1" sqref="A1"/>
    </sheetView>
  </sheetViews>
  <sheetFormatPr defaultColWidth="9.140625" defaultRowHeight="12.75"/>
  <cols>
    <col min="1" max="1" width="41.7109375" style="377" customWidth="1"/>
    <col min="2" max="9" width="8.28125" style="12" customWidth="1"/>
    <col min="10" max="10" width="9.140625" style="12" customWidth="1"/>
    <col min="11" max="16384" width="9.140625" style="401" customWidth="1"/>
  </cols>
  <sheetData>
    <row r="1" spans="1:10" s="436" customFormat="1" ht="12.75">
      <c r="A1" s="377" t="s">
        <v>253</v>
      </c>
      <c r="B1" s="377"/>
      <c r="C1" s="377"/>
      <c r="D1" s="377"/>
      <c r="E1" s="377"/>
      <c r="F1" s="377"/>
      <c r="G1" s="377"/>
      <c r="H1" s="377"/>
      <c r="I1" s="377"/>
      <c r="J1" s="377"/>
    </row>
    <row r="2" spans="1:10" s="436" customFormat="1" ht="12.75">
      <c r="A2" s="507" t="s">
        <v>394</v>
      </c>
      <c r="B2" s="507"/>
      <c r="C2" s="507"/>
      <c r="D2" s="507"/>
      <c r="E2" s="507"/>
      <c r="F2" s="507"/>
      <c r="G2" s="507"/>
      <c r="H2" s="507"/>
      <c r="I2" s="507"/>
      <c r="J2" s="507"/>
    </row>
    <row r="3" spans="1:10" s="436" customFormat="1" ht="7.5" customHeight="1" thickBot="1">
      <c r="A3" s="377"/>
      <c r="B3" s="377"/>
      <c r="C3" s="377"/>
      <c r="D3" s="377"/>
      <c r="E3" s="377"/>
      <c r="F3" s="377"/>
      <c r="G3" s="377"/>
      <c r="H3" s="377"/>
      <c r="I3" s="377"/>
      <c r="J3" s="377"/>
    </row>
    <row r="4" spans="1:10" ht="12.75">
      <c r="A4" s="437"/>
      <c r="B4" s="438" t="s">
        <v>0</v>
      </c>
      <c r="C4" s="438" t="s">
        <v>1</v>
      </c>
      <c r="D4" s="438" t="s">
        <v>2</v>
      </c>
      <c r="E4" s="438" t="s">
        <v>3</v>
      </c>
      <c r="F4" s="438" t="s">
        <v>4</v>
      </c>
      <c r="G4" s="438" t="s">
        <v>5</v>
      </c>
      <c r="H4" s="439" t="s">
        <v>6</v>
      </c>
      <c r="I4" s="440" t="s">
        <v>7</v>
      </c>
      <c r="J4" s="441" t="s">
        <v>8</v>
      </c>
    </row>
    <row r="5" spans="2:10" ht="12.75">
      <c r="B5" s="442" t="s">
        <v>9</v>
      </c>
      <c r="C5" s="442" t="s">
        <v>10</v>
      </c>
      <c r="D5" s="442"/>
      <c r="E5" s="442"/>
      <c r="F5" s="442" t="s">
        <v>0</v>
      </c>
      <c r="G5" s="442" t="s">
        <v>11</v>
      </c>
      <c r="H5" s="443"/>
      <c r="I5" s="444"/>
      <c r="J5" s="445"/>
    </row>
    <row r="6" spans="2:10" ht="12.75">
      <c r="B6" s="442" t="s">
        <v>12</v>
      </c>
      <c r="C6" s="442" t="s">
        <v>13</v>
      </c>
      <c r="D6" s="442"/>
      <c r="E6" s="442"/>
      <c r="F6" s="442" t="s">
        <v>9</v>
      </c>
      <c r="G6" s="442"/>
      <c r="H6" s="443"/>
      <c r="I6" s="444"/>
      <c r="J6" s="445"/>
    </row>
    <row r="7" spans="2:10" ht="12.75">
      <c r="B7" s="442"/>
      <c r="C7" s="442" t="s">
        <v>14</v>
      </c>
      <c r="D7" s="442"/>
      <c r="E7" s="442"/>
      <c r="F7" s="442" t="s">
        <v>15</v>
      </c>
      <c r="G7" s="442"/>
      <c r="H7" s="443"/>
      <c r="I7" s="444"/>
      <c r="J7" s="445"/>
    </row>
    <row r="8" spans="1:10" ht="12.75" customHeight="1">
      <c r="A8" s="446" t="s">
        <v>16</v>
      </c>
      <c r="B8" s="447"/>
      <c r="C8" s="447"/>
      <c r="D8" s="447"/>
      <c r="E8" s="447"/>
      <c r="F8" s="447"/>
      <c r="G8" s="447"/>
      <c r="H8" s="448"/>
      <c r="I8" s="449"/>
      <c r="J8" s="450"/>
    </row>
    <row r="9" spans="1:10" ht="12.75">
      <c r="A9" s="377" t="s">
        <v>17</v>
      </c>
      <c r="B9" s="442"/>
      <c r="C9" s="442"/>
      <c r="D9" s="442"/>
      <c r="E9" s="442"/>
      <c r="F9" s="442"/>
      <c r="G9" s="442"/>
      <c r="H9" s="443"/>
      <c r="I9" s="444"/>
      <c r="J9" s="445"/>
    </row>
    <row r="10" spans="1:10" ht="12.75">
      <c r="A10" s="12" t="s">
        <v>18</v>
      </c>
      <c r="B10" s="451">
        <v>34436</v>
      </c>
      <c r="C10" s="451">
        <v>152535</v>
      </c>
      <c r="D10" s="451">
        <v>151</v>
      </c>
      <c r="E10" s="451">
        <v>56360</v>
      </c>
      <c r="F10" s="451">
        <v>0</v>
      </c>
      <c r="G10" s="451">
        <v>0</v>
      </c>
      <c r="H10" s="452">
        <v>124528</v>
      </c>
      <c r="I10" s="453">
        <v>118954</v>
      </c>
      <c r="J10" s="454">
        <v>243482</v>
      </c>
    </row>
    <row r="11" spans="1:11" ht="12.75">
      <c r="A11" s="12" t="s">
        <v>19</v>
      </c>
      <c r="B11" s="451">
        <v>642</v>
      </c>
      <c r="C11" s="451">
        <v>1147</v>
      </c>
      <c r="D11" s="451">
        <v>0</v>
      </c>
      <c r="E11" s="451">
        <v>139</v>
      </c>
      <c r="F11" s="451">
        <v>49</v>
      </c>
      <c r="G11" s="451">
        <v>0</v>
      </c>
      <c r="H11" s="455">
        <v>1339</v>
      </c>
      <c r="I11" s="456">
        <v>638</v>
      </c>
      <c r="J11" s="454">
        <v>1977</v>
      </c>
      <c r="K11" s="12"/>
    </row>
    <row r="12" spans="1:11" s="463" customFormat="1" ht="12.75">
      <c r="A12" s="457" t="s">
        <v>20</v>
      </c>
      <c r="B12" s="458">
        <f>SUM(B10:B11)</f>
        <v>35078</v>
      </c>
      <c r="C12" s="458">
        <f aca="true" t="shared" si="0" ref="C12:I12">SUM(C10:C11)</f>
        <v>153682</v>
      </c>
      <c r="D12" s="458">
        <f t="shared" si="0"/>
        <v>151</v>
      </c>
      <c r="E12" s="458">
        <f t="shared" si="0"/>
        <v>56499</v>
      </c>
      <c r="F12" s="458">
        <f t="shared" si="0"/>
        <v>49</v>
      </c>
      <c r="G12" s="458">
        <f t="shared" si="0"/>
        <v>0</v>
      </c>
      <c r="H12" s="459">
        <f t="shared" si="0"/>
        <v>125867</v>
      </c>
      <c r="I12" s="460">
        <f t="shared" si="0"/>
        <v>119592</v>
      </c>
      <c r="J12" s="461">
        <f>SUM(H12:I12)</f>
        <v>245459</v>
      </c>
      <c r="K12" s="462"/>
    </row>
    <row r="13" spans="2:10" ht="12.75">
      <c r="B13" s="451"/>
      <c r="C13" s="451"/>
      <c r="D13" s="451"/>
      <c r="E13" s="451"/>
      <c r="F13" s="451"/>
      <c r="G13" s="451"/>
      <c r="H13" s="452"/>
      <c r="I13" s="453"/>
      <c r="J13" s="454"/>
    </row>
    <row r="14" spans="1:10" ht="12.75">
      <c r="A14" s="377" t="s">
        <v>21</v>
      </c>
      <c r="B14" s="451"/>
      <c r="C14" s="451"/>
      <c r="D14" s="451"/>
      <c r="E14" s="451"/>
      <c r="F14" s="451"/>
      <c r="G14" s="451"/>
      <c r="H14" s="452"/>
      <c r="I14" s="453"/>
      <c r="J14" s="454"/>
    </row>
    <row r="15" spans="1:10" ht="12.75">
      <c r="A15" s="12" t="s">
        <v>18</v>
      </c>
      <c r="B15" s="451">
        <v>53087</v>
      </c>
      <c r="C15" s="451">
        <v>242127</v>
      </c>
      <c r="D15" s="451">
        <v>233</v>
      </c>
      <c r="E15" s="451">
        <v>86435</v>
      </c>
      <c r="F15" s="451">
        <v>0</v>
      </c>
      <c r="G15" s="451">
        <v>0</v>
      </c>
      <c r="H15" s="452">
        <v>191372</v>
      </c>
      <c r="I15" s="453">
        <v>190510</v>
      </c>
      <c r="J15" s="454">
        <v>381882</v>
      </c>
    </row>
    <row r="16" spans="1:10" ht="12.75">
      <c r="A16" s="12" t="s">
        <v>19</v>
      </c>
      <c r="B16" s="451">
        <v>6294</v>
      </c>
      <c r="C16" s="451">
        <v>16803</v>
      </c>
      <c r="D16" s="451">
        <v>706</v>
      </c>
      <c r="E16" s="451">
        <v>3649</v>
      </c>
      <c r="F16" s="451">
        <v>91</v>
      </c>
      <c r="G16" s="451">
        <v>0</v>
      </c>
      <c r="H16" s="452">
        <v>17259</v>
      </c>
      <c r="I16" s="453">
        <v>10284</v>
      </c>
      <c r="J16" s="454">
        <v>27543</v>
      </c>
    </row>
    <row r="17" spans="1:10" s="413" customFormat="1" ht="12.75">
      <c r="A17" s="457" t="s">
        <v>22</v>
      </c>
      <c r="B17" s="458">
        <f aca="true" t="shared" si="1" ref="B17:I17">SUM(B15:B16)</f>
        <v>59381</v>
      </c>
      <c r="C17" s="458">
        <f t="shared" si="1"/>
        <v>258930</v>
      </c>
      <c r="D17" s="458">
        <f t="shared" si="1"/>
        <v>939</v>
      </c>
      <c r="E17" s="458">
        <f t="shared" si="1"/>
        <v>90084</v>
      </c>
      <c r="F17" s="458">
        <f t="shared" si="1"/>
        <v>91</v>
      </c>
      <c r="G17" s="458">
        <f t="shared" si="1"/>
        <v>0</v>
      </c>
      <c r="H17" s="459">
        <f t="shared" si="1"/>
        <v>208631</v>
      </c>
      <c r="I17" s="460">
        <f t="shared" si="1"/>
        <v>200794</v>
      </c>
      <c r="J17" s="461">
        <f>SUM(H17:I17)</f>
        <v>409425</v>
      </c>
    </row>
    <row r="18" spans="1:10" s="413" customFormat="1" ht="12.75">
      <c r="A18" s="457"/>
      <c r="B18" s="464"/>
      <c r="C18" s="464"/>
      <c r="D18" s="464"/>
      <c r="E18" s="464"/>
      <c r="F18" s="464"/>
      <c r="G18" s="464"/>
      <c r="H18" s="465"/>
      <c r="I18" s="466"/>
      <c r="J18" s="467"/>
    </row>
    <row r="19" spans="1:10" s="436" customFormat="1" ht="12.75">
      <c r="A19" s="468" t="s">
        <v>23</v>
      </c>
      <c r="B19" s="469">
        <f>SUM(B17,B12)</f>
        <v>94459</v>
      </c>
      <c r="C19" s="469">
        <f aca="true" t="shared" si="2" ref="C19:J19">SUM(C17,C12)</f>
        <v>412612</v>
      </c>
      <c r="D19" s="469">
        <f t="shared" si="2"/>
        <v>1090</v>
      </c>
      <c r="E19" s="469">
        <f t="shared" si="2"/>
        <v>146583</v>
      </c>
      <c r="F19" s="469">
        <f t="shared" si="2"/>
        <v>140</v>
      </c>
      <c r="G19" s="469">
        <f t="shared" si="2"/>
        <v>0</v>
      </c>
      <c r="H19" s="470">
        <f t="shared" si="2"/>
        <v>334498</v>
      </c>
      <c r="I19" s="471">
        <f t="shared" si="2"/>
        <v>320386</v>
      </c>
      <c r="J19" s="472">
        <f t="shared" si="2"/>
        <v>654884</v>
      </c>
    </row>
    <row r="20" spans="2:10" ht="5.25" customHeight="1">
      <c r="B20" s="442"/>
      <c r="C20" s="442"/>
      <c r="D20" s="442"/>
      <c r="E20" s="442"/>
      <c r="F20" s="442"/>
      <c r="G20" s="442"/>
      <c r="H20" s="443"/>
      <c r="I20" s="444"/>
      <c r="J20" s="445"/>
    </row>
    <row r="21" spans="1:10" s="12" customFormat="1" ht="12.75">
      <c r="A21" s="377" t="s">
        <v>24</v>
      </c>
      <c r="B21" s="473"/>
      <c r="C21" s="473"/>
      <c r="D21" s="473"/>
      <c r="E21" s="473"/>
      <c r="F21" s="474"/>
      <c r="G21" s="474"/>
      <c r="H21" s="475"/>
      <c r="I21" s="476"/>
      <c r="J21" s="346"/>
    </row>
    <row r="22" spans="1:10" s="12" customFormat="1" ht="12" customHeight="1">
      <c r="A22" s="457" t="s">
        <v>168</v>
      </c>
      <c r="B22" s="341">
        <v>498</v>
      </c>
      <c r="C22" s="341">
        <v>839</v>
      </c>
      <c r="D22" s="341">
        <v>116</v>
      </c>
      <c r="E22" s="341">
        <v>386</v>
      </c>
      <c r="F22" s="334">
        <v>0</v>
      </c>
      <c r="G22" s="334">
        <v>0</v>
      </c>
      <c r="H22" s="361">
        <v>1014</v>
      </c>
      <c r="I22" s="342">
        <v>825</v>
      </c>
      <c r="J22" s="318">
        <v>1839</v>
      </c>
    </row>
    <row r="23" spans="1:10" s="12" customFormat="1" ht="12.75">
      <c r="A23" s="377"/>
      <c r="B23" s="343"/>
      <c r="C23" s="343"/>
      <c r="D23" s="343"/>
      <c r="E23" s="343"/>
      <c r="F23" s="344"/>
      <c r="G23" s="344"/>
      <c r="H23" s="362"/>
      <c r="I23" s="345"/>
      <c r="J23" s="346"/>
    </row>
    <row r="24" spans="1:10" ht="12.75">
      <c r="A24" s="377" t="s">
        <v>25</v>
      </c>
      <c r="B24" s="343"/>
      <c r="C24" s="343"/>
      <c r="D24" s="343"/>
      <c r="E24" s="343"/>
      <c r="F24" s="344"/>
      <c r="G24" s="344"/>
      <c r="H24" s="362"/>
      <c r="I24" s="345"/>
      <c r="J24" s="346"/>
    </row>
    <row r="25" spans="1:10" ht="12.75">
      <c r="A25" s="12" t="s">
        <v>26</v>
      </c>
      <c r="B25" s="347">
        <v>8841</v>
      </c>
      <c r="C25" s="347">
        <v>47312</v>
      </c>
      <c r="D25" s="347">
        <v>1022</v>
      </c>
      <c r="E25" s="347">
        <v>1835</v>
      </c>
      <c r="F25" s="348">
        <v>5</v>
      </c>
      <c r="G25" s="348">
        <v>0</v>
      </c>
      <c r="H25" s="363">
        <v>29544</v>
      </c>
      <c r="I25" s="349">
        <v>29471</v>
      </c>
      <c r="J25" s="350">
        <v>59015</v>
      </c>
    </row>
    <row r="26" spans="1:10" ht="12.75">
      <c r="A26" s="12" t="s">
        <v>27</v>
      </c>
      <c r="B26" s="347">
        <v>2043</v>
      </c>
      <c r="C26" s="347">
        <v>5557</v>
      </c>
      <c r="D26" s="347">
        <v>513</v>
      </c>
      <c r="E26" s="347">
        <v>810</v>
      </c>
      <c r="F26" s="348">
        <v>18</v>
      </c>
      <c r="G26" s="348">
        <v>0</v>
      </c>
      <c r="H26" s="363">
        <v>5022</v>
      </c>
      <c r="I26" s="349">
        <v>3919</v>
      </c>
      <c r="J26" s="350">
        <v>8941</v>
      </c>
    </row>
    <row r="27" spans="1:10" ht="12.75">
      <c r="A27" s="12" t="s">
        <v>28</v>
      </c>
      <c r="B27" s="347">
        <v>8130</v>
      </c>
      <c r="C27" s="347">
        <v>45396</v>
      </c>
      <c r="D27" s="347">
        <v>992</v>
      </c>
      <c r="E27" s="347">
        <v>1721</v>
      </c>
      <c r="F27" s="348">
        <v>5</v>
      </c>
      <c r="G27" s="348">
        <v>0</v>
      </c>
      <c r="H27" s="363">
        <v>27873</v>
      </c>
      <c r="I27" s="349">
        <v>28371</v>
      </c>
      <c r="J27" s="350">
        <v>56244</v>
      </c>
    </row>
    <row r="28" spans="1:10" ht="12.75">
      <c r="A28" s="12" t="s">
        <v>29</v>
      </c>
      <c r="B28" s="347">
        <v>3105</v>
      </c>
      <c r="C28" s="347">
        <v>7658</v>
      </c>
      <c r="D28" s="347">
        <v>771</v>
      </c>
      <c r="E28" s="347">
        <v>1167</v>
      </c>
      <c r="F28" s="348">
        <v>30</v>
      </c>
      <c r="G28" s="348">
        <v>0</v>
      </c>
      <c r="H28" s="363">
        <v>7226</v>
      </c>
      <c r="I28" s="349">
        <v>5505</v>
      </c>
      <c r="J28" s="350">
        <v>12731</v>
      </c>
    </row>
    <row r="29" spans="1:10" ht="12.75">
      <c r="A29" s="457" t="s">
        <v>30</v>
      </c>
      <c r="B29" s="351">
        <f>SUM(B25:B28)</f>
        <v>22119</v>
      </c>
      <c r="C29" s="351">
        <f aca="true" t="shared" si="3" ref="C29:J29">SUM(C25:C28)</f>
        <v>105923</v>
      </c>
      <c r="D29" s="351">
        <f t="shared" si="3"/>
        <v>3298</v>
      </c>
      <c r="E29" s="351">
        <f t="shared" si="3"/>
        <v>5533</v>
      </c>
      <c r="F29" s="351">
        <f t="shared" si="3"/>
        <v>58</v>
      </c>
      <c r="G29" s="359">
        <f t="shared" si="3"/>
        <v>0</v>
      </c>
      <c r="H29" s="364">
        <f t="shared" si="3"/>
        <v>69665</v>
      </c>
      <c r="I29" s="352">
        <f t="shared" si="3"/>
        <v>67266</v>
      </c>
      <c r="J29" s="353">
        <f t="shared" si="3"/>
        <v>136931</v>
      </c>
    </row>
    <row r="30" spans="1:10" ht="12.75">
      <c r="A30" s="457"/>
      <c r="B30" s="354"/>
      <c r="C30" s="354"/>
      <c r="D30" s="354"/>
      <c r="E30" s="354"/>
      <c r="F30" s="354"/>
      <c r="G30" s="348"/>
      <c r="H30" s="365"/>
      <c r="I30" s="355"/>
      <c r="J30" s="350"/>
    </row>
    <row r="31" spans="1:10" ht="12.75">
      <c r="A31" s="377" t="s">
        <v>31</v>
      </c>
      <c r="B31" s="354"/>
      <c r="C31" s="354"/>
      <c r="D31" s="354"/>
      <c r="E31" s="354"/>
      <c r="F31" s="354"/>
      <c r="G31" s="348"/>
      <c r="H31" s="365"/>
      <c r="I31" s="355"/>
      <c r="J31" s="350"/>
    </row>
    <row r="32" spans="1:10" ht="12.75">
      <c r="A32" s="12" t="s">
        <v>32</v>
      </c>
      <c r="B32" s="354">
        <v>10272</v>
      </c>
      <c r="C32" s="354">
        <v>50960</v>
      </c>
      <c r="D32" s="354">
        <v>311</v>
      </c>
      <c r="E32" s="354">
        <v>1229</v>
      </c>
      <c r="F32" s="354">
        <v>0</v>
      </c>
      <c r="G32" s="348">
        <v>0</v>
      </c>
      <c r="H32" s="365">
        <v>28669</v>
      </c>
      <c r="I32" s="355">
        <v>34103</v>
      </c>
      <c r="J32" s="350">
        <v>62772</v>
      </c>
    </row>
    <row r="33" spans="1:10" ht="12.75">
      <c r="A33" s="12" t="s">
        <v>33</v>
      </c>
      <c r="B33" s="354">
        <v>5427</v>
      </c>
      <c r="C33" s="354">
        <v>34792</v>
      </c>
      <c r="D33" s="354">
        <v>2060</v>
      </c>
      <c r="E33" s="354">
        <v>2140</v>
      </c>
      <c r="F33" s="354">
        <v>36</v>
      </c>
      <c r="G33" s="348">
        <v>0</v>
      </c>
      <c r="H33" s="365">
        <v>25460</v>
      </c>
      <c r="I33" s="355">
        <v>18995</v>
      </c>
      <c r="J33" s="350">
        <v>44455</v>
      </c>
    </row>
    <row r="34" spans="1:10" ht="12.75">
      <c r="A34" s="12" t="s">
        <v>34</v>
      </c>
      <c r="B34" s="354">
        <v>611</v>
      </c>
      <c r="C34" s="354">
        <v>1392</v>
      </c>
      <c r="D34" s="354">
        <v>376</v>
      </c>
      <c r="E34" s="354">
        <v>581</v>
      </c>
      <c r="F34" s="354">
        <v>0</v>
      </c>
      <c r="G34" s="348">
        <v>0</v>
      </c>
      <c r="H34" s="365">
        <v>1036</v>
      </c>
      <c r="I34" s="355">
        <v>1924</v>
      </c>
      <c r="J34" s="350">
        <v>2960</v>
      </c>
    </row>
    <row r="35" spans="1:10" ht="12.75">
      <c r="A35" s="12" t="s">
        <v>35</v>
      </c>
      <c r="B35" s="354">
        <v>7957</v>
      </c>
      <c r="C35" s="354">
        <v>19292</v>
      </c>
      <c r="D35" s="354">
        <v>1849</v>
      </c>
      <c r="E35" s="354">
        <v>2636</v>
      </c>
      <c r="F35" s="354">
        <v>69</v>
      </c>
      <c r="G35" s="348">
        <v>0</v>
      </c>
      <c r="H35" s="365">
        <v>17527</v>
      </c>
      <c r="I35" s="355">
        <v>14276</v>
      </c>
      <c r="J35" s="350">
        <v>31803</v>
      </c>
    </row>
    <row r="36" spans="1:10" ht="12.75">
      <c r="A36" s="457" t="s">
        <v>36</v>
      </c>
      <c r="B36" s="351">
        <f>SUM(B32:B35)</f>
        <v>24267</v>
      </c>
      <c r="C36" s="351">
        <f aca="true" t="shared" si="4" ref="C36:I36">SUM(C32:C35)</f>
        <v>106436</v>
      </c>
      <c r="D36" s="351">
        <f t="shared" si="4"/>
        <v>4596</v>
      </c>
      <c r="E36" s="351">
        <f t="shared" si="4"/>
        <v>6586</v>
      </c>
      <c r="F36" s="351">
        <f t="shared" si="4"/>
        <v>105</v>
      </c>
      <c r="G36" s="359">
        <f t="shared" si="4"/>
        <v>0</v>
      </c>
      <c r="H36" s="366">
        <f t="shared" si="4"/>
        <v>72692</v>
      </c>
      <c r="I36" s="352">
        <f t="shared" si="4"/>
        <v>69298</v>
      </c>
      <c r="J36" s="353">
        <f>SUM(H36:I36)</f>
        <v>141990</v>
      </c>
    </row>
    <row r="37" spans="2:10" ht="12.75">
      <c r="B37" s="354"/>
      <c r="C37" s="354"/>
      <c r="D37" s="354"/>
      <c r="E37" s="354"/>
      <c r="F37" s="354"/>
      <c r="G37" s="348"/>
      <c r="H37" s="365"/>
      <c r="I37" s="355"/>
      <c r="J37" s="350"/>
    </row>
    <row r="38" spans="1:10" ht="12.75">
      <c r="A38" s="377" t="s">
        <v>37</v>
      </c>
      <c r="B38" s="354"/>
      <c r="C38" s="354"/>
      <c r="D38" s="354"/>
      <c r="E38" s="354"/>
      <c r="F38" s="354"/>
      <c r="G38" s="348"/>
      <c r="H38" s="365"/>
      <c r="I38" s="355"/>
      <c r="J38" s="350"/>
    </row>
    <row r="39" spans="1:10" ht="12.75">
      <c r="A39" s="12" t="s">
        <v>32</v>
      </c>
      <c r="B39" s="354">
        <v>8814</v>
      </c>
      <c r="C39" s="354">
        <v>44314</v>
      </c>
      <c r="D39" s="354">
        <v>274</v>
      </c>
      <c r="E39" s="354">
        <v>1038</v>
      </c>
      <c r="F39" s="354">
        <v>0</v>
      </c>
      <c r="G39" s="348">
        <v>0</v>
      </c>
      <c r="H39" s="365">
        <v>24135</v>
      </c>
      <c r="I39" s="355">
        <v>30305</v>
      </c>
      <c r="J39" s="350">
        <v>54440</v>
      </c>
    </row>
    <row r="40" spans="1:10" ht="12.75">
      <c r="A40" s="12" t="s">
        <v>33</v>
      </c>
      <c r="B40" s="354">
        <v>6172</v>
      </c>
      <c r="C40" s="354">
        <v>37995</v>
      </c>
      <c r="D40" s="354">
        <v>2275</v>
      </c>
      <c r="E40" s="354">
        <v>2210</v>
      </c>
      <c r="F40" s="354">
        <v>36</v>
      </c>
      <c r="G40" s="348">
        <v>0</v>
      </c>
      <c r="H40" s="365">
        <v>27221</v>
      </c>
      <c r="I40" s="355">
        <v>21467</v>
      </c>
      <c r="J40" s="350">
        <v>48688</v>
      </c>
    </row>
    <row r="41" spans="1:10" ht="12.75">
      <c r="A41" s="12" t="s">
        <v>34</v>
      </c>
      <c r="B41" s="354">
        <v>612</v>
      </c>
      <c r="C41" s="354">
        <v>1567</v>
      </c>
      <c r="D41" s="354">
        <v>429</v>
      </c>
      <c r="E41" s="354">
        <v>623</v>
      </c>
      <c r="F41" s="354">
        <v>0</v>
      </c>
      <c r="G41" s="348">
        <v>0</v>
      </c>
      <c r="H41" s="365">
        <v>1159</v>
      </c>
      <c r="I41" s="355">
        <v>2072</v>
      </c>
      <c r="J41" s="350">
        <v>3231</v>
      </c>
    </row>
    <row r="42" spans="1:10" ht="12.75">
      <c r="A42" s="12" t="s">
        <v>35</v>
      </c>
      <c r="B42" s="354">
        <v>9341</v>
      </c>
      <c r="C42" s="354">
        <v>26889</v>
      </c>
      <c r="D42" s="354">
        <v>2452</v>
      </c>
      <c r="E42" s="354">
        <v>2939</v>
      </c>
      <c r="F42" s="354">
        <v>67</v>
      </c>
      <c r="G42" s="348">
        <v>0</v>
      </c>
      <c r="H42" s="365">
        <v>22193</v>
      </c>
      <c r="I42" s="355">
        <v>19495</v>
      </c>
      <c r="J42" s="350">
        <v>41688</v>
      </c>
    </row>
    <row r="43" spans="1:10" ht="12.75">
      <c r="A43" s="457" t="s">
        <v>38</v>
      </c>
      <c r="B43" s="351">
        <f>SUM(B39:B42)</f>
        <v>24939</v>
      </c>
      <c r="C43" s="351">
        <f aca="true" t="shared" si="5" ref="C43:I43">SUM(C39:C42)</f>
        <v>110765</v>
      </c>
      <c r="D43" s="351">
        <f t="shared" si="5"/>
        <v>5430</v>
      </c>
      <c r="E43" s="351">
        <f t="shared" si="5"/>
        <v>6810</v>
      </c>
      <c r="F43" s="351">
        <f t="shared" si="5"/>
        <v>103</v>
      </c>
      <c r="G43" s="359">
        <f t="shared" si="5"/>
        <v>0</v>
      </c>
      <c r="H43" s="366">
        <f t="shared" si="5"/>
        <v>74708</v>
      </c>
      <c r="I43" s="352">
        <f t="shared" si="5"/>
        <v>73339</v>
      </c>
      <c r="J43" s="353">
        <f>SUM(J39:J42)</f>
        <v>148047</v>
      </c>
    </row>
    <row r="44" spans="1:10" ht="12.75">
      <c r="A44" s="457"/>
      <c r="B44" s="356"/>
      <c r="C44" s="356"/>
      <c r="D44" s="356"/>
      <c r="E44" s="356"/>
      <c r="F44" s="356"/>
      <c r="G44" s="334"/>
      <c r="H44" s="367"/>
      <c r="I44" s="370"/>
      <c r="J44" s="318"/>
    </row>
    <row r="45" spans="1:10" ht="12.75">
      <c r="A45" s="377" t="s">
        <v>39</v>
      </c>
      <c r="B45" s="354">
        <v>0</v>
      </c>
      <c r="C45" s="354">
        <v>331</v>
      </c>
      <c r="D45" s="354"/>
      <c r="E45" s="354"/>
      <c r="F45" s="354"/>
      <c r="G45" s="348"/>
      <c r="H45" s="368">
        <v>61</v>
      </c>
      <c r="I45" s="371">
        <v>270</v>
      </c>
      <c r="J45" s="350">
        <f>SUM(H45:I45)</f>
        <v>331</v>
      </c>
    </row>
    <row r="46" spans="1:10" ht="12.75">
      <c r="A46" s="457" t="s">
        <v>40</v>
      </c>
      <c r="B46" s="351">
        <f>SUM(B45)</f>
        <v>0</v>
      </c>
      <c r="C46" s="351">
        <f aca="true" t="shared" si="6" ref="C46:I46">SUM(C45)</f>
        <v>331</v>
      </c>
      <c r="D46" s="351">
        <f t="shared" si="6"/>
        <v>0</v>
      </c>
      <c r="E46" s="351">
        <f t="shared" si="6"/>
        <v>0</v>
      </c>
      <c r="F46" s="351">
        <f t="shared" si="6"/>
        <v>0</v>
      </c>
      <c r="G46" s="359">
        <f t="shared" si="6"/>
        <v>0</v>
      </c>
      <c r="H46" s="364">
        <f t="shared" si="6"/>
        <v>61</v>
      </c>
      <c r="I46" s="352">
        <f t="shared" si="6"/>
        <v>270</v>
      </c>
      <c r="J46" s="353">
        <f>SUM(H46:I46)</f>
        <v>331</v>
      </c>
    </row>
    <row r="47" spans="1:12" ht="10.5" customHeight="1">
      <c r="A47" s="457"/>
      <c r="B47" s="356"/>
      <c r="C47" s="356"/>
      <c r="D47" s="356"/>
      <c r="E47" s="356"/>
      <c r="F47" s="356"/>
      <c r="G47" s="334"/>
      <c r="H47" s="367"/>
      <c r="I47" s="370"/>
      <c r="J47" s="318"/>
      <c r="L47" s="12"/>
    </row>
    <row r="48" spans="1:12" ht="12.75">
      <c r="A48" s="477" t="s">
        <v>175</v>
      </c>
      <c r="B48" s="356"/>
      <c r="C48" s="356"/>
      <c r="D48" s="356"/>
      <c r="E48" s="356"/>
      <c r="F48" s="356"/>
      <c r="G48" s="334"/>
      <c r="H48" s="367"/>
      <c r="I48" s="370"/>
      <c r="J48" s="318"/>
      <c r="L48" s="462"/>
    </row>
    <row r="49" spans="1:10" ht="12.75">
      <c r="A49" s="377" t="s">
        <v>176</v>
      </c>
      <c r="B49" s="354">
        <v>115</v>
      </c>
      <c r="C49" s="354">
        <v>1419</v>
      </c>
      <c r="D49" s="354">
        <v>131</v>
      </c>
      <c r="E49" s="354">
        <v>650</v>
      </c>
      <c r="F49" s="354">
        <v>0</v>
      </c>
      <c r="G49" s="348">
        <v>0</v>
      </c>
      <c r="H49" s="365">
        <v>1209</v>
      </c>
      <c r="I49" s="355">
        <v>1106</v>
      </c>
      <c r="J49" s="350">
        <v>2315</v>
      </c>
    </row>
    <row r="50" spans="2:10" ht="6" customHeight="1">
      <c r="B50" s="354"/>
      <c r="C50" s="354"/>
      <c r="D50" s="354"/>
      <c r="E50" s="354"/>
      <c r="F50" s="354"/>
      <c r="G50" s="348"/>
      <c r="H50" s="365"/>
      <c r="I50" s="355"/>
      <c r="J50" s="350"/>
    </row>
    <row r="51" spans="1:10" ht="12.75">
      <c r="A51" s="377" t="s">
        <v>177</v>
      </c>
      <c r="B51" s="354"/>
      <c r="C51" s="354"/>
      <c r="D51" s="354"/>
      <c r="E51" s="354"/>
      <c r="F51" s="354"/>
      <c r="G51" s="348"/>
      <c r="H51" s="365"/>
      <c r="I51" s="355"/>
      <c r="J51" s="350"/>
    </row>
    <row r="52" spans="1:10" ht="12.75">
      <c r="A52" s="377" t="s">
        <v>178</v>
      </c>
      <c r="B52" s="354">
        <v>411</v>
      </c>
      <c r="C52" s="354">
        <v>3748</v>
      </c>
      <c r="D52" s="354">
        <v>406</v>
      </c>
      <c r="E52" s="354">
        <v>128</v>
      </c>
      <c r="F52" s="354">
        <v>0</v>
      </c>
      <c r="G52" s="348">
        <v>0</v>
      </c>
      <c r="H52" s="365">
        <v>623</v>
      </c>
      <c r="I52" s="355">
        <v>4070</v>
      </c>
      <c r="J52" s="350">
        <v>4693</v>
      </c>
    </row>
    <row r="53" spans="1:10" ht="18" customHeight="1">
      <c r="A53" s="457" t="s">
        <v>41</v>
      </c>
      <c r="B53" s="351">
        <f>SUM(B52,B49,B46,B43,B36,B29,B22)</f>
        <v>72349</v>
      </c>
      <c r="C53" s="351">
        <f aca="true" t="shared" si="7" ref="C53:I53">SUM(C52,C49,C46,C43,C36,C29,C22)</f>
        <v>329461</v>
      </c>
      <c r="D53" s="351">
        <f t="shared" si="7"/>
        <v>13977</v>
      </c>
      <c r="E53" s="351">
        <f t="shared" si="7"/>
        <v>20093</v>
      </c>
      <c r="F53" s="351">
        <f t="shared" si="7"/>
        <v>266</v>
      </c>
      <c r="G53" s="359">
        <f t="shared" si="7"/>
        <v>0</v>
      </c>
      <c r="H53" s="364">
        <f t="shared" si="7"/>
        <v>219972</v>
      </c>
      <c r="I53" s="352">
        <f t="shared" si="7"/>
        <v>216174</v>
      </c>
      <c r="J53" s="353">
        <f>SUM(H53:I53)</f>
        <v>436146</v>
      </c>
    </row>
    <row r="54" spans="1:10" ht="12.75">
      <c r="A54" s="457" t="s">
        <v>42</v>
      </c>
      <c r="B54" s="356">
        <v>4283</v>
      </c>
      <c r="C54" s="356">
        <v>11858</v>
      </c>
      <c r="D54" s="356">
        <v>301</v>
      </c>
      <c r="E54" s="356">
        <v>1695</v>
      </c>
      <c r="F54" s="356">
        <v>163</v>
      </c>
      <c r="G54" s="334">
        <v>248</v>
      </c>
      <c r="H54" s="367">
        <v>11681</v>
      </c>
      <c r="I54" s="370">
        <v>6867</v>
      </c>
      <c r="J54" s="318">
        <v>18548</v>
      </c>
    </row>
    <row r="55" spans="1:10" ht="12.75">
      <c r="A55" s="457"/>
      <c r="B55" s="356"/>
      <c r="C55" s="356"/>
      <c r="D55" s="356"/>
      <c r="E55" s="356"/>
      <c r="F55" s="356"/>
      <c r="G55" s="334"/>
      <c r="H55" s="367"/>
      <c r="I55" s="370"/>
      <c r="J55" s="318"/>
    </row>
    <row r="56" spans="1:10" ht="12.75">
      <c r="A56" s="478" t="s">
        <v>43</v>
      </c>
      <c r="B56" s="357">
        <f>SUM(B53:B54)</f>
        <v>76632</v>
      </c>
      <c r="C56" s="357">
        <f aca="true" t="shared" si="8" ref="C56:I56">SUM(C53:C54)</f>
        <v>341319</v>
      </c>
      <c r="D56" s="357">
        <f t="shared" si="8"/>
        <v>14278</v>
      </c>
      <c r="E56" s="357">
        <f t="shared" si="8"/>
        <v>21788</v>
      </c>
      <c r="F56" s="357">
        <f t="shared" si="8"/>
        <v>429</v>
      </c>
      <c r="G56" s="360">
        <f t="shared" si="8"/>
        <v>248</v>
      </c>
      <c r="H56" s="369">
        <f t="shared" si="8"/>
        <v>231653</v>
      </c>
      <c r="I56" s="372">
        <f t="shared" si="8"/>
        <v>223041</v>
      </c>
      <c r="J56" s="358">
        <f>SUM(H56:I56)</f>
        <v>454694</v>
      </c>
    </row>
    <row r="57" spans="1:10" ht="12.75">
      <c r="A57" s="478" t="s">
        <v>44</v>
      </c>
      <c r="B57" s="357">
        <f>SUM(B56,B19)</f>
        <v>171091</v>
      </c>
      <c r="C57" s="357">
        <f aca="true" t="shared" si="9" ref="C57:I57">SUM(C56,C19)</f>
        <v>753931</v>
      </c>
      <c r="D57" s="357">
        <f t="shared" si="9"/>
        <v>15368</v>
      </c>
      <c r="E57" s="357">
        <f t="shared" si="9"/>
        <v>168371</v>
      </c>
      <c r="F57" s="357">
        <f t="shared" si="9"/>
        <v>569</v>
      </c>
      <c r="G57" s="360">
        <f t="shared" si="9"/>
        <v>248</v>
      </c>
      <c r="H57" s="369">
        <f t="shared" si="9"/>
        <v>566151</v>
      </c>
      <c r="I57" s="372">
        <f t="shared" si="9"/>
        <v>543427</v>
      </c>
      <c r="J57" s="358">
        <f>SUM(H57:I57)</f>
        <v>1109578</v>
      </c>
    </row>
    <row r="58" spans="2:10" ht="12.75">
      <c r="B58" s="335"/>
      <c r="C58" s="335"/>
      <c r="D58" s="335"/>
      <c r="E58" s="335"/>
      <c r="F58" s="335"/>
      <c r="G58" s="335"/>
      <c r="H58" s="318"/>
      <c r="I58" s="318"/>
      <c r="J58" s="318"/>
    </row>
    <row r="59" spans="1:10" s="12" customFormat="1" ht="13.5" customHeight="1">
      <c r="A59" s="377"/>
      <c r="B59" s="350"/>
      <c r="C59" s="350"/>
      <c r="D59" s="350"/>
      <c r="E59" s="350"/>
      <c r="F59" s="350"/>
      <c r="G59" s="350"/>
      <c r="H59" s="350"/>
      <c r="I59" s="350"/>
      <c r="J59" s="318"/>
    </row>
    <row r="60" spans="1:10" s="12" customFormat="1" ht="13.5" customHeight="1">
      <c r="A60" s="507" t="s">
        <v>393</v>
      </c>
      <c r="B60" s="507"/>
      <c r="C60" s="507"/>
      <c r="D60" s="507"/>
      <c r="E60" s="507"/>
      <c r="F60" s="507"/>
      <c r="G60" s="507"/>
      <c r="H60" s="507"/>
      <c r="I60" s="507"/>
      <c r="J60" s="507"/>
    </row>
    <row r="61" spans="1:10" s="12" customFormat="1" ht="3.75" customHeight="1" thickBot="1">
      <c r="A61" s="377"/>
      <c r="B61" s="350"/>
      <c r="C61" s="350"/>
      <c r="D61" s="350"/>
      <c r="E61" s="350"/>
      <c r="F61" s="350"/>
      <c r="G61" s="350"/>
      <c r="H61" s="350"/>
      <c r="I61" s="350"/>
      <c r="J61" s="318"/>
    </row>
    <row r="62" spans="1:10" ht="12.75">
      <c r="A62" s="501"/>
      <c r="B62" s="502"/>
      <c r="C62" s="505"/>
      <c r="D62" s="505"/>
      <c r="E62" s="505"/>
      <c r="F62" s="505"/>
      <c r="G62" s="505"/>
      <c r="H62" s="503" t="s">
        <v>158</v>
      </c>
      <c r="I62" s="504" t="s">
        <v>159</v>
      </c>
      <c r="J62" s="505" t="s">
        <v>8</v>
      </c>
    </row>
    <row r="63" spans="1:10" ht="12.75">
      <c r="A63" s="377" t="s">
        <v>224</v>
      </c>
      <c r="B63" s="334"/>
      <c r="C63" s="318"/>
      <c r="D63" s="318"/>
      <c r="E63" s="318"/>
      <c r="F63" s="318"/>
      <c r="G63" s="318"/>
      <c r="H63" s="367"/>
      <c r="I63" s="370"/>
      <c r="J63" s="318"/>
    </row>
    <row r="64" spans="1:10" ht="12.75">
      <c r="A64" s="377" t="s">
        <v>205</v>
      </c>
      <c r="B64" s="334"/>
      <c r="C64" s="318"/>
      <c r="D64" s="318"/>
      <c r="E64" s="318"/>
      <c r="F64" s="318"/>
      <c r="G64" s="318"/>
      <c r="H64" s="367"/>
      <c r="I64" s="370"/>
      <c r="J64" s="318"/>
    </row>
    <row r="65" spans="1:23" s="12" customFormat="1" ht="12.75">
      <c r="A65" s="479" t="s">
        <v>246</v>
      </c>
      <c r="E65" s="350"/>
      <c r="F65" s="350"/>
      <c r="G65" s="350"/>
      <c r="H65" s="480">
        <v>34810</v>
      </c>
      <c r="I65" s="481">
        <v>48370</v>
      </c>
      <c r="J65" s="326">
        <v>83180</v>
      </c>
      <c r="K65" s="401"/>
      <c r="L65" s="401"/>
      <c r="M65" s="401"/>
      <c r="N65" s="401"/>
      <c r="O65" s="401"/>
      <c r="P65" s="401"/>
      <c r="Q65" s="401"/>
      <c r="R65" s="401"/>
      <c r="S65" s="401"/>
      <c r="T65" s="401"/>
      <c r="U65" s="401"/>
      <c r="V65" s="401"/>
      <c r="W65" s="401"/>
    </row>
    <row r="66" spans="1:23" s="12" customFormat="1" ht="12.75">
      <c r="A66" s="482" t="s">
        <v>223</v>
      </c>
      <c r="E66" s="462"/>
      <c r="F66" s="462"/>
      <c r="G66" s="462"/>
      <c r="H66" s="480">
        <v>15351</v>
      </c>
      <c r="I66" s="481">
        <v>10290</v>
      </c>
      <c r="J66" s="326">
        <v>25641</v>
      </c>
      <c r="K66" s="407"/>
      <c r="L66" s="401"/>
      <c r="M66" s="401"/>
      <c r="N66" s="401"/>
      <c r="O66" s="401"/>
      <c r="P66" s="401"/>
      <c r="Q66" s="401"/>
      <c r="R66" s="401"/>
      <c r="S66" s="401"/>
      <c r="T66" s="401"/>
      <c r="U66" s="401"/>
      <c r="V66" s="401"/>
      <c r="W66" s="401"/>
    </row>
    <row r="67" spans="1:23" s="12" customFormat="1" ht="5.25" customHeight="1">
      <c r="A67" s="483"/>
      <c r="E67" s="462"/>
      <c r="F67" s="462"/>
      <c r="G67" s="462"/>
      <c r="H67" s="480"/>
      <c r="I67" s="481"/>
      <c r="J67" s="326">
        <v>0</v>
      </c>
      <c r="K67" s="401"/>
      <c r="L67" s="401"/>
      <c r="M67" s="401"/>
      <c r="N67" s="401"/>
      <c r="O67" s="401"/>
      <c r="P67" s="401"/>
      <c r="Q67" s="401"/>
      <c r="R67" s="401"/>
      <c r="S67" s="401"/>
      <c r="T67" s="401"/>
      <c r="U67" s="401"/>
      <c r="V67" s="401"/>
      <c r="W67" s="401"/>
    </row>
    <row r="68" spans="1:10" ht="12.75">
      <c r="A68" s="484" t="s">
        <v>210</v>
      </c>
      <c r="B68" s="401"/>
      <c r="C68" s="401"/>
      <c r="D68" s="401"/>
      <c r="E68" s="350"/>
      <c r="F68" s="350"/>
      <c r="G68" s="350"/>
      <c r="H68" s="480"/>
      <c r="I68" s="481"/>
      <c r="J68" s="322"/>
    </row>
    <row r="69" spans="1:10" ht="12.75">
      <c r="A69" s="254" t="s">
        <v>223</v>
      </c>
      <c r="B69" s="401"/>
      <c r="C69" s="401"/>
      <c r="D69" s="401"/>
      <c r="E69" s="350"/>
      <c r="F69" s="350"/>
      <c r="G69" s="350"/>
      <c r="H69" s="480">
        <v>32487</v>
      </c>
      <c r="I69" s="481">
        <v>39737</v>
      </c>
      <c r="J69" s="322">
        <v>72224</v>
      </c>
    </row>
    <row r="70" spans="1:10" ht="7.5" customHeight="1">
      <c r="A70" s="12"/>
      <c r="B70" s="410"/>
      <c r="C70" s="411"/>
      <c r="D70" s="411"/>
      <c r="E70" s="411"/>
      <c r="F70" s="411"/>
      <c r="G70" s="411"/>
      <c r="H70" s="485"/>
      <c r="I70" s="486"/>
      <c r="J70" s="350"/>
    </row>
    <row r="71" spans="1:10" ht="12.75">
      <c r="A71" s="478" t="s">
        <v>45</v>
      </c>
      <c r="B71" s="360"/>
      <c r="C71" s="358"/>
      <c r="D71" s="358"/>
      <c r="E71" s="358"/>
      <c r="F71" s="358"/>
      <c r="G71" s="358"/>
      <c r="H71" s="369">
        <f>SUM(H65:H70)</f>
        <v>82648</v>
      </c>
      <c r="I71" s="372">
        <f>SUM(I65:I70)</f>
        <v>98397</v>
      </c>
      <c r="J71" s="358">
        <f>SUM(J65:J70)</f>
        <v>181045</v>
      </c>
    </row>
    <row r="72" ht="12.75">
      <c r="A72" s="419"/>
    </row>
    <row r="73" ht="12.75">
      <c r="A73" s="401" t="s">
        <v>315</v>
      </c>
    </row>
    <row r="74" ht="12.75">
      <c r="A74" s="436" t="s">
        <v>392</v>
      </c>
    </row>
  </sheetData>
  <sheetProtection/>
  <mergeCells count="2">
    <mergeCell ref="A2:J2"/>
    <mergeCell ref="A60:J60"/>
  </mergeCells>
  <printOptions horizontalCentered="1"/>
  <pageMargins left="0.3937007874015748" right="0.3937007874015748" top="0.3937007874015748" bottom="0" header="0.5118110236220472" footer="0.5118110236220472"/>
  <pageSetup horizontalDpi="600" verticalDpi="600" orientation="portrait" paperSize="9" scale="7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1"/>
  <sheetViews>
    <sheetView zoomScalePageLayoutView="0" workbookViewId="0" topLeftCell="A1">
      <selection activeCell="L33" sqref="L33"/>
    </sheetView>
  </sheetViews>
  <sheetFormatPr defaultColWidth="9.140625" defaultRowHeight="12.75"/>
  <cols>
    <col min="1" max="1" width="20.28125" style="9" bestFit="1" customWidth="1"/>
    <col min="2" max="3" width="7.8515625" style="0" customWidth="1"/>
    <col min="4" max="4" width="7.8515625" style="9" customWidth="1"/>
    <col min="5" max="6" width="7.8515625" style="0" customWidth="1"/>
    <col min="7" max="7" width="7.8515625" style="9" customWidth="1"/>
    <col min="8" max="9" width="7.8515625" style="0" customWidth="1"/>
    <col min="10" max="10" width="7.8515625" style="9" customWidth="1"/>
    <col min="11" max="12" width="7.8515625" style="0" customWidth="1"/>
    <col min="13" max="13" width="7.8515625" style="9" customWidth="1"/>
    <col min="14" max="15" width="7.8515625" style="0" customWidth="1"/>
    <col min="16" max="16" width="7.8515625" style="9" customWidth="1"/>
    <col min="17" max="18" width="7.8515625" style="0" customWidth="1"/>
    <col min="19" max="19" width="7.8515625" style="9" customWidth="1"/>
    <col min="20" max="21" width="7.8515625" style="0" customWidth="1"/>
    <col min="22" max="22" width="7.8515625" style="9" customWidth="1"/>
    <col min="23" max="24" width="7.8515625" style="0" customWidth="1"/>
    <col min="25" max="25" width="9.421875" style="9" customWidth="1"/>
    <col min="26" max="36" width="7.7109375" style="0" customWidth="1"/>
  </cols>
  <sheetData>
    <row r="1" ht="12.75">
      <c r="A1" s="1" t="s">
        <v>253</v>
      </c>
    </row>
    <row r="2" spans="1:22" ht="12.75">
      <c r="A2" s="514" t="s">
        <v>47</v>
      </c>
      <c r="B2" s="514"/>
      <c r="C2" s="514"/>
      <c r="D2" s="514"/>
      <c r="E2" s="514"/>
      <c r="F2" s="514"/>
      <c r="G2" s="514"/>
      <c r="H2" s="514"/>
      <c r="I2" s="514"/>
      <c r="J2" s="514"/>
      <c r="K2" s="514"/>
      <c r="L2" s="514"/>
      <c r="M2" s="514"/>
      <c r="N2" s="514"/>
      <c r="O2" s="514"/>
      <c r="P2" s="514"/>
      <c r="Q2" s="514"/>
      <c r="R2" s="514"/>
      <c r="S2" s="514"/>
      <c r="T2" s="514"/>
      <c r="U2" s="514"/>
      <c r="V2" s="514"/>
    </row>
    <row r="3" ht="13.5" thickBot="1"/>
    <row r="4" spans="1:25" ht="12.75">
      <c r="A4" s="19"/>
      <c r="B4" s="508" t="s">
        <v>48</v>
      </c>
      <c r="C4" s="509"/>
      <c r="D4" s="510"/>
      <c r="E4" s="509" t="s">
        <v>49</v>
      </c>
      <c r="F4" s="509"/>
      <c r="G4" s="510"/>
      <c r="H4" s="509" t="s">
        <v>50</v>
      </c>
      <c r="I4" s="509"/>
      <c r="J4" s="509"/>
      <c r="K4" s="508" t="s">
        <v>51</v>
      </c>
      <c r="L4" s="509"/>
      <c r="M4" s="509"/>
      <c r="N4" s="508" t="s">
        <v>52</v>
      </c>
      <c r="O4" s="509"/>
      <c r="P4" s="515"/>
      <c r="Q4" s="509" t="s">
        <v>53</v>
      </c>
      <c r="R4" s="509"/>
      <c r="S4" s="509"/>
      <c r="T4" s="508" t="s">
        <v>54</v>
      </c>
      <c r="U4" s="509"/>
      <c r="V4" s="515"/>
      <c r="W4" s="508" t="s">
        <v>8</v>
      </c>
      <c r="X4" s="509"/>
      <c r="Y4" s="509"/>
    </row>
    <row r="5" spans="2:23" s="9" customFormat="1" ht="12.75">
      <c r="B5" s="20"/>
      <c r="E5" s="20"/>
      <c r="H5" s="511" t="s">
        <v>55</v>
      </c>
      <c r="I5" s="512"/>
      <c r="J5" s="513"/>
      <c r="K5" s="20"/>
      <c r="N5" s="20"/>
      <c r="P5" s="162"/>
      <c r="T5" s="20"/>
      <c r="W5" s="20"/>
    </row>
    <row r="6" spans="1:25" s="7" customFormat="1" ht="12.75">
      <c r="A6" s="21"/>
      <c r="B6" s="22" t="s">
        <v>56</v>
      </c>
      <c r="C6" s="23" t="s">
        <v>57</v>
      </c>
      <c r="D6" s="23" t="s">
        <v>58</v>
      </c>
      <c r="E6" s="22" t="s">
        <v>56</v>
      </c>
      <c r="F6" s="23" t="s">
        <v>57</v>
      </c>
      <c r="G6" s="23" t="s">
        <v>58</v>
      </c>
      <c r="H6" s="22" t="s">
        <v>56</v>
      </c>
      <c r="I6" s="23" t="s">
        <v>57</v>
      </c>
      <c r="J6" s="23" t="s">
        <v>58</v>
      </c>
      <c r="K6" s="22" t="s">
        <v>56</v>
      </c>
      <c r="L6" s="23" t="s">
        <v>57</v>
      </c>
      <c r="M6" s="23" t="s">
        <v>58</v>
      </c>
      <c r="N6" s="22" t="s">
        <v>56</v>
      </c>
      <c r="O6" s="23" t="s">
        <v>57</v>
      </c>
      <c r="P6" s="163" t="s">
        <v>58</v>
      </c>
      <c r="Q6" s="23" t="s">
        <v>56</v>
      </c>
      <c r="R6" s="23" t="s">
        <v>57</v>
      </c>
      <c r="S6" s="23" t="s">
        <v>58</v>
      </c>
      <c r="T6" s="22" t="s">
        <v>56</v>
      </c>
      <c r="U6" s="23" t="s">
        <v>57</v>
      </c>
      <c r="V6" s="23" t="s">
        <v>58</v>
      </c>
      <c r="W6" s="22" t="s">
        <v>56</v>
      </c>
      <c r="X6" s="23" t="s">
        <v>57</v>
      </c>
      <c r="Y6" s="23" t="s">
        <v>58</v>
      </c>
    </row>
    <row r="7" spans="1:25" s="26" customFormat="1" ht="12.75">
      <c r="A7" s="9"/>
      <c r="B7" s="24"/>
      <c r="C7" s="25"/>
      <c r="D7" s="25"/>
      <c r="E7" s="24"/>
      <c r="F7" s="25"/>
      <c r="G7" s="25"/>
      <c r="H7" s="24"/>
      <c r="I7" s="25"/>
      <c r="J7" s="25"/>
      <c r="K7" s="24"/>
      <c r="L7" s="25"/>
      <c r="M7" s="25"/>
      <c r="N7" s="24"/>
      <c r="O7" s="25"/>
      <c r="P7" s="164"/>
      <c r="Q7" s="25"/>
      <c r="R7" s="25"/>
      <c r="S7" s="25"/>
      <c r="T7" s="24"/>
      <c r="U7" s="25"/>
      <c r="V7" s="25"/>
      <c r="W7" s="24"/>
      <c r="X7" s="25"/>
      <c r="Y7" s="25"/>
    </row>
    <row r="8" spans="1:23" s="26" customFormat="1" ht="12.75">
      <c r="A8" s="1" t="s">
        <v>17</v>
      </c>
      <c r="B8" s="161"/>
      <c r="E8" s="161"/>
      <c r="H8" s="161"/>
      <c r="K8" s="161"/>
      <c r="N8" s="161"/>
      <c r="P8" s="165"/>
      <c r="T8" s="161"/>
      <c r="W8" s="161"/>
    </row>
    <row r="9" spans="1:25" ht="12.75">
      <c r="A9" s="9" t="s">
        <v>18</v>
      </c>
      <c r="B9" s="15">
        <v>34552</v>
      </c>
      <c r="C9" s="13">
        <v>33057</v>
      </c>
      <c r="D9" s="27">
        <v>67609</v>
      </c>
      <c r="E9" s="15">
        <v>19755</v>
      </c>
      <c r="F9" s="13">
        <v>18858</v>
      </c>
      <c r="G9" s="27">
        <v>38613</v>
      </c>
      <c r="H9" s="15">
        <v>5748</v>
      </c>
      <c r="I9" s="13">
        <v>5625</v>
      </c>
      <c r="J9" s="27">
        <v>11373</v>
      </c>
      <c r="K9" s="15">
        <v>20747</v>
      </c>
      <c r="L9" s="13">
        <v>19712</v>
      </c>
      <c r="M9" s="27">
        <v>40459</v>
      </c>
      <c r="N9" s="15">
        <v>28105</v>
      </c>
      <c r="O9" s="13">
        <v>27060</v>
      </c>
      <c r="P9" s="166">
        <v>55165</v>
      </c>
      <c r="Q9" s="13">
        <v>18</v>
      </c>
      <c r="R9" s="13">
        <v>14</v>
      </c>
      <c r="S9" s="27">
        <v>32</v>
      </c>
      <c r="T9" s="15">
        <v>15603</v>
      </c>
      <c r="U9" s="13">
        <v>14628</v>
      </c>
      <c r="V9" s="27">
        <v>30231</v>
      </c>
      <c r="W9" s="15">
        <v>124528</v>
      </c>
      <c r="X9" s="13">
        <v>118954</v>
      </c>
      <c r="Y9" s="13">
        <v>243482</v>
      </c>
    </row>
    <row r="10" spans="1:25" ht="12.75">
      <c r="A10" s="9" t="s">
        <v>19</v>
      </c>
      <c r="B10" s="15">
        <v>360</v>
      </c>
      <c r="C10" s="28">
        <v>197</v>
      </c>
      <c r="D10" s="27">
        <v>557</v>
      </c>
      <c r="E10" s="15">
        <v>107</v>
      </c>
      <c r="F10" s="28">
        <v>46</v>
      </c>
      <c r="G10" s="27">
        <v>153</v>
      </c>
      <c r="H10" s="15">
        <v>89</v>
      </c>
      <c r="I10" s="28">
        <v>34</v>
      </c>
      <c r="J10" s="27">
        <v>123</v>
      </c>
      <c r="K10" s="15">
        <v>250</v>
      </c>
      <c r="L10" s="28">
        <v>129</v>
      </c>
      <c r="M10" s="27">
        <v>379</v>
      </c>
      <c r="N10" s="15">
        <v>328</v>
      </c>
      <c r="O10" s="13">
        <v>127</v>
      </c>
      <c r="P10" s="166">
        <v>455</v>
      </c>
      <c r="Q10" s="13">
        <v>0</v>
      </c>
      <c r="R10" s="28">
        <v>0</v>
      </c>
      <c r="S10" s="27">
        <v>0</v>
      </c>
      <c r="T10" s="15">
        <v>205</v>
      </c>
      <c r="U10" s="28">
        <v>105</v>
      </c>
      <c r="V10" s="27">
        <v>310</v>
      </c>
      <c r="W10" s="15">
        <v>1339</v>
      </c>
      <c r="X10" s="28">
        <v>638</v>
      </c>
      <c r="Y10" s="13">
        <v>1977</v>
      </c>
    </row>
    <row r="11" spans="1:25" s="4" customFormat="1" ht="12.75">
      <c r="A11" s="29" t="s">
        <v>8</v>
      </c>
      <c r="B11" s="5">
        <v>34912</v>
      </c>
      <c r="C11" s="6">
        <v>33254</v>
      </c>
      <c r="D11" s="6">
        <v>68166</v>
      </c>
      <c r="E11" s="5">
        <v>19862</v>
      </c>
      <c r="F11" s="6">
        <v>18904</v>
      </c>
      <c r="G11" s="6">
        <v>38766</v>
      </c>
      <c r="H11" s="5">
        <v>5837</v>
      </c>
      <c r="I11" s="6">
        <v>5659</v>
      </c>
      <c r="J11" s="6">
        <v>11496</v>
      </c>
      <c r="K11" s="5">
        <v>20997</v>
      </c>
      <c r="L11" s="6">
        <v>19841</v>
      </c>
      <c r="M11" s="6">
        <v>40838</v>
      </c>
      <c r="N11" s="5">
        <v>28433</v>
      </c>
      <c r="O11" s="6">
        <v>27187</v>
      </c>
      <c r="P11" s="167">
        <v>55620</v>
      </c>
      <c r="Q11" s="6">
        <v>18</v>
      </c>
      <c r="R11" s="6">
        <v>14</v>
      </c>
      <c r="S11" s="6">
        <v>32</v>
      </c>
      <c r="T11" s="5">
        <v>15808</v>
      </c>
      <c r="U11" s="6">
        <v>14733</v>
      </c>
      <c r="V11" s="6">
        <v>30541</v>
      </c>
      <c r="W11" s="5">
        <v>125867</v>
      </c>
      <c r="X11" s="6">
        <v>119592</v>
      </c>
      <c r="Y11" s="6">
        <v>245459</v>
      </c>
    </row>
    <row r="12" spans="1:25" s="9" customFormat="1" ht="12.75">
      <c r="A12" s="30" t="s">
        <v>21</v>
      </c>
      <c r="B12" s="15"/>
      <c r="C12" s="13"/>
      <c r="D12" s="27"/>
      <c r="E12" s="15"/>
      <c r="F12" s="13"/>
      <c r="G12" s="27"/>
      <c r="H12" s="15"/>
      <c r="I12" s="13"/>
      <c r="J12" s="27"/>
      <c r="K12" s="15"/>
      <c r="L12" s="13"/>
      <c r="M12" s="27"/>
      <c r="N12" s="15"/>
      <c r="O12" s="13"/>
      <c r="P12" s="166"/>
      <c r="Q12" s="13"/>
      <c r="R12" s="13"/>
      <c r="S12" s="27"/>
      <c r="T12" s="15"/>
      <c r="U12" s="13"/>
      <c r="V12" s="27"/>
      <c r="W12" s="15"/>
      <c r="X12" s="13"/>
      <c r="Y12" s="13"/>
    </row>
    <row r="13" spans="1:25" ht="12.75">
      <c r="A13" s="31" t="s">
        <v>18</v>
      </c>
      <c r="B13" s="15">
        <v>52986</v>
      </c>
      <c r="C13" s="13">
        <v>52882</v>
      </c>
      <c r="D13" s="27">
        <v>105868</v>
      </c>
      <c r="E13" s="15">
        <v>29859</v>
      </c>
      <c r="F13" s="13">
        <v>29852</v>
      </c>
      <c r="G13" s="27">
        <v>59711</v>
      </c>
      <c r="H13" s="15">
        <v>6783</v>
      </c>
      <c r="I13" s="13">
        <v>6893</v>
      </c>
      <c r="J13" s="27">
        <v>13676</v>
      </c>
      <c r="K13" s="15">
        <v>33566</v>
      </c>
      <c r="L13" s="13">
        <v>33278</v>
      </c>
      <c r="M13" s="27">
        <v>66844</v>
      </c>
      <c r="N13" s="15">
        <v>43395</v>
      </c>
      <c r="O13" s="13">
        <v>42945</v>
      </c>
      <c r="P13" s="166">
        <v>86340</v>
      </c>
      <c r="Q13" s="13">
        <v>11</v>
      </c>
      <c r="R13" s="13">
        <v>2</v>
      </c>
      <c r="S13" s="27">
        <v>13</v>
      </c>
      <c r="T13" s="15">
        <v>24772</v>
      </c>
      <c r="U13" s="13">
        <v>24658</v>
      </c>
      <c r="V13" s="27">
        <v>49430</v>
      </c>
      <c r="W13" s="15">
        <v>191372</v>
      </c>
      <c r="X13" s="13">
        <v>190510</v>
      </c>
      <c r="Y13" s="13">
        <v>381882</v>
      </c>
    </row>
    <row r="14" spans="1:25" ht="12.75">
      <c r="A14" s="31" t="s">
        <v>19</v>
      </c>
      <c r="B14" s="15">
        <v>4698</v>
      </c>
      <c r="C14" s="28">
        <v>2799</v>
      </c>
      <c r="D14" s="27">
        <v>7497</v>
      </c>
      <c r="E14" s="15">
        <v>2079</v>
      </c>
      <c r="F14" s="28">
        <v>1352</v>
      </c>
      <c r="G14" s="27">
        <v>3431</v>
      </c>
      <c r="H14" s="15">
        <v>361</v>
      </c>
      <c r="I14" s="28">
        <v>226</v>
      </c>
      <c r="J14" s="27">
        <v>587</v>
      </c>
      <c r="K14" s="15">
        <v>3368</v>
      </c>
      <c r="L14" s="28">
        <v>2023</v>
      </c>
      <c r="M14" s="27">
        <v>5391</v>
      </c>
      <c r="N14" s="15">
        <v>3837</v>
      </c>
      <c r="O14" s="13">
        <v>2313</v>
      </c>
      <c r="P14" s="166">
        <v>6150</v>
      </c>
      <c r="Q14" s="13">
        <v>0</v>
      </c>
      <c r="R14" s="28">
        <v>0</v>
      </c>
      <c r="S14" s="27">
        <v>0</v>
      </c>
      <c r="T14" s="15">
        <v>2916</v>
      </c>
      <c r="U14" s="28">
        <v>1571</v>
      </c>
      <c r="V14" s="27">
        <v>4487</v>
      </c>
      <c r="W14" s="15">
        <v>17259</v>
      </c>
      <c r="X14" s="28">
        <v>10284</v>
      </c>
      <c r="Y14" s="13">
        <v>27543</v>
      </c>
    </row>
    <row r="15" spans="1:25" s="8" customFormat="1" ht="12.75">
      <c r="A15" s="29" t="s">
        <v>8</v>
      </c>
      <c r="B15" s="5">
        <v>57684</v>
      </c>
      <c r="C15" s="6">
        <v>55681</v>
      </c>
      <c r="D15" s="6">
        <v>113365</v>
      </c>
      <c r="E15" s="5">
        <v>31938</v>
      </c>
      <c r="F15" s="6">
        <v>31204</v>
      </c>
      <c r="G15" s="6">
        <v>63142</v>
      </c>
      <c r="H15" s="5">
        <v>7144</v>
      </c>
      <c r="I15" s="6">
        <v>7119</v>
      </c>
      <c r="J15" s="6">
        <v>14263</v>
      </c>
      <c r="K15" s="5">
        <v>36934</v>
      </c>
      <c r="L15" s="6">
        <v>35301</v>
      </c>
      <c r="M15" s="6">
        <v>72235</v>
      </c>
      <c r="N15" s="5">
        <v>47232</v>
      </c>
      <c r="O15" s="6">
        <v>45258</v>
      </c>
      <c r="P15" s="167">
        <v>92490</v>
      </c>
      <c r="Q15" s="6">
        <v>11</v>
      </c>
      <c r="R15" s="6">
        <v>2</v>
      </c>
      <c r="S15" s="6">
        <v>13</v>
      </c>
      <c r="T15" s="5">
        <v>27688</v>
      </c>
      <c r="U15" s="6">
        <v>26229</v>
      </c>
      <c r="V15" s="6">
        <v>53917</v>
      </c>
      <c r="W15" s="5">
        <v>208631</v>
      </c>
      <c r="X15" s="6">
        <v>200794</v>
      </c>
      <c r="Y15" s="6">
        <v>409425</v>
      </c>
    </row>
    <row r="16" spans="1:25" s="26" customFormat="1" ht="12.75">
      <c r="A16" s="30" t="s">
        <v>59</v>
      </c>
      <c r="B16" s="32"/>
      <c r="C16" s="27"/>
      <c r="D16" s="13"/>
      <c r="E16" s="32"/>
      <c r="F16" s="27"/>
      <c r="G16" s="13"/>
      <c r="H16" s="32"/>
      <c r="I16" s="27"/>
      <c r="J16" s="13"/>
      <c r="K16" s="32"/>
      <c r="L16" s="27"/>
      <c r="M16" s="13"/>
      <c r="N16" s="32"/>
      <c r="O16" s="27"/>
      <c r="P16" s="168"/>
      <c r="Q16" s="13"/>
      <c r="R16" s="13"/>
      <c r="S16" s="13"/>
      <c r="T16" s="32"/>
      <c r="U16" s="27"/>
      <c r="V16" s="13"/>
      <c r="W16" s="15"/>
      <c r="X16" s="13"/>
      <c r="Y16" s="13"/>
    </row>
    <row r="17" spans="1:25" ht="12.75">
      <c r="A17" s="9" t="s">
        <v>18</v>
      </c>
      <c r="B17" s="32">
        <v>60366</v>
      </c>
      <c r="C17" s="27">
        <v>60607</v>
      </c>
      <c r="D17" s="13">
        <v>120973</v>
      </c>
      <c r="E17" s="32">
        <v>30681</v>
      </c>
      <c r="F17" s="27">
        <v>29187</v>
      </c>
      <c r="G17" s="13">
        <v>59868</v>
      </c>
      <c r="H17" s="32">
        <v>6166</v>
      </c>
      <c r="I17" s="27">
        <v>6857</v>
      </c>
      <c r="J17" s="13">
        <v>13023</v>
      </c>
      <c r="K17" s="32">
        <v>41921</v>
      </c>
      <c r="L17" s="27">
        <v>41438</v>
      </c>
      <c r="M17" s="13">
        <v>83359</v>
      </c>
      <c r="N17" s="32">
        <v>48626</v>
      </c>
      <c r="O17" s="27">
        <v>48299</v>
      </c>
      <c r="P17" s="168">
        <v>96925</v>
      </c>
      <c r="Q17" s="13">
        <v>0</v>
      </c>
      <c r="R17" s="13">
        <v>0</v>
      </c>
      <c r="S17" s="13">
        <v>0</v>
      </c>
      <c r="T17" s="32">
        <v>32212</v>
      </c>
      <c r="U17" s="27">
        <v>29786</v>
      </c>
      <c r="V17" s="13">
        <v>61998</v>
      </c>
      <c r="W17" s="15">
        <f aca="true" t="shared" si="0" ref="W17:X19">SUM(T17,Q17,N17,K17,H17,E17,B17)</f>
        <v>219972</v>
      </c>
      <c r="X17" s="13">
        <f t="shared" si="0"/>
        <v>216174</v>
      </c>
      <c r="Y17" s="13">
        <f>SUM(W17:X17)</f>
        <v>436146</v>
      </c>
    </row>
    <row r="18" spans="1:25" ht="12.75">
      <c r="A18" s="9" t="s">
        <v>19</v>
      </c>
      <c r="B18" s="32">
        <v>3167</v>
      </c>
      <c r="C18" s="33">
        <v>1884</v>
      </c>
      <c r="D18" s="13">
        <v>5051</v>
      </c>
      <c r="E18" s="32">
        <v>1015</v>
      </c>
      <c r="F18" s="33">
        <v>622</v>
      </c>
      <c r="G18" s="13">
        <v>1637</v>
      </c>
      <c r="H18" s="32">
        <v>368</v>
      </c>
      <c r="I18" s="33">
        <v>232</v>
      </c>
      <c r="J18" s="13">
        <v>600</v>
      </c>
      <c r="K18" s="32">
        <v>2372</v>
      </c>
      <c r="L18" s="33">
        <v>1499</v>
      </c>
      <c r="M18" s="13">
        <v>3871</v>
      </c>
      <c r="N18" s="32">
        <v>2552</v>
      </c>
      <c r="O18" s="27">
        <v>1568</v>
      </c>
      <c r="P18" s="168">
        <v>4120</v>
      </c>
      <c r="Q18" s="13">
        <v>0</v>
      </c>
      <c r="R18" s="13">
        <v>0</v>
      </c>
      <c r="S18" s="13">
        <v>0</v>
      </c>
      <c r="T18" s="32">
        <v>2207</v>
      </c>
      <c r="U18" s="33">
        <v>1062</v>
      </c>
      <c r="V18" s="13">
        <v>3269</v>
      </c>
      <c r="W18" s="15">
        <f t="shared" si="0"/>
        <v>11681</v>
      </c>
      <c r="X18" s="28">
        <f t="shared" si="0"/>
        <v>6867</v>
      </c>
      <c r="Y18" s="13">
        <f>SUM(W18:X18)</f>
        <v>18548</v>
      </c>
    </row>
    <row r="19" spans="1:25" s="4" customFormat="1" ht="12.75">
      <c r="A19" s="29" t="s">
        <v>8</v>
      </c>
      <c r="B19" s="5">
        <f aca="true" t="shared" si="1" ref="B19:V19">SUM(B17:B18)</f>
        <v>63533</v>
      </c>
      <c r="C19" s="6">
        <f t="shared" si="1"/>
        <v>62491</v>
      </c>
      <c r="D19" s="6">
        <f t="shared" si="1"/>
        <v>126024</v>
      </c>
      <c r="E19" s="5">
        <f t="shared" si="1"/>
        <v>31696</v>
      </c>
      <c r="F19" s="6">
        <f t="shared" si="1"/>
        <v>29809</v>
      </c>
      <c r="G19" s="6">
        <f t="shared" si="1"/>
        <v>61505</v>
      </c>
      <c r="H19" s="5">
        <f t="shared" si="1"/>
        <v>6534</v>
      </c>
      <c r="I19" s="6">
        <f t="shared" si="1"/>
        <v>7089</v>
      </c>
      <c r="J19" s="6">
        <f t="shared" si="1"/>
        <v>13623</v>
      </c>
      <c r="K19" s="5">
        <f t="shared" si="1"/>
        <v>44293</v>
      </c>
      <c r="L19" s="6">
        <f t="shared" si="1"/>
        <v>42937</v>
      </c>
      <c r="M19" s="6">
        <f t="shared" si="1"/>
        <v>87230</v>
      </c>
      <c r="N19" s="5">
        <f t="shared" si="1"/>
        <v>51178</v>
      </c>
      <c r="O19" s="6">
        <f t="shared" si="1"/>
        <v>49867</v>
      </c>
      <c r="P19" s="167">
        <f t="shared" si="1"/>
        <v>101045</v>
      </c>
      <c r="Q19" s="6">
        <f t="shared" si="1"/>
        <v>0</v>
      </c>
      <c r="R19" s="6">
        <f t="shared" si="1"/>
        <v>0</v>
      </c>
      <c r="S19" s="6">
        <f t="shared" si="1"/>
        <v>0</v>
      </c>
      <c r="T19" s="5">
        <f t="shared" si="1"/>
        <v>34419</v>
      </c>
      <c r="U19" s="6">
        <f t="shared" si="1"/>
        <v>30848</v>
      </c>
      <c r="V19" s="6">
        <f t="shared" si="1"/>
        <v>65267</v>
      </c>
      <c r="W19" s="5">
        <f t="shared" si="0"/>
        <v>231653</v>
      </c>
      <c r="X19" s="6">
        <f t="shared" si="0"/>
        <v>223041</v>
      </c>
      <c r="Y19" s="6">
        <f>SUM(W19:X19)</f>
        <v>454694</v>
      </c>
    </row>
    <row r="21" ht="12.75">
      <c r="Y21" s="13"/>
    </row>
  </sheetData>
  <sheetProtection/>
  <mergeCells count="10">
    <mergeCell ref="A2:V2"/>
    <mergeCell ref="Q4:S4"/>
    <mergeCell ref="N4:P4"/>
    <mergeCell ref="T4:V4"/>
    <mergeCell ref="W4:Y4"/>
    <mergeCell ref="B4:D4"/>
    <mergeCell ref="E4:G4"/>
    <mergeCell ref="H4:J4"/>
    <mergeCell ref="K4:M4"/>
    <mergeCell ref="H5:J5"/>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9"/>
  <sheetViews>
    <sheetView zoomScalePageLayoutView="0" workbookViewId="0" topLeftCell="A1">
      <selection activeCell="L33" sqref="L33"/>
    </sheetView>
  </sheetViews>
  <sheetFormatPr defaultColWidth="12.140625" defaultRowHeight="12.75"/>
  <cols>
    <col min="1" max="1" width="31.7109375" style="18" customWidth="1"/>
    <col min="2" max="11" width="7.7109375" style="18" customWidth="1"/>
    <col min="12" max="12" width="8.57421875" style="18" customWidth="1"/>
    <col min="13" max="22" width="7.7109375" style="18" customWidth="1"/>
    <col min="23" max="42" width="10.140625" style="18" customWidth="1"/>
    <col min="43" max="16384" width="12.140625" style="18" customWidth="1"/>
  </cols>
  <sheetData>
    <row r="1" spans="1:17" ht="12.75">
      <c r="A1" s="1" t="s">
        <v>253</v>
      </c>
      <c r="B1" s="18" t="s">
        <v>113</v>
      </c>
      <c r="Q1" s="17"/>
    </row>
    <row r="2" spans="1:17" ht="12">
      <c r="A2" s="516" t="s">
        <v>225</v>
      </c>
      <c r="B2" s="516"/>
      <c r="C2" s="516"/>
      <c r="D2" s="516"/>
      <c r="E2" s="516"/>
      <c r="F2" s="516"/>
      <c r="G2" s="516"/>
      <c r="H2" s="516"/>
      <c r="I2" s="516"/>
      <c r="J2" s="516"/>
      <c r="K2" s="516"/>
      <c r="L2" s="516"/>
      <c r="M2" s="516"/>
      <c r="N2" s="516"/>
      <c r="O2" s="516"/>
      <c r="P2" s="516"/>
      <c r="Q2" s="516"/>
    </row>
    <row r="3" ht="12" thickBot="1">
      <c r="Q3" s="17"/>
    </row>
    <row r="4" spans="1:17" ht="11.25">
      <c r="A4" s="127"/>
      <c r="B4" s="128" t="s">
        <v>132</v>
      </c>
      <c r="C4" s="129"/>
      <c r="D4" s="129"/>
      <c r="E4" s="129"/>
      <c r="F4" s="128" t="s">
        <v>163</v>
      </c>
      <c r="G4" s="129"/>
      <c r="H4" s="129"/>
      <c r="I4" s="129"/>
      <c r="J4" s="128" t="s">
        <v>2</v>
      </c>
      <c r="K4" s="129"/>
      <c r="L4" s="129"/>
      <c r="M4" s="129"/>
      <c r="N4" s="128" t="s">
        <v>3</v>
      </c>
      <c r="O4" s="129"/>
      <c r="P4" s="129"/>
      <c r="Q4" s="129"/>
    </row>
    <row r="5" spans="1:17" ht="11.25">
      <c r="A5" s="130"/>
      <c r="B5" s="131" t="s">
        <v>56</v>
      </c>
      <c r="C5" s="130" t="s">
        <v>57</v>
      </c>
      <c r="D5" s="130" t="s">
        <v>58</v>
      </c>
      <c r="E5" s="130" t="s">
        <v>160</v>
      </c>
      <c r="F5" s="131" t="s">
        <v>56</v>
      </c>
      <c r="G5" s="130" t="s">
        <v>57</v>
      </c>
      <c r="H5" s="130" t="s">
        <v>58</v>
      </c>
      <c r="I5" s="130" t="s">
        <v>160</v>
      </c>
      <c r="J5" s="131" t="s">
        <v>56</v>
      </c>
      <c r="K5" s="130" t="s">
        <v>57</v>
      </c>
      <c r="L5" s="130" t="s">
        <v>58</v>
      </c>
      <c r="M5" s="130" t="s">
        <v>160</v>
      </c>
      <c r="N5" s="131" t="s">
        <v>56</v>
      </c>
      <c r="O5" s="130" t="s">
        <v>57</v>
      </c>
      <c r="P5" s="130" t="s">
        <v>58</v>
      </c>
      <c r="Q5" s="130" t="s">
        <v>160</v>
      </c>
    </row>
    <row r="6" spans="1:17" ht="11.25">
      <c r="A6" s="126"/>
      <c r="B6" s="132"/>
      <c r="C6" s="133"/>
      <c r="D6" s="133"/>
      <c r="E6" s="133"/>
      <c r="F6" s="132"/>
      <c r="G6" s="133"/>
      <c r="H6" s="133"/>
      <c r="I6" s="133"/>
      <c r="J6" s="132"/>
      <c r="K6" s="133"/>
      <c r="L6" s="133"/>
      <c r="M6" s="133"/>
      <c r="N6" s="132"/>
      <c r="O6" s="133"/>
      <c r="P6" s="133"/>
      <c r="Q6" s="133"/>
    </row>
    <row r="7" spans="1:17" ht="11.25">
      <c r="A7" s="126" t="s">
        <v>65</v>
      </c>
      <c r="B7" s="134">
        <v>17636</v>
      </c>
      <c r="C7" s="135">
        <v>16800</v>
      </c>
      <c r="D7" s="135">
        <f>SUM(B7:C7)</f>
        <v>34436</v>
      </c>
      <c r="E7" s="136">
        <f>D7/L29*100</f>
        <v>14.143139944636566</v>
      </c>
      <c r="F7" s="134">
        <v>77732</v>
      </c>
      <c r="G7" s="135">
        <v>74803</v>
      </c>
      <c r="H7" s="135">
        <f>SUM(F7:G7)</f>
        <v>152535</v>
      </c>
      <c r="I7" s="136">
        <f>H7/L29*100</f>
        <v>62.64734148725574</v>
      </c>
      <c r="J7" s="134">
        <v>71</v>
      </c>
      <c r="K7" s="135">
        <v>80</v>
      </c>
      <c r="L7" s="135">
        <f>SUM(J7:K7)</f>
        <v>151</v>
      </c>
      <c r="M7" s="136">
        <f>L7/L29*100</f>
        <v>0.06201690474039148</v>
      </c>
      <c r="N7" s="134">
        <v>29089</v>
      </c>
      <c r="O7" s="135">
        <v>27271</v>
      </c>
      <c r="P7" s="135">
        <f>SUM(N7:O7)</f>
        <v>56360</v>
      </c>
      <c r="Q7" s="137">
        <f>P7/L29*100</f>
        <v>23.14750166336731</v>
      </c>
    </row>
    <row r="8" spans="1:17" ht="11.25">
      <c r="A8" s="126" t="s">
        <v>66</v>
      </c>
      <c r="B8" s="134">
        <v>26459</v>
      </c>
      <c r="C8" s="135">
        <v>26628</v>
      </c>
      <c r="D8" s="135">
        <f>SUM(B8:C8)</f>
        <v>53087</v>
      </c>
      <c r="E8" s="136">
        <f>D8/L30*100</f>
        <v>13.901414573088022</v>
      </c>
      <c r="F8" s="134">
        <v>120663</v>
      </c>
      <c r="G8" s="135">
        <v>121464</v>
      </c>
      <c r="H8" s="135">
        <f>SUM(F8:G8)</f>
        <v>242127</v>
      </c>
      <c r="I8" s="136">
        <f>H8/L30*100</f>
        <v>63.40361682404513</v>
      </c>
      <c r="J8" s="134">
        <v>125</v>
      </c>
      <c r="K8" s="135">
        <v>108</v>
      </c>
      <c r="L8" s="135">
        <f>SUM(J8:K8)</f>
        <v>233</v>
      </c>
      <c r="M8" s="136">
        <f>L8/L30*100</f>
        <v>0.061013611534453054</v>
      </c>
      <c r="N8" s="134">
        <v>44125</v>
      </c>
      <c r="O8" s="135">
        <v>42310</v>
      </c>
      <c r="P8" s="135">
        <f>SUM(N8:O8)</f>
        <v>86435</v>
      </c>
      <c r="Q8" s="137">
        <f>P8/L30*100</f>
        <v>22.6339549913324</v>
      </c>
    </row>
    <row r="9" spans="1:17" ht="12">
      <c r="A9" s="138" t="s">
        <v>164</v>
      </c>
      <c r="B9" s="139">
        <f>SUM(B7:B8)</f>
        <v>44095</v>
      </c>
      <c r="C9" s="140">
        <f>SUM(C7:C8)</f>
        <v>43428</v>
      </c>
      <c r="D9" s="140">
        <f>SUM(B9:C9)</f>
        <v>87523</v>
      </c>
      <c r="E9" s="141">
        <f>D9/L31*100</f>
        <v>13.995529003908125</v>
      </c>
      <c r="F9" s="139">
        <f>SUM(F7:F8)</f>
        <v>198395</v>
      </c>
      <c r="G9" s="140">
        <f>SUM(G7:G8)</f>
        <v>196267</v>
      </c>
      <c r="H9" s="140">
        <f>SUM(F9:G9)</f>
        <v>394662</v>
      </c>
      <c r="I9" s="141">
        <f>H9/L31*100</f>
        <v>63.1091652221746</v>
      </c>
      <c r="J9" s="139">
        <f>SUM(J7:J8)</f>
        <v>196</v>
      </c>
      <c r="K9" s="140">
        <f>SUM(K7:K8)</f>
        <v>188</v>
      </c>
      <c r="L9" s="140">
        <f>SUM(J9:K9)</f>
        <v>384</v>
      </c>
      <c r="M9" s="141">
        <f>L9/L31*100</f>
        <v>0.06140423817168881</v>
      </c>
      <c r="N9" s="139">
        <f>SUM(N7:N8)</f>
        <v>73214</v>
      </c>
      <c r="O9" s="140">
        <f>SUM(O7:O8)</f>
        <v>69581</v>
      </c>
      <c r="P9" s="140">
        <f>SUM(N9:O9)</f>
        <v>142795</v>
      </c>
      <c r="Q9" s="141">
        <f>P9/L31*100</f>
        <v>22.833901535745582</v>
      </c>
    </row>
    <row r="10" spans="1:17" ht="12">
      <c r="A10" s="138"/>
      <c r="B10" s="142"/>
      <c r="C10" s="143"/>
      <c r="D10" s="143"/>
      <c r="E10" s="144"/>
      <c r="F10" s="142"/>
      <c r="G10" s="143"/>
      <c r="H10" s="143"/>
      <c r="I10" s="144"/>
      <c r="J10" s="142"/>
      <c r="K10" s="143"/>
      <c r="L10" s="143"/>
      <c r="M10" s="144"/>
      <c r="N10" s="142"/>
      <c r="O10" s="143"/>
      <c r="P10" s="143"/>
      <c r="Q10" s="144"/>
    </row>
    <row r="11" spans="1:19" ht="12">
      <c r="A11" s="138" t="s">
        <v>62</v>
      </c>
      <c r="B11" s="142">
        <v>35869</v>
      </c>
      <c r="C11" s="145">
        <v>36480</v>
      </c>
      <c r="D11" s="145">
        <f>SUM(B11:C11)</f>
        <v>72349</v>
      </c>
      <c r="E11" s="144">
        <f>D11/L33*100</f>
        <v>16.588252557629783</v>
      </c>
      <c r="F11" s="142">
        <v>162133</v>
      </c>
      <c r="G11" s="145">
        <v>167328</v>
      </c>
      <c r="H11" s="145">
        <f>SUM(F11:G11)</f>
        <v>329461</v>
      </c>
      <c r="I11" s="146">
        <f>H11/L33*100</f>
        <v>75.5391543198837</v>
      </c>
      <c r="J11" s="142">
        <v>9242</v>
      </c>
      <c r="K11" s="145">
        <v>4735</v>
      </c>
      <c r="L11" s="145">
        <f>SUM(J11:K11)</f>
        <v>13977</v>
      </c>
      <c r="M11" s="146">
        <f>L11/L33*100</f>
        <v>3.2046608245862624</v>
      </c>
      <c r="N11" s="142">
        <v>12520</v>
      </c>
      <c r="O11" s="145">
        <v>7573</v>
      </c>
      <c r="P11" s="145">
        <f>SUM(N11:O11)</f>
        <v>20093</v>
      </c>
      <c r="Q11" s="144">
        <f>P11/L33*100</f>
        <v>4.6069435464271145</v>
      </c>
      <c r="R11" s="276"/>
      <c r="S11" s="276"/>
    </row>
    <row r="12" spans="1:19" ht="12">
      <c r="A12" s="138"/>
      <c r="B12" s="139"/>
      <c r="C12" s="140"/>
      <c r="D12" s="140"/>
      <c r="E12" s="141"/>
      <c r="F12" s="139"/>
      <c r="G12" s="140"/>
      <c r="H12" s="140"/>
      <c r="I12" s="141"/>
      <c r="J12" s="139"/>
      <c r="K12" s="140"/>
      <c r="L12" s="140"/>
      <c r="M12" s="141"/>
      <c r="N12" s="139"/>
      <c r="O12" s="140"/>
      <c r="P12" s="140"/>
      <c r="Q12" s="141"/>
      <c r="R12" s="276"/>
      <c r="S12" s="276"/>
    </row>
    <row r="13" spans="1:19" ht="12">
      <c r="A13" s="147" t="s">
        <v>165</v>
      </c>
      <c r="B13" s="142">
        <f>SUM(B11,B9)</f>
        <v>79964</v>
      </c>
      <c r="C13" s="143">
        <f>SUM(C11,C9)</f>
        <v>79908</v>
      </c>
      <c r="D13" s="143">
        <f>SUM(B13:C13)</f>
        <v>159872</v>
      </c>
      <c r="E13" s="144">
        <f>D13/L35*100</f>
        <v>15.06080960141685</v>
      </c>
      <c r="F13" s="142">
        <f>SUM(F11,F9)</f>
        <v>360528</v>
      </c>
      <c r="G13" s="143">
        <f>SUM(G11,G9)</f>
        <v>363595</v>
      </c>
      <c r="H13" s="143">
        <f>SUM(F13:G13)</f>
        <v>724123</v>
      </c>
      <c r="I13" s="144">
        <f>H13/L35*100</f>
        <v>68.21631449538864</v>
      </c>
      <c r="J13" s="142">
        <f>SUM(J11,J9)</f>
        <v>9438</v>
      </c>
      <c r="K13" s="143">
        <f>SUM(K11,K9)</f>
        <v>4923</v>
      </c>
      <c r="L13" s="143">
        <f>SUM(J13:K13)</f>
        <v>14361</v>
      </c>
      <c r="M13" s="144">
        <f>L13/L35*100</f>
        <v>1.3528840990664242</v>
      </c>
      <c r="N13" s="142">
        <f>SUM(N11,N9)</f>
        <v>85734</v>
      </c>
      <c r="O13" s="143">
        <f>SUM(O11,O9)</f>
        <v>77154</v>
      </c>
      <c r="P13" s="143">
        <f>SUM(N13:O13)</f>
        <v>162888</v>
      </c>
      <c r="Q13" s="144">
        <f>P13/L35*100</f>
        <v>15.344933161251426</v>
      </c>
      <c r="R13" s="276"/>
      <c r="S13" s="276"/>
    </row>
    <row r="14" spans="1:19" s="17" customFormat="1" ht="12">
      <c r="A14" s="147"/>
      <c r="B14" s="142"/>
      <c r="C14" s="143"/>
      <c r="D14" s="143"/>
      <c r="E14" s="144"/>
      <c r="F14" s="142"/>
      <c r="G14" s="143"/>
      <c r="H14" s="143"/>
      <c r="I14" s="144"/>
      <c r="J14" s="142"/>
      <c r="K14" s="143"/>
      <c r="L14" s="143"/>
      <c r="M14" s="144"/>
      <c r="N14" s="142"/>
      <c r="O14" s="143"/>
      <c r="P14" s="143"/>
      <c r="Q14" s="144"/>
      <c r="R14" s="207"/>
      <c r="S14" s="207"/>
    </row>
    <row r="15" spans="1:19" ht="11.25">
      <c r="A15" s="277" t="s">
        <v>67</v>
      </c>
      <c r="B15" s="278">
        <v>446</v>
      </c>
      <c r="C15" s="279">
        <v>196</v>
      </c>
      <c r="D15" s="279">
        <f>SUM(B15:C15)</f>
        <v>642</v>
      </c>
      <c r="E15" s="280">
        <f>D15/L37*100</f>
        <v>32.47344461305007</v>
      </c>
      <c r="F15" s="278">
        <v>763</v>
      </c>
      <c r="G15" s="279">
        <v>384</v>
      </c>
      <c r="H15" s="279">
        <f>SUM(F15:G15)</f>
        <v>1147</v>
      </c>
      <c r="I15" s="280">
        <f>H15/L37*100</f>
        <v>58.01719777440566</v>
      </c>
      <c r="J15" s="278">
        <v>0</v>
      </c>
      <c r="K15" s="279">
        <v>0</v>
      </c>
      <c r="L15" s="279">
        <f>SUM(J15:K15)</f>
        <v>0</v>
      </c>
      <c r="M15" s="279">
        <f>L15/L37*100</f>
        <v>0</v>
      </c>
      <c r="N15" s="278">
        <v>97</v>
      </c>
      <c r="O15" s="279">
        <v>42</v>
      </c>
      <c r="P15" s="279">
        <f>SUM(N15:O15)</f>
        <v>139</v>
      </c>
      <c r="Q15" s="269">
        <f>P15/L37*100</f>
        <v>7.03085483055134</v>
      </c>
      <c r="R15" s="276"/>
      <c r="S15" s="276"/>
    </row>
    <row r="16" spans="1:19" ht="11.25">
      <c r="A16" s="277" t="s">
        <v>68</v>
      </c>
      <c r="B16" s="278">
        <v>3998</v>
      </c>
      <c r="C16" s="279">
        <v>2296</v>
      </c>
      <c r="D16" s="279">
        <f>SUM(B16:C16)</f>
        <v>6294</v>
      </c>
      <c r="E16" s="280">
        <f>D16/L38*100</f>
        <v>22.85154122644592</v>
      </c>
      <c r="F16" s="278">
        <v>10497</v>
      </c>
      <c r="G16" s="279">
        <v>6306</v>
      </c>
      <c r="H16" s="279">
        <f>SUM(F16:G16)</f>
        <v>16803</v>
      </c>
      <c r="I16" s="280">
        <f>H16/L38*100</f>
        <v>61.00642631521621</v>
      </c>
      <c r="J16" s="278">
        <v>439</v>
      </c>
      <c r="K16" s="279">
        <v>267</v>
      </c>
      <c r="L16" s="279">
        <f>SUM(J16:K16)</f>
        <v>706</v>
      </c>
      <c r="M16" s="280">
        <f>L16/L38*100</f>
        <v>2.563264713357296</v>
      </c>
      <c r="N16" s="278">
        <v>2256</v>
      </c>
      <c r="O16" s="279">
        <v>1393</v>
      </c>
      <c r="P16" s="279">
        <f>SUM(N16:O16)</f>
        <v>3649</v>
      </c>
      <c r="Q16" s="269">
        <f>P16/L38*100</f>
        <v>13.248375267763135</v>
      </c>
      <c r="R16" s="276"/>
      <c r="S16" s="276"/>
    </row>
    <row r="17" spans="1:19" ht="12">
      <c r="A17" s="148" t="s">
        <v>166</v>
      </c>
      <c r="B17" s="139">
        <f>SUM(B15:B16)</f>
        <v>4444</v>
      </c>
      <c r="C17" s="140">
        <f>SUM(C15:C16)</f>
        <v>2492</v>
      </c>
      <c r="D17" s="140">
        <f>SUM(B17:C17)</f>
        <v>6936</v>
      </c>
      <c r="E17" s="141">
        <f>D17/L39*100</f>
        <v>23.495934959349594</v>
      </c>
      <c r="F17" s="139">
        <f>SUM(F15:F16)</f>
        <v>11260</v>
      </c>
      <c r="G17" s="140">
        <f>SUM(G15:G16)</f>
        <v>6690</v>
      </c>
      <c r="H17" s="140">
        <f>SUM(F17:G17)</f>
        <v>17950</v>
      </c>
      <c r="I17" s="141">
        <f>H17/L39*100</f>
        <v>60.80623306233063</v>
      </c>
      <c r="J17" s="139">
        <f>SUM(J15:J16)</f>
        <v>439</v>
      </c>
      <c r="K17" s="140">
        <f>SUM(K15:K16)</f>
        <v>267</v>
      </c>
      <c r="L17" s="140">
        <f>SUM(J17:K17)</f>
        <v>706</v>
      </c>
      <c r="M17" s="141">
        <f>L17/L39*100</f>
        <v>2.3915989159891597</v>
      </c>
      <c r="N17" s="139">
        <f>SUM(N15:N16)</f>
        <v>2353</v>
      </c>
      <c r="O17" s="140">
        <f>SUM(O15:O16)</f>
        <v>1435</v>
      </c>
      <c r="P17" s="140">
        <f>SUM(N17:O17)</f>
        <v>3788</v>
      </c>
      <c r="Q17" s="141">
        <f>P17/L39*100</f>
        <v>12.831978319783197</v>
      </c>
      <c r="R17" s="276"/>
      <c r="S17" s="276"/>
    </row>
    <row r="18" spans="1:19" ht="12">
      <c r="A18" s="138"/>
      <c r="B18" s="142"/>
      <c r="C18" s="143"/>
      <c r="D18" s="143"/>
      <c r="E18" s="144"/>
      <c r="F18" s="142"/>
      <c r="G18" s="143"/>
      <c r="H18" s="143"/>
      <c r="I18" s="144"/>
      <c r="J18" s="142"/>
      <c r="K18" s="143"/>
      <c r="L18" s="143"/>
      <c r="M18" s="144"/>
      <c r="N18" s="142"/>
      <c r="O18" s="143"/>
      <c r="P18" s="143"/>
      <c r="Q18" s="144"/>
      <c r="R18" s="276"/>
      <c r="S18" s="276"/>
    </row>
    <row r="19" spans="1:19" ht="12">
      <c r="A19" s="138" t="s">
        <v>63</v>
      </c>
      <c r="B19" s="142">
        <v>2624</v>
      </c>
      <c r="C19" s="143">
        <v>1659</v>
      </c>
      <c r="D19" s="143">
        <v>4283</v>
      </c>
      <c r="E19" s="144">
        <f>D19/L41*100</f>
        <v>23.09143843001941</v>
      </c>
      <c r="F19" s="142">
        <v>7378</v>
      </c>
      <c r="G19" s="143">
        <v>4480</v>
      </c>
      <c r="H19" s="143">
        <f>SUM(F19:G19)</f>
        <v>11858</v>
      </c>
      <c r="I19" s="144">
        <f>H19/L41*100</f>
        <v>63.93142117748545</v>
      </c>
      <c r="J19" s="142">
        <v>254</v>
      </c>
      <c r="K19" s="143">
        <v>47</v>
      </c>
      <c r="L19" s="143">
        <f>SUM(J19:K19)</f>
        <v>301</v>
      </c>
      <c r="M19" s="144">
        <f>L19/L41*100</f>
        <v>1.6228164761699373</v>
      </c>
      <c r="N19" s="142">
        <v>1134</v>
      </c>
      <c r="O19" s="143">
        <v>561</v>
      </c>
      <c r="P19" s="143">
        <f>SUM(N19:O19)</f>
        <v>1695</v>
      </c>
      <c r="Q19" s="144">
        <f>P19/L41*100</f>
        <v>9.138451585076558</v>
      </c>
      <c r="R19" s="276"/>
      <c r="S19" s="276"/>
    </row>
    <row r="20" spans="1:19" ht="12">
      <c r="A20" s="138"/>
      <c r="B20" s="139"/>
      <c r="C20" s="140"/>
      <c r="D20" s="140"/>
      <c r="E20" s="141"/>
      <c r="F20" s="139"/>
      <c r="G20" s="140"/>
      <c r="H20" s="140"/>
      <c r="I20" s="141"/>
      <c r="J20" s="139"/>
      <c r="K20" s="140"/>
      <c r="L20" s="140"/>
      <c r="M20" s="141"/>
      <c r="N20" s="139"/>
      <c r="O20" s="140"/>
      <c r="P20" s="140"/>
      <c r="Q20" s="141"/>
      <c r="R20" s="276"/>
      <c r="S20" s="276"/>
    </row>
    <row r="21" spans="1:19" ht="12">
      <c r="A21" s="147" t="s">
        <v>167</v>
      </c>
      <c r="B21" s="169">
        <f>SUM(B19,B17)</f>
        <v>7068</v>
      </c>
      <c r="C21" s="170">
        <f>SUM(C19,C17)</f>
        <v>4151</v>
      </c>
      <c r="D21" s="170">
        <f>SUM(B21:C21)</f>
        <v>11219</v>
      </c>
      <c r="E21" s="171">
        <f>D21/L43*100</f>
        <v>23.33985187650828</v>
      </c>
      <c r="F21" s="169">
        <f>SUM(F19,F17)</f>
        <v>18638</v>
      </c>
      <c r="G21" s="170">
        <f>SUM(G19,G17)</f>
        <v>11170</v>
      </c>
      <c r="H21" s="170">
        <f>SUM(F21:G21)</f>
        <v>29808</v>
      </c>
      <c r="I21" s="171">
        <f>H21/L43*100</f>
        <v>62.012149454938836</v>
      </c>
      <c r="J21" s="169">
        <f>SUM(J19,J17)</f>
        <v>693</v>
      </c>
      <c r="K21" s="170">
        <f>SUM(K19,K17)</f>
        <v>314</v>
      </c>
      <c r="L21" s="170">
        <f>SUM(J21:K21)</f>
        <v>1007</v>
      </c>
      <c r="M21" s="171">
        <f>L21/L43*100</f>
        <v>2.0949488225014563</v>
      </c>
      <c r="N21" s="169">
        <f>SUM(N19,N17)</f>
        <v>3487</v>
      </c>
      <c r="O21" s="170">
        <f>SUM(O19,O17)</f>
        <v>1996</v>
      </c>
      <c r="P21" s="170">
        <f>SUM(N21:O21)</f>
        <v>5483</v>
      </c>
      <c r="Q21" s="171">
        <f>P21/L43*100</f>
        <v>11.406757094116667</v>
      </c>
      <c r="R21" s="276"/>
      <c r="S21" s="276"/>
    </row>
    <row r="22" spans="1:19" ht="11.25">
      <c r="A22" s="276"/>
      <c r="B22" s="206"/>
      <c r="C22" s="276"/>
      <c r="D22" s="276"/>
      <c r="E22" s="276"/>
      <c r="F22" s="206"/>
      <c r="G22" s="276"/>
      <c r="H22" s="276"/>
      <c r="I22" s="276"/>
      <c r="J22" s="206"/>
      <c r="K22" s="276"/>
      <c r="L22" s="276"/>
      <c r="M22" s="276"/>
      <c r="N22" s="206"/>
      <c r="O22" s="276"/>
      <c r="P22" s="207"/>
      <c r="Q22" s="207"/>
      <c r="R22" s="276"/>
      <c r="S22" s="276"/>
    </row>
    <row r="23" spans="1:19" ht="12">
      <c r="A23" s="225" t="s">
        <v>46</v>
      </c>
      <c r="B23" s="281">
        <f>SUM(B21,B13)</f>
        <v>87032</v>
      </c>
      <c r="C23" s="282">
        <f>SUM(C21,C13)</f>
        <v>84059</v>
      </c>
      <c r="D23" s="282">
        <f>SUM(B23:C23)</f>
        <v>171091</v>
      </c>
      <c r="E23" s="146">
        <f>D23/L45*100</f>
        <v>15.4194657788817</v>
      </c>
      <c r="F23" s="281">
        <f>SUM(F21,F13)</f>
        <v>379166</v>
      </c>
      <c r="G23" s="282">
        <f>SUM(G21,G13)</f>
        <v>374765</v>
      </c>
      <c r="H23" s="282">
        <f>SUM(F23:G23)</f>
        <v>753931</v>
      </c>
      <c r="I23" s="146">
        <f>H23/L45*100</f>
        <v>67.9475440212405</v>
      </c>
      <c r="J23" s="281">
        <f>SUM(J21,J13)</f>
        <v>10131</v>
      </c>
      <c r="K23" s="282">
        <f>SUM(K21,K13)</f>
        <v>5237</v>
      </c>
      <c r="L23" s="282">
        <f>SUM(J23:K23)</f>
        <v>15368</v>
      </c>
      <c r="M23" s="146">
        <f>L23/L45*100</f>
        <v>1.38503106586468</v>
      </c>
      <c r="N23" s="281">
        <f>SUM(N21,N13)</f>
        <v>89221</v>
      </c>
      <c r="O23" s="282">
        <f>SUM(O21,O13)</f>
        <v>79150</v>
      </c>
      <c r="P23" s="283">
        <f>SUM(N23:O23)</f>
        <v>168371</v>
      </c>
      <c r="Q23" s="144">
        <f>P23/L45*100</f>
        <v>15.17432753713574</v>
      </c>
      <c r="R23" s="276"/>
      <c r="S23" s="276"/>
    </row>
    <row r="24" spans="1:19" ht="12">
      <c r="A24" s="225"/>
      <c r="B24" s="283"/>
      <c r="C24" s="282"/>
      <c r="D24" s="282"/>
      <c r="E24" s="230"/>
      <c r="F24" s="283"/>
      <c r="G24" s="282"/>
      <c r="H24" s="282"/>
      <c r="I24" s="230"/>
      <c r="J24" s="283"/>
      <c r="K24" s="282"/>
      <c r="L24" s="282"/>
      <c r="M24" s="230"/>
      <c r="N24" s="283"/>
      <c r="O24" s="282"/>
      <c r="P24" s="283"/>
      <c r="Q24" s="144"/>
      <c r="R24" s="276"/>
      <c r="S24" s="276"/>
    </row>
    <row r="25" spans="1:19" ht="12" thickBot="1">
      <c r="A25" s="276"/>
      <c r="B25" s="276"/>
      <c r="C25" s="276"/>
      <c r="D25" s="276"/>
      <c r="E25" s="276"/>
      <c r="F25" s="276"/>
      <c r="G25" s="276"/>
      <c r="H25" s="276"/>
      <c r="I25" s="276"/>
      <c r="J25" s="276"/>
      <c r="K25" s="276"/>
      <c r="L25" s="276"/>
      <c r="M25" s="276"/>
      <c r="N25" s="276"/>
      <c r="O25" s="276"/>
      <c r="P25" s="207"/>
      <c r="Q25" s="207"/>
      <c r="R25" s="276"/>
      <c r="S25" s="276"/>
    </row>
    <row r="26" spans="1:19" ht="11.25" customHeight="1">
      <c r="A26" s="284"/>
      <c r="B26" s="285" t="s">
        <v>60</v>
      </c>
      <c r="C26" s="286"/>
      <c r="D26" s="286"/>
      <c r="E26" s="286"/>
      <c r="F26" s="285" t="s">
        <v>61</v>
      </c>
      <c r="G26" s="286"/>
      <c r="H26" s="286"/>
      <c r="I26" s="286"/>
      <c r="J26" s="285" t="s">
        <v>8</v>
      </c>
      <c r="K26" s="286"/>
      <c r="L26" s="286"/>
      <c r="M26" s="286"/>
      <c r="N26" s="276"/>
      <c r="O26" s="276"/>
      <c r="P26" s="276"/>
      <c r="Q26" s="276"/>
      <c r="R26" s="276"/>
      <c r="S26" s="276"/>
    </row>
    <row r="27" spans="1:19" ht="11.25" customHeight="1">
      <c r="A27" s="218"/>
      <c r="B27" s="287" t="s">
        <v>56</v>
      </c>
      <c r="C27" s="288" t="s">
        <v>57</v>
      </c>
      <c r="D27" s="288" t="s">
        <v>58</v>
      </c>
      <c r="E27" s="288" t="s">
        <v>160</v>
      </c>
      <c r="F27" s="287" t="s">
        <v>56</v>
      </c>
      <c r="G27" s="288" t="s">
        <v>57</v>
      </c>
      <c r="H27" s="288" t="s">
        <v>58</v>
      </c>
      <c r="I27" s="288" t="s">
        <v>160</v>
      </c>
      <c r="J27" s="287" t="s">
        <v>56</v>
      </c>
      <c r="K27" s="288" t="s">
        <v>57</v>
      </c>
      <c r="L27" s="288" t="s">
        <v>58</v>
      </c>
      <c r="M27" s="288" t="s">
        <v>160</v>
      </c>
      <c r="N27" s="289"/>
      <c r="O27" s="289"/>
      <c r="P27" s="289"/>
      <c r="Q27" s="289"/>
      <c r="R27" s="276"/>
      <c r="S27" s="276"/>
    </row>
    <row r="28" spans="1:19" ht="11.25" customHeight="1">
      <c r="A28" s="277"/>
      <c r="B28" s="290"/>
      <c r="C28" s="291"/>
      <c r="D28" s="291"/>
      <c r="E28" s="291"/>
      <c r="F28" s="290"/>
      <c r="G28" s="291"/>
      <c r="H28" s="291"/>
      <c r="I28" s="291"/>
      <c r="J28" s="290"/>
      <c r="K28" s="291"/>
      <c r="L28" s="291"/>
      <c r="M28" s="291"/>
      <c r="N28" s="276"/>
      <c r="O28" s="276"/>
      <c r="P28" s="276"/>
      <c r="Q28" s="276"/>
      <c r="R28" s="276"/>
      <c r="S28" s="276"/>
    </row>
    <row r="29" spans="1:19" ht="11.25" customHeight="1">
      <c r="A29" s="277" t="s">
        <v>65</v>
      </c>
      <c r="B29" s="292">
        <v>0</v>
      </c>
      <c r="C29" s="293">
        <v>0</v>
      </c>
      <c r="D29" s="293">
        <f>SUM(B29:C29)</f>
        <v>0</v>
      </c>
      <c r="E29" s="294">
        <f>D29/L29*100</f>
        <v>0</v>
      </c>
      <c r="F29" s="292">
        <v>0</v>
      </c>
      <c r="G29" s="293">
        <v>0</v>
      </c>
      <c r="H29" s="293">
        <f>SUM(F29:G29)</f>
        <v>0</v>
      </c>
      <c r="I29" s="294">
        <f>H29/L29*100</f>
        <v>0</v>
      </c>
      <c r="J29" s="278">
        <f>SUM(F29,B29,B7,F7,J7,N7)</f>
        <v>124528</v>
      </c>
      <c r="K29" s="295">
        <f>SUM(G29,C29,C7,G7,K7,O7)</f>
        <v>118954</v>
      </c>
      <c r="L29" s="279">
        <f>SUM(J29:K29)</f>
        <v>243482</v>
      </c>
      <c r="M29" s="296">
        <f>I29+E29+E7+I7+M7+Q7</f>
        <v>100</v>
      </c>
      <c r="N29" s="276"/>
      <c r="O29" s="276"/>
      <c r="P29" s="276"/>
      <c r="Q29" s="276"/>
      <c r="R29" s="276"/>
      <c r="S29" s="276"/>
    </row>
    <row r="30" spans="1:19" ht="11.25" customHeight="1">
      <c r="A30" s="277" t="s">
        <v>66</v>
      </c>
      <c r="B30" s="292">
        <v>0</v>
      </c>
      <c r="C30" s="293">
        <v>0</v>
      </c>
      <c r="D30" s="293">
        <f>SUM(B30:C30)</f>
        <v>0</v>
      </c>
      <c r="E30" s="294">
        <f>D30/L30*100</f>
        <v>0</v>
      </c>
      <c r="F30" s="292">
        <v>0</v>
      </c>
      <c r="G30" s="293">
        <v>0</v>
      </c>
      <c r="H30" s="293">
        <f>SUM(F30:G30)</f>
        <v>0</v>
      </c>
      <c r="I30" s="294">
        <f>H30/L30*100</f>
        <v>0</v>
      </c>
      <c r="J30" s="278">
        <f>SUM(F30,B30,B8,F8,J8,N8)</f>
        <v>191372</v>
      </c>
      <c r="K30" s="279">
        <f>SUM(G30,C30,C8,G8,K8,O8)</f>
        <v>190510</v>
      </c>
      <c r="L30" s="279">
        <f>SUM(J30:K30)</f>
        <v>381882</v>
      </c>
      <c r="M30" s="296">
        <f>I30+E30+E8+I8+M8+Q8</f>
        <v>100</v>
      </c>
      <c r="N30" s="276"/>
      <c r="O30" s="276"/>
      <c r="P30" s="276"/>
      <c r="Q30" s="276"/>
      <c r="R30" s="276"/>
      <c r="S30" s="276"/>
    </row>
    <row r="31" spans="1:19" ht="11.25" customHeight="1">
      <c r="A31" s="138" t="s">
        <v>164</v>
      </c>
      <c r="B31" s="154">
        <f>SUM(B29:B30)</f>
        <v>0</v>
      </c>
      <c r="C31" s="155">
        <f>SUM(C29:C30)</f>
        <v>0</v>
      </c>
      <c r="D31" s="155">
        <f>SUM(B31:C31)</f>
        <v>0</v>
      </c>
      <c r="E31" s="156">
        <f>D31/L31*100</f>
        <v>0</v>
      </c>
      <c r="F31" s="154">
        <f>SUM(F29:F30)</f>
        <v>0</v>
      </c>
      <c r="G31" s="155">
        <f>SUM(G29:G30)</f>
        <v>0</v>
      </c>
      <c r="H31" s="155">
        <f>SUM(F31:G31)</f>
        <v>0</v>
      </c>
      <c r="I31" s="156">
        <f>H31/L31*100</f>
        <v>0</v>
      </c>
      <c r="J31" s="139">
        <f>SUM(J29:J30)</f>
        <v>315900</v>
      </c>
      <c r="K31" s="140">
        <f>SUM(K29:K30)</f>
        <v>309464</v>
      </c>
      <c r="L31" s="140">
        <f>SUM(J31:K31)</f>
        <v>625364</v>
      </c>
      <c r="M31" s="190">
        <f>I31+E31+E9+I9+M9+Q9</f>
        <v>100</v>
      </c>
      <c r="N31" s="276"/>
      <c r="O31" s="276"/>
      <c r="P31" s="276"/>
      <c r="Q31" s="276"/>
      <c r="R31" s="276"/>
      <c r="S31" s="276"/>
    </row>
    <row r="32" spans="1:19" ht="11.25" customHeight="1">
      <c r="A32" s="138"/>
      <c r="B32" s="157"/>
      <c r="C32" s="158"/>
      <c r="D32" s="158"/>
      <c r="E32" s="148"/>
      <c r="F32" s="157"/>
      <c r="G32" s="158"/>
      <c r="H32" s="158"/>
      <c r="I32" s="148"/>
      <c r="J32" s="142"/>
      <c r="K32" s="143"/>
      <c r="L32" s="143"/>
      <c r="M32" s="191"/>
      <c r="N32" s="276"/>
      <c r="O32" s="276"/>
      <c r="P32" s="276"/>
      <c r="Q32" s="276"/>
      <c r="R32" s="276"/>
      <c r="S32" s="276"/>
    </row>
    <row r="33" spans="1:19" ht="11.25" customHeight="1">
      <c r="A33" s="138" t="s">
        <v>62</v>
      </c>
      <c r="B33" s="142">
        <v>208</v>
      </c>
      <c r="C33" s="145">
        <v>58</v>
      </c>
      <c r="D33" s="145">
        <f>SUM(B33:C33)</f>
        <v>266</v>
      </c>
      <c r="E33" s="146">
        <f>D33/L33*100</f>
        <v>0.060988751473130556</v>
      </c>
      <c r="F33" s="157">
        <v>0</v>
      </c>
      <c r="G33" s="159">
        <v>0</v>
      </c>
      <c r="H33" s="159">
        <f>SUM(F33:G33)</f>
        <v>0</v>
      </c>
      <c r="I33" s="158">
        <f>H33/L33*100</f>
        <v>0</v>
      </c>
      <c r="J33" s="142">
        <f>SUM(F33,B33,B11,F11,J11,N11)</f>
        <v>219972</v>
      </c>
      <c r="K33" s="145">
        <f>SUM(G33,C33,C11,G11,K11,O11)</f>
        <v>216174</v>
      </c>
      <c r="L33" s="145">
        <f>SUM(J33:K33)</f>
        <v>436146</v>
      </c>
      <c r="M33" s="191">
        <f>I33+E33+E11+I11+M11+Q11</f>
        <v>100</v>
      </c>
      <c r="N33" s="276"/>
      <c r="O33" s="276"/>
      <c r="P33" s="276"/>
      <c r="Q33" s="276"/>
      <c r="R33" s="276"/>
      <c r="S33" s="276"/>
    </row>
    <row r="34" spans="1:19" ht="11.25" customHeight="1">
      <c r="A34" s="138"/>
      <c r="B34" s="139"/>
      <c r="C34" s="140"/>
      <c r="D34" s="140"/>
      <c r="E34" s="141"/>
      <c r="F34" s="154"/>
      <c r="G34" s="155"/>
      <c r="H34" s="155"/>
      <c r="I34" s="172"/>
      <c r="J34" s="140"/>
      <c r="K34" s="140"/>
      <c r="L34" s="140"/>
      <c r="M34" s="190"/>
      <c r="N34" s="276"/>
      <c r="O34" s="276"/>
      <c r="P34" s="276"/>
      <c r="Q34" s="276"/>
      <c r="R34" s="276"/>
      <c r="S34" s="276"/>
    </row>
    <row r="35" spans="1:19" ht="11.25" customHeight="1">
      <c r="A35" s="147" t="s">
        <v>165</v>
      </c>
      <c r="B35" s="142">
        <f>SUM(B33,B31)</f>
        <v>208</v>
      </c>
      <c r="C35" s="143">
        <f>SUM(C33,C31)</f>
        <v>58</v>
      </c>
      <c r="D35" s="143">
        <f>SUM(B35:C35)</f>
        <v>266</v>
      </c>
      <c r="E35" s="144">
        <f>D35/L35*100</f>
        <v>0.025058642876656836</v>
      </c>
      <c r="F35" s="142">
        <f>SUM(F33,F31)</f>
        <v>0</v>
      </c>
      <c r="G35" s="143">
        <f>SUM(G33,G31)</f>
        <v>0</v>
      </c>
      <c r="H35" s="143">
        <f>SUM(F35:G35)</f>
        <v>0</v>
      </c>
      <c r="I35" s="158">
        <f>H35/L35*100</f>
        <v>0</v>
      </c>
      <c r="J35" s="142">
        <f>SUM(J33,J31)</f>
        <v>535872</v>
      </c>
      <c r="K35" s="143">
        <f>SUM(K33,K31)</f>
        <v>525638</v>
      </c>
      <c r="L35" s="143">
        <f>SUM(J35:K35)</f>
        <v>1061510</v>
      </c>
      <c r="M35" s="191">
        <f>I35+E35+E13+I13+M13+Q13</f>
        <v>100</v>
      </c>
      <c r="N35" s="276"/>
      <c r="O35" s="276"/>
      <c r="P35" s="276"/>
      <c r="Q35" s="276"/>
      <c r="R35" s="276"/>
      <c r="S35" s="276"/>
    </row>
    <row r="36" spans="1:19" s="17" customFormat="1" ht="11.25" customHeight="1">
      <c r="A36" s="147"/>
      <c r="B36" s="142"/>
      <c r="C36" s="143"/>
      <c r="D36" s="143"/>
      <c r="E36" s="144"/>
      <c r="F36" s="142"/>
      <c r="G36" s="143"/>
      <c r="H36" s="143"/>
      <c r="I36" s="144"/>
      <c r="J36" s="142"/>
      <c r="K36" s="143"/>
      <c r="L36" s="143"/>
      <c r="M36" s="191"/>
      <c r="N36" s="207"/>
      <c r="O36" s="207"/>
      <c r="P36" s="207"/>
      <c r="Q36" s="207"/>
      <c r="R36" s="207"/>
      <c r="S36" s="207"/>
    </row>
    <row r="37" spans="1:19" ht="11.25" customHeight="1">
      <c r="A37" s="277" t="s">
        <v>67</v>
      </c>
      <c r="B37" s="292">
        <v>33</v>
      </c>
      <c r="C37" s="293">
        <v>16</v>
      </c>
      <c r="D37" s="293">
        <f>SUM(B37:C37)</f>
        <v>49</v>
      </c>
      <c r="E37" s="297">
        <f>D37/L37*100</f>
        <v>2.4785027819929186</v>
      </c>
      <c r="F37" s="292">
        <v>0</v>
      </c>
      <c r="G37" s="293">
        <v>0</v>
      </c>
      <c r="H37" s="293">
        <f>SUM(F37:G37)</f>
        <v>0</v>
      </c>
      <c r="I37" s="294">
        <f>H37/L37*100</f>
        <v>0</v>
      </c>
      <c r="J37" s="278">
        <f>SUM(F37,B37,B15,F15,J15,N15)</f>
        <v>1339</v>
      </c>
      <c r="K37" s="279">
        <f>SUM(G37,C37,C15,G15,K15,O15)</f>
        <v>638</v>
      </c>
      <c r="L37" s="279">
        <f>SUM(J37:K37)</f>
        <v>1977</v>
      </c>
      <c r="M37" s="296">
        <f>I37+E37+E15+I15+M15+Q15</f>
        <v>99.99999999999997</v>
      </c>
      <c r="N37" s="276"/>
      <c r="O37" s="276"/>
      <c r="P37" s="276"/>
      <c r="Q37" s="276"/>
      <c r="R37" s="276"/>
      <c r="S37" s="276"/>
    </row>
    <row r="38" spans="1:19" ht="11.25" customHeight="1">
      <c r="A38" s="277" t="s">
        <v>68</v>
      </c>
      <c r="B38" s="292">
        <v>69</v>
      </c>
      <c r="C38" s="293">
        <v>22</v>
      </c>
      <c r="D38" s="293">
        <f>SUM(B38:C38)</f>
        <v>91</v>
      </c>
      <c r="E38" s="297">
        <f>D38/L38*100</f>
        <v>0.33039247721744186</v>
      </c>
      <c r="F38" s="292">
        <v>0</v>
      </c>
      <c r="G38" s="293">
        <v>0</v>
      </c>
      <c r="H38" s="293">
        <f>SUM(F38:G38)</f>
        <v>0</v>
      </c>
      <c r="I38" s="294">
        <f>H38/L38*100</f>
        <v>0</v>
      </c>
      <c r="J38" s="278">
        <f>SUM(F38,B38,B16,F16,J16,N16)</f>
        <v>17259</v>
      </c>
      <c r="K38" s="279">
        <f>SUM(G38,C38,C16,G16,K16,O16)</f>
        <v>10284</v>
      </c>
      <c r="L38" s="279">
        <f>SUM(J38:K38)</f>
        <v>27543</v>
      </c>
      <c r="M38" s="296">
        <f>I38+E38+E16+I16+M16+Q16</f>
        <v>100</v>
      </c>
      <c r="N38" s="276"/>
      <c r="O38" s="276"/>
      <c r="P38" s="276"/>
      <c r="Q38" s="276"/>
      <c r="R38" s="276"/>
      <c r="S38" s="276"/>
    </row>
    <row r="39" spans="1:19" ht="11.25" customHeight="1">
      <c r="A39" s="138" t="s">
        <v>166</v>
      </c>
      <c r="B39" s="154">
        <f>SUM(B37:B38)</f>
        <v>102</v>
      </c>
      <c r="C39" s="155">
        <f>SUM(C37:C38)</f>
        <v>38</v>
      </c>
      <c r="D39" s="155">
        <f>SUM(B39:C39)</f>
        <v>140</v>
      </c>
      <c r="E39" s="160">
        <f>D39/L39*100</f>
        <v>0.47425474254742545</v>
      </c>
      <c r="F39" s="154">
        <f>SUM(F37:F38)</f>
        <v>0</v>
      </c>
      <c r="G39" s="155">
        <f>SUM(G37:G38)</f>
        <v>0</v>
      </c>
      <c r="H39" s="155">
        <f>SUM(F39:G39)</f>
        <v>0</v>
      </c>
      <c r="I39" s="156">
        <f>H39/L39*100</f>
        <v>0</v>
      </c>
      <c r="J39" s="139">
        <f>SUM(J37:J38)</f>
        <v>18598</v>
      </c>
      <c r="K39" s="140">
        <f>SUM(K37:K38)</f>
        <v>10922</v>
      </c>
      <c r="L39" s="140">
        <f>SUM(J39:K39)</f>
        <v>29520</v>
      </c>
      <c r="M39" s="190">
        <f>I39+E39+E17+I17+M17+Q17</f>
        <v>100</v>
      </c>
      <c r="N39" s="276"/>
      <c r="O39" s="276"/>
      <c r="P39" s="276"/>
      <c r="Q39" s="276"/>
      <c r="R39" s="276"/>
      <c r="S39" s="276"/>
    </row>
    <row r="40" spans="1:19" ht="11.25" customHeight="1">
      <c r="A40" s="138"/>
      <c r="B40" s="157"/>
      <c r="C40" s="158"/>
      <c r="D40" s="158"/>
      <c r="E40" s="148"/>
      <c r="F40" s="157"/>
      <c r="G40" s="158"/>
      <c r="H40" s="158"/>
      <c r="I40" s="148"/>
      <c r="J40" s="142"/>
      <c r="K40" s="143"/>
      <c r="L40" s="143"/>
      <c r="M40" s="191"/>
      <c r="N40" s="276"/>
      <c r="O40" s="276"/>
      <c r="P40" s="276"/>
      <c r="Q40" s="276"/>
      <c r="R40" s="276"/>
      <c r="S40" s="276"/>
    </row>
    <row r="41" spans="1:19" ht="11.25" customHeight="1">
      <c r="A41" s="138" t="s">
        <v>63</v>
      </c>
      <c r="B41" s="142">
        <v>124</v>
      </c>
      <c r="C41" s="145">
        <v>39</v>
      </c>
      <c r="D41" s="145">
        <f>SUM(B41:C41)</f>
        <v>163</v>
      </c>
      <c r="E41" s="146">
        <f>D41/L41*100</f>
        <v>0.8788009488893682</v>
      </c>
      <c r="F41" s="157">
        <v>167</v>
      </c>
      <c r="G41" s="159">
        <v>81</v>
      </c>
      <c r="H41" s="159">
        <f>SUM(F41:G41)</f>
        <v>248</v>
      </c>
      <c r="I41" s="298">
        <f>H41/L41*100</f>
        <v>1.3370713823592841</v>
      </c>
      <c r="J41" s="142">
        <f>SUM(F41,B41,B19,F19,J19,N19)</f>
        <v>11681</v>
      </c>
      <c r="K41" s="145">
        <f>SUM(G41,C41,C19,G19,K19,O19)</f>
        <v>6867</v>
      </c>
      <c r="L41" s="145">
        <f>SUM(J41:K41)</f>
        <v>18548</v>
      </c>
      <c r="M41" s="191">
        <f>I41+E41+E19+I19+M19+Q19</f>
        <v>100</v>
      </c>
      <c r="N41" s="276"/>
      <c r="O41" s="276"/>
      <c r="P41" s="276"/>
      <c r="Q41" s="276"/>
      <c r="R41" s="276"/>
      <c r="S41" s="276"/>
    </row>
    <row r="42" spans="1:19" ht="11.25" customHeight="1">
      <c r="A42" s="138"/>
      <c r="B42" s="139"/>
      <c r="C42" s="140"/>
      <c r="D42" s="140"/>
      <c r="E42" s="141"/>
      <c r="F42" s="154"/>
      <c r="G42" s="155"/>
      <c r="H42" s="155"/>
      <c r="I42" s="174"/>
      <c r="J42" s="140"/>
      <c r="K42" s="140"/>
      <c r="L42" s="140"/>
      <c r="M42" s="190"/>
      <c r="N42" s="276"/>
      <c r="O42" s="276"/>
      <c r="P42" s="276"/>
      <c r="Q42" s="276"/>
      <c r="R42" s="276"/>
      <c r="S42" s="276"/>
    </row>
    <row r="43" spans="1:19" ht="11.25" customHeight="1">
      <c r="A43" s="147" t="s">
        <v>167</v>
      </c>
      <c r="B43" s="169">
        <f>SUM(B41,B39)</f>
        <v>226</v>
      </c>
      <c r="C43" s="170">
        <f>SUM(C41,C39)</f>
        <v>77</v>
      </c>
      <c r="D43" s="170">
        <f>SUM(B43:C43)</f>
        <v>303</v>
      </c>
      <c r="E43" s="171">
        <f>D43/L43*100</f>
        <v>0.6303569942581343</v>
      </c>
      <c r="F43" s="169">
        <f>SUM(F41,F39)</f>
        <v>167</v>
      </c>
      <c r="G43" s="170">
        <f>SUM(G41,G39)</f>
        <v>81</v>
      </c>
      <c r="H43" s="170">
        <f>SUM(F43:G43)</f>
        <v>248</v>
      </c>
      <c r="I43" s="173">
        <f>H43/L43*100</f>
        <v>0.5159357576766247</v>
      </c>
      <c r="J43" s="170">
        <f>SUM(J41,J39)</f>
        <v>30279</v>
      </c>
      <c r="K43" s="170">
        <f>SUM(K41,K39)</f>
        <v>17789</v>
      </c>
      <c r="L43" s="170">
        <f>SUM(J43:K43)</f>
        <v>48068</v>
      </c>
      <c r="M43" s="192">
        <f>I43+E43+E21+I21+M21+Q21</f>
        <v>100</v>
      </c>
      <c r="N43" s="276"/>
      <c r="O43" s="276"/>
      <c r="P43" s="276"/>
      <c r="Q43" s="276"/>
      <c r="R43" s="276"/>
      <c r="S43" s="276"/>
    </row>
    <row r="44" spans="1:19" ht="11.25" customHeight="1">
      <c r="A44" s="276"/>
      <c r="B44" s="206"/>
      <c r="C44" s="276"/>
      <c r="D44" s="276"/>
      <c r="E44" s="276"/>
      <c r="F44" s="206"/>
      <c r="G44" s="276"/>
      <c r="H44" s="276"/>
      <c r="I44" s="276"/>
      <c r="J44" s="206"/>
      <c r="K44" s="276"/>
      <c r="L44" s="276"/>
      <c r="M44" s="296"/>
      <c r="N44" s="276"/>
      <c r="O44" s="276"/>
      <c r="P44" s="276"/>
      <c r="Q44" s="276"/>
      <c r="R44" s="276"/>
      <c r="S44" s="276"/>
    </row>
    <row r="45" spans="1:19" ht="11.25" customHeight="1">
      <c r="A45" s="225" t="s">
        <v>46</v>
      </c>
      <c r="B45" s="281">
        <f>SUM(B43,B35)</f>
        <v>434</v>
      </c>
      <c r="C45" s="282">
        <f>SUM(C43,C35)</f>
        <v>135</v>
      </c>
      <c r="D45" s="282">
        <f>SUM(B45:C45)</f>
        <v>569</v>
      </c>
      <c r="E45" s="144">
        <f>D45/L45*100</f>
        <v>0.051280757188769066</v>
      </c>
      <c r="F45" s="281">
        <f>SUM(F43,F35)</f>
        <v>167</v>
      </c>
      <c r="G45" s="282">
        <f>SUM(G43,G35)</f>
        <v>81</v>
      </c>
      <c r="H45" s="282">
        <f>SUM(F45:G45)</f>
        <v>248</v>
      </c>
      <c r="I45" s="146">
        <f>H45/L45*100</f>
        <v>0.022350839688602336</v>
      </c>
      <c r="J45" s="281">
        <f>SUM(J43,J35)</f>
        <v>566151</v>
      </c>
      <c r="K45" s="282">
        <f>SUM(K43,K35)</f>
        <v>543427</v>
      </c>
      <c r="L45" s="282">
        <f>SUM(J45:K45)</f>
        <v>1109578</v>
      </c>
      <c r="M45" s="191">
        <f>I45+E45+E23+I23+M23+Q23</f>
        <v>100</v>
      </c>
      <c r="N45" s="276"/>
      <c r="O45" s="276"/>
      <c r="P45" s="276"/>
      <c r="Q45" s="276"/>
      <c r="R45" s="276"/>
      <c r="S45" s="276"/>
    </row>
    <row r="46" spans="1:19" ht="11.25">
      <c r="A46" s="276"/>
      <c r="B46" s="276"/>
      <c r="C46" s="276"/>
      <c r="D46" s="276"/>
      <c r="E46" s="276"/>
      <c r="F46" s="276"/>
      <c r="G46" s="276"/>
      <c r="H46" s="276"/>
      <c r="I46" s="276"/>
      <c r="J46" s="276"/>
      <c r="K46" s="276"/>
      <c r="L46" s="276"/>
      <c r="M46" s="276"/>
      <c r="N46" s="276"/>
      <c r="O46" s="276"/>
      <c r="P46" s="276"/>
      <c r="Q46" s="276"/>
      <c r="R46" s="276"/>
      <c r="S46" s="276"/>
    </row>
    <row r="47" spans="1:19" ht="11.25">
      <c r="A47" s="276"/>
      <c r="B47" s="276"/>
      <c r="C47" s="276"/>
      <c r="D47" s="276"/>
      <c r="E47" s="276"/>
      <c r="F47" s="276"/>
      <c r="G47" s="276"/>
      <c r="H47" s="276"/>
      <c r="I47" s="276"/>
      <c r="J47" s="276"/>
      <c r="K47" s="276"/>
      <c r="L47" s="276"/>
      <c r="M47" s="276"/>
      <c r="N47" s="276"/>
      <c r="O47" s="276"/>
      <c r="P47" s="276"/>
      <c r="Q47" s="276"/>
      <c r="R47" s="276"/>
      <c r="S47" s="276"/>
    </row>
    <row r="48" spans="1:19" ht="11.25">
      <c r="A48" s="276"/>
      <c r="B48" s="276"/>
      <c r="C48" s="276"/>
      <c r="D48" s="276"/>
      <c r="E48" s="276"/>
      <c r="F48" s="276"/>
      <c r="G48" s="276"/>
      <c r="H48" s="276"/>
      <c r="I48" s="276"/>
      <c r="J48" s="276"/>
      <c r="K48" s="276"/>
      <c r="L48" s="276"/>
      <c r="M48" s="276"/>
      <c r="N48" s="276"/>
      <c r="O48" s="276"/>
      <c r="P48" s="276"/>
      <c r="Q48" s="276"/>
      <c r="R48" s="276"/>
      <c r="S48" s="276"/>
    </row>
    <row r="49" spans="1:19" ht="11.25">
      <c r="A49" s="276"/>
      <c r="B49" s="276"/>
      <c r="C49" s="276"/>
      <c r="D49" s="276"/>
      <c r="E49" s="276"/>
      <c r="F49" s="276"/>
      <c r="G49" s="276"/>
      <c r="H49" s="276"/>
      <c r="I49" s="276"/>
      <c r="J49" s="276"/>
      <c r="K49" s="276"/>
      <c r="L49" s="276"/>
      <c r="M49" s="276"/>
      <c r="N49" s="276"/>
      <c r="O49" s="276"/>
      <c r="P49" s="276"/>
      <c r="Q49" s="276"/>
      <c r="R49" s="276"/>
      <c r="S49" s="276"/>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91"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J9" sqref="J9"/>
    </sheetView>
  </sheetViews>
  <sheetFormatPr defaultColWidth="9.140625" defaultRowHeight="12.75"/>
  <cols>
    <col min="1" max="1" width="29.140625" style="9" bestFit="1" customWidth="1"/>
    <col min="2" max="2" width="8.8515625" style="0" customWidth="1"/>
    <col min="3" max="3" width="9.57421875" style="0" customWidth="1"/>
    <col min="4" max="4" width="8.8515625" style="0" customWidth="1"/>
    <col min="5" max="5" width="10.00390625" style="0" customWidth="1"/>
    <col min="6" max="6" width="8.8515625" style="0" customWidth="1"/>
    <col min="7" max="7" width="9.28125" style="254" customWidth="1"/>
    <col min="8" max="8" width="9.7109375" style="9" customWidth="1"/>
  </cols>
  <sheetData>
    <row r="1" ht="12.75">
      <c r="A1" s="1" t="s">
        <v>253</v>
      </c>
    </row>
    <row r="2" spans="1:8" ht="12.75">
      <c r="A2" s="514" t="s">
        <v>69</v>
      </c>
      <c r="B2" s="514"/>
      <c r="C2" s="514"/>
      <c r="D2" s="514"/>
      <c r="E2" s="514"/>
      <c r="F2" s="514"/>
      <c r="G2" s="514"/>
      <c r="H2" s="514"/>
    </row>
    <row r="3" spans="1:8" ht="12.75">
      <c r="A3" s="514" t="s">
        <v>70</v>
      </c>
      <c r="B3" s="514"/>
      <c r="C3" s="514"/>
      <c r="D3" s="514"/>
      <c r="E3" s="514"/>
      <c r="F3" s="514"/>
      <c r="G3" s="514"/>
      <c r="H3" s="514"/>
    </row>
    <row r="4" ht="13.5" thickBot="1"/>
    <row r="5" spans="1:8" ht="12.75">
      <c r="A5" s="34"/>
      <c r="B5" s="517" t="s">
        <v>17</v>
      </c>
      <c r="C5" s="518"/>
      <c r="D5" s="517" t="s">
        <v>21</v>
      </c>
      <c r="E5" s="518"/>
      <c r="F5" s="517" t="s">
        <v>59</v>
      </c>
      <c r="G5" s="518"/>
      <c r="H5" s="35"/>
    </row>
    <row r="6" spans="2:8" s="9" customFormat="1" ht="12.75">
      <c r="B6" s="36" t="s">
        <v>71</v>
      </c>
      <c r="C6" s="36" t="s">
        <v>72</v>
      </c>
      <c r="D6" s="36" t="s">
        <v>71</v>
      </c>
      <c r="E6" s="36" t="s">
        <v>72</v>
      </c>
      <c r="F6" s="36" t="s">
        <v>71</v>
      </c>
      <c r="G6" s="299" t="s">
        <v>72</v>
      </c>
      <c r="H6" s="37" t="s">
        <v>8</v>
      </c>
    </row>
    <row r="7" spans="2:8" s="9" customFormat="1" ht="12.75">
      <c r="B7" s="38" t="s">
        <v>73</v>
      </c>
      <c r="C7" s="38" t="s">
        <v>74</v>
      </c>
      <c r="D7" s="38" t="s">
        <v>75</v>
      </c>
      <c r="E7" s="38" t="s">
        <v>74</v>
      </c>
      <c r="F7" s="38" t="s">
        <v>76</v>
      </c>
      <c r="G7" s="300" t="s">
        <v>74</v>
      </c>
      <c r="H7" s="37" t="s">
        <v>77</v>
      </c>
    </row>
    <row r="8" spans="2:8" s="9" customFormat="1" ht="12.75">
      <c r="B8" s="38" t="s">
        <v>12</v>
      </c>
      <c r="C8" s="38" t="s">
        <v>73</v>
      </c>
      <c r="D8" s="38" t="s">
        <v>12</v>
      </c>
      <c r="E8" s="38" t="s">
        <v>75</v>
      </c>
      <c r="F8" s="38" t="s">
        <v>12</v>
      </c>
      <c r="G8" s="300" t="s">
        <v>78</v>
      </c>
      <c r="H8" s="37" t="s">
        <v>76</v>
      </c>
    </row>
    <row r="9" spans="2:8" s="9" customFormat="1" ht="12.75">
      <c r="B9" s="38"/>
      <c r="C9" s="38" t="s">
        <v>12</v>
      </c>
      <c r="D9" s="38"/>
      <c r="E9" s="38" t="s">
        <v>12</v>
      </c>
      <c r="F9" s="38"/>
      <c r="G9" s="300" t="s">
        <v>12</v>
      </c>
      <c r="H9" s="37" t="s">
        <v>12</v>
      </c>
    </row>
    <row r="10" spans="1:8" s="1" customFormat="1" ht="12.75">
      <c r="A10" s="3" t="s">
        <v>79</v>
      </c>
      <c r="B10" s="39"/>
      <c r="C10" s="39"/>
      <c r="D10" s="39"/>
      <c r="E10" s="39"/>
      <c r="F10" s="40"/>
      <c r="G10" s="301"/>
      <c r="H10" s="41"/>
    </row>
    <row r="11" spans="1:8" ht="12.75">
      <c r="A11" s="9" t="s">
        <v>80</v>
      </c>
      <c r="B11" s="42">
        <v>39608</v>
      </c>
      <c r="C11" s="42">
        <v>363</v>
      </c>
      <c r="D11" s="42">
        <v>60872</v>
      </c>
      <c r="E11" s="42">
        <v>4566</v>
      </c>
      <c r="F11" s="42">
        <v>65194</v>
      </c>
      <c r="G11" s="302">
        <v>3078</v>
      </c>
      <c r="H11" s="15">
        <f>SUM(B11:G11)</f>
        <v>173681</v>
      </c>
    </row>
    <row r="12" spans="1:8" ht="12.75">
      <c r="A12" s="9" t="s">
        <v>169</v>
      </c>
      <c r="B12" s="42">
        <v>12510</v>
      </c>
      <c r="C12" s="42">
        <v>78</v>
      </c>
      <c r="D12" s="42">
        <v>19516</v>
      </c>
      <c r="E12" s="42">
        <v>1459</v>
      </c>
      <c r="F12" s="42">
        <v>24800</v>
      </c>
      <c r="G12" s="302">
        <v>893</v>
      </c>
      <c r="H12" s="15">
        <f>SUM(B12:G12)</f>
        <v>59256</v>
      </c>
    </row>
    <row r="13" spans="1:8" ht="12.75">
      <c r="A13" s="9" t="s">
        <v>81</v>
      </c>
      <c r="B13" s="42">
        <v>15491</v>
      </c>
      <c r="C13" s="42">
        <v>116</v>
      </c>
      <c r="D13" s="42">
        <v>25480</v>
      </c>
      <c r="E13" s="42">
        <v>1472</v>
      </c>
      <c r="F13" s="42">
        <v>30979</v>
      </c>
      <c r="G13" s="302">
        <v>1080</v>
      </c>
      <c r="H13" s="15">
        <f>SUM(B13:G13)</f>
        <v>74618</v>
      </c>
    </row>
    <row r="14" spans="1:8" s="4" customFormat="1" ht="12.75">
      <c r="A14" s="4" t="s">
        <v>8</v>
      </c>
      <c r="B14" s="43">
        <v>67609</v>
      </c>
      <c r="C14" s="43">
        <v>557</v>
      </c>
      <c r="D14" s="43">
        <v>105868</v>
      </c>
      <c r="E14" s="43">
        <v>7497</v>
      </c>
      <c r="F14" s="43">
        <v>120973</v>
      </c>
      <c r="G14" s="43">
        <v>5051</v>
      </c>
      <c r="H14" s="5">
        <f>SUM(H11:H13)</f>
        <v>307555</v>
      </c>
    </row>
    <row r="15" spans="2:8" s="9" customFormat="1" ht="12.75">
      <c r="B15" s="42"/>
      <c r="C15" s="42"/>
      <c r="D15" s="42"/>
      <c r="E15" s="42"/>
      <c r="F15" s="42"/>
      <c r="G15" s="302"/>
      <c r="H15" s="15"/>
    </row>
    <row r="16" spans="1:8" s="1" customFormat="1" ht="12.75">
      <c r="A16" s="1" t="s">
        <v>82</v>
      </c>
      <c r="B16" s="44"/>
      <c r="C16" s="44"/>
      <c r="D16" s="44"/>
      <c r="E16" s="44"/>
      <c r="F16" s="44"/>
      <c r="G16" s="303"/>
      <c r="H16" s="16"/>
    </row>
    <row r="17" spans="1:8" ht="12.75">
      <c r="A17" s="9" t="s">
        <v>83</v>
      </c>
      <c r="B17" s="42">
        <v>20529</v>
      </c>
      <c r="C17" s="42">
        <v>26</v>
      </c>
      <c r="D17" s="42">
        <v>31831</v>
      </c>
      <c r="E17" s="42">
        <v>1491</v>
      </c>
      <c r="F17" s="42">
        <v>27016</v>
      </c>
      <c r="G17" s="302">
        <v>846</v>
      </c>
      <c r="H17" s="15">
        <f>SUM(B17:G17)</f>
        <v>81739</v>
      </c>
    </row>
    <row r="18" spans="1:8" ht="12.75">
      <c r="A18" s="9" t="s">
        <v>84</v>
      </c>
      <c r="B18" s="42">
        <v>18084</v>
      </c>
      <c r="C18" s="42">
        <v>127</v>
      </c>
      <c r="D18" s="42">
        <v>27880</v>
      </c>
      <c r="E18" s="42">
        <v>1940</v>
      </c>
      <c r="F18" s="42">
        <v>32852</v>
      </c>
      <c r="G18" s="302">
        <v>791</v>
      </c>
      <c r="H18" s="15">
        <f>SUM(B18:G18)</f>
        <v>81674</v>
      </c>
    </row>
    <row r="19" spans="1:8" s="4" customFormat="1" ht="12.75">
      <c r="A19" s="4" t="s">
        <v>8</v>
      </c>
      <c r="B19" s="43">
        <v>38613</v>
      </c>
      <c r="C19" s="43">
        <v>153</v>
      </c>
      <c r="D19" s="43">
        <v>59711</v>
      </c>
      <c r="E19" s="43">
        <v>3431</v>
      </c>
      <c r="F19" s="43">
        <v>59868</v>
      </c>
      <c r="G19" s="43">
        <v>1637</v>
      </c>
      <c r="H19" s="5">
        <f>SUM(H17:H18)</f>
        <v>163413</v>
      </c>
    </row>
    <row r="20" spans="2:8" s="9" customFormat="1" ht="12.75">
      <c r="B20" s="42"/>
      <c r="C20" s="42"/>
      <c r="D20" s="42"/>
      <c r="E20" s="42"/>
      <c r="F20" s="42"/>
      <c r="G20" s="302"/>
      <c r="H20" s="15"/>
    </row>
    <row r="21" spans="1:8" s="1" customFormat="1" ht="12.75">
      <c r="A21" s="1" t="s">
        <v>85</v>
      </c>
      <c r="B21" s="373">
        <v>11373</v>
      </c>
      <c r="C21" s="373">
        <v>123</v>
      </c>
      <c r="D21" s="373">
        <v>13676</v>
      </c>
      <c r="E21" s="373">
        <v>587</v>
      </c>
      <c r="F21" s="374">
        <v>13023</v>
      </c>
      <c r="G21" s="375">
        <v>600</v>
      </c>
      <c r="H21" s="16">
        <f>SUM(B21:G21)</f>
        <v>39382</v>
      </c>
    </row>
    <row r="22" spans="2:8" s="9" customFormat="1" ht="12.75">
      <c r="B22" s="266"/>
      <c r="C22" s="266"/>
      <c r="D22" s="266"/>
      <c r="E22" s="266"/>
      <c r="F22" s="266"/>
      <c r="G22" s="302"/>
      <c r="H22" s="15"/>
    </row>
    <row r="23" spans="1:8" s="1" customFormat="1" ht="12.75">
      <c r="A23" s="1" t="s">
        <v>86</v>
      </c>
      <c r="B23" s="44"/>
      <c r="C23" s="44"/>
      <c r="D23" s="44"/>
      <c r="E23" s="44"/>
      <c r="F23" s="44"/>
      <c r="G23" s="303"/>
      <c r="H23" s="16"/>
    </row>
    <row r="24" spans="1:8" ht="12.75">
      <c r="A24" s="9" t="s">
        <v>87</v>
      </c>
      <c r="B24" s="42">
        <v>9095</v>
      </c>
      <c r="C24" s="42">
        <v>118</v>
      </c>
      <c r="D24" s="42">
        <v>15462</v>
      </c>
      <c r="E24" s="42">
        <v>1414</v>
      </c>
      <c r="F24" s="42">
        <v>24686</v>
      </c>
      <c r="G24" s="302">
        <v>1115</v>
      </c>
      <c r="H24" s="15">
        <f aca="true" t="shared" si="0" ref="H24:H31">SUM(B24:G24)</f>
        <v>51890</v>
      </c>
    </row>
    <row r="25" spans="1:8" ht="12.75">
      <c r="A25" s="9" t="s">
        <v>88</v>
      </c>
      <c r="B25" s="42">
        <v>1725</v>
      </c>
      <c r="C25" s="42">
        <v>10</v>
      </c>
      <c r="D25" s="42">
        <v>2906</v>
      </c>
      <c r="E25" s="42">
        <v>179</v>
      </c>
      <c r="F25" s="42">
        <v>3231</v>
      </c>
      <c r="G25" s="302">
        <v>78</v>
      </c>
      <c r="H25" s="15">
        <f t="shared" si="0"/>
        <v>8129</v>
      </c>
    </row>
    <row r="26" spans="1:8" ht="12.75">
      <c r="A26" s="9" t="s">
        <v>89</v>
      </c>
      <c r="B26" s="42">
        <v>3911</v>
      </c>
      <c r="C26" s="42">
        <v>38</v>
      </c>
      <c r="D26" s="42">
        <v>6337</v>
      </c>
      <c r="E26" s="42">
        <v>442</v>
      </c>
      <c r="F26" s="42">
        <v>6787</v>
      </c>
      <c r="G26" s="302">
        <v>279</v>
      </c>
      <c r="H26" s="15">
        <f t="shared" si="0"/>
        <v>17794</v>
      </c>
    </row>
    <row r="27" spans="1:8" ht="12.75">
      <c r="A27" s="9" t="s">
        <v>90</v>
      </c>
      <c r="B27" s="42">
        <v>10852</v>
      </c>
      <c r="C27" s="42">
        <v>83</v>
      </c>
      <c r="D27" s="42">
        <v>17482</v>
      </c>
      <c r="E27" s="42">
        <v>1539</v>
      </c>
      <c r="F27" s="42">
        <v>22462</v>
      </c>
      <c r="G27" s="302">
        <v>1007</v>
      </c>
      <c r="H27" s="15">
        <f t="shared" si="0"/>
        <v>53425</v>
      </c>
    </row>
    <row r="28" spans="1:8" ht="12.75">
      <c r="A28" s="9" t="s">
        <v>91</v>
      </c>
      <c r="B28" s="42">
        <v>4533</v>
      </c>
      <c r="C28" s="42">
        <v>34</v>
      </c>
      <c r="D28" s="42">
        <v>7569</v>
      </c>
      <c r="E28" s="42">
        <v>422</v>
      </c>
      <c r="F28" s="42">
        <v>7810</v>
      </c>
      <c r="G28" s="302">
        <v>336</v>
      </c>
      <c r="H28" s="15">
        <f t="shared" si="0"/>
        <v>20704</v>
      </c>
    </row>
    <row r="29" spans="1:8" ht="12.75">
      <c r="A29" s="9" t="s">
        <v>92</v>
      </c>
      <c r="B29" s="42">
        <v>5323</v>
      </c>
      <c r="C29" s="42">
        <v>75</v>
      </c>
      <c r="D29" s="42">
        <v>8704</v>
      </c>
      <c r="E29" s="42">
        <v>894</v>
      </c>
      <c r="F29" s="42">
        <v>10285</v>
      </c>
      <c r="G29" s="302">
        <v>761</v>
      </c>
      <c r="H29" s="15">
        <f t="shared" si="0"/>
        <v>26042</v>
      </c>
    </row>
    <row r="30" spans="1:8" ht="12.75">
      <c r="A30" s="9" t="s">
        <v>93</v>
      </c>
      <c r="B30" s="42">
        <v>3342</v>
      </c>
      <c r="C30" s="42">
        <v>0</v>
      </c>
      <c r="D30" s="42">
        <v>5520</v>
      </c>
      <c r="E30" s="42">
        <v>69</v>
      </c>
      <c r="F30" s="42">
        <v>4310</v>
      </c>
      <c r="G30" s="302">
        <v>100</v>
      </c>
      <c r="H30" s="15">
        <f t="shared" si="0"/>
        <v>13341</v>
      </c>
    </row>
    <row r="31" spans="1:8" ht="12.75">
      <c r="A31" s="9" t="s">
        <v>94</v>
      </c>
      <c r="B31" s="42">
        <v>1678</v>
      </c>
      <c r="C31" s="42">
        <v>21</v>
      </c>
      <c r="D31" s="42">
        <v>2864</v>
      </c>
      <c r="E31" s="42">
        <v>432</v>
      </c>
      <c r="F31" s="42">
        <v>3788</v>
      </c>
      <c r="G31" s="302">
        <v>195</v>
      </c>
      <c r="H31" s="15">
        <f t="shared" si="0"/>
        <v>8978</v>
      </c>
    </row>
    <row r="32" spans="1:8" s="4" customFormat="1" ht="12.75">
      <c r="A32" s="4" t="s">
        <v>8</v>
      </c>
      <c r="B32" s="43">
        <v>40459</v>
      </c>
      <c r="C32" s="43">
        <v>379</v>
      </c>
      <c r="D32" s="43">
        <v>66844</v>
      </c>
      <c r="E32" s="43">
        <v>5391</v>
      </c>
      <c r="F32" s="43">
        <v>83359</v>
      </c>
      <c r="G32" s="43">
        <f>SUM(G24:G31)</f>
        <v>3871</v>
      </c>
      <c r="H32" s="5">
        <f>SUM(H24:H31)</f>
        <v>200303</v>
      </c>
    </row>
    <row r="33" spans="2:8" s="9" customFormat="1" ht="12.75">
      <c r="B33" s="42"/>
      <c r="C33" s="42"/>
      <c r="D33" s="42"/>
      <c r="E33" s="42"/>
      <c r="F33" s="42"/>
      <c r="G33" s="302"/>
      <c r="H33" s="15"/>
    </row>
    <row r="34" spans="1:8" s="1" customFormat="1" ht="12.75">
      <c r="A34" s="1" t="s">
        <v>95</v>
      </c>
      <c r="B34" s="44"/>
      <c r="C34" s="44"/>
      <c r="D34" s="44"/>
      <c r="E34" s="44"/>
      <c r="F34" s="44"/>
      <c r="G34" s="303"/>
      <c r="H34" s="16"/>
    </row>
    <row r="35" spans="1:8" ht="12.75">
      <c r="A35" s="9" t="s">
        <v>96</v>
      </c>
      <c r="B35" s="42">
        <v>9864</v>
      </c>
      <c r="C35" s="42">
        <v>49</v>
      </c>
      <c r="D35" s="42">
        <v>15498</v>
      </c>
      <c r="E35" s="42">
        <v>1045</v>
      </c>
      <c r="F35" s="42">
        <v>20192</v>
      </c>
      <c r="G35" s="302">
        <v>718</v>
      </c>
      <c r="H35" s="15">
        <f aca="true" t="shared" si="1" ref="H35:H40">SUM(B35:G35)</f>
        <v>47366</v>
      </c>
    </row>
    <row r="36" spans="1:8" ht="12.75">
      <c r="A36" s="9" t="s">
        <v>97</v>
      </c>
      <c r="B36" s="42">
        <v>7251</v>
      </c>
      <c r="C36" s="42">
        <v>44</v>
      </c>
      <c r="D36" s="42">
        <v>11280</v>
      </c>
      <c r="E36" s="42">
        <v>816</v>
      </c>
      <c r="F36" s="42">
        <v>10986</v>
      </c>
      <c r="G36" s="302">
        <v>379</v>
      </c>
      <c r="H36" s="15">
        <f t="shared" si="1"/>
        <v>30756</v>
      </c>
    </row>
    <row r="37" spans="1:8" ht="12.75">
      <c r="A37" s="9" t="s">
        <v>98</v>
      </c>
      <c r="B37" s="42">
        <v>2957</v>
      </c>
      <c r="C37" s="42">
        <v>0</v>
      </c>
      <c r="D37" s="42">
        <v>4653</v>
      </c>
      <c r="E37" s="42">
        <v>292</v>
      </c>
      <c r="F37" s="42">
        <v>6826</v>
      </c>
      <c r="G37" s="302">
        <v>0</v>
      </c>
      <c r="H37" s="15">
        <f t="shared" si="1"/>
        <v>14728</v>
      </c>
    </row>
    <row r="38" spans="1:8" ht="12.75">
      <c r="A38" s="9" t="s">
        <v>99</v>
      </c>
      <c r="B38" s="42">
        <v>20676</v>
      </c>
      <c r="C38" s="42">
        <v>239</v>
      </c>
      <c r="D38" s="42">
        <v>32668</v>
      </c>
      <c r="E38" s="42">
        <v>2290</v>
      </c>
      <c r="F38" s="42">
        <v>34275</v>
      </c>
      <c r="G38" s="302">
        <v>1921</v>
      </c>
      <c r="H38" s="15">
        <f t="shared" si="1"/>
        <v>92069</v>
      </c>
    </row>
    <row r="39" spans="1:8" ht="12.75">
      <c r="A39" s="9" t="s">
        <v>100</v>
      </c>
      <c r="B39" s="42">
        <v>4667</v>
      </c>
      <c r="C39" s="42">
        <v>40</v>
      </c>
      <c r="D39" s="42">
        <v>7209</v>
      </c>
      <c r="E39" s="42">
        <v>537</v>
      </c>
      <c r="F39" s="42">
        <v>7333</v>
      </c>
      <c r="G39" s="302">
        <v>240</v>
      </c>
      <c r="H39" s="15">
        <f t="shared" si="1"/>
        <v>20026</v>
      </c>
    </row>
    <row r="40" spans="1:8" ht="12.75">
      <c r="A40" s="9" t="s">
        <v>101</v>
      </c>
      <c r="B40" s="42">
        <v>9750</v>
      </c>
      <c r="C40" s="42">
        <v>83</v>
      </c>
      <c r="D40" s="42">
        <v>15032</v>
      </c>
      <c r="E40" s="42">
        <v>1170</v>
      </c>
      <c r="F40" s="42">
        <v>17313</v>
      </c>
      <c r="G40" s="302">
        <v>862</v>
      </c>
      <c r="H40" s="15">
        <f t="shared" si="1"/>
        <v>44210</v>
      </c>
    </row>
    <row r="41" spans="1:8" s="4" customFormat="1" ht="12.75">
      <c r="A41" s="4" t="s">
        <v>8</v>
      </c>
      <c r="B41" s="43">
        <v>55165</v>
      </c>
      <c r="C41" s="43">
        <v>455</v>
      </c>
      <c r="D41" s="43">
        <v>86340</v>
      </c>
      <c r="E41" s="43">
        <v>6150</v>
      </c>
      <c r="F41" s="43">
        <v>96925</v>
      </c>
      <c r="G41" s="43">
        <v>4120</v>
      </c>
      <c r="H41" s="5">
        <f>SUM(H35:H40)</f>
        <v>249155</v>
      </c>
    </row>
    <row r="42" spans="2:8" s="9" customFormat="1" ht="12.75">
      <c r="B42" s="42"/>
      <c r="C42" s="42"/>
      <c r="D42" s="42"/>
      <c r="E42" s="42"/>
      <c r="F42" s="42"/>
      <c r="G42" s="302"/>
      <c r="H42" s="15"/>
    </row>
    <row r="43" spans="1:8" s="1" customFormat="1" ht="12.75">
      <c r="A43" s="1" t="s">
        <v>102</v>
      </c>
      <c r="B43" s="42"/>
      <c r="C43" s="42"/>
      <c r="D43" s="42"/>
      <c r="E43" s="42"/>
      <c r="F43" s="42"/>
      <c r="G43" s="302"/>
      <c r="H43" s="15"/>
    </row>
    <row r="44" spans="1:8" ht="12.75">
      <c r="A44" s="9" t="s">
        <v>103</v>
      </c>
      <c r="B44" s="45">
        <v>32</v>
      </c>
      <c r="C44" s="45">
        <v>0</v>
      </c>
      <c r="D44" s="45">
        <v>13</v>
      </c>
      <c r="E44" s="45">
        <v>0</v>
      </c>
      <c r="F44" s="45">
        <v>0</v>
      </c>
      <c r="G44" s="304">
        <v>0</v>
      </c>
      <c r="H44" s="46">
        <f>SUM(B44:G44)</f>
        <v>45</v>
      </c>
    </row>
    <row r="45" spans="1:8" s="4" customFormat="1" ht="12.75">
      <c r="A45" s="4" t="s">
        <v>8</v>
      </c>
      <c r="B45" s="47">
        <f aca="true" t="shared" si="2" ref="B45:G45">SUM(B44)</f>
        <v>32</v>
      </c>
      <c r="C45" s="47">
        <f t="shared" si="2"/>
        <v>0</v>
      </c>
      <c r="D45" s="47">
        <f t="shared" si="2"/>
        <v>13</v>
      </c>
      <c r="E45" s="47">
        <f t="shared" si="2"/>
        <v>0</v>
      </c>
      <c r="F45" s="47">
        <f t="shared" si="2"/>
        <v>0</v>
      </c>
      <c r="G45" s="47">
        <f t="shared" si="2"/>
        <v>0</v>
      </c>
      <c r="H45" s="14">
        <f>SUM(B45:G45)</f>
        <v>45</v>
      </c>
    </row>
    <row r="46" spans="2:8" s="9" customFormat="1" ht="12.75">
      <c r="B46" s="42"/>
      <c r="C46" s="42"/>
      <c r="D46" s="42"/>
      <c r="E46" s="42"/>
      <c r="F46" s="42"/>
      <c r="G46" s="302"/>
      <c r="H46" s="15"/>
    </row>
    <row r="47" spans="1:8" s="1" customFormat="1" ht="12.75">
      <c r="A47" s="1" t="s">
        <v>104</v>
      </c>
      <c r="B47" s="44"/>
      <c r="C47" s="44"/>
      <c r="D47" s="44"/>
      <c r="E47" s="44"/>
      <c r="F47" s="44"/>
      <c r="G47" s="303"/>
      <c r="H47" s="16"/>
    </row>
    <row r="48" spans="1:8" ht="12.75">
      <c r="A48" s="9" t="s">
        <v>105</v>
      </c>
      <c r="B48" s="42">
        <v>14895</v>
      </c>
      <c r="C48" s="42">
        <v>213</v>
      </c>
      <c r="D48" s="42">
        <v>23793</v>
      </c>
      <c r="E48" s="42">
        <v>2361</v>
      </c>
      <c r="F48" s="42">
        <v>32253</v>
      </c>
      <c r="G48" s="302">
        <v>1421</v>
      </c>
      <c r="H48" s="15">
        <f>SUM(B48:G48)</f>
        <v>74936</v>
      </c>
    </row>
    <row r="49" spans="1:8" ht="12.75">
      <c r="A49" s="9" t="s">
        <v>106</v>
      </c>
      <c r="B49" s="42">
        <v>8339</v>
      </c>
      <c r="C49" s="42">
        <v>61</v>
      </c>
      <c r="D49" s="42">
        <v>14316</v>
      </c>
      <c r="E49" s="42">
        <v>1273</v>
      </c>
      <c r="F49" s="42">
        <v>18332</v>
      </c>
      <c r="G49" s="302">
        <v>1422</v>
      </c>
      <c r="H49" s="15">
        <f>SUM(B49:G49)</f>
        <v>43743</v>
      </c>
    </row>
    <row r="50" spans="1:8" ht="12.75">
      <c r="A50" s="9" t="s">
        <v>107</v>
      </c>
      <c r="B50" s="42">
        <v>6997</v>
      </c>
      <c r="C50" s="42">
        <v>36</v>
      </c>
      <c r="D50" s="42">
        <v>11321</v>
      </c>
      <c r="E50" s="42">
        <v>853</v>
      </c>
      <c r="F50" s="42">
        <v>11413</v>
      </c>
      <c r="G50" s="302">
        <v>426</v>
      </c>
      <c r="H50" s="15">
        <f>SUM(B50:G50)</f>
        <v>31046</v>
      </c>
    </row>
    <row r="51" spans="1:8" s="4" customFormat="1" ht="12.75">
      <c r="A51" s="4" t="s">
        <v>8</v>
      </c>
      <c r="B51" s="43">
        <v>30231</v>
      </c>
      <c r="C51" s="43">
        <v>310</v>
      </c>
      <c r="D51" s="43">
        <v>49430</v>
      </c>
      <c r="E51" s="43">
        <v>4487</v>
      </c>
      <c r="F51" s="43">
        <v>61998</v>
      </c>
      <c r="G51" s="43">
        <v>3269</v>
      </c>
      <c r="H51" s="5">
        <f>SUM(H48:H50)</f>
        <v>149725</v>
      </c>
    </row>
    <row r="52" spans="2:8" s="9" customFormat="1" ht="12.75">
      <c r="B52" s="42"/>
      <c r="C52" s="42"/>
      <c r="D52" s="42"/>
      <c r="E52" s="42"/>
      <c r="F52" s="42"/>
      <c r="G52" s="302"/>
      <c r="H52" s="15"/>
    </row>
    <row r="53" spans="1:8" s="1" customFormat="1" ht="12.75">
      <c r="A53" s="274" t="s">
        <v>46</v>
      </c>
      <c r="B53" s="47">
        <f>SUM(B51,B45,B41,B32,B21,B19,B14)</f>
        <v>243482</v>
      </c>
      <c r="C53" s="47">
        <f aca="true" t="shared" si="3" ref="C53:H53">SUM(C51,C45,C41,C32,C21,C19,C14)</f>
        <v>1977</v>
      </c>
      <c r="D53" s="47">
        <f t="shared" si="3"/>
        <v>381882</v>
      </c>
      <c r="E53" s="47">
        <f t="shared" si="3"/>
        <v>27543</v>
      </c>
      <c r="F53" s="47">
        <f t="shared" si="3"/>
        <v>436146</v>
      </c>
      <c r="G53" s="47">
        <f t="shared" si="3"/>
        <v>18548</v>
      </c>
      <c r="H53" s="14">
        <f t="shared" si="3"/>
        <v>1109578</v>
      </c>
    </row>
    <row r="54" ht="12.75">
      <c r="G54" s="322"/>
    </row>
  </sheetData>
  <sheetProtection/>
  <mergeCells count="5">
    <mergeCell ref="B5:C5"/>
    <mergeCell ref="D5:E5"/>
    <mergeCell ref="F5:G5"/>
    <mergeCell ref="A2:H2"/>
    <mergeCell ref="A3:H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L33" sqref="L33"/>
    </sheetView>
  </sheetViews>
  <sheetFormatPr defaultColWidth="9.140625" defaultRowHeight="12.75"/>
  <cols>
    <col min="1" max="1" width="10.28125" style="9" customWidth="1"/>
    <col min="2" max="3" width="7.140625" style="0" customWidth="1"/>
    <col min="4" max="4" width="7.7109375" style="0" customWidth="1"/>
    <col min="5" max="7" width="7.140625" style="0" customWidth="1"/>
    <col min="8" max="8" width="8.7109375" style="0" customWidth="1"/>
    <col min="9" max="12" width="7.140625" style="0" customWidth="1"/>
    <col min="13" max="13" width="7.7109375" style="0" customWidth="1"/>
    <col min="14" max="16" width="7.140625" style="0" customWidth="1"/>
    <col min="17" max="17" width="7.140625" style="254" customWidth="1"/>
    <col min="18" max="18" width="8.7109375" style="254" customWidth="1"/>
    <col min="19" max="19" width="8.00390625" style="254" customWidth="1"/>
    <col min="20" max="21" width="7.140625" style="0" customWidth="1"/>
    <col min="22" max="22" width="8.28125" style="0" customWidth="1"/>
    <col min="23" max="23" width="7.140625" style="0" customWidth="1"/>
  </cols>
  <sheetData>
    <row r="1" ht="12.75">
      <c r="A1" s="1" t="s">
        <v>253</v>
      </c>
    </row>
    <row r="2" spans="1:22" ht="12.75">
      <c r="A2" s="514" t="s">
        <v>170</v>
      </c>
      <c r="B2" s="514"/>
      <c r="C2" s="514"/>
      <c r="D2" s="514"/>
      <c r="E2" s="514"/>
      <c r="F2" s="514"/>
      <c r="G2" s="514"/>
      <c r="H2" s="514"/>
      <c r="I2" s="514"/>
      <c r="J2" s="514"/>
      <c r="K2" s="514"/>
      <c r="L2" s="514"/>
      <c r="M2" s="514"/>
      <c r="N2" s="514"/>
      <c r="O2" s="514"/>
      <c r="P2" s="514"/>
      <c r="Q2" s="514"/>
      <c r="R2" s="514"/>
      <c r="S2" s="514"/>
      <c r="T2" s="514"/>
      <c r="U2" s="514"/>
      <c r="V2" s="514"/>
    </row>
    <row r="3" spans="1:22" ht="12.75">
      <c r="A3" s="514" t="s">
        <v>171</v>
      </c>
      <c r="B3" s="514"/>
      <c r="C3" s="514"/>
      <c r="D3" s="514"/>
      <c r="E3" s="514"/>
      <c r="F3" s="514"/>
      <c r="G3" s="514"/>
      <c r="H3" s="514"/>
      <c r="I3" s="514"/>
      <c r="J3" s="514"/>
      <c r="K3" s="514"/>
      <c r="L3" s="514"/>
      <c r="M3" s="514"/>
      <c r="N3" s="514"/>
      <c r="O3" s="514"/>
      <c r="P3" s="514"/>
      <c r="Q3" s="514"/>
      <c r="R3" s="514"/>
      <c r="S3" s="514"/>
      <c r="T3" s="514"/>
      <c r="U3" s="514"/>
      <c r="V3" s="514"/>
    </row>
    <row r="4" ht="13.5" thickBot="1"/>
    <row r="5" spans="1:22" s="52" customFormat="1" ht="9.75">
      <c r="A5" s="48"/>
      <c r="B5" s="49" t="s">
        <v>17</v>
      </c>
      <c r="C5" s="50"/>
      <c r="D5" s="50"/>
      <c r="E5" s="51"/>
      <c r="F5" s="50"/>
      <c r="G5" s="50"/>
      <c r="H5" s="49" t="s">
        <v>21</v>
      </c>
      <c r="I5" s="50"/>
      <c r="J5" s="50"/>
      <c r="K5" s="51"/>
      <c r="L5" s="50"/>
      <c r="M5" s="50"/>
      <c r="N5" s="49" t="s">
        <v>59</v>
      </c>
      <c r="O5" s="50"/>
      <c r="P5" s="50"/>
      <c r="Q5" s="51"/>
      <c r="R5" s="50"/>
      <c r="S5" s="50"/>
      <c r="T5" s="49" t="s">
        <v>8</v>
      </c>
      <c r="U5" s="50"/>
      <c r="V5" s="50"/>
    </row>
    <row r="6" spans="1:22" s="52" customFormat="1" ht="9.75">
      <c r="A6" s="53"/>
      <c r="B6" s="54" t="s">
        <v>108</v>
      </c>
      <c r="C6" s="55"/>
      <c r="D6" s="55"/>
      <c r="E6" s="54" t="s">
        <v>109</v>
      </c>
      <c r="F6" s="55"/>
      <c r="G6" s="56"/>
      <c r="H6" s="54" t="s">
        <v>108</v>
      </c>
      <c r="I6" s="55"/>
      <c r="J6" s="55"/>
      <c r="K6" s="54" t="s">
        <v>109</v>
      </c>
      <c r="L6" s="55"/>
      <c r="M6" s="56"/>
      <c r="N6" s="54" t="s">
        <v>108</v>
      </c>
      <c r="O6" s="55"/>
      <c r="P6" s="55"/>
      <c r="Q6" s="519" t="s">
        <v>109</v>
      </c>
      <c r="R6" s="520"/>
      <c r="S6" s="521"/>
      <c r="T6" s="57"/>
      <c r="U6" s="58"/>
      <c r="V6" s="58"/>
    </row>
    <row r="7" spans="1:22" s="52" customFormat="1" ht="9.75">
      <c r="A7" s="59" t="s">
        <v>110</v>
      </c>
      <c r="B7" s="60" t="s">
        <v>56</v>
      </c>
      <c r="C7" s="61" t="s">
        <v>57</v>
      </c>
      <c r="D7" s="61" t="s">
        <v>58</v>
      </c>
      <c r="E7" s="60" t="s">
        <v>56</v>
      </c>
      <c r="F7" s="61" t="s">
        <v>57</v>
      </c>
      <c r="G7" s="61" t="s">
        <v>58</v>
      </c>
      <c r="H7" s="60" t="s">
        <v>56</v>
      </c>
      <c r="I7" s="61" t="s">
        <v>57</v>
      </c>
      <c r="J7" s="61" t="s">
        <v>58</v>
      </c>
      <c r="K7" s="60" t="s">
        <v>56</v>
      </c>
      <c r="L7" s="61" t="s">
        <v>57</v>
      </c>
      <c r="M7" s="61" t="s">
        <v>58</v>
      </c>
      <c r="N7" s="60" t="s">
        <v>56</v>
      </c>
      <c r="O7" s="61" t="s">
        <v>57</v>
      </c>
      <c r="P7" s="61" t="s">
        <v>58</v>
      </c>
      <c r="Q7" s="305" t="s">
        <v>56</v>
      </c>
      <c r="R7" s="306" t="s">
        <v>57</v>
      </c>
      <c r="S7" s="306" t="s">
        <v>58</v>
      </c>
      <c r="T7" s="175" t="s">
        <v>56</v>
      </c>
      <c r="U7" s="176" t="s">
        <v>57</v>
      </c>
      <c r="V7" s="176" t="s">
        <v>58</v>
      </c>
    </row>
    <row r="8" spans="1:22" s="52" customFormat="1" ht="6.75" customHeight="1">
      <c r="A8" s="176"/>
      <c r="B8" s="175"/>
      <c r="C8" s="176"/>
      <c r="D8" s="176"/>
      <c r="E8" s="175"/>
      <c r="F8" s="176"/>
      <c r="G8" s="176"/>
      <c r="H8" s="175"/>
      <c r="I8" s="176"/>
      <c r="J8" s="176"/>
      <c r="K8" s="175"/>
      <c r="L8" s="176"/>
      <c r="M8" s="176"/>
      <c r="N8" s="175"/>
      <c r="O8" s="176"/>
      <c r="P8" s="176"/>
      <c r="Q8" s="307"/>
      <c r="R8" s="308"/>
      <c r="S8" s="308"/>
      <c r="T8" s="175"/>
      <c r="U8" s="176"/>
      <c r="V8" s="176"/>
    </row>
    <row r="9" spans="1:22" s="52" customFormat="1" ht="9.75">
      <c r="A9" s="275">
        <v>2006</v>
      </c>
      <c r="B9" s="64">
        <v>20332</v>
      </c>
      <c r="C9" s="53">
        <v>19555</v>
      </c>
      <c r="D9" s="53">
        <v>39887</v>
      </c>
      <c r="E9" s="64">
        <v>40</v>
      </c>
      <c r="F9" s="53">
        <v>29</v>
      </c>
      <c r="G9" s="74">
        <v>69</v>
      </c>
      <c r="H9" s="64"/>
      <c r="I9" s="53"/>
      <c r="J9" s="53"/>
      <c r="K9" s="62"/>
      <c r="L9" s="53"/>
      <c r="M9" s="53"/>
      <c r="N9" s="62"/>
      <c r="O9" s="53"/>
      <c r="P9" s="53"/>
      <c r="Q9" s="309"/>
      <c r="R9" s="310"/>
      <c r="S9" s="310"/>
      <c r="T9" s="62">
        <f>SUM(Q9,N9,K9,H9,E9,B9)</f>
        <v>20372</v>
      </c>
      <c r="U9" s="53">
        <f>SUM(R9,O9,L9,I9,F9,C9)</f>
        <v>19584</v>
      </c>
      <c r="V9" s="53">
        <f>SUM(T9:U9)</f>
        <v>39956</v>
      </c>
    </row>
    <row r="10" spans="1:22" s="52" customFormat="1" ht="9.75">
      <c r="A10" s="63">
        <f>A9-1</f>
        <v>2005</v>
      </c>
      <c r="B10" s="64">
        <v>35206</v>
      </c>
      <c r="C10" s="53">
        <v>33386</v>
      </c>
      <c r="D10" s="53">
        <v>68592</v>
      </c>
      <c r="E10" s="64">
        <v>158</v>
      </c>
      <c r="F10" s="53">
        <v>78</v>
      </c>
      <c r="G10" s="74">
        <v>236</v>
      </c>
      <c r="H10" s="64"/>
      <c r="I10" s="69"/>
      <c r="J10" s="69"/>
      <c r="K10" s="62"/>
      <c r="L10" s="69"/>
      <c r="M10" s="69"/>
      <c r="N10" s="62"/>
      <c r="O10" s="69"/>
      <c r="P10" s="69"/>
      <c r="Q10" s="309"/>
      <c r="R10" s="311"/>
      <c r="S10" s="311"/>
      <c r="T10" s="62">
        <f aca="true" t="shared" si="0" ref="T10:T47">SUM(Q10,N10,K10,H10,E10,B10)</f>
        <v>35364</v>
      </c>
      <c r="U10" s="53">
        <f aca="true" t="shared" si="1" ref="U10:U47">SUM(R10,O10,L10,I10,F10,C10)</f>
        <v>33464</v>
      </c>
      <c r="V10" s="53">
        <f aca="true" t="shared" si="2" ref="V10:V47">SUM(T10:U10)</f>
        <v>68828</v>
      </c>
    </row>
    <row r="11" spans="1:22" s="52" customFormat="1" ht="9.75">
      <c r="A11" s="63">
        <f>A10-1</f>
        <v>2004</v>
      </c>
      <c r="B11" s="64">
        <v>34296</v>
      </c>
      <c r="C11" s="69">
        <v>33032</v>
      </c>
      <c r="D11" s="53">
        <v>67328</v>
      </c>
      <c r="E11" s="64">
        <v>308</v>
      </c>
      <c r="F11" s="69">
        <v>167</v>
      </c>
      <c r="G11" s="53">
        <v>475</v>
      </c>
      <c r="H11" s="64">
        <v>1</v>
      </c>
      <c r="I11" s="69">
        <v>0</v>
      </c>
      <c r="J11" s="69">
        <v>1</v>
      </c>
      <c r="K11" s="62"/>
      <c r="L11" s="69"/>
      <c r="M11" s="69"/>
      <c r="N11" s="62"/>
      <c r="O11" s="69"/>
      <c r="P11" s="69"/>
      <c r="Q11" s="309"/>
      <c r="R11" s="311"/>
      <c r="S11" s="311"/>
      <c r="T11" s="62">
        <f t="shared" si="0"/>
        <v>34605</v>
      </c>
      <c r="U11" s="53">
        <f t="shared" si="1"/>
        <v>33199</v>
      </c>
      <c r="V11" s="53">
        <f t="shared" si="2"/>
        <v>67804</v>
      </c>
    </row>
    <row r="12" spans="1:22" s="52" customFormat="1" ht="9.75">
      <c r="A12" s="63">
        <f aca="true" t="shared" si="3" ref="A12:A46">A11-1</f>
        <v>2003</v>
      </c>
      <c r="B12" s="64">
        <v>32637</v>
      </c>
      <c r="C12" s="69">
        <v>31592</v>
      </c>
      <c r="D12" s="53">
        <v>64229</v>
      </c>
      <c r="E12" s="64">
        <v>468</v>
      </c>
      <c r="F12" s="69">
        <v>213</v>
      </c>
      <c r="G12" s="53">
        <v>681</v>
      </c>
      <c r="H12" s="64">
        <v>275</v>
      </c>
      <c r="I12" s="69">
        <v>337</v>
      </c>
      <c r="J12" s="69">
        <v>612</v>
      </c>
      <c r="K12" s="62">
        <v>7</v>
      </c>
      <c r="L12" s="69">
        <v>5</v>
      </c>
      <c r="M12" s="69">
        <v>12</v>
      </c>
      <c r="N12" s="62"/>
      <c r="O12" s="69"/>
      <c r="P12" s="69"/>
      <c r="Q12" s="309"/>
      <c r="R12" s="311"/>
      <c r="S12" s="311"/>
      <c r="T12" s="62">
        <f t="shared" si="0"/>
        <v>33387</v>
      </c>
      <c r="U12" s="53">
        <f t="shared" si="1"/>
        <v>32147</v>
      </c>
      <c r="V12" s="53">
        <f t="shared" si="2"/>
        <v>65534</v>
      </c>
    </row>
    <row r="13" spans="1:22" s="52" customFormat="1" ht="9.75">
      <c r="A13" s="63">
        <f t="shared" si="3"/>
        <v>2002</v>
      </c>
      <c r="B13" s="66">
        <v>2051</v>
      </c>
      <c r="C13" s="67">
        <v>1388</v>
      </c>
      <c r="D13" s="67">
        <v>3439</v>
      </c>
      <c r="E13" s="66">
        <v>282</v>
      </c>
      <c r="F13" s="67">
        <v>112</v>
      </c>
      <c r="G13" s="68">
        <v>394</v>
      </c>
      <c r="H13" s="66">
        <v>29685</v>
      </c>
      <c r="I13" s="70">
        <v>29556</v>
      </c>
      <c r="J13" s="70">
        <v>59241</v>
      </c>
      <c r="K13" s="71">
        <v>1071</v>
      </c>
      <c r="L13" s="70">
        <v>554</v>
      </c>
      <c r="M13" s="72">
        <v>1625</v>
      </c>
      <c r="N13" s="62"/>
      <c r="O13" s="69"/>
      <c r="P13" s="69"/>
      <c r="Q13" s="309"/>
      <c r="R13" s="311"/>
      <c r="S13" s="311"/>
      <c r="T13" s="62">
        <f t="shared" si="0"/>
        <v>33089</v>
      </c>
      <c r="U13" s="53">
        <f t="shared" si="1"/>
        <v>31610</v>
      </c>
      <c r="V13" s="53">
        <f t="shared" si="2"/>
        <v>64699</v>
      </c>
    </row>
    <row r="14" spans="1:22" s="52" customFormat="1" ht="9.75">
      <c r="A14" s="63">
        <f t="shared" si="3"/>
        <v>2001</v>
      </c>
      <c r="B14" s="64">
        <v>4</v>
      </c>
      <c r="C14" s="69">
        <v>1</v>
      </c>
      <c r="D14" s="53">
        <v>5</v>
      </c>
      <c r="E14" s="64">
        <v>83</v>
      </c>
      <c r="F14" s="69">
        <v>39</v>
      </c>
      <c r="G14" s="53">
        <v>122</v>
      </c>
      <c r="H14" s="64">
        <v>31292</v>
      </c>
      <c r="I14" s="53">
        <v>30922</v>
      </c>
      <c r="J14" s="73">
        <v>62214</v>
      </c>
      <c r="K14" s="62">
        <v>1748</v>
      </c>
      <c r="L14" s="53">
        <v>961</v>
      </c>
      <c r="M14" s="73">
        <v>2709</v>
      </c>
      <c r="N14" s="62"/>
      <c r="O14" s="69"/>
      <c r="P14" s="69"/>
      <c r="Q14" s="309"/>
      <c r="R14" s="311"/>
      <c r="S14" s="311"/>
      <c r="T14" s="62">
        <f t="shared" si="0"/>
        <v>33127</v>
      </c>
      <c r="U14" s="53">
        <f t="shared" si="1"/>
        <v>31923</v>
      </c>
      <c r="V14" s="53">
        <f t="shared" si="2"/>
        <v>65050</v>
      </c>
    </row>
    <row r="15" spans="1:22" s="52" customFormat="1" ht="9.75">
      <c r="A15" s="63">
        <f t="shared" si="3"/>
        <v>2000</v>
      </c>
      <c r="B15" s="62">
        <v>1</v>
      </c>
      <c r="C15" s="69">
        <v>0</v>
      </c>
      <c r="D15" s="69">
        <v>1</v>
      </c>
      <c r="E15" s="62"/>
      <c r="F15" s="69"/>
      <c r="G15" s="53"/>
      <c r="H15" s="62">
        <v>31481</v>
      </c>
      <c r="I15" s="69">
        <v>31283</v>
      </c>
      <c r="J15" s="69">
        <v>62764</v>
      </c>
      <c r="K15" s="62">
        <v>2409</v>
      </c>
      <c r="L15" s="69">
        <v>1292</v>
      </c>
      <c r="M15" s="69">
        <v>3701</v>
      </c>
      <c r="N15" s="62"/>
      <c r="O15" s="69"/>
      <c r="P15" s="69"/>
      <c r="Q15" s="309"/>
      <c r="R15" s="311"/>
      <c r="S15" s="311"/>
      <c r="T15" s="62">
        <f t="shared" si="0"/>
        <v>33891</v>
      </c>
      <c r="U15" s="53">
        <f t="shared" si="1"/>
        <v>32575</v>
      </c>
      <c r="V15" s="53">
        <f t="shared" si="2"/>
        <v>66466</v>
      </c>
    </row>
    <row r="16" spans="1:22" s="52" customFormat="1" ht="9.75">
      <c r="A16" s="63">
        <f t="shared" si="3"/>
        <v>1999</v>
      </c>
      <c r="B16" s="62">
        <v>1</v>
      </c>
      <c r="C16" s="69">
        <v>0</v>
      </c>
      <c r="D16" s="69">
        <v>1</v>
      </c>
      <c r="E16" s="62"/>
      <c r="F16" s="69"/>
      <c r="G16" s="69"/>
      <c r="H16" s="62">
        <v>30847</v>
      </c>
      <c r="I16" s="69">
        <v>31041</v>
      </c>
      <c r="J16" s="69">
        <v>61888</v>
      </c>
      <c r="K16" s="62">
        <v>2709</v>
      </c>
      <c r="L16" s="69">
        <v>1629</v>
      </c>
      <c r="M16" s="69">
        <v>4338</v>
      </c>
      <c r="N16" s="62">
        <v>1</v>
      </c>
      <c r="O16" s="69">
        <v>1</v>
      </c>
      <c r="P16" s="69">
        <v>2</v>
      </c>
      <c r="Q16" s="309"/>
      <c r="R16" s="311"/>
      <c r="S16" s="311"/>
      <c r="T16" s="62">
        <f t="shared" si="0"/>
        <v>33558</v>
      </c>
      <c r="U16" s="53">
        <f t="shared" si="1"/>
        <v>32671</v>
      </c>
      <c r="V16" s="53">
        <f t="shared" si="2"/>
        <v>66229</v>
      </c>
    </row>
    <row r="17" spans="1:22" s="52" customFormat="1" ht="9.75">
      <c r="A17" s="63">
        <f t="shared" si="3"/>
        <v>1998</v>
      </c>
      <c r="B17" s="62"/>
      <c r="C17" s="69"/>
      <c r="D17" s="69"/>
      <c r="E17" s="62"/>
      <c r="F17" s="69"/>
      <c r="G17" s="69"/>
      <c r="H17" s="62">
        <v>31307</v>
      </c>
      <c r="I17" s="69">
        <v>31010</v>
      </c>
      <c r="J17" s="69">
        <v>62317</v>
      </c>
      <c r="K17" s="62">
        <v>2968</v>
      </c>
      <c r="L17" s="69">
        <v>1862</v>
      </c>
      <c r="M17" s="69">
        <v>4830</v>
      </c>
      <c r="N17" s="62">
        <v>11</v>
      </c>
      <c r="O17" s="69">
        <v>7</v>
      </c>
      <c r="P17" s="69">
        <v>18</v>
      </c>
      <c r="Q17" s="309"/>
      <c r="R17" s="311"/>
      <c r="S17" s="311"/>
      <c r="T17" s="62">
        <f t="shared" si="0"/>
        <v>34286</v>
      </c>
      <c r="U17" s="53">
        <f t="shared" si="1"/>
        <v>32879</v>
      </c>
      <c r="V17" s="53">
        <f t="shared" si="2"/>
        <v>67165</v>
      </c>
    </row>
    <row r="18" spans="1:22" s="52" customFormat="1" ht="9.75">
      <c r="A18" s="63">
        <f t="shared" si="3"/>
        <v>1997</v>
      </c>
      <c r="B18" s="62"/>
      <c r="C18" s="69"/>
      <c r="D18" s="69"/>
      <c r="E18" s="62"/>
      <c r="F18" s="69"/>
      <c r="G18" s="69"/>
      <c r="H18" s="62">
        <v>31282</v>
      </c>
      <c r="I18" s="69">
        <v>31341</v>
      </c>
      <c r="J18" s="69">
        <v>62623</v>
      </c>
      <c r="K18" s="62">
        <v>3192</v>
      </c>
      <c r="L18" s="69">
        <v>1973</v>
      </c>
      <c r="M18" s="69">
        <v>5165</v>
      </c>
      <c r="N18" s="62">
        <v>480</v>
      </c>
      <c r="O18" s="69">
        <v>435</v>
      </c>
      <c r="P18" s="53">
        <v>915</v>
      </c>
      <c r="Q18" s="309">
        <v>2</v>
      </c>
      <c r="R18" s="311">
        <v>0</v>
      </c>
      <c r="S18" s="312">
        <v>2</v>
      </c>
      <c r="T18" s="62">
        <f t="shared" si="0"/>
        <v>34956</v>
      </c>
      <c r="U18" s="53">
        <f t="shared" si="1"/>
        <v>33749</v>
      </c>
      <c r="V18" s="53">
        <f t="shared" si="2"/>
        <v>68705</v>
      </c>
    </row>
    <row r="19" spans="1:22" s="52" customFormat="1" ht="9.75">
      <c r="A19" s="63">
        <f t="shared" si="3"/>
        <v>1996</v>
      </c>
      <c r="B19" s="62"/>
      <c r="C19" s="69"/>
      <c r="D19" s="69"/>
      <c r="E19" s="62"/>
      <c r="F19" s="53"/>
      <c r="G19" s="73"/>
      <c r="H19" s="71">
        <v>4868</v>
      </c>
      <c r="I19" s="70">
        <v>4650</v>
      </c>
      <c r="J19" s="70">
        <v>9518</v>
      </c>
      <c r="K19" s="71">
        <v>2787</v>
      </c>
      <c r="L19" s="70">
        <v>1776</v>
      </c>
      <c r="M19" s="72">
        <v>4563</v>
      </c>
      <c r="N19" s="71">
        <v>27006</v>
      </c>
      <c r="O19" s="70">
        <v>27071</v>
      </c>
      <c r="P19" s="70">
        <v>54077</v>
      </c>
      <c r="Q19" s="313">
        <v>185</v>
      </c>
      <c r="R19" s="314">
        <v>56</v>
      </c>
      <c r="S19" s="315">
        <v>241</v>
      </c>
      <c r="T19" s="62">
        <f t="shared" si="0"/>
        <v>34846</v>
      </c>
      <c r="U19" s="53">
        <f t="shared" si="1"/>
        <v>33553</v>
      </c>
      <c r="V19" s="53">
        <f t="shared" si="2"/>
        <v>68399</v>
      </c>
    </row>
    <row r="20" spans="1:22" s="52" customFormat="1" ht="9.75">
      <c r="A20" s="63">
        <f t="shared" si="3"/>
        <v>1995</v>
      </c>
      <c r="B20" s="62"/>
      <c r="C20" s="69"/>
      <c r="D20" s="69"/>
      <c r="E20" s="62"/>
      <c r="F20" s="53"/>
      <c r="G20" s="73"/>
      <c r="H20" s="62">
        <v>325</v>
      </c>
      <c r="I20" s="53">
        <v>361</v>
      </c>
      <c r="J20" s="53">
        <v>686</v>
      </c>
      <c r="K20" s="62">
        <v>302</v>
      </c>
      <c r="L20" s="69">
        <v>187</v>
      </c>
      <c r="M20" s="69">
        <v>489</v>
      </c>
      <c r="N20" s="62">
        <v>32727</v>
      </c>
      <c r="O20" s="53">
        <v>32143</v>
      </c>
      <c r="P20" s="73">
        <v>64870</v>
      </c>
      <c r="Q20" s="309">
        <v>1669</v>
      </c>
      <c r="R20" s="310">
        <v>906</v>
      </c>
      <c r="S20" s="312">
        <v>2575</v>
      </c>
      <c r="T20" s="62">
        <f t="shared" si="0"/>
        <v>35023</v>
      </c>
      <c r="U20" s="53">
        <f t="shared" si="1"/>
        <v>33597</v>
      </c>
      <c r="V20" s="53">
        <f t="shared" si="2"/>
        <v>68620</v>
      </c>
    </row>
    <row r="21" spans="1:22" s="52" customFormat="1" ht="9.75">
      <c r="A21" s="63">
        <f t="shared" si="3"/>
        <v>1994</v>
      </c>
      <c r="B21" s="62"/>
      <c r="C21" s="69"/>
      <c r="D21" s="69"/>
      <c r="E21" s="62"/>
      <c r="F21" s="69"/>
      <c r="G21" s="69"/>
      <c r="H21" s="62">
        <v>9</v>
      </c>
      <c r="I21" s="53">
        <v>8</v>
      </c>
      <c r="J21" s="69">
        <v>17</v>
      </c>
      <c r="K21" s="62">
        <v>66</v>
      </c>
      <c r="L21" s="69">
        <v>45</v>
      </c>
      <c r="M21" s="69">
        <v>111</v>
      </c>
      <c r="N21" s="62">
        <v>33408</v>
      </c>
      <c r="O21" s="69">
        <v>32423</v>
      </c>
      <c r="P21" s="53">
        <v>65831</v>
      </c>
      <c r="Q21" s="309">
        <v>1913</v>
      </c>
      <c r="R21" s="311">
        <v>1023</v>
      </c>
      <c r="S21" s="312">
        <v>2936</v>
      </c>
      <c r="T21" s="62">
        <f t="shared" si="0"/>
        <v>35396</v>
      </c>
      <c r="U21" s="53">
        <f t="shared" si="1"/>
        <v>33499</v>
      </c>
      <c r="V21" s="53">
        <f t="shared" si="2"/>
        <v>68895</v>
      </c>
    </row>
    <row r="22" spans="1:22" s="52" customFormat="1" ht="9.75">
      <c r="A22" s="63">
        <f t="shared" si="3"/>
        <v>1993</v>
      </c>
      <c r="B22" s="62"/>
      <c r="C22" s="69"/>
      <c r="D22" s="69"/>
      <c r="E22" s="62"/>
      <c r="F22" s="69"/>
      <c r="G22" s="69"/>
      <c r="H22" s="62"/>
      <c r="I22" s="69"/>
      <c r="J22" s="69"/>
      <c r="K22" s="62"/>
      <c r="L22" s="69"/>
      <c r="M22" s="69"/>
      <c r="N22" s="62">
        <v>33855</v>
      </c>
      <c r="O22" s="69">
        <v>33860</v>
      </c>
      <c r="P22" s="53">
        <v>67715</v>
      </c>
      <c r="Q22" s="309">
        <v>2032</v>
      </c>
      <c r="R22" s="311">
        <v>1095</v>
      </c>
      <c r="S22" s="312">
        <v>3127</v>
      </c>
      <c r="T22" s="62">
        <f t="shared" si="0"/>
        <v>35887</v>
      </c>
      <c r="U22" s="53">
        <f t="shared" si="1"/>
        <v>34955</v>
      </c>
      <c r="V22" s="53">
        <f t="shared" si="2"/>
        <v>70842</v>
      </c>
    </row>
    <row r="23" spans="1:22" s="52" customFormat="1" ht="9.75">
      <c r="A23" s="63">
        <f t="shared" si="3"/>
        <v>1992</v>
      </c>
      <c r="B23" s="62"/>
      <c r="C23" s="69"/>
      <c r="D23" s="69"/>
      <c r="E23" s="62"/>
      <c r="F23" s="69"/>
      <c r="G23" s="69"/>
      <c r="H23" s="62"/>
      <c r="I23" s="69"/>
      <c r="J23" s="69"/>
      <c r="K23" s="62"/>
      <c r="L23" s="69"/>
      <c r="M23" s="69"/>
      <c r="N23" s="62">
        <v>34147</v>
      </c>
      <c r="O23" s="69">
        <v>34182</v>
      </c>
      <c r="P23" s="53">
        <v>68329</v>
      </c>
      <c r="Q23" s="309">
        <v>1890</v>
      </c>
      <c r="R23" s="311">
        <v>1125</v>
      </c>
      <c r="S23" s="312">
        <v>3015</v>
      </c>
      <c r="T23" s="62">
        <f t="shared" si="0"/>
        <v>36037</v>
      </c>
      <c r="U23" s="53">
        <f t="shared" si="1"/>
        <v>35307</v>
      </c>
      <c r="V23" s="53">
        <f t="shared" si="2"/>
        <v>71344</v>
      </c>
    </row>
    <row r="24" spans="1:22" s="52" customFormat="1" ht="9.75">
      <c r="A24" s="63">
        <f t="shared" si="3"/>
        <v>1991</v>
      </c>
      <c r="B24" s="62"/>
      <c r="C24" s="69"/>
      <c r="D24" s="69"/>
      <c r="E24" s="62"/>
      <c r="F24" s="69"/>
      <c r="G24" s="69"/>
      <c r="H24" s="62">
        <v>0</v>
      </c>
      <c r="I24" s="69">
        <v>1</v>
      </c>
      <c r="J24" s="69">
        <v>1</v>
      </c>
      <c r="K24" s="64"/>
      <c r="L24" s="69"/>
      <c r="M24" s="74"/>
      <c r="N24" s="64">
        <v>33123</v>
      </c>
      <c r="O24" s="69">
        <v>33153</v>
      </c>
      <c r="P24" s="53">
        <v>66276</v>
      </c>
      <c r="Q24" s="309">
        <v>1723</v>
      </c>
      <c r="R24" s="316">
        <v>1013</v>
      </c>
      <c r="S24" s="312">
        <v>2736</v>
      </c>
      <c r="T24" s="62">
        <f t="shared" si="0"/>
        <v>34846</v>
      </c>
      <c r="U24" s="53">
        <f t="shared" si="1"/>
        <v>34167</v>
      </c>
      <c r="V24" s="53">
        <f t="shared" si="2"/>
        <v>69013</v>
      </c>
    </row>
    <row r="25" spans="1:22" s="52" customFormat="1" ht="9.75">
      <c r="A25" s="63">
        <f t="shared" si="3"/>
        <v>1990</v>
      </c>
      <c r="B25" s="62"/>
      <c r="C25" s="69"/>
      <c r="D25" s="69"/>
      <c r="E25" s="62"/>
      <c r="F25" s="69"/>
      <c r="G25" s="69"/>
      <c r="H25" s="62"/>
      <c r="I25" s="53"/>
      <c r="J25" s="73"/>
      <c r="K25" s="62"/>
      <c r="L25" s="53"/>
      <c r="M25" s="73"/>
      <c r="N25" s="71">
        <v>15812</v>
      </c>
      <c r="O25" s="70">
        <v>12492</v>
      </c>
      <c r="P25" s="70">
        <v>28304</v>
      </c>
      <c r="Q25" s="313">
        <v>1083</v>
      </c>
      <c r="R25" s="314">
        <v>721</v>
      </c>
      <c r="S25" s="315">
        <v>1804</v>
      </c>
      <c r="T25" s="62">
        <f t="shared" si="0"/>
        <v>16895</v>
      </c>
      <c r="U25" s="53">
        <f t="shared" si="1"/>
        <v>13213</v>
      </c>
      <c r="V25" s="53">
        <f t="shared" si="2"/>
        <v>30108</v>
      </c>
    </row>
    <row r="26" spans="1:22" s="52" customFormat="1" ht="9.75">
      <c r="A26" s="63">
        <f t="shared" si="3"/>
        <v>1989</v>
      </c>
      <c r="B26" s="62"/>
      <c r="C26" s="69"/>
      <c r="D26" s="69"/>
      <c r="E26" s="62"/>
      <c r="F26" s="69"/>
      <c r="G26" s="69"/>
      <c r="H26" s="62"/>
      <c r="I26" s="53"/>
      <c r="J26" s="73"/>
      <c r="K26" s="62"/>
      <c r="L26" s="53"/>
      <c r="M26" s="73"/>
      <c r="N26" s="62">
        <v>6451</v>
      </c>
      <c r="O26" s="53">
        <v>5188</v>
      </c>
      <c r="P26" s="53">
        <v>11639</v>
      </c>
      <c r="Q26" s="309">
        <v>516</v>
      </c>
      <c r="R26" s="310">
        <v>412</v>
      </c>
      <c r="S26" s="312">
        <v>928</v>
      </c>
      <c r="T26" s="62">
        <f t="shared" si="0"/>
        <v>6967</v>
      </c>
      <c r="U26" s="53">
        <f t="shared" si="1"/>
        <v>5600</v>
      </c>
      <c r="V26" s="53">
        <f t="shared" si="2"/>
        <v>12567</v>
      </c>
    </row>
    <row r="27" spans="1:22" s="52" customFormat="1" ht="9.75">
      <c r="A27" s="63">
        <f t="shared" si="3"/>
        <v>1988</v>
      </c>
      <c r="B27" s="62"/>
      <c r="C27" s="69"/>
      <c r="D27" s="69"/>
      <c r="E27" s="62"/>
      <c r="F27" s="69"/>
      <c r="G27" s="69"/>
      <c r="H27" s="62"/>
      <c r="I27" s="53"/>
      <c r="J27" s="53"/>
      <c r="K27" s="62"/>
      <c r="L27" s="53"/>
      <c r="M27" s="53"/>
      <c r="N27" s="62">
        <v>1931</v>
      </c>
      <c r="O27" s="53">
        <v>2291</v>
      </c>
      <c r="P27" s="53">
        <v>4222</v>
      </c>
      <c r="Q27" s="309">
        <v>316</v>
      </c>
      <c r="R27" s="310">
        <v>251</v>
      </c>
      <c r="S27" s="310">
        <v>567</v>
      </c>
      <c r="T27" s="62">
        <f t="shared" si="0"/>
        <v>2247</v>
      </c>
      <c r="U27" s="53">
        <f t="shared" si="1"/>
        <v>2542</v>
      </c>
      <c r="V27" s="53">
        <f t="shared" si="2"/>
        <v>4789</v>
      </c>
    </row>
    <row r="28" spans="1:22" s="52" customFormat="1" ht="9.75">
      <c r="A28" s="63">
        <f t="shared" si="3"/>
        <v>1987</v>
      </c>
      <c r="B28" s="62"/>
      <c r="C28" s="69"/>
      <c r="D28" s="69"/>
      <c r="E28" s="62"/>
      <c r="F28" s="69"/>
      <c r="G28" s="69"/>
      <c r="H28" s="62"/>
      <c r="I28" s="53"/>
      <c r="J28" s="53"/>
      <c r="K28" s="62"/>
      <c r="L28" s="53"/>
      <c r="M28" s="53"/>
      <c r="N28" s="62">
        <v>528</v>
      </c>
      <c r="O28" s="53">
        <v>868</v>
      </c>
      <c r="P28" s="53">
        <v>1396</v>
      </c>
      <c r="Q28" s="309">
        <v>163</v>
      </c>
      <c r="R28" s="310">
        <v>139</v>
      </c>
      <c r="S28" s="310">
        <v>302</v>
      </c>
      <c r="T28" s="62">
        <f t="shared" si="0"/>
        <v>691</v>
      </c>
      <c r="U28" s="53">
        <f t="shared" si="1"/>
        <v>1007</v>
      </c>
      <c r="V28" s="53">
        <f t="shared" si="2"/>
        <v>1698</v>
      </c>
    </row>
    <row r="29" spans="1:22" s="52" customFormat="1" ht="9.75">
      <c r="A29" s="63">
        <f t="shared" si="3"/>
        <v>1986</v>
      </c>
      <c r="B29" s="62"/>
      <c r="C29" s="69"/>
      <c r="D29" s="69"/>
      <c r="E29" s="62"/>
      <c r="F29" s="69"/>
      <c r="G29" s="69"/>
      <c r="H29" s="62"/>
      <c r="I29" s="53"/>
      <c r="J29" s="53"/>
      <c r="K29" s="62"/>
      <c r="L29" s="53"/>
      <c r="M29" s="53"/>
      <c r="N29" s="62">
        <v>180</v>
      </c>
      <c r="O29" s="53">
        <v>383</v>
      </c>
      <c r="P29" s="53">
        <v>563</v>
      </c>
      <c r="Q29" s="309">
        <v>85</v>
      </c>
      <c r="R29" s="310">
        <v>61</v>
      </c>
      <c r="S29" s="310">
        <v>146</v>
      </c>
      <c r="T29" s="62">
        <f t="shared" si="0"/>
        <v>265</v>
      </c>
      <c r="U29" s="53">
        <f t="shared" si="1"/>
        <v>444</v>
      </c>
      <c r="V29" s="53">
        <f t="shared" si="2"/>
        <v>709</v>
      </c>
    </row>
    <row r="30" spans="1:22" s="52" customFormat="1" ht="9.75">
      <c r="A30" s="63">
        <f t="shared" si="3"/>
        <v>1985</v>
      </c>
      <c r="B30" s="62"/>
      <c r="C30" s="69"/>
      <c r="D30" s="69"/>
      <c r="E30" s="62"/>
      <c r="F30" s="69"/>
      <c r="G30" s="69"/>
      <c r="H30" s="62"/>
      <c r="I30" s="53"/>
      <c r="J30" s="53"/>
      <c r="K30" s="62"/>
      <c r="L30" s="53"/>
      <c r="M30" s="53"/>
      <c r="N30" s="62">
        <v>68</v>
      </c>
      <c r="O30" s="53">
        <v>189</v>
      </c>
      <c r="P30" s="53">
        <v>257</v>
      </c>
      <c r="Q30" s="309">
        <v>40</v>
      </c>
      <c r="R30" s="310">
        <v>29</v>
      </c>
      <c r="S30" s="310">
        <v>69</v>
      </c>
      <c r="T30" s="62">
        <f t="shared" si="0"/>
        <v>108</v>
      </c>
      <c r="U30" s="53">
        <f t="shared" si="1"/>
        <v>218</v>
      </c>
      <c r="V30" s="53">
        <f t="shared" si="2"/>
        <v>326</v>
      </c>
    </row>
    <row r="31" spans="1:22" s="52" customFormat="1" ht="9.75">
      <c r="A31" s="63">
        <f t="shared" si="3"/>
        <v>1984</v>
      </c>
      <c r="B31" s="62"/>
      <c r="C31" s="69"/>
      <c r="D31" s="69"/>
      <c r="E31" s="62"/>
      <c r="F31" s="69"/>
      <c r="G31" s="69"/>
      <c r="H31" s="62"/>
      <c r="I31" s="53"/>
      <c r="J31" s="53"/>
      <c r="K31" s="62"/>
      <c r="L31" s="53"/>
      <c r="M31" s="53"/>
      <c r="N31" s="62">
        <v>50</v>
      </c>
      <c r="O31" s="53">
        <v>155</v>
      </c>
      <c r="P31" s="53">
        <v>205</v>
      </c>
      <c r="Q31" s="309">
        <v>14</v>
      </c>
      <c r="R31" s="310">
        <v>12</v>
      </c>
      <c r="S31" s="310">
        <v>26</v>
      </c>
      <c r="T31" s="62">
        <f t="shared" si="0"/>
        <v>64</v>
      </c>
      <c r="U31" s="53">
        <f t="shared" si="1"/>
        <v>167</v>
      </c>
      <c r="V31" s="53">
        <f t="shared" si="2"/>
        <v>231</v>
      </c>
    </row>
    <row r="32" spans="1:22" s="52" customFormat="1" ht="9.75">
      <c r="A32" s="63">
        <f t="shared" si="3"/>
        <v>1983</v>
      </c>
      <c r="B32" s="62"/>
      <c r="C32" s="69"/>
      <c r="D32" s="69"/>
      <c r="E32" s="62"/>
      <c r="F32" s="69"/>
      <c r="G32" s="69"/>
      <c r="H32" s="62"/>
      <c r="I32" s="53"/>
      <c r="J32" s="53"/>
      <c r="K32" s="62"/>
      <c r="L32" s="53"/>
      <c r="M32" s="53"/>
      <c r="N32" s="62">
        <v>30</v>
      </c>
      <c r="O32" s="53">
        <v>110</v>
      </c>
      <c r="P32" s="53">
        <v>140</v>
      </c>
      <c r="Q32" s="309">
        <v>4</v>
      </c>
      <c r="R32" s="310">
        <v>1</v>
      </c>
      <c r="S32" s="310">
        <v>5</v>
      </c>
      <c r="T32" s="62">
        <f t="shared" si="0"/>
        <v>34</v>
      </c>
      <c r="U32" s="53">
        <f t="shared" si="1"/>
        <v>111</v>
      </c>
      <c r="V32" s="53">
        <f t="shared" si="2"/>
        <v>145</v>
      </c>
    </row>
    <row r="33" spans="1:22" s="52" customFormat="1" ht="9.75">
      <c r="A33" s="63">
        <f t="shared" si="3"/>
        <v>1982</v>
      </c>
      <c r="B33" s="62"/>
      <c r="C33" s="69"/>
      <c r="D33" s="69"/>
      <c r="E33" s="62"/>
      <c r="F33" s="69"/>
      <c r="G33" s="69"/>
      <c r="H33" s="62"/>
      <c r="I33" s="53"/>
      <c r="J33" s="53"/>
      <c r="K33" s="62"/>
      <c r="L33" s="53"/>
      <c r="M33" s="53"/>
      <c r="N33" s="62">
        <v>14</v>
      </c>
      <c r="O33" s="53">
        <v>113</v>
      </c>
      <c r="P33" s="53">
        <v>127</v>
      </c>
      <c r="Q33" s="309">
        <v>5</v>
      </c>
      <c r="R33" s="310">
        <v>1</v>
      </c>
      <c r="S33" s="310">
        <v>6</v>
      </c>
      <c r="T33" s="62">
        <f t="shared" si="0"/>
        <v>19</v>
      </c>
      <c r="U33" s="53">
        <f t="shared" si="1"/>
        <v>114</v>
      </c>
      <c r="V33" s="53">
        <f t="shared" si="2"/>
        <v>133</v>
      </c>
    </row>
    <row r="34" spans="1:22" s="52" customFormat="1" ht="9.75">
      <c r="A34" s="63">
        <f t="shared" si="3"/>
        <v>1981</v>
      </c>
      <c r="B34" s="62"/>
      <c r="C34" s="69"/>
      <c r="D34" s="69"/>
      <c r="E34" s="62"/>
      <c r="F34" s="69"/>
      <c r="G34" s="69"/>
      <c r="H34" s="62"/>
      <c r="I34" s="53"/>
      <c r="J34" s="53"/>
      <c r="K34" s="62"/>
      <c r="L34" s="53"/>
      <c r="M34" s="53"/>
      <c r="N34" s="62">
        <v>16</v>
      </c>
      <c r="O34" s="53">
        <v>109</v>
      </c>
      <c r="P34" s="53">
        <v>125</v>
      </c>
      <c r="Q34" s="309">
        <v>0</v>
      </c>
      <c r="R34" s="310">
        <v>1</v>
      </c>
      <c r="S34" s="310">
        <v>1</v>
      </c>
      <c r="T34" s="62">
        <f t="shared" si="0"/>
        <v>16</v>
      </c>
      <c r="U34" s="53">
        <f t="shared" si="1"/>
        <v>110</v>
      </c>
      <c r="V34" s="53">
        <f t="shared" si="2"/>
        <v>126</v>
      </c>
    </row>
    <row r="35" spans="1:22" s="52" customFormat="1" ht="9.75">
      <c r="A35" s="63">
        <f t="shared" si="3"/>
        <v>1980</v>
      </c>
      <c r="B35" s="62"/>
      <c r="C35" s="69"/>
      <c r="D35" s="69"/>
      <c r="E35" s="62"/>
      <c r="F35" s="69"/>
      <c r="G35" s="69"/>
      <c r="H35" s="62"/>
      <c r="I35" s="53"/>
      <c r="J35" s="53"/>
      <c r="K35" s="62"/>
      <c r="L35" s="53"/>
      <c r="M35" s="53"/>
      <c r="N35" s="62">
        <v>16</v>
      </c>
      <c r="O35" s="53">
        <v>85</v>
      </c>
      <c r="P35" s="53">
        <v>101</v>
      </c>
      <c r="Q35" s="309">
        <v>1</v>
      </c>
      <c r="R35" s="310">
        <v>0</v>
      </c>
      <c r="S35" s="310">
        <v>1</v>
      </c>
      <c r="T35" s="62">
        <f t="shared" si="0"/>
        <v>17</v>
      </c>
      <c r="U35" s="53">
        <f t="shared" si="1"/>
        <v>85</v>
      </c>
      <c r="V35" s="53">
        <f t="shared" si="2"/>
        <v>102</v>
      </c>
    </row>
    <row r="36" spans="1:22" s="52" customFormat="1" ht="9.75">
      <c r="A36" s="63">
        <f t="shared" si="3"/>
        <v>1979</v>
      </c>
      <c r="B36" s="62"/>
      <c r="C36" s="69"/>
      <c r="D36" s="69"/>
      <c r="E36" s="62"/>
      <c r="F36" s="69"/>
      <c r="G36" s="69"/>
      <c r="H36" s="62"/>
      <c r="I36" s="53"/>
      <c r="J36" s="53"/>
      <c r="K36" s="62"/>
      <c r="L36" s="53"/>
      <c r="M36" s="53"/>
      <c r="N36" s="62">
        <v>7</v>
      </c>
      <c r="O36" s="53">
        <v>62</v>
      </c>
      <c r="P36" s="53">
        <v>69</v>
      </c>
      <c r="Q36" s="309">
        <v>1</v>
      </c>
      <c r="R36" s="310">
        <v>2</v>
      </c>
      <c r="S36" s="310">
        <v>3</v>
      </c>
      <c r="T36" s="62">
        <f t="shared" si="0"/>
        <v>8</v>
      </c>
      <c r="U36" s="53">
        <f t="shared" si="1"/>
        <v>64</v>
      </c>
      <c r="V36" s="53">
        <f t="shared" si="2"/>
        <v>72</v>
      </c>
    </row>
    <row r="37" spans="1:22" s="52" customFormat="1" ht="12" customHeight="1">
      <c r="A37" s="63">
        <f t="shared" si="3"/>
        <v>1978</v>
      </c>
      <c r="B37" s="62"/>
      <c r="C37" s="69"/>
      <c r="D37" s="69"/>
      <c r="E37" s="62"/>
      <c r="F37" s="69"/>
      <c r="G37" s="69"/>
      <c r="H37" s="62"/>
      <c r="I37" s="53"/>
      <c r="J37" s="53"/>
      <c r="K37" s="62"/>
      <c r="L37" s="53"/>
      <c r="M37" s="53"/>
      <c r="N37" s="62">
        <v>10</v>
      </c>
      <c r="O37" s="53">
        <v>74</v>
      </c>
      <c r="P37" s="53">
        <v>84</v>
      </c>
      <c r="Q37" s="309">
        <v>2</v>
      </c>
      <c r="R37" s="310">
        <v>0</v>
      </c>
      <c r="S37" s="310">
        <v>2</v>
      </c>
      <c r="T37" s="62">
        <f t="shared" si="0"/>
        <v>12</v>
      </c>
      <c r="U37" s="53">
        <f t="shared" si="1"/>
        <v>74</v>
      </c>
      <c r="V37" s="53">
        <f t="shared" si="2"/>
        <v>86</v>
      </c>
    </row>
    <row r="38" spans="1:22" s="52" customFormat="1" ht="12" customHeight="1">
      <c r="A38" s="63">
        <f t="shared" si="3"/>
        <v>1977</v>
      </c>
      <c r="B38" s="62"/>
      <c r="C38" s="69"/>
      <c r="D38" s="69"/>
      <c r="E38" s="62"/>
      <c r="F38" s="69"/>
      <c r="G38" s="69"/>
      <c r="H38" s="62"/>
      <c r="I38" s="53"/>
      <c r="J38" s="53"/>
      <c r="K38" s="62"/>
      <c r="L38" s="53"/>
      <c r="M38" s="53"/>
      <c r="N38" s="62">
        <v>10</v>
      </c>
      <c r="O38" s="53">
        <v>62</v>
      </c>
      <c r="P38" s="53">
        <v>72</v>
      </c>
      <c r="Q38" s="309">
        <v>0</v>
      </c>
      <c r="R38" s="310">
        <v>1</v>
      </c>
      <c r="S38" s="310">
        <v>1</v>
      </c>
      <c r="T38" s="62">
        <f t="shared" si="0"/>
        <v>10</v>
      </c>
      <c r="U38" s="53">
        <f t="shared" si="1"/>
        <v>63</v>
      </c>
      <c r="V38" s="53">
        <f t="shared" si="2"/>
        <v>73</v>
      </c>
    </row>
    <row r="39" spans="1:22" s="52" customFormat="1" ht="12" customHeight="1">
      <c r="A39" s="63">
        <f t="shared" si="3"/>
        <v>1976</v>
      </c>
      <c r="B39" s="62"/>
      <c r="C39" s="69"/>
      <c r="D39" s="69"/>
      <c r="E39" s="62"/>
      <c r="F39" s="69"/>
      <c r="G39" s="69"/>
      <c r="H39" s="62"/>
      <c r="I39" s="53"/>
      <c r="J39" s="53"/>
      <c r="K39" s="62"/>
      <c r="L39" s="53"/>
      <c r="M39" s="53"/>
      <c r="N39" s="62">
        <v>7</v>
      </c>
      <c r="O39" s="53">
        <v>63</v>
      </c>
      <c r="P39" s="53">
        <v>70</v>
      </c>
      <c r="Q39" s="309">
        <v>0</v>
      </c>
      <c r="R39" s="310">
        <v>1</v>
      </c>
      <c r="S39" s="310">
        <v>1</v>
      </c>
      <c r="T39" s="62">
        <f t="shared" si="0"/>
        <v>7</v>
      </c>
      <c r="U39" s="53">
        <f t="shared" si="1"/>
        <v>64</v>
      </c>
      <c r="V39" s="53">
        <f t="shared" si="2"/>
        <v>71</v>
      </c>
    </row>
    <row r="40" spans="1:22" s="52" customFormat="1" ht="12" customHeight="1">
      <c r="A40" s="63">
        <f t="shared" si="3"/>
        <v>1975</v>
      </c>
      <c r="B40" s="62"/>
      <c r="C40" s="69"/>
      <c r="D40" s="69"/>
      <c r="E40" s="62"/>
      <c r="F40" s="69"/>
      <c r="G40" s="69"/>
      <c r="H40" s="62"/>
      <c r="I40" s="53"/>
      <c r="J40" s="53"/>
      <c r="K40" s="62"/>
      <c r="L40" s="53"/>
      <c r="M40" s="53"/>
      <c r="N40" s="62">
        <v>7</v>
      </c>
      <c r="O40" s="53">
        <v>50</v>
      </c>
      <c r="P40" s="53">
        <v>57</v>
      </c>
      <c r="Q40" s="309">
        <v>1</v>
      </c>
      <c r="R40" s="310">
        <v>0</v>
      </c>
      <c r="S40" s="310">
        <v>1</v>
      </c>
      <c r="T40" s="62">
        <f t="shared" si="0"/>
        <v>8</v>
      </c>
      <c r="U40" s="53">
        <f t="shared" si="1"/>
        <v>50</v>
      </c>
      <c r="V40" s="53">
        <f t="shared" si="2"/>
        <v>58</v>
      </c>
    </row>
    <row r="41" spans="1:22" s="52" customFormat="1" ht="12" customHeight="1">
      <c r="A41" s="63">
        <f t="shared" si="3"/>
        <v>1974</v>
      </c>
      <c r="B41" s="62"/>
      <c r="C41" s="69"/>
      <c r="D41" s="69"/>
      <c r="E41" s="62"/>
      <c r="F41" s="69"/>
      <c r="G41" s="69"/>
      <c r="H41" s="62"/>
      <c r="I41" s="53"/>
      <c r="J41" s="53"/>
      <c r="K41" s="62"/>
      <c r="L41" s="53"/>
      <c r="M41" s="53"/>
      <c r="N41" s="62">
        <v>7</v>
      </c>
      <c r="O41" s="53">
        <v>58</v>
      </c>
      <c r="P41" s="53">
        <v>65</v>
      </c>
      <c r="Q41" s="309">
        <v>0</v>
      </c>
      <c r="R41" s="310">
        <v>0</v>
      </c>
      <c r="S41" s="310">
        <v>0</v>
      </c>
      <c r="T41" s="62">
        <f t="shared" si="0"/>
        <v>7</v>
      </c>
      <c r="U41" s="53">
        <f t="shared" si="1"/>
        <v>58</v>
      </c>
      <c r="V41" s="53">
        <f t="shared" si="2"/>
        <v>65</v>
      </c>
    </row>
    <row r="42" spans="1:22" s="52" customFormat="1" ht="12" customHeight="1">
      <c r="A42" s="63">
        <f t="shared" si="3"/>
        <v>1973</v>
      </c>
      <c r="B42" s="62"/>
      <c r="C42" s="69"/>
      <c r="D42" s="69"/>
      <c r="E42" s="62"/>
      <c r="F42" s="69"/>
      <c r="G42" s="69"/>
      <c r="H42" s="62"/>
      <c r="I42" s="53"/>
      <c r="J42" s="53"/>
      <c r="K42" s="62"/>
      <c r="L42" s="53"/>
      <c r="M42" s="53"/>
      <c r="N42" s="62">
        <v>5</v>
      </c>
      <c r="O42" s="53">
        <v>49</v>
      </c>
      <c r="P42" s="53">
        <v>54</v>
      </c>
      <c r="Q42" s="309">
        <v>2</v>
      </c>
      <c r="R42" s="310">
        <v>0</v>
      </c>
      <c r="S42" s="310">
        <v>2</v>
      </c>
      <c r="T42" s="62">
        <f t="shared" si="0"/>
        <v>7</v>
      </c>
      <c r="U42" s="53">
        <f t="shared" si="1"/>
        <v>49</v>
      </c>
      <c r="V42" s="53">
        <f t="shared" si="2"/>
        <v>56</v>
      </c>
    </row>
    <row r="43" spans="1:22" s="52" customFormat="1" ht="12" customHeight="1">
      <c r="A43" s="63">
        <f t="shared" si="3"/>
        <v>1972</v>
      </c>
      <c r="B43" s="62"/>
      <c r="C43" s="69"/>
      <c r="D43" s="69"/>
      <c r="E43" s="62"/>
      <c r="F43" s="69"/>
      <c r="G43" s="69"/>
      <c r="H43" s="62"/>
      <c r="I43" s="53"/>
      <c r="J43" s="53"/>
      <c r="K43" s="62"/>
      <c r="L43" s="53"/>
      <c r="M43" s="53"/>
      <c r="N43" s="62">
        <v>9</v>
      </c>
      <c r="O43" s="53">
        <v>67</v>
      </c>
      <c r="P43" s="53">
        <v>76</v>
      </c>
      <c r="Q43" s="309">
        <v>2</v>
      </c>
      <c r="R43" s="310">
        <v>0</v>
      </c>
      <c r="S43" s="310">
        <v>2</v>
      </c>
      <c r="T43" s="62">
        <f t="shared" si="0"/>
        <v>11</v>
      </c>
      <c r="U43" s="53">
        <f t="shared" si="1"/>
        <v>67</v>
      </c>
      <c r="V43" s="53">
        <f t="shared" si="2"/>
        <v>78</v>
      </c>
    </row>
    <row r="44" spans="1:22" s="52" customFormat="1" ht="12" customHeight="1">
      <c r="A44" s="63">
        <f t="shared" si="3"/>
        <v>1971</v>
      </c>
      <c r="B44" s="62"/>
      <c r="C44" s="69"/>
      <c r="D44" s="69"/>
      <c r="E44" s="62"/>
      <c r="F44" s="69"/>
      <c r="G44" s="69"/>
      <c r="H44" s="62"/>
      <c r="I44" s="53"/>
      <c r="J44" s="53"/>
      <c r="K44" s="62"/>
      <c r="L44" s="53"/>
      <c r="M44" s="53"/>
      <c r="N44" s="62">
        <v>8</v>
      </c>
      <c r="O44" s="53">
        <v>41</v>
      </c>
      <c r="P44" s="53">
        <v>49</v>
      </c>
      <c r="Q44" s="309">
        <v>1</v>
      </c>
      <c r="R44" s="310">
        <v>1</v>
      </c>
      <c r="S44" s="310">
        <v>2</v>
      </c>
      <c r="T44" s="62">
        <f t="shared" si="0"/>
        <v>9</v>
      </c>
      <c r="U44" s="53">
        <f t="shared" si="1"/>
        <v>42</v>
      </c>
      <c r="V44" s="53">
        <f t="shared" si="2"/>
        <v>51</v>
      </c>
    </row>
    <row r="45" spans="1:22" s="52" customFormat="1" ht="12" customHeight="1">
      <c r="A45" s="63">
        <f t="shared" si="3"/>
        <v>1970</v>
      </c>
      <c r="B45" s="62"/>
      <c r="C45" s="69"/>
      <c r="D45" s="69"/>
      <c r="E45" s="62"/>
      <c r="F45" s="69"/>
      <c r="G45" s="69"/>
      <c r="H45" s="62"/>
      <c r="I45" s="53"/>
      <c r="J45" s="53"/>
      <c r="K45" s="62"/>
      <c r="L45" s="53"/>
      <c r="M45" s="53"/>
      <c r="N45" s="62">
        <v>5</v>
      </c>
      <c r="O45" s="53">
        <v>45</v>
      </c>
      <c r="P45" s="53">
        <v>50</v>
      </c>
      <c r="Q45" s="309">
        <v>0</v>
      </c>
      <c r="R45" s="310">
        <v>1</v>
      </c>
      <c r="S45" s="310">
        <v>1</v>
      </c>
      <c r="T45" s="62">
        <f t="shared" si="0"/>
        <v>5</v>
      </c>
      <c r="U45" s="53">
        <f t="shared" si="1"/>
        <v>46</v>
      </c>
      <c r="V45" s="53">
        <f t="shared" si="2"/>
        <v>51</v>
      </c>
    </row>
    <row r="46" spans="1:22" s="52" customFormat="1" ht="12" customHeight="1">
      <c r="A46" s="63">
        <f t="shared" si="3"/>
        <v>1969</v>
      </c>
      <c r="B46" s="62"/>
      <c r="C46" s="69"/>
      <c r="D46" s="69"/>
      <c r="E46" s="62"/>
      <c r="F46" s="69"/>
      <c r="G46" s="69"/>
      <c r="H46" s="62"/>
      <c r="I46" s="53"/>
      <c r="J46" s="53"/>
      <c r="K46" s="62"/>
      <c r="L46" s="53"/>
      <c r="M46" s="53"/>
      <c r="N46" s="62">
        <v>5</v>
      </c>
      <c r="O46" s="53">
        <v>47</v>
      </c>
      <c r="P46" s="53">
        <v>52</v>
      </c>
      <c r="Q46" s="309">
        <v>2</v>
      </c>
      <c r="R46" s="310">
        <v>2</v>
      </c>
      <c r="S46" s="310">
        <v>4</v>
      </c>
      <c r="T46" s="62">
        <f t="shared" si="0"/>
        <v>7</v>
      </c>
      <c r="U46" s="53">
        <f t="shared" si="1"/>
        <v>49</v>
      </c>
      <c r="V46" s="53">
        <f t="shared" si="2"/>
        <v>56</v>
      </c>
    </row>
    <row r="47" spans="1:22" s="52" customFormat="1" ht="12" customHeight="1">
      <c r="A47" s="63" t="str">
        <f>(A46-1)&amp;" "&amp;"en vroeger"</f>
        <v>1968 en vroeger</v>
      </c>
      <c r="B47" s="62"/>
      <c r="C47" s="69"/>
      <c r="D47" s="69"/>
      <c r="E47" s="62"/>
      <c r="F47" s="69"/>
      <c r="G47" s="69"/>
      <c r="H47" s="62"/>
      <c r="I47" s="53"/>
      <c r="J47" s="53"/>
      <c r="K47" s="62"/>
      <c r="L47" s="53"/>
      <c r="M47" s="53"/>
      <c r="N47" s="62">
        <v>38</v>
      </c>
      <c r="O47" s="53">
        <v>298</v>
      </c>
      <c r="P47" s="53">
        <v>336</v>
      </c>
      <c r="Q47" s="309">
        <v>29</v>
      </c>
      <c r="R47" s="310">
        <v>13</v>
      </c>
      <c r="S47" s="310">
        <v>42</v>
      </c>
      <c r="T47" s="62">
        <f t="shared" si="0"/>
        <v>67</v>
      </c>
      <c r="U47" s="53">
        <f t="shared" si="1"/>
        <v>311</v>
      </c>
      <c r="V47" s="53">
        <f t="shared" si="2"/>
        <v>378</v>
      </c>
    </row>
    <row r="48" spans="1:25" s="78" customFormat="1" ht="12.75">
      <c r="A48" s="75" t="s">
        <v>8</v>
      </c>
      <c r="B48" s="76">
        <f>SUM(B9:B47)</f>
        <v>124528</v>
      </c>
      <c r="C48" s="77">
        <f aca="true" t="shared" si="4" ref="C48:V48">SUM(C9:C47)</f>
        <v>118954</v>
      </c>
      <c r="D48" s="77">
        <f t="shared" si="4"/>
        <v>243482</v>
      </c>
      <c r="E48" s="76">
        <f t="shared" si="4"/>
        <v>1339</v>
      </c>
      <c r="F48" s="77">
        <f t="shared" si="4"/>
        <v>638</v>
      </c>
      <c r="G48" s="77">
        <f t="shared" si="4"/>
        <v>1977</v>
      </c>
      <c r="H48" s="76">
        <f t="shared" si="4"/>
        <v>191372</v>
      </c>
      <c r="I48" s="77">
        <f t="shared" si="4"/>
        <v>190510</v>
      </c>
      <c r="J48" s="77">
        <f t="shared" si="4"/>
        <v>381882</v>
      </c>
      <c r="K48" s="76">
        <f t="shared" si="4"/>
        <v>17259</v>
      </c>
      <c r="L48" s="77">
        <f t="shared" si="4"/>
        <v>10284</v>
      </c>
      <c r="M48" s="77">
        <f t="shared" si="4"/>
        <v>27543</v>
      </c>
      <c r="N48" s="76">
        <f t="shared" si="4"/>
        <v>219972</v>
      </c>
      <c r="O48" s="77">
        <f t="shared" si="4"/>
        <v>216174</v>
      </c>
      <c r="P48" s="77">
        <f t="shared" si="4"/>
        <v>436146</v>
      </c>
      <c r="Q48" s="76">
        <f t="shared" si="4"/>
        <v>11681</v>
      </c>
      <c r="R48" s="77">
        <f t="shared" si="4"/>
        <v>6867</v>
      </c>
      <c r="S48" s="77">
        <f t="shared" si="4"/>
        <v>18548</v>
      </c>
      <c r="T48" s="76">
        <f t="shared" si="4"/>
        <v>566151</v>
      </c>
      <c r="U48" s="77">
        <f t="shared" si="4"/>
        <v>543427</v>
      </c>
      <c r="V48" s="77">
        <f t="shared" si="4"/>
        <v>1109578</v>
      </c>
      <c r="W48"/>
      <c r="X48"/>
      <c r="Y48"/>
    </row>
    <row r="49" ht="12.75">
      <c r="S49" s="317"/>
    </row>
    <row r="51" ht="12.75">
      <c r="A51" s="65"/>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R88"/>
  <sheetViews>
    <sheetView zoomScalePageLayoutView="0" workbookViewId="0" topLeftCell="A1">
      <selection activeCell="I33" sqref="I33"/>
    </sheetView>
  </sheetViews>
  <sheetFormatPr defaultColWidth="8.57421875" defaultRowHeight="12.75"/>
  <cols>
    <col min="1" max="1" width="8.421875" style="12" customWidth="1"/>
    <col min="2" max="3" width="8.00390625" style="401" customWidth="1"/>
    <col min="4" max="4" width="8.00390625" style="12" customWidth="1"/>
    <col min="5" max="6" width="7.140625" style="401" customWidth="1"/>
    <col min="7" max="7" width="7.140625" style="12" customWidth="1"/>
    <col min="8" max="9" width="7.140625" style="401" customWidth="1"/>
    <col min="10" max="10" width="7.140625" style="12" customWidth="1"/>
    <col min="11" max="12" width="7.140625" style="401" customWidth="1"/>
    <col min="13" max="13" width="7.140625" style="12" customWidth="1"/>
    <col min="14" max="15" width="7.140625" style="401" customWidth="1"/>
    <col min="16" max="16" width="7.140625" style="12" customWidth="1"/>
    <col min="17" max="41" width="7.140625" style="401" customWidth="1"/>
    <col min="42" max="43" width="7.57421875" style="401" customWidth="1"/>
    <col min="44" max="16384" width="8.57421875" style="401" customWidth="1"/>
  </cols>
  <sheetData>
    <row r="1" spans="1:16" ht="12.75">
      <c r="A1" s="417" t="s">
        <v>254</v>
      </c>
      <c r="D1" s="401"/>
      <c r="G1" s="401"/>
      <c r="J1" s="401"/>
      <c r="M1" s="401"/>
      <c r="P1" s="401"/>
    </row>
    <row r="2" spans="1:37" ht="12.75" customHeight="1">
      <c r="A2" s="526" t="s">
        <v>204</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row>
    <row r="3" spans="1:37" ht="12.75">
      <c r="A3" s="525" t="s">
        <v>381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row>
    <row r="4" spans="1:16" ht="15.75" thickBot="1">
      <c r="A4" s="418"/>
      <c r="B4" s="419"/>
      <c r="C4" s="419"/>
      <c r="D4" s="419"/>
      <c r="E4" s="419"/>
      <c r="F4" s="419"/>
      <c r="G4" s="419"/>
      <c r="H4" s="419"/>
      <c r="I4" s="419"/>
      <c r="J4" s="419"/>
      <c r="M4" s="401"/>
      <c r="P4" s="401"/>
    </row>
    <row r="5" spans="1:43" ht="40.5" customHeight="1">
      <c r="A5" s="527" t="s">
        <v>110</v>
      </c>
      <c r="B5" s="522" t="s">
        <v>211</v>
      </c>
      <c r="C5" s="523"/>
      <c r="D5" s="524"/>
      <c r="E5" s="522" t="s">
        <v>212</v>
      </c>
      <c r="F5" s="523"/>
      <c r="G5" s="524"/>
      <c r="H5" s="522" t="s">
        <v>213</v>
      </c>
      <c r="I5" s="523"/>
      <c r="J5" s="524"/>
      <c r="K5" s="522" t="s">
        <v>111</v>
      </c>
      <c r="L5" s="523"/>
      <c r="M5" s="524"/>
      <c r="N5" s="522" t="s">
        <v>173</v>
      </c>
      <c r="O5" s="523"/>
      <c r="P5" s="524"/>
      <c r="Q5" s="522" t="s">
        <v>214</v>
      </c>
      <c r="R5" s="523"/>
      <c r="S5" s="524"/>
      <c r="T5" s="522" t="s">
        <v>233</v>
      </c>
      <c r="U5" s="523"/>
      <c r="V5" s="524"/>
      <c r="W5" s="522" t="s">
        <v>216</v>
      </c>
      <c r="X5" s="523"/>
      <c r="Y5" s="524"/>
      <c r="Z5" s="522" t="s">
        <v>217</v>
      </c>
      <c r="AA5" s="523"/>
      <c r="AB5" s="524"/>
      <c r="AC5" s="522" t="s">
        <v>215</v>
      </c>
      <c r="AD5" s="523"/>
      <c r="AE5" s="524"/>
      <c r="AF5" s="522" t="s">
        <v>219</v>
      </c>
      <c r="AG5" s="523"/>
      <c r="AH5" s="524"/>
      <c r="AI5" s="522" t="s">
        <v>316</v>
      </c>
      <c r="AJ5" s="523"/>
      <c r="AK5" s="523"/>
      <c r="AL5" s="522" t="s">
        <v>317</v>
      </c>
      <c r="AM5" s="523"/>
      <c r="AN5" s="523"/>
      <c r="AO5" s="522" t="s">
        <v>218</v>
      </c>
      <c r="AP5" s="523"/>
      <c r="AQ5" s="523"/>
    </row>
    <row r="6" spans="1:43" ht="16.5" customHeight="1">
      <c r="A6" s="528"/>
      <c r="B6" s="402" t="s">
        <v>57</v>
      </c>
      <c r="C6" s="403" t="s">
        <v>112</v>
      </c>
      <c r="D6" s="404" t="s">
        <v>58</v>
      </c>
      <c r="E6" s="402" t="s">
        <v>57</v>
      </c>
      <c r="F6" s="403" t="s">
        <v>112</v>
      </c>
      <c r="G6" s="404" t="s">
        <v>58</v>
      </c>
      <c r="H6" s="402" t="s">
        <v>57</v>
      </c>
      <c r="I6" s="403" t="s">
        <v>112</v>
      </c>
      <c r="J6" s="404" t="s">
        <v>58</v>
      </c>
      <c r="K6" s="402" t="s">
        <v>57</v>
      </c>
      <c r="L6" s="403" t="s">
        <v>112</v>
      </c>
      <c r="M6" s="403" t="s">
        <v>58</v>
      </c>
      <c r="N6" s="402" t="s">
        <v>57</v>
      </c>
      <c r="O6" s="403" t="s">
        <v>112</v>
      </c>
      <c r="P6" s="404" t="s">
        <v>58</v>
      </c>
      <c r="Q6" s="402" t="s">
        <v>57</v>
      </c>
      <c r="R6" s="403" t="s">
        <v>112</v>
      </c>
      <c r="S6" s="404" t="s">
        <v>58</v>
      </c>
      <c r="T6" s="402" t="s">
        <v>57</v>
      </c>
      <c r="U6" s="403" t="s">
        <v>112</v>
      </c>
      <c r="V6" s="404" t="s">
        <v>58</v>
      </c>
      <c r="W6" s="402" t="s">
        <v>57</v>
      </c>
      <c r="X6" s="403" t="s">
        <v>112</v>
      </c>
      <c r="Y6" s="404" t="s">
        <v>58</v>
      </c>
      <c r="Z6" s="402" t="s">
        <v>57</v>
      </c>
      <c r="AA6" s="403" t="s">
        <v>112</v>
      </c>
      <c r="AB6" s="404" t="s">
        <v>58</v>
      </c>
      <c r="AC6" s="402" t="s">
        <v>57</v>
      </c>
      <c r="AD6" s="403" t="s">
        <v>112</v>
      </c>
      <c r="AE6" s="404" t="s">
        <v>58</v>
      </c>
      <c r="AF6" s="402" t="s">
        <v>57</v>
      </c>
      <c r="AG6" s="403" t="s">
        <v>112</v>
      </c>
      <c r="AH6" s="404" t="s">
        <v>58</v>
      </c>
      <c r="AI6" s="402" t="s">
        <v>57</v>
      </c>
      <c r="AJ6" s="403" t="s">
        <v>112</v>
      </c>
      <c r="AK6" s="403" t="s">
        <v>58</v>
      </c>
      <c r="AL6" s="402" t="s">
        <v>57</v>
      </c>
      <c r="AM6" s="403" t="s">
        <v>112</v>
      </c>
      <c r="AN6" s="403" t="s">
        <v>58</v>
      </c>
      <c r="AO6" s="402" t="s">
        <v>57</v>
      </c>
      <c r="AP6" s="403" t="s">
        <v>112</v>
      </c>
      <c r="AQ6" s="403" t="s">
        <v>58</v>
      </c>
    </row>
    <row r="7" spans="1:44" ht="12.75">
      <c r="A7" s="405" t="s">
        <v>318</v>
      </c>
      <c r="B7" s="348">
        <v>0</v>
      </c>
      <c r="C7" s="350">
        <v>1</v>
      </c>
      <c r="D7" s="406">
        <v>1</v>
      </c>
      <c r="E7" s="407">
        <v>0</v>
      </c>
      <c r="F7" s="407">
        <v>0</v>
      </c>
      <c r="G7" s="407">
        <v>0</v>
      </c>
      <c r="H7" s="348">
        <v>0</v>
      </c>
      <c r="I7" s="350">
        <v>0</v>
      </c>
      <c r="J7" s="406">
        <v>0</v>
      </c>
      <c r="K7" s="407">
        <v>0</v>
      </c>
      <c r="L7" s="407">
        <v>0</v>
      </c>
      <c r="M7" s="407">
        <v>0</v>
      </c>
      <c r="N7" s="348">
        <v>0</v>
      </c>
      <c r="O7" s="350">
        <v>0</v>
      </c>
      <c r="P7" s="350">
        <v>0</v>
      </c>
      <c r="Q7" s="348">
        <v>0</v>
      </c>
      <c r="R7" s="350">
        <v>0</v>
      </c>
      <c r="S7" s="406">
        <v>0</v>
      </c>
      <c r="T7" s="348">
        <v>0</v>
      </c>
      <c r="U7" s="350">
        <v>0</v>
      </c>
      <c r="V7" s="406">
        <v>0</v>
      </c>
      <c r="W7" s="348">
        <v>0</v>
      </c>
      <c r="X7" s="350">
        <v>0</v>
      </c>
      <c r="Y7" s="406">
        <v>0</v>
      </c>
      <c r="Z7" s="348">
        <v>0</v>
      </c>
      <c r="AA7" s="350">
        <v>0</v>
      </c>
      <c r="AB7" s="406">
        <v>0</v>
      </c>
      <c r="AC7" s="348">
        <v>0</v>
      </c>
      <c r="AD7" s="350">
        <v>0</v>
      </c>
      <c r="AE7" s="406">
        <v>0</v>
      </c>
      <c r="AF7" s="407">
        <v>0</v>
      </c>
      <c r="AG7" s="407">
        <v>0</v>
      </c>
      <c r="AH7" s="407">
        <v>0</v>
      </c>
      <c r="AI7" s="408">
        <v>0</v>
      </c>
      <c r="AJ7" s="350">
        <v>0</v>
      </c>
      <c r="AK7" s="350">
        <v>0</v>
      </c>
      <c r="AL7" s="408">
        <v>0</v>
      </c>
      <c r="AM7" s="350">
        <v>0</v>
      </c>
      <c r="AN7" s="350">
        <v>0</v>
      </c>
      <c r="AO7" s="408">
        <f>B7+E7+H7+K7+N7+Q7+T7+W7+Z7+AC7+AF7+AI7+AL7</f>
        <v>0</v>
      </c>
      <c r="AP7" s="350">
        <f>C7+F7+I7+L7+O7+R7+U7+X7+AA7+AD7+AG7+AJ7+AM7</f>
        <v>1</v>
      </c>
      <c r="AQ7" s="350">
        <f>D7+G7+J7+M7+P7+S7+V7+Y7+AB7+AE7+AH7+AK7+AN7</f>
        <v>1</v>
      </c>
      <c r="AR7" s="407"/>
    </row>
    <row r="8" spans="1:43" ht="12.75">
      <c r="A8" s="409" t="s">
        <v>319</v>
      </c>
      <c r="B8" s="348">
        <v>0</v>
      </c>
      <c r="C8" s="350">
        <v>1</v>
      </c>
      <c r="D8" s="406">
        <v>1</v>
      </c>
      <c r="E8" s="407">
        <v>0</v>
      </c>
      <c r="F8" s="407">
        <v>0</v>
      </c>
      <c r="G8" s="407">
        <v>0</v>
      </c>
      <c r="H8" s="348">
        <v>0</v>
      </c>
      <c r="I8" s="350">
        <v>0</v>
      </c>
      <c r="J8" s="406">
        <v>0</v>
      </c>
      <c r="K8" s="407">
        <v>0</v>
      </c>
      <c r="L8" s="407">
        <v>0</v>
      </c>
      <c r="M8" s="407">
        <v>0</v>
      </c>
      <c r="N8" s="348">
        <v>0</v>
      </c>
      <c r="O8" s="350">
        <v>0</v>
      </c>
      <c r="P8" s="350">
        <v>0</v>
      </c>
      <c r="Q8" s="348">
        <v>0</v>
      </c>
      <c r="R8" s="350">
        <v>0</v>
      </c>
      <c r="S8" s="406">
        <v>0</v>
      </c>
      <c r="T8" s="348">
        <v>0</v>
      </c>
      <c r="U8" s="350">
        <v>0</v>
      </c>
      <c r="V8" s="406">
        <v>0</v>
      </c>
      <c r="W8" s="348">
        <v>0</v>
      </c>
      <c r="X8" s="350">
        <v>0</v>
      </c>
      <c r="Y8" s="406">
        <v>0</v>
      </c>
      <c r="Z8" s="348">
        <v>0</v>
      </c>
      <c r="AA8" s="350">
        <v>0</v>
      </c>
      <c r="AB8" s="406">
        <v>0</v>
      </c>
      <c r="AC8" s="348">
        <v>0</v>
      </c>
      <c r="AD8" s="350">
        <v>0</v>
      </c>
      <c r="AE8" s="406">
        <v>0</v>
      </c>
      <c r="AF8" s="407">
        <v>0</v>
      </c>
      <c r="AG8" s="407">
        <v>0</v>
      </c>
      <c r="AH8" s="407">
        <v>0</v>
      </c>
      <c r="AI8" s="348">
        <v>0</v>
      </c>
      <c r="AJ8" s="350">
        <v>0</v>
      </c>
      <c r="AK8" s="350">
        <v>0</v>
      </c>
      <c r="AL8" s="348">
        <v>0</v>
      </c>
      <c r="AM8" s="350">
        <v>0</v>
      </c>
      <c r="AN8" s="350">
        <v>0</v>
      </c>
      <c r="AO8" s="348">
        <f aca="true" t="shared" si="0" ref="AO8:AQ70">B8+E8+H8+K8+N8+Q8+T8+W8+Z8+AC8+AF8+AI8+AL8</f>
        <v>0</v>
      </c>
      <c r="AP8" s="350">
        <f t="shared" si="0"/>
        <v>1</v>
      </c>
      <c r="AQ8" s="350">
        <f t="shared" si="0"/>
        <v>1</v>
      </c>
    </row>
    <row r="9" spans="1:43" ht="12.75">
      <c r="A9" s="405" t="s">
        <v>320</v>
      </c>
      <c r="B9" s="348">
        <v>5</v>
      </c>
      <c r="C9" s="350">
        <v>3</v>
      </c>
      <c r="D9" s="406">
        <v>8</v>
      </c>
      <c r="E9" s="407">
        <v>0</v>
      </c>
      <c r="F9" s="407">
        <v>0</v>
      </c>
      <c r="G9" s="407">
        <v>0</v>
      </c>
      <c r="H9" s="348">
        <v>0</v>
      </c>
      <c r="I9" s="350">
        <v>0</v>
      </c>
      <c r="J9" s="406">
        <v>0</v>
      </c>
      <c r="K9" s="407">
        <v>0</v>
      </c>
      <c r="L9" s="407">
        <v>0</v>
      </c>
      <c r="M9" s="407">
        <v>0</v>
      </c>
      <c r="N9" s="348">
        <v>0</v>
      </c>
      <c r="O9" s="350">
        <v>0</v>
      </c>
      <c r="P9" s="350">
        <v>0</v>
      </c>
      <c r="Q9" s="348">
        <v>0</v>
      </c>
      <c r="R9" s="350">
        <v>0</v>
      </c>
      <c r="S9" s="406">
        <v>0</v>
      </c>
      <c r="T9" s="348">
        <v>0</v>
      </c>
      <c r="U9" s="350">
        <v>0</v>
      </c>
      <c r="V9" s="406">
        <v>0</v>
      </c>
      <c r="W9" s="348">
        <v>0</v>
      </c>
      <c r="X9" s="350">
        <v>0</v>
      </c>
      <c r="Y9" s="406">
        <v>0</v>
      </c>
      <c r="Z9" s="348">
        <v>0</v>
      </c>
      <c r="AA9" s="350">
        <v>0</v>
      </c>
      <c r="AB9" s="406">
        <v>0</v>
      </c>
      <c r="AC9" s="348">
        <v>0</v>
      </c>
      <c r="AD9" s="350">
        <v>0</v>
      </c>
      <c r="AE9" s="406">
        <v>0</v>
      </c>
      <c r="AF9" s="407">
        <v>0</v>
      </c>
      <c r="AG9" s="407">
        <v>0</v>
      </c>
      <c r="AH9" s="407">
        <v>0</v>
      </c>
      <c r="AI9" s="348">
        <v>0</v>
      </c>
      <c r="AJ9" s="350">
        <v>0</v>
      </c>
      <c r="AK9" s="350">
        <v>0</v>
      </c>
      <c r="AL9" s="348">
        <v>0</v>
      </c>
      <c r="AM9" s="350">
        <v>0</v>
      </c>
      <c r="AN9" s="350">
        <v>0</v>
      </c>
      <c r="AO9" s="348">
        <f t="shared" si="0"/>
        <v>5</v>
      </c>
      <c r="AP9" s="350">
        <f t="shared" si="0"/>
        <v>3</v>
      </c>
      <c r="AQ9" s="350">
        <f t="shared" si="0"/>
        <v>8</v>
      </c>
    </row>
    <row r="10" spans="1:43" ht="12.75">
      <c r="A10" s="409" t="s">
        <v>321</v>
      </c>
      <c r="B10" s="348">
        <v>234</v>
      </c>
      <c r="C10" s="350">
        <v>264</v>
      </c>
      <c r="D10" s="406">
        <v>498</v>
      </c>
      <c r="E10" s="407">
        <v>0</v>
      </c>
      <c r="F10" s="407">
        <v>0</v>
      </c>
      <c r="G10" s="407">
        <v>0</v>
      </c>
      <c r="H10" s="348">
        <v>0</v>
      </c>
      <c r="I10" s="350">
        <v>0</v>
      </c>
      <c r="J10" s="406">
        <v>0</v>
      </c>
      <c r="K10" s="407">
        <v>0</v>
      </c>
      <c r="L10" s="407">
        <v>0</v>
      </c>
      <c r="M10" s="407">
        <v>0</v>
      </c>
      <c r="N10" s="348">
        <v>0</v>
      </c>
      <c r="O10" s="350">
        <v>0</v>
      </c>
      <c r="P10" s="350">
        <v>0</v>
      </c>
      <c r="Q10" s="348">
        <v>0</v>
      </c>
      <c r="R10" s="350">
        <v>0</v>
      </c>
      <c r="S10" s="406">
        <v>0</v>
      </c>
      <c r="T10" s="348">
        <v>0</v>
      </c>
      <c r="U10" s="350">
        <v>0</v>
      </c>
      <c r="V10" s="406">
        <v>0</v>
      </c>
      <c r="W10" s="348">
        <v>0</v>
      </c>
      <c r="X10" s="350">
        <v>0</v>
      </c>
      <c r="Y10" s="406">
        <v>0</v>
      </c>
      <c r="Z10" s="348">
        <v>0</v>
      </c>
      <c r="AA10" s="350">
        <v>0</v>
      </c>
      <c r="AB10" s="406">
        <v>0</v>
      </c>
      <c r="AC10" s="348">
        <v>0</v>
      </c>
      <c r="AD10" s="350">
        <v>0</v>
      </c>
      <c r="AE10" s="406">
        <v>0</v>
      </c>
      <c r="AF10" s="407">
        <v>0</v>
      </c>
      <c r="AG10" s="407">
        <v>0</v>
      </c>
      <c r="AH10" s="407">
        <v>0</v>
      </c>
      <c r="AI10" s="348">
        <v>0</v>
      </c>
      <c r="AJ10" s="350">
        <v>0</v>
      </c>
      <c r="AK10" s="350">
        <v>0</v>
      </c>
      <c r="AL10" s="348">
        <v>0</v>
      </c>
      <c r="AM10" s="350">
        <v>0</v>
      </c>
      <c r="AN10" s="350">
        <v>0</v>
      </c>
      <c r="AO10" s="348">
        <f t="shared" si="0"/>
        <v>234</v>
      </c>
      <c r="AP10" s="350">
        <f t="shared" si="0"/>
        <v>264</v>
      </c>
      <c r="AQ10" s="350">
        <f t="shared" si="0"/>
        <v>498</v>
      </c>
    </row>
    <row r="11" spans="1:43" ht="12.75">
      <c r="A11" s="405" t="s">
        <v>322</v>
      </c>
      <c r="B11" s="348">
        <v>12716</v>
      </c>
      <c r="C11" s="350">
        <v>17327</v>
      </c>
      <c r="D11" s="406">
        <v>30043</v>
      </c>
      <c r="E11" s="407">
        <v>0</v>
      </c>
      <c r="F11" s="407">
        <v>0</v>
      </c>
      <c r="G11" s="407">
        <v>0</v>
      </c>
      <c r="H11" s="348">
        <v>0</v>
      </c>
      <c r="I11" s="350">
        <v>0</v>
      </c>
      <c r="J11" s="406">
        <v>0</v>
      </c>
      <c r="K11" s="407">
        <v>0</v>
      </c>
      <c r="L11" s="407">
        <v>0</v>
      </c>
      <c r="M11" s="407">
        <v>0</v>
      </c>
      <c r="N11" s="348">
        <v>0</v>
      </c>
      <c r="O11" s="350">
        <v>0</v>
      </c>
      <c r="P11" s="350">
        <v>0</v>
      </c>
      <c r="Q11" s="348">
        <v>0</v>
      </c>
      <c r="R11" s="350">
        <v>0</v>
      </c>
      <c r="S11" s="406">
        <v>0</v>
      </c>
      <c r="T11" s="348">
        <v>0</v>
      </c>
      <c r="U11" s="350">
        <v>0</v>
      </c>
      <c r="V11" s="406">
        <v>0</v>
      </c>
      <c r="W11" s="348">
        <v>0</v>
      </c>
      <c r="X11" s="350">
        <v>0</v>
      </c>
      <c r="Y11" s="406">
        <v>0</v>
      </c>
      <c r="Z11" s="348">
        <v>0</v>
      </c>
      <c r="AA11" s="350">
        <v>0</v>
      </c>
      <c r="AB11" s="406">
        <v>0</v>
      </c>
      <c r="AC11" s="348">
        <v>0</v>
      </c>
      <c r="AD11" s="350">
        <v>0</v>
      </c>
      <c r="AE11" s="406">
        <v>0</v>
      </c>
      <c r="AF11" s="407">
        <v>0</v>
      </c>
      <c r="AG11" s="407">
        <v>0</v>
      </c>
      <c r="AH11" s="407">
        <v>0</v>
      </c>
      <c r="AI11" s="348">
        <v>0</v>
      </c>
      <c r="AJ11" s="350">
        <v>0</v>
      </c>
      <c r="AK11" s="350">
        <v>0</v>
      </c>
      <c r="AL11" s="348">
        <v>0</v>
      </c>
      <c r="AM11" s="350">
        <v>0</v>
      </c>
      <c r="AN11" s="350">
        <v>0</v>
      </c>
      <c r="AO11" s="348">
        <f t="shared" si="0"/>
        <v>12716</v>
      </c>
      <c r="AP11" s="350">
        <f t="shared" si="0"/>
        <v>17327</v>
      </c>
      <c r="AQ11" s="350">
        <f t="shared" si="0"/>
        <v>30043</v>
      </c>
    </row>
    <row r="12" spans="1:43" ht="12.75">
      <c r="A12" s="409" t="s">
        <v>323</v>
      </c>
      <c r="B12" s="348">
        <v>15884</v>
      </c>
      <c r="C12" s="350">
        <v>19885</v>
      </c>
      <c r="D12" s="406">
        <v>35769</v>
      </c>
      <c r="E12" s="407">
        <v>0</v>
      </c>
      <c r="F12" s="407">
        <v>0</v>
      </c>
      <c r="G12" s="407">
        <v>0</v>
      </c>
      <c r="H12" s="348">
        <v>0</v>
      </c>
      <c r="I12" s="350">
        <v>0</v>
      </c>
      <c r="J12" s="406">
        <v>0</v>
      </c>
      <c r="K12" s="407">
        <v>0</v>
      </c>
      <c r="L12" s="407">
        <v>0</v>
      </c>
      <c r="M12" s="407">
        <v>0</v>
      </c>
      <c r="N12" s="348">
        <v>0</v>
      </c>
      <c r="O12" s="350">
        <v>0</v>
      </c>
      <c r="P12" s="350">
        <v>0</v>
      </c>
      <c r="Q12" s="348">
        <v>0</v>
      </c>
      <c r="R12" s="350">
        <v>0</v>
      </c>
      <c r="S12" s="406">
        <v>0</v>
      </c>
      <c r="T12" s="348">
        <v>0</v>
      </c>
      <c r="U12" s="350">
        <v>0</v>
      </c>
      <c r="V12" s="406">
        <v>0</v>
      </c>
      <c r="W12" s="348">
        <v>0</v>
      </c>
      <c r="X12" s="350">
        <v>0</v>
      </c>
      <c r="Y12" s="406">
        <v>0</v>
      </c>
      <c r="Z12" s="348">
        <v>0</v>
      </c>
      <c r="AA12" s="350">
        <v>0</v>
      </c>
      <c r="AB12" s="406">
        <v>0</v>
      </c>
      <c r="AC12" s="348">
        <v>0</v>
      </c>
      <c r="AD12" s="350">
        <v>0</v>
      </c>
      <c r="AE12" s="406">
        <v>0</v>
      </c>
      <c r="AF12" s="407">
        <v>0</v>
      </c>
      <c r="AG12" s="407">
        <v>0</v>
      </c>
      <c r="AH12" s="407">
        <v>0</v>
      </c>
      <c r="AI12" s="348">
        <v>0</v>
      </c>
      <c r="AJ12" s="407">
        <v>0</v>
      </c>
      <c r="AK12" s="407">
        <v>0</v>
      </c>
      <c r="AL12" s="348">
        <v>1</v>
      </c>
      <c r="AM12" s="407">
        <v>1</v>
      </c>
      <c r="AN12" s="407">
        <v>2</v>
      </c>
      <c r="AO12" s="348">
        <f t="shared" si="0"/>
        <v>15885</v>
      </c>
      <c r="AP12" s="407">
        <f t="shared" si="0"/>
        <v>19886</v>
      </c>
      <c r="AQ12" s="407">
        <f t="shared" si="0"/>
        <v>35771</v>
      </c>
    </row>
    <row r="13" spans="1:43" ht="12.75">
      <c r="A13" s="405" t="s">
        <v>324</v>
      </c>
      <c r="B13" s="348">
        <v>15388</v>
      </c>
      <c r="C13" s="350">
        <v>19313</v>
      </c>
      <c r="D13" s="406">
        <v>34701</v>
      </c>
      <c r="E13" s="407">
        <v>0</v>
      </c>
      <c r="F13" s="407">
        <v>0</v>
      </c>
      <c r="G13" s="407">
        <v>0</v>
      </c>
      <c r="H13" s="348">
        <v>1</v>
      </c>
      <c r="I13" s="350">
        <v>0</v>
      </c>
      <c r="J13" s="406">
        <v>1</v>
      </c>
      <c r="K13" s="407">
        <v>0</v>
      </c>
      <c r="L13" s="407">
        <v>0</v>
      </c>
      <c r="M13" s="407">
        <v>0</v>
      </c>
      <c r="N13" s="348">
        <v>0</v>
      </c>
      <c r="O13" s="350">
        <v>0</v>
      </c>
      <c r="P13" s="350">
        <v>0</v>
      </c>
      <c r="Q13" s="348">
        <v>0</v>
      </c>
      <c r="R13" s="350">
        <v>0</v>
      </c>
      <c r="S13" s="406">
        <v>0</v>
      </c>
      <c r="T13" s="348">
        <v>1</v>
      </c>
      <c r="U13" s="350">
        <v>2</v>
      </c>
      <c r="V13" s="406">
        <v>3</v>
      </c>
      <c r="W13" s="348">
        <v>0</v>
      </c>
      <c r="X13" s="350">
        <v>0</v>
      </c>
      <c r="Y13" s="406">
        <v>0</v>
      </c>
      <c r="Z13" s="348">
        <v>0</v>
      </c>
      <c r="AA13" s="350">
        <v>0</v>
      </c>
      <c r="AB13" s="406">
        <v>0</v>
      </c>
      <c r="AC13" s="348">
        <v>0</v>
      </c>
      <c r="AD13" s="350">
        <v>0</v>
      </c>
      <c r="AE13" s="406">
        <v>0</v>
      </c>
      <c r="AF13" s="407">
        <v>0</v>
      </c>
      <c r="AG13" s="407">
        <v>0</v>
      </c>
      <c r="AH13" s="407">
        <v>0</v>
      </c>
      <c r="AI13" s="348">
        <v>2</v>
      </c>
      <c r="AJ13" s="407">
        <v>3</v>
      </c>
      <c r="AK13" s="407">
        <v>5</v>
      </c>
      <c r="AL13" s="348">
        <v>2</v>
      </c>
      <c r="AM13" s="407">
        <v>6</v>
      </c>
      <c r="AN13" s="407">
        <v>8</v>
      </c>
      <c r="AO13" s="348">
        <f t="shared" si="0"/>
        <v>15394</v>
      </c>
      <c r="AP13" s="407">
        <f t="shared" si="0"/>
        <v>19324</v>
      </c>
      <c r="AQ13" s="407">
        <f t="shared" si="0"/>
        <v>34718</v>
      </c>
    </row>
    <row r="14" spans="1:43" ht="12.75">
      <c r="A14" s="409" t="s">
        <v>325</v>
      </c>
      <c r="B14" s="348">
        <v>13269</v>
      </c>
      <c r="C14" s="350">
        <v>15043</v>
      </c>
      <c r="D14" s="406">
        <v>28312</v>
      </c>
      <c r="E14" s="407">
        <v>69</v>
      </c>
      <c r="F14" s="407">
        <v>326</v>
      </c>
      <c r="G14" s="407">
        <v>395</v>
      </c>
      <c r="H14" s="348">
        <v>1</v>
      </c>
      <c r="I14" s="350">
        <v>5</v>
      </c>
      <c r="J14" s="406">
        <v>6</v>
      </c>
      <c r="K14" s="407">
        <v>0</v>
      </c>
      <c r="L14" s="407">
        <v>0</v>
      </c>
      <c r="M14" s="407">
        <v>0</v>
      </c>
      <c r="N14" s="348">
        <v>0</v>
      </c>
      <c r="O14" s="350">
        <v>0</v>
      </c>
      <c r="P14" s="350">
        <v>0</v>
      </c>
      <c r="Q14" s="348">
        <v>1</v>
      </c>
      <c r="R14" s="350">
        <v>11</v>
      </c>
      <c r="S14" s="406">
        <v>12</v>
      </c>
      <c r="T14" s="348">
        <v>22</v>
      </c>
      <c r="U14" s="350">
        <v>61</v>
      </c>
      <c r="V14" s="406">
        <v>83</v>
      </c>
      <c r="W14" s="348">
        <v>0</v>
      </c>
      <c r="X14" s="350">
        <v>0</v>
      </c>
      <c r="Y14" s="406">
        <v>0</v>
      </c>
      <c r="Z14" s="348">
        <v>0</v>
      </c>
      <c r="AA14" s="350">
        <v>0</v>
      </c>
      <c r="AB14" s="406">
        <v>0</v>
      </c>
      <c r="AC14" s="348">
        <v>1</v>
      </c>
      <c r="AD14" s="350">
        <v>1</v>
      </c>
      <c r="AE14" s="406">
        <v>2</v>
      </c>
      <c r="AF14" s="407">
        <v>4</v>
      </c>
      <c r="AG14" s="407">
        <v>2</v>
      </c>
      <c r="AH14" s="407">
        <v>6</v>
      </c>
      <c r="AI14" s="348">
        <v>38</v>
      </c>
      <c r="AJ14" s="407">
        <v>56</v>
      </c>
      <c r="AK14" s="407">
        <v>94</v>
      </c>
      <c r="AL14" s="348">
        <v>612</v>
      </c>
      <c r="AM14" s="407">
        <v>627</v>
      </c>
      <c r="AN14" s="407">
        <v>1239</v>
      </c>
      <c r="AO14" s="348">
        <f t="shared" si="0"/>
        <v>14017</v>
      </c>
      <c r="AP14" s="407">
        <f t="shared" si="0"/>
        <v>16132</v>
      </c>
      <c r="AQ14" s="407">
        <f t="shared" si="0"/>
        <v>30149</v>
      </c>
    </row>
    <row r="15" spans="1:43" ht="12.75">
      <c r="A15" s="405" t="s">
        <v>326</v>
      </c>
      <c r="B15" s="348">
        <v>9921</v>
      </c>
      <c r="C15" s="350">
        <v>10186</v>
      </c>
      <c r="D15" s="406">
        <v>20107</v>
      </c>
      <c r="E15" s="407">
        <v>69</v>
      </c>
      <c r="F15" s="407">
        <v>299</v>
      </c>
      <c r="G15" s="407">
        <v>368</v>
      </c>
      <c r="H15" s="348">
        <v>134</v>
      </c>
      <c r="I15" s="350">
        <v>155</v>
      </c>
      <c r="J15" s="406">
        <v>289</v>
      </c>
      <c r="K15" s="407">
        <v>0</v>
      </c>
      <c r="L15" s="407">
        <v>0</v>
      </c>
      <c r="M15" s="407">
        <v>0</v>
      </c>
      <c r="N15" s="348">
        <v>0</v>
      </c>
      <c r="O15" s="350">
        <v>0</v>
      </c>
      <c r="P15" s="350">
        <v>0</v>
      </c>
      <c r="Q15" s="348">
        <v>69</v>
      </c>
      <c r="R15" s="350">
        <v>220</v>
      </c>
      <c r="S15" s="406">
        <v>289</v>
      </c>
      <c r="T15" s="348">
        <v>89</v>
      </c>
      <c r="U15" s="350">
        <v>276</v>
      </c>
      <c r="V15" s="406">
        <v>365</v>
      </c>
      <c r="W15" s="348">
        <v>1</v>
      </c>
      <c r="X15" s="350">
        <v>4</v>
      </c>
      <c r="Y15" s="406">
        <v>5</v>
      </c>
      <c r="Z15" s="348">
        <v>0</v>
      </c>
      <c r="AA15" s="350">
        <v>0</v>
      </c>
      <c r="AB15" s="406">
        <v>0</v>
      </c>
      <c r="AC15" s="348">
        <v>33</v>
      </c>
      <c r="AD15" s="350">
        <v>33</v>
      </c>
      <c r="AE15" s="406">
        <v>66</v>
      </c>
      <c r="AF15" s="407">
        <v>43</v>
      </c>
      <c r="AG15" s="407">
        <v>37</v>
      </c>
      <c r="AH15" s="407">
        <v>80</v>
      </c>
      <c r="AI15" s="348">
        <v>101</v>
      </c>
      <c r="AJ15" s="407">
        <v>119</v>
      </c>
      <c r="AK15" s="407">
        <v>220</v>
      </c>
      <c r="AL15" s="348">
        <v>553</v>
      </c>
      <c r="AM15" s="407">
        <v>493</v>
      </c>
      <c r="AN15" s="407">
        <v>1046</v>
      </c>
      <c r="AO15" s="348">
        <f t="shared" si="0"/>
        <v>11013</v>
      </c>
      <c r="AP15" s="407">
        <f t="shared" si="0"/>
        <v>11822</v>
      </c>
      <c r="AQ15" s="407">
        <f t="shared" si="0"/>
        <v>22835</v>
      </c>
    </row>
    <row r="16" spans="1:43" ht="12.75">
      <c r="A16" s="409" t="s">
        <v>327</v>
      </c>
      <c r="B16" s="348">
        <v>5517</v>
      </c>
      <c r="C16" s="350">
        <v>5140</v>
      </c>
      <c r="D16" s="406">
        <v>10657</v>
      </c>
      <c r="E16" s="407">
        <v>60</v>
      </c>
      <c r="F16" s="407">
        <v>220</v>
      </c>
      <c r="G16" s="407">
        <v>280</v>
      </c>
      <c r="H16" s="348">
        <v>246</v>
      </c>
      <c r="I16" s="350">
        <v>314</v>
      </c>
      <c r="J16" s="406">
        <v>560</v>
      </c>
      <c r="K16" s="407">
        <v>0</v>
      </c>
      <c r="L16" s="407">
        <v>0</v>
      </c>
      <c r="M16" s="407">
        <v>0</v>
      </c>
      <c r="N16" s="348">
        <v>0</v>
      </c>
      <c r="O16" s="350">
        <v>4</v>
      </c>
      <c r="P16" s="350">
        <v>4</v>
      </c>
      <c r="Q16" s="348">
        <v>81</v>
      </c>
      <c r="R16" s="350">
        <v>297</v>
      </c>
      <c r="S16" s="406">
        <v>378</v>
      </c>
      <c r="T16" s="348">
        <v>93</v>
      </c>
      <c r="U16" s="350">
        <v>182</v>
      </c>
      <c r="V16" s="406">
        <v>275</v>
      </c>
      <c r="W16" s="348">
        <v>1</v>
      </c>
      <c r="X16" s="350">
        <v>7</v>
      </c>
      <c r="Y16" s="406">
        <v>8</v>
      </c>
      <c r="Z16" s="348">
        <v>0</v>
      </c>
      <c r="AA16" s="350">
        <v>2</v>
      </c>
      <c r="AB16" s="406">
        <v>2</v>
      </c>
      <c r="AC16" s="348">
        <v>204</v>
      </c>
      <c r="AD16" s="350">
        <v>222</v>
      </c>
      <c r="AE16" s="406">
        <v>426</v>
      </c>
      <c r="AF16" s="407">
        <v>257</v>
      </c>
      <c r="AG16" s="407">
        <v>271</v>
      </c>
      <c r="AH16" s="407">
        <v>528</v>
      </c>
      <c r="AI16" s="348">
        <v>87</v>
      </c>
      <c r="AJ16" s="407">
        <v>116</v>
      </c>
      <c r="AK16" s="407">
        <v>203</v>
      </c>
      <c r="AL16" s="348">
        <v>366</v>
      </c>
      <c r="AM16" s="407">
        <v>241</v>
      </c>
      <c r="AN16" s="407">
        <v>607</v>
      </c>
      <c r="AO16" s="348">
        <f t="shared" si="0"/>
        <v>6912</v>
      </c>
      <c r="AP16" s="407">
        <f t="shared" si="0"/>
        <v>7016</v>
      </c>
      <c r="AQ16" s="407">
        <f t="shared" si="0"/>
        <v>13928</v>
      </c>
    </row>
    <row r="17" spans="1:43" ht="12.75">
      <c r="A17" s="405" t="s">
        <v>328</v>
      </c>
      <c r="B17" s="348">
        <v>3128</v>
      </c>
      <c r="C17" s="350">
        <v>2929</v>
      </c>
      <c r="D17" s="406">
        <v>6057</v>
      </c>
      <c r="E17" s="407">
        <v>40</v>
      </c>
      <c r="F17" s="407">
        <v>185</v>
      </c>
      <c r="G17" s="407">
        <v>225</v>
      </c>
      <c r="H17" s="348">
        <v>182</v>
      </c>
      <c r="I17" s="350">
        <v>197</v>
      </c>
      <c r="J17" s="406">
        <v>379</v>
      </c>
      <c r="K17" s="407">
        <v>3</v>
      </c>
      <c r="L17" s="407">
        <v>0</v>
      </c>
      <c r="M17" s="407">
        <v>3</v>
      </c>
      <c r="N17" s="348">
        <v>0</v>
      </c>
      <c r="O17" s="350">
        <v>1</v>
      </c>
      <c r="P17" s="350">
        <v>1</v>
      </c>
      <c r="Q17" s="348">
        <v>68</v>
      </c>
      <c r="R17" s="350">
        <v>152</v>
      </c>
      <c r="S17" s="406">
        <v>220</v>
      </c>
      <c r="T17" s="348">
        <v>50</v>
      </c>
      <c r="U17" s="350">
        <v>95</v>
      </c>
      <c r="V17" s="406">
        <v>145</v>
      </c>
      <c r="W17" s="348">
        <v>2</v>
      </c>
      <c r="X17" s="350">
        <v>10</v>
      </c>
      <c r="Y17" s="406">
        <v>12</v>
      </c>
      <c r="Z17" s="348">
        <v>0</v>
      </c>
      <c r="AA17" s="350">
        <v>1</v>
      </c>
      <c r="AB17" s="406">
        <v>1</v>
      </c>
      <c r="AC17" s="348">
        <v>299</v>
      </c>
      <c r="AD17" s="350">
        <v>281</v>
      </c>
      <c r="AE17" s="406">
        <v>580</v>
      </c>
      <c r="AF17" s="407">
        <v>357</v>
      </c>
      <c r="AG17" s="407">
        <v>371</v>
      </c>
      <c r="AH17" s="407">
        <v>728</v>
      </c>
      <c r="AI17" s="348">
        <v>48</v>
      </c>
      <c r="AJ17" s="407">
        <v>53</v>
      </c>
      <c r="AK17" s="407">
        <v>101</v>
      </c>
      <c r="AL17" s="348">
        <v>187</v>
      </c>
      <c r="AM17" s="407">
        <v>131</v>
      </c>
      <c r="AN17" s="407">
        <v>318</v>
      </c>
      <c r="AO17" s="348">
        <f t="shared" si="0"/>
        <v>4364</v>
      </c>
      <c r="AP17" s="407">
        <f t="shared" si="0"/>
        <v>4406</v>
      </c>
      <c r="AQ17" s="407">
        <f t="shared" si="0"/>
        <v>8770</v>
      </c>
    </row>
    <row r="18" spans="1:43" ht="12.75">
      <c r="A18" s="409" t="s">
        <v>329</v>
      </c>
      <c r="B18" s="348">
        <v>1635</v>
      </c>
      <c r="C18" s="350">
        <v>1573</v>
      </c>
      <c r="D18" s="406">
        <v>3208</v>
      </c>
      <c r="E18" s="407">
        <v>35</v>
      </c>
      <c r="F18" s="407">
        <v>128</v>
      </c>
      <c r="G18" s="407">
        <v>163</v>
      </c>
      <c r="H18" s="348">
        <v>158</v>
      </c>
      <c r="I18" s="350">
        <v>180</v>
      </c>
      <c r="J18" s="406">
        <v>338</v>
      </c>
      <c r="K18" s="407">
        <v>1</v>
      </c>
      <c r="L18" s="407">
        <v>2</v>
      </c>
      <c r="M18" s="407">
        <v>3</v>
      </c>
      <c r="N18" s="348">
        <v>0</v>
      </c>
      <c r="O18" s="350">
        <v>0</v>
      </c>
      <c r="P18" s="350">
        <v>0</v>
      </c>
      <c r="Q18" s="348">
        <v>35</v>
      </c>
      <c r="R18" s="350">
        <v>105</v>
      </c>
      <c r="S18" s="406">
        <v>140</v>
      </c>
      <c r="T18" s="348">
        <v>35</v>
      </c>
      <c r="U18" s="350">
        <v>63</v>
      </c>
      <c r="V18" s="406">
        <v>98</v>
      </c>
      <c r="W18" s="348">
        <v>3</v>
      </c>
      <c r="X18" s="350">
        <v>3</v>
      </c>
      <c r="Y18" s="406">
        <v>6</v>
      </c>
      <c r="Z18" s="348">
        <v>3</v>
      </c>
      <c r="AA18" s="350">
        <v>3</v>
      </c>
      <c r="AB18" s="406">
        <v>6</v>
      </c>
      <c r="AC18" s="348">
        <v>346</v>
      </c>
      <c r="AD18" s="350">
        <v>334</v>
      </c>
      <c r="AE18" s="406">
        <v>680</v>
      </c>
      <c r="AF18" s="407">
        <v>412</v>
      </c>
      <c r="AG18" s="407">
        <v>396</v>
      </c>
      <c r="AH18" s="407">
        <v>808</v>
      </c>
      <c r="AI18" s="348">
        <v>29</v>
      </c>
      <c r="AJ18" s="407">
        <v>29</v>
      </c>
      <c r="AK18" s="407">
        <v>58</v>
      </c>
      <c r="AL18" s="348">
        <v>86</v>
      </c>
      <c r="AM18" s="407">
        <v>80</v>
      </c>
      <c r="AN18" s="407">
        <v>166</v>
      </c>
      <c r="AO18" s="348">
        <f t="shared" si="0"/>
        <v>2778</v>
      </c>
      <c r="AP18" s="407">
        <f t="shared" si="0"/>
        <v>2896</v>
      </c>
      <c r="AQ18" s="407">
        <f t="shared" si="0"/>
        <v>5674</v>
      </c>
    </row>
    <row r="19" spans="1:43" ht="12.75">
      <c r="A19" s="405" t="s">
        <v>330</v>
      </c>
      <c r="B19" s="348">
        <v>985</v>
      </c>
      <c r="C19" s="350">
        <v>1028</v>
      </c>
      <c r="D19" s="406">
        <v>2013</v>
      </c>
      <c r="E19" s="407">
        <v>32</v>
      </c>
      <c r="F19" s="407">
        <v>131</v>
      </c>
      <c r="G19" s="407">
        <v>163</v>
      </c>
      <c r="H19" s="348">
        <v>119</v>
      </c>
      <c r="I19" s="350">
        <v>181</v>
      </c>
      <c r="J19" s="406">
        <v>300</v>
      </c>
      <c r="K19" s="407">
        <v>3</v>
      </c>
      <c r="L19" s="407">
        <v>0</v>
      </c>
      <c r="M19" s="407">
        <v>3</v>
      </c>
      <c r="N19" s="348">
        <v>0</v>
      </c>
      <c r="O19" s="350">
        <v>0</v>
      </c>
      <c r="P19" s="350">
        <v>0</v>
      </c>
      <c r="Q19" s="348">
        <v>31</v>
      </c>
      <c r="R19" s="350">
        <v>52</v>
      </c>
      <c r="S19" s="406">
        <v>83</v>
      </c>
      <c r="T19" s="348">
        <v>19</v>
      </c>
      <c r="U19" s="350">
        <v>31</v>
      </c>
      <c r="V19" s="406">
        <v>50</v>
      </c>
      <c r="W19" s="348">
        <v>1</v>
      </c>
      <c r="X19" s="350">
        <v>2</v>
      </c>
      <c r="Y19" s="406">
        <v>3</v>
      </c>
      <c r="Z19" s="348">
        <v>2</v>
      </c>
      <c r="AA19" s="350">
        <v>2</v>
      </c>
      <c r="AB19" s="406">
        <v>4</v>
      </c>
      <c r="AC19" s="348">
        <v>404</v>
      </c>
      <c r="AD19" s="350">
        <v>360</v>
      </c>
      <c r="AE19" s="406">
        <v>764</v>
      </c>
      <c r="AF19" s="407">
        <v>427</v>
      </c>
      <c r="AG19" s="407">
        <v>381</v>
      </c>
      <c r="AH19" s="407">
        <v>808</v>
      </c>
      <c r="AI19" s="348">
        <v>26</v>
      </c>
      <c r="AJ19" s="407">
        <v>30</v>
      </c>
      <c r="AK19" s="407">
        <v>56</v>
      </c>
      <c r="AL19" s="348">
        <v>67</v>
      </c>
      <c r="AM19" s="407">
        <v>57</v>
      </c>
      <c r="AN19" s="407">
        <v>124</v>
      </c>
      <c r="AO19" s="348">
        <f t="shared" si="0"/>
        <v>2116</v>
      </c>
      <c r="AP19" s="407">
        <f t="shared" si="0"/>
        <v>2255</v>
      </c>
      <c r="AQ19" s="407">
        <f t="shared" si="0"/>
        <v>4371</v>
      </c>
    </row>
    <row r="20" spans="1:43" ht="12.75">
      <c r="A20" s="409" t="s">
        <v>331</v>
      </c>
      <c r="B20" s="348">
        <v>673</v>
      </c>
      <c r="C20" s="350">
        <v>798</v>
      </c>
      <c r="D20" s="406">
        <v>1471</v>
      </c>
      <c r="E20" s="407">
        <v>19</v>
      </c>
      <c r="F20" s="407">
        <v>97</v>
      </c>
      <c r="G20" s="407">
        <v>116</v>
      </c>
      <c r="H20" s="348">
        <v>117</v>
      </c>
      <c r="I20" s="350">
        <v>98</v>
      </c>
      <c r="J20" s="406">
        <v>215</v>
      </c>
      <c r="K20" s="407">
        <v>2</v>
      </c>
      <c r="L20" s="407">
        <v>1</v>
      </c>
      <c r="M20" s="407">
        <v>3</v>
      </c>
      <c r="N20" s="348">
        <v>0</v>
      </c>
      <c r="O20" s="350">
        <v>0</v>
      </c>
      <c r="P20" s="350">
        <v>0</v>
      </c>
      <c r="Q20" s="348">
        <v>15</v>
      </c>
      <c r="R20" s="350">
        <v>25</v>
      </c>
      <c r="S20" s="406">
        <v>40</v>
      </c>
      <c r="T20" s="348">
        <v>14</v>
      </c>
      <c r="U20" s="350">
        <v>30</v>
      </c>
      <c r="V20" s="406">
        <v>44</v>
      </c>
      <c r="W20" s="348">
        <v>1</v>
      </c>
      <c r="X20" s="350">
        <v>0</v>
      </c>
      <c r="Y20" s="406">
        <v>1</v>
      </c>
      <c r="Z20" s="348">
        <v>6</v>
      </c>
      <c r="AA20" s="350">
        <v>1</v>
      </c>
      <c r="AB20" s="406">
        <v>7</v>
      </c>
      <c r="AC20" s="348">
        <v>377</v>
      </c>
      <c r="AD20" s="350">
        <v>380</v>
      </c>
      <c r="AE20" s="406">
        <v>757</v>
      </c>
      <c r="AF20" s="407">
        <v>367</v>
      </c>
      <c r="AG20" s="407">
        <v>323</v>
      </c>
      <c r="AH20" s="407">
        <v>690</v>
      </c>
      <c r="AI20" s="348">
        <v>28</v>
      </c>
      <c r="AJ20" s="407">
        <v>15</v>
      </c>
      <c r="AK20" s="407">
        <v>43</v>
      </c>
      <c r="AL20" s="348">
        <v>41</v>
      </c>
      <c r="AM20" s="407">
        <v>38</v>
      </c>
      <c r="AN20" s="407">
        <v>79</v>
      </c>
      <c r="AO20" s="348">
        <f t="shared" si="0"/>
        <v>1660</v>
      </c>
      <c r="AP20" s="407">
        <f t="shared" si="0"/>
        <v>1806</v>
      </c>
      <c r="AQ20" s="407">
        <f t="shared" si="0"/>
        <v>3466</v>
      </c>
    </row>
    <row r="21" spans="1:43" ht="12.75">
      <c r="A21" s="405" t="s">
        <v>332</v>
      </c>
      <c r="B21" s="348">
        <v>456</v>
      </c>
      <c r="C21" s="350">
        <v>643</v>
      </c>
      <c r="D21" s="406">
        <v>1099</v>
      </c>
      <c r="E21" s="407">
        <v>12</v>
      </c>
      <c r="F21" s="407">
        <v>65</v>
      </c>
      <c r="G21" s="407">
        <v>77</v>
      </c>
      <c r="H21" s="348">
        <v>75</v>
      </c>
      <c r="I21" s="350">
        <v>85</v>
      </c>
      <c r="J21" s="406">
        <v>160</v>
      </c>
      <c r="K21" s="407">
        <v>2</v>
      </c>
      <c r="L21" s="407">
        <v>0</v>
      </c>
      <c r="M21" s="407">
        <v>2</v>
      </c>
      <c r="N21" s="348">
        <v>1</v>
      </c>
      <c r="O21" s="350">
        <v>0</v>
      </c>
      <c r="P21" s="350">
        <v>1</v>
      </c>
      <c r="Q21" s="348">
        <v>11</v>
      </c>
      <c r="R21" s="350">
        <v>14</v>
      </c>
      <c r="S21" s="406">
        <v>25</v>
      </c>
      <c r="T21" s="348">
        <v>16</v>
      </c>
      <c r="U21" s="350">
        <v>22</v>
      </c>
      <c r="V21" s="406">
        <v>38</v>
      </c>
      <c r="W21" s="348">
        <v>0</v>
      </c>
      <c r="X21" s="350">
        <v>1</v>
      </c>
      <c r="Y21" s="406">
        <v>1</v>
      </c>
      <c r="Z21" s="348">
        <v>4</v>
      </c>
      <c r="AA21" s="350">
        <v>2</v>
      </c>
      <c r="AB21" s="406">
        <v>6</v>
      </c>
      <c r="AC21" s="348">
        <v>307</v>
      </c>
      <c r="AD21" s="350">
        <v>279</v>
      </c>
      <c r="AE21" s="406">
        <v>586</v>
      </c>
      <c r="AF21" s="407">
        <v>262</v>
      </c>
      <c r="AG21" s="407">
        <v>257</v>
      </c>
      <c r="AH21" s="407">
        <v>519</v>
      </c>
      <c r="AI21" s="348">
        <v>10</v>
      </c>
      <c r="AJ21" s="407">
        <v>14</v>
      </c>
      <c r="AK21" s="407">
        <v>24</v>
      </c>
      <c r="AL21" s="348">
        <v>33</v>
      </c>
      <c r="AM21" s="407">
        <v>30</v>
      </c>
      <c r="AN21" s="407">
        <v>63</v>
      </c>
      <c r="AO21" s="348">
        <f t="shared" si="0"/>
        <v>1189</v>
      </c>
      <c r="AP21" s="407">
        <f t="shared" si="0"/>
        <v>1412</v>
      </c>
      <c r="AQ21" s="407">
        <f t="shared" si="0"/>
        <v>2601</v>
      </c>
    </row>
    <row r="22" spans="1:43" ht="12.75">
      <c r="A22" s="409" t="s">
        <v>333</v>
      </c>
      <c r="B22" s="348">
        <v>381</v>
      </c>
      <c r="C22" s="350">
        <v>487</v>
      </c>
      <c r="D22" s="406">
        <v>868</v>
      </c>
      <c r="E22" s="407">
        <v>18</v>
      </c>
      <c r="F22" s="407">
        <v>54</v>
      </c>
      <c r="G22" s="407">
        <v>72</v>
      </c>
      <c r="H22" s="348">
        <v>65</v>
      </c>
      <c r="I22" s="350">
        <v>78</v>
      </c>
      <c r="J22" s="406">
        <v>143</v>
      </c>
      <c r="K22" s="407">
        <v>0</v>
      </c>
      <c r="L22" s="407">
        <v>0</v>
      </c>
      <c r="M22" s="407">
        <v>0</v>
      </c>
      <c r="N22" s="348">
        <v>0</v>
      </c>
      <c r="O22" s="350">
        <v>0</v>
      </c>
      <c r="P22" s="350">
        <v>0</v>
      </c>
      <c r="Q22" s="348">
        <v>9</v>
      </c>
      <c r="R22" s="350">
        <v>12</v>
      </c>
      <c r="S22" s="406">
        <v>21</v>
      </c>
      <c r="T22" s="348">
        <v>8</v>
      </c>
      <c r="U22" s="350">
        <v>17</v>
      </c>
      <c r="V22" s="406">
        <v>25</v>
      </c>
      <c r="W22" s="348">
        <v>1</v>
      </c>
      <c r="X22" s="350">
        <v>1</v>
      </c>
      <c r="Y22" s="406">
        <v>2</v>
      </c>
      <c r="Z22" s="348">
        <v>4</v>
      </c>
      <c r="AA22" s="350">
        <v>4</v>
      </c>
      <c r="AB22" s="406">
        <v>8</v>
      </c>
      <c r="AC22" s="348">
        <v>269</v>
      </c>
      <c r="AD22" s="350">
        <v>194</v>
      </c>
      <c r="AE22" s="406">
        <v>463</v>
      </c>
      <c r="AF22" s="407">
        <v>239</v>
      </c>
      <c r="AG22" s="407">
        <v>162</v>
      </c>
      <c r="AH22" s="407">
        <v>401</v>
      </c>
      <c r="AI22" s="348">
        <v>12</v>
      </c>
      <c r="AJ22" s="407">
        <v>11</v>
      </c>
      <c r="AK22" s="407">
        <v>23</v>
      </c>
      <c r="AL22" s="348">
        <v>18</v>
      </c>
      <c r="AM22" s="407">
        <v>37</v>
      </c>
      <c r="AN22" s="407">
        <v>55</v>
      </c>
      <c r="AO22" s="348">
        <f t="shared" si="0"/>
        <v>1024</v>
      </c>
      <c r="AP22" s="407">
        <f t="shared" si="0"/>
        <v>1057</v>
      </c>
      <c r="AQ22" s="407">
        <f t="shared" si="0"/>
        <v>2081</v>
      </c>
    </row>
    <row r="23" spans="1:43" ht="12.75">
      <c r="A23" s="405" t="s">
        <v>334</v>
      </c>
      <c r="B23" s="348">
        <v>312</v>
      </c>
      <c r="C23" s="350">
        <v>427</v>
      </c>
      <c r="D23" s="406">
        <v>739</v>
      </c>
      <c r="E23" s="407">
        <v>11</v>
      </c>
      <c r="F23" s="407">
        <v>54</v>
      </c>
      <c r="G23" s="407">
        <v>65</v>
      </c>
      <c r="H23" s="348">
        <v>57</v>
      </c>
      <c r="I23" s="350">
        <v>45</v>
      </c>
      <c r="J23" s="406">
        <v>102</v>
      </c>
      <c r="K23" s="407">
        <v>1</v>
      </c>
      <c r="L23" s="407">
        <v>0</v>
      </c>
      <c r="M23" s="407">
        <v>1</v>
      </c>
      <c r="N23" s="348">
        <v>0</v>
      </c>
      <c r="O23" s="350">
        <v>0</v>
      </c>
      <c r="P23" s="350">
        <v>0</v>
      </c>
      <c r="Q23" s="348">
        <v>10</v>
      </c>
      <c r="R23" s="350">
        <v>9</v>
      </c>
      <c r="S23" s="406">
        <v>19</v>
      </c>
      <c r="T23" s="348">
        <v>6</v>
      </c>
      <c r="U23" s="350">
        <v>11</v>
      </c>
      <c r="V23" s="406">
        <v>17</v>
      </c>
      <c r="W23" s="348">
        <v>3</v>
      </c>
      <c r="X23" s="350">
        <v>0</v>
      </c>
      <c r="Y23" s="406">
        <v>3</v>
      </c>
      <c r="Z23" s="348">
        <v>7</v>
      </c>
      <c r="AA23" s="350">
        <v>5</v>
      </c>
      <c r="AB23" s="406">
        <v>12</v>
      </c>
      <c r="AC23" s="348">
        <v>204</v>
      </c>
      <c r="AD23" s="350">
        <v>168</v>
      </c>
      <c r="AE23" s="406">
        <v>372</v>
      </c>
      <c r="AF23" s="407">
        <v>202</v>
      </c>
      <c r="AG23" s="407">
        <v>144</v>
      </c>
      <c r="AH23" s="407">
        <v>346</v>
      </c>
      <c r="AI23" s="348">
        <v>8</v>
      </c>
      <c r="AJ23" s="407">
        <v>13</v>
      </c>
      <c r="AK23" s="407">
        <v>21</v>
      </c>
      <c r="AL23" s="348">
        <v>20</v>
      </c>
      <c r="AM23" s="407">
        <v>33</v>
      </c>
      <c r="AN23" s="407">
        <v>53</v>
      </c>
      <c r="AO23" s="348">
        <f t="shared" si="0"/>
        <v>841</v>
      </c>
      <c r="AP23" s="407">
        <f t="shared" si="0"/>
        <v>909</v>
      </c>
      <c r="AQ23" s="407">
        <f t="shared" si="0"/>
        <v>1750</v>
      </c>
    </row>
    <row r="24" spans="1:43" ht="12.75">
      <c r="A24" s="409" t="s">
        <v>335</v>
      </c>
      <c r="B24" s="348">
        <v>278</v>
      </c>
      <c r="C24" s="350">
        <v>333</v>
      </c>
      <c r="D24" s="406">
        <v>611</v>
      </c>
      <c r="E24" s="407">
        <v>12</v>
      </c>
      <c r="F24" s="407">
        <v>50</v>
      </c>
      <c r="G24" s="407">
        <v>62</v>
      </c>
      <c r="H24" s="348">
        <v>57</v>
      </c>
      <c r="I24" s="350">
        <v>48</v>
      </c>
      <c r="J24" s="406">
        <v>105</v>
      </c>
      <c r="K24" s="407">
        <v>0</v>
      </c>
      <c r="L24" s="407">
        <v>1</v>
      </c>
      <c r="M24" s="407">
        <v>1</v>
      </c>
      <c r="N24" s="348">
        <v>0</v>
      </c>
      <c r="O24" s="350">
        <v>0</v>
      </c>
      <c r="P24" s="350">
        <v>0</v>
      </c>
      <c r="Q24" s="348">
        <v>8</v>
      </c>
      <c r="R24" s="350">
        <v>6</v>
      </c>
      <c r="S24" s="406">
        <v>14</v>
      </c>
      <c r="T24" s="348">
        <v>11</v>
      </c>
      <c r="U24" s="350">
        <v>10</v>
      </c>
      <c r="V24" s="406">
        <v>21</v>
      </c>
      <c r="W24" s="348">
        <v>1</v>
      </c>
      <c r="X24" s="350">
        <v>0</v>
      </c>
      <c r="Y24" s="406">
        <v>1</v>
      </c>
      <c r="Z24" s="348">
        <v>1</v>
      </c>
      <c r="AA24" s="350">
        <v>7</v>
      </c>
      <c r="AB24" s="406">
        <v>8</v>
      </c>
      <c r="AC24" s="348">
        <v>183</v>
      </c>
      <c r="AD24" s="350">
        <v>109</v>
      </c>
      <c r="AE24" s="406">
        <v>292</v>
      </c>
      <c r="AF24" s="407">
        <v>180</v>
      </c>
      <c r="AG24" s="407">
        <v>114</v>
      </c>
      <c r="AH24" s="407">
        <v>294</v>
      </c>
      <c r="AI24" s="348">
        <v>6</v>
      </c>
      <c r="AJ24" s="407">
        <v>10</v>
      </c>
      <c r="AK24" s="407">
        <v>16</v>
      </c>
      <c r="AL24" s="348">
        <v>22</v>
      </c>
      <c r="AM24" s="407">
        <v>21</v>
      </c>
      <c r="AN24" s="407">
        <v>43</v>
      </c>
      <c r="AO24" s="348">
        <f t="shared" si="0"/>
        <v>759</v>
      </c>
      <c r="AP24" s="407">
        <f t="shared" si="0"/>
        <v>709</v>
      </c>
      <c r="AQ24" s="407">
        <f t="shared" si="0"/>
        <v>1468</v>
      </c>
    </row>
    <row r="25" spans="1:43" ht="12.75">
      <c r="A25" s="405" t="s">
        <v>336</v>
      </c>
      <c r="B25" s="348">
        <v>216</v>
      </c>
      <c r="C25" s="350">
        <v>290</v>
      </c>
      <c r="D25" s="406">
        <v>506</v>
      </c>
      <c r="E25" s="407">
        <v>11</v>
      </c>
      <c r="F25" s="407">
        <v>38</v>
      </c>
      <c r="G25" s="407">
        <v>49</v>
      </c>
      <c r="H25" s="348">
        <v>31</v>
      </c>
      <c r="I25" s="350">
        <v>32</v>
      </c>
      <c r="J25" s="406">
        <v>63</v>
      </c>
      <c r="K25" s="407">
        <v>1</v>
      </c>
      <c r="L25" s="407">
        <v>0</v>
      </c>
      <c r="M25" s="407">
        <v>1</v>
      </c>
      <c r="N25" s="348">
        <v>0</v>
      </c>
      <c r="O25" s="350">
        <v>0</v>
      </c>
      <c r="P25" s="350">
        <v>0</v>
      </c>
      <c r="Q25" s="348">
        <v>7</v>
      </c>
      <c r="R25" s="350">
        <v>5</v>
      </c>
      <c r="S25" s="406">
        <v>12</v>
      </c>
      <c r="T25" s="348">
        <v>7</v>
      </c>
      <c r="U25" s="350">
        <v>7</v>
      </c>
      <c r="V25" s="406">
        <v>14</v>
      </c>
      <c r="W25" s="348">
        <v>1</v>
      </c>
      <c r="X25" s="350">
        <v>1</v>
      </c>
      <c r="Y25" s="406">
        <v>2</v>
      </c>
      <c r="Z25" s="348">
        <v>6</v>
      </c>
      <c r="AA25" s="350">
        <v>6</v>
      </c>
      <c r="AB25" s="406">
        <v>12</v>
      </c>
      <c r="AC25" s="348">
        <v>131</v>
      </c>
      <c r="AD25" s="350">
        <v>83</v>
      </c>
      <c r="AE25" s="406">
        <v>214</v>
      </c>
      <c r="AF25" s="407">
        <v>122</v>
      </c>
      <c r="AG25" s="407">
        <v>76</v>
      </c>
      <c r="AH25" s="407">
        <v>198</v>
      </c>
      <c r="AI25" s="348">
        <v>5</v>
      </c>
      <c r="AJ25" s="407">
        <v>11</v>
      </c>
      <c r="AK25" s="407">
        <v>16</v>
      </c>
      <c r="AL25" s="348">
        <v>10</v>
      </c>
      <c r="AM25" s="407">
        <v>17</v>
      </c>
      <c r="AN25" s="407">
        <v>27</v>
      </c>
      <c r="AO25" s="348">
        <f t="shared" si="0"/>
        <v>548</v>
      </c>
      <c r="AP25" s="407">
        <f t="shared" si="0"/>
        <v>566</v>
      </c>
      <c r="AQ25" s="407">
        <f t="shared" si="0"/>
        <v>1114</v>
      </c>
    </row>
    <row r="26" spans="1:43" ht="12.75">
      <c r="A26" s="409" t="s">
        <v>337</v>
      </c>
      <c r="B26" s="348">
        <v>198</v>
      </c>
      <c r="C26" s="350">
        <v>267</v>
      </c>
      <c r="D26" s="406">
        <v>465</v>
      </c>
      <c r="E26" s="407">
        <v>14</v>
      </c>
      <c r="F26" s="407">
        <v>30</v>
      </c>
      <c r="G26" s="407">
        <v>44</v>
      </c>
      <c r="H26" s="348">
        <v>44</v>
      </c>
      <c r="I26" s="350">
        <v>19</v>
      </c>
      <c r="J26" s="406">
        <v>63</v>
      </c>
      <c r="K26" s="407">
        <v>1</v>
      </c>
      <c r="L26" s="407">
        <v>0</v>
      </c>
      <c r="M26" s="407">
        <v>1</v>
      </c>
      <c r="N26" s="348">
        <v>0</v>
      </c>
      <c r="O26" s="350">
        <v>0</v>
      </c>
      <c r="P26" s="350">
        <v>0</v>
      </c>
      <c r="Q26" s="348">
        <v>2</v>
      </c>
      <c r="R26" s="350">
        <v>5</v>
      </c>
      <c r="S26" s="406">
        <v>7</v>
      </c>
      <c r="T26" s="348">
        <v>3</v>
      </c>
      <c r="U26" s="350">
        <v>7</v>
      </c>
      <c r="V26" s="406">
        <v>10</v>
      </c>
      <c r="W26" s="348">
        <v>0</v>
      </c>
      <c r="X26" s="350">
        <v>0</v>
      </c>
      <c r="Y26" s="406">
        <v>0</v>
      </c>
      <c r="Z26" s="348">
        <v>1</v>
      </c>
      <c r="AA26" s="350">
        <v>6</v>
      </c>
      <c r="AB26" s="406">
        <v>7</v>
      </c>
      <c r="AC26" s="348">
        <v>87</v>
      </c>
      <c r="AD26" s="350">
        <v>75</v>
      </c>
      <c r="AE26" s="406">
        <v>162</v>
      </c>
      <c r="AF26" s="407">
        <v>102</v>
      </c>
      <c r="AG26" s="407">
        <v>67</v>
      </c>
      <c r="AH26" s="407">
        <v>169</v>
      </c>
      <c r="AI26" s="348">
        <v>7</v>
      </c>
      <c r="AJ26" s="407">
        <v>10</v>
      </c>
      <c r="AK26" s="407">
        <v>17</v>
      </c>
      <c r="AL26" s="348">
        <v>11</v>
      </c>
      <c r="AM26" s="407">
        <v>10</v>
      </c>
      <c r="AN26" s="407">
        <v>21</v>
      </c>
      <c r="AO26" s="348">
        <f t="shared" si="0"/>
        <v>470</v>
      </c>
      <c r="AP26" s="407">
        <f t="shared" si="0"/>
        <v>496</v>
      </c>
      <c r="AQ26" s="407">
        <f t="shared" si="0"/>
        <v>966</v>
      </c>
    </row>
    <row r="27" spans="1:43" ht="12.75">
      <c r="A27" s="405" t="s">
        <v>338</v>
      </c>
      <c r="B27" s="348">
        <v>156</v>
      </c>
      <c r="C27" s="350">
        <v>256</v>
      </c>
      <c r="D27" s="406">
        <v>412</v>
      </c>
      <c r="E27" s="407">
        <v>8</v>
      </c>
      <c r="F27" s="407">
        <v>28</v>
      </c>
      <c r="G27" s="407">
        <v>36</v>
      </c>
      <c r="H27" s="348">
        <v>30</v>
      </c>
      <c r="I27" s="350">
        <v>11</v>
      </c>
      <c r="J27" s="406">
        <v>41</v>
      </c>
      <c r="K27" s="407">
        <v>0</v>
      </c>
      <c r="L27" s="407">
        <v>0</v>
      </c>
      <c r="M27" s="407">
        <v>0</v>
      </c>
      <c r="N27" s="348">
        <v>0</v>
      </c>
      <c r="O27" s="350">
        <v>0</v>
      </c>
      <c r="P27" s="350">
        <v>0</v>
      </c>
      <c r="Q27" s="348">
        <v>2</v>
      </c>
      <c r="R27" s="350">
        <v>4</v>
      </c>
      <c r="S27" s="406">
        <v>6</v>
      </c>
      <c r="T27" s="348">
        <v>3</v>
      </c>
      <c r="U27" s="350">
        <v>5</v>
      </c>
      <c r="V27" s="406">
        <v>8</v>
      </c>
      <c r="W27" s="348">
        <v>0</v>
      </c>
      <c r="X27" s="350">
        <v>0</v>
      </c>
      <c r="Y27" s="406">
        <v>0</v>
      </c>
      <c r="Z27" s="348">
        <v>4</v>
      </c>
      <c r="AA27" s="350">
        <v>2</v>
      </c>
      <c r="AB27" s="406">
        <v>6</v>
      </c>
      <c r="AC27" s="348">
        <v>87</v>
      </c>
      <c r="AD27" s="350">
        <v>53</v>
      </c>
      <c r="AE27" s="406">
        <v>140</v>
      </c>
      <c r="AF27" s="407">
        <v>90</v>
      </c>
      <c r="AG27" s="407">
        <v>54</v>
      </c>
      <c r="AH27" s="407">
        <v>144</v>
      </c>
      <c r="AI27" s="348">
        <v>6</v>
      </c>
      <c r="AJ27" s="407">
        <v>2</v>
      </c>
      <c r="AK27" s="407">
        <v>8</v>
      </c>
      <c r="AL27" s="348">
        <v>8</v>
      </c>
      <c r="AM27" s="407">
        <v>7</v>
      </c>
      <c r="AN27" s="407">
        <v>15</v>
      </c>
      <c r="AO27" s="348">
        <f t="shared" si="0"/>
        <v>394</v>
      </c>
      <c r="AP27" s="407">
        <f t="shared" si="0"/>
        <v>422</v>
      </c>
      <c r="AQ27" s="407">
        <f t="shared" si="0"/>
        <v>816</v>
      </c>
    </row>
    <row r="28" spans="1:43" ht="12.75">
      <c r="A28" s="409" t="s">
        <v>339</v>
      </c>
      <c r="B28" s="348">
        <v>133</v>
      </c>
      <c r="C28" s="350">
        <v>217</v>
      </c>
      <c r="D28" s="406">
        <v>350</v>
      </c>
      <c r="E28" s="407">
        <v>8</v>
      </c>
      <c r="F28" s="407">
        <v>29</v>
      </c>
      <c r="G28" s="407">
        <v>37</v>
      </c>
      <c r="H28" s="348">
        <v>20</v>
      </c>
      <c r="I28" s="350">
        <v>21</v>
      </c>
      <c r="J28" s="406">
        <v>41</v>
      </c>
      <c r="K28" s="407">
        <v>0</v>
      </c>
      <c r="L28" s="407">
        <v>0</v>
      </c>
      <c r="M28" s="407">
        <v>0</v>
      </c>
      <c r="N28" s="348">
        <v>0</v>
      </c>
      <c r="O28" s="350">
        <v>0</v>
      </c>
      <c r="P28" s="350">
        <v>0</v>
      </c>
      <c r="Q28" s="348">
        <v>3</v>
      </c>
      <c r="R28" s="350">
        <v>4</v>
      </c>
      <c r="S28" s="406">
        <v>7</v>
      </c>
      <c r="T28" s="348">
        <v>2</v>
      </c>
      <c r="U28" s="350">
        <v>7</v>
      </c>
      <c r="V28" s="406">
        <v>9</v>
      </c>
      <c r="W28" s="348">
        <v>2</v>
      </c>
      <c r="X28" s="350">
        <v>0</v>
      </c>
      <c r="Y28" s="406">
        <v>2</v>
      </c>
      <c r="Z28" s="348">
        <v>3</v>
      </c>
      <c r="AA28" s="350">
        <v>3</v>
      </c>
      <c r="AB28" s="406">
        <v>6</v>
      </c>
      <c r="AC28" s="348">
        <v>64</v>
      </c>
      <c r="AD28" s="350">
        <v>48</v>
      </c>
      <c r="AE28" s="406">
        <v>112</v>
      </c>
      <c r="AF28" s="407">
        <v>54</v>
      </c>
      <c r="AG28" s="407">
        <v>50</v>
      </c>
      <c r="AH28" s="407">
        <v>104</v>
      </c>
      <c r="AI28" s="348">
        <v>4</v>
      </c>
      <c r="AJ28" s="407">
        <v>7</v>
      </c>
      <c r="AK28" s="407">
        <v>11</v>
      </c>
      <c r="AL28" s="348">
        <v>19</v>
      </c>
      <c r="AM28" s="407">
        <v>9</v>
      </c>
      <c r="AN28" s="407">
        <v>28</v>
      </c>
      <c r="AO28" s="348">
        <f t="shared" si="0"/>
        <v>312</v>
      </c>
      <c r="AP28" s="407">
        <f t="shared" si="0"/>
        <v>395</v>
      </c>
      <c r="AQ28" s="407">
        <f t="shared" si="0"/>
        <v>707</v>
      </c>
    </row>
    <row r="29" spans="1:43" ht="12.75">
      <c r="A29" s="405" t="s">
        <v>340</v>
      </c>
      <c r="B29" s="348">
        <v>123</v>
      </c>
      <c r="C29" s="350">
        <v>184</v>
      </c>
      <c r="D29" s="406">
        <v>307</v>
      </c>
      <c r="E29" s="407">
        <v>4</v>
      </c>
      <c r="F29" s="407">
        <v>30</v>
      </c>
      <c r="G29" s="407">
        <v>34</v>
      </c>
      <c r="H29" s="348">
        <v>19</v>
      </c>
      <c r="I29" s="350">
        <v>18</v>
      </c>
      <c r="J29" s="406">
        <v>37</v>
      </c>
      <c r="K29" s="407">
        <v>2</v>
      </c>
      <c r="L29" s="407">
        <v>1</v>
      </c>
      <c r="M29" s="407">
        <v>3</v>
      </c>
      <c r="N29" s="348">
        <v>0</v>
      </c>
      <c r="O29" s="350">
        <v>0</v>
      </c>
      <c r="P29" s="350">
        <v>0</v>
      </c>
      <c r="Q29" s="348">
        <v>4</v>
      </c>
      <c r="R29" s="350">
        <v>4</v>
      </c>
      <c r="S29" s="406">
        <v>8</v>
      </c>
      <c r="T29" s="348">
        <v>2</v>
      </c>
      <c r="U29" s="350">
        <v>4</v>
      </c>
      <c r="V29" s="406">
        <v>6</v>
      </c>
      <c r="W29" s="348">
        <v>2</v>
      </c>
      <c r="X29" s="350">
        <v>0</v>
      </c>
      <c r="Y29" s="406">
        <v>2</v>
      </c>
      <c r="Z29" s="348">
        <v>3</v>
      </c>
      <c r="AA29" s="350">
        <v>4</v>
      </c>
      <c r="AB29" s="406">
        <v>7</v>
      </c>
      <c r="AC29" s="348">
        <v>80</v>
      </c>
      <c r="AD29" s="350">
        <v>43</v>
      </c>
      <c r="AE29" s="406">
        <v>123</v>
      </c>
      <c r="AF29" s="407">
        <v>77</v>
      </c>
      <c r="AG29" s="407">
        <v>48</v>
      </c>
      <c r="AH29" s="407">
        <v>125</v>
      </c>
      <c r="AI29" s="348">
        <v>5</v>
      </c>
      <c r="AJ29" s="407">
        <v>6</v>
      </c>
      <c r="AK29" s="407">
        <v>11</v>
      </c>
      <c r="AL29" s="348">
        <v>12</v>
      </c>
      <c r="AM29" s="407">
        <v>11</v>
      </c>
      <c r="AN29" s="407">
        <v>23</v>
      </c>
      <c r="AO29" s="348">
        <f t="shared" si="0"/>
        <v>333</v>
      </c>
      <c r="AP29" s="407">
        <f t="shared" si="0"/>
        <v>353</v>
      </c>
      <c r="AQ29" s="407">
        <f t="shared" si="0"/>
        <v>686</v>
      </c>
    </row>
    <row r="30" spans="1:43" ht="12.75">
      <c r="A30" s="409" t="s">
        <v>341</v>
      </c>
      <c r="B30" s="348">
        <v>105</v>
      </c>
      <c r="C30" s="350">
        <v>198</v>
      </c>
      <c r="D30" s="406">
        <v>303</v>
      </c>
      <c r="E30" s="407">
        <v>6</v>
      </c>
      <c r="F30" s="407">
        <v>28</v>
      </c>
      <c r="G30" s="407">
        <v>34</v>
      </c>
      <c r="H30" s="348">
        <v>15</v>
      </c>
      <c r="I30" s="350">
        <v>11</v>
      </c>
      <c r="J30" s="406">
        <v>26</v>
      </c>
      <c r="K30" s="407">
        <v>0</v>
      </c>
      <c r="L30" s="407">
        <v>0</v>
      </c>
      <c r="M30" s="407">
        <v>0</v>
      </c>
      <c r="N30" s="348">
        <v>0</v>
      </c>
      <c r="O30" s="350">
        <v>0</v>
      </c>
      <c r="P30" s="350">
        <v>0</v>
      </c>
      <c r="Q30" s="348">
        <v>3</v>
      </c>
      <c r="R30" s="350">
        <v>2</v>
      </c>
      <c r="S30" s="406">
        <v>5</v>
      </c>
      <c r="T30" s="348">
        <v>2</v>
      </c>
      <c r="U30" s="350">
        <v>4</v>
      </c>
      <c r="V30" s="406">
        <v>6</v>
      </c>
      <c r="W30" s="348">
        <v>1</v>
      </c>
      <c r="X30" s="350">
        <v>0</v>
      </c>
      <c r="Y30" s="406">
        <v>1</v>
      </c>
      <c r="Z30" s="348">
        <v>1</v>
      </c>
      <c r="AA30" s="350">
        <v>2</v>
      </c>
      <c r="AB30" s="406">
        <v>3</v>
      </c>
      <c r="AC30" s="348">
        <v>60</v>
      </c>
      <c r="AD30" s="350">
        <v>38</v>
      </c>
      <c r="AE30" s="406">
        <v>98</v>
      </c>
      <c r="AF30" s="407">
        <v>58</v>
      </c>
      <c r="AG30" s="407">
        <v>38</v>
      </c>
      <c r="AH30" s="407">
        <v>96</v>
      </c>
      <c r="AI30" s="348">
        <v>7</v>
      </c>
      <c r="AJ30" s="407">
        <v>2</v>
      </c>
      <c r="AK30" s="407">
        <v>9</v>
      </c>
      <c r="AL30" s="348">
        <v>7</v>
      </c>
      <c r="AM30" s="407">
        <v>12</v>
      </c>
      <c r="AN30" s="407">
        <v>19</v>
      </c>
      <c r="AO30" s="348">
        <f t="shared" si="0"/>
        <v>265</v>
      </c>
      <c r="AP30" s="407">
        <f t="shared" si="0"/>
        <v>335</v>
      </c>
      <c r="AQ30" s="407">
        <f t="shared" si="0"/>
        <v>600</v>
      </c>
    </row>
    <row r="31" spans="1:43" ht="12.75">
      <c r="A31" s="405" t="s">
        <v>342</v>
      </c>
      <c r="B31" s="348">
        <v>108</v>
      </c>
      <c r="C31" s="350">
        <v>167</v>
      </c>
      <c r="D31" s="406">
        <v>275</v>
      </c>
      <c r="E31" s="407">
        <v>8</v>
      </c>
      <c r="F31" s="407">
        <v>16</v>
      </c>
      <c r="G31" s="407">
        <v>24</v>
      </c>
      <c r="H31" s="348">
        <v>17</v>
      </c>
      <c r="I31" s="350">
        <v>15</v>
      </c>
      <c r="J31" s="406">
        <v>32</v>
      </c>
      <c r="K31" s="407">
        <v>0</v>
      </c>
      <c r="L31" s="407">
        <v>0</v>
      </c>
      <c r="M31" s="407">
        <v>0</v>
      </c>
      <c r="N31" s="348">
        <v>0</v>
      </c>
      <c r="O31" s="350">
        <v>0</v>
      </c>
      <c r="P31" s="350">
        <v>0</v>
      </c>
      <c r="Q31" s="348">
        <v>2</v>
      </c>
      <c r="R31" s="350">
        <v>3</v>
      </c>
      <c r="S31" s="406">
        <v>5</v>
      </c>
      <c r="T31" s="348">
        <v>5</v>
      </c>
      <c r="U31" s="350">
        <v>3</v>
      </c>
      <c r="V31" s="406">
        <v>8</v>
      </c>
      <c r="W31" s="348">
        <v>0</v>
      </c>
      <c r="X31" s="350">
        <v>0</v>
      </c>
      <c r="Y31" s="406">
        <v>0</v>
      </c>
      <c r="Z31" s="348">
        <v>0</v>
      </c>
      <c r="AA31" s="350">
        <v>2</v>
      </c>
      <c r="AB31" s="406">
        <v>2</v>
      </c>
      <c r="AC31" s="348">
        <v>43</v>
      </c>
      <c r="AD31" s="350">
        <v>36</v>
      </c>
      <c r="AE31" s="406">
        <v>79</v>
      </c>
      <c r="AF31" s="407">
        <v>51</v>
      </c>
      <c r="AG31" s="407">
        <v>32</v>
      </c>
      <c r="AH31" s="407">
        <v>83</v>
      </c>
      <c r="AI31" s="348">
        <v>4</v>
      </c>
      <c r="AJ31" s="407">
        <v>3</v>
      </c>
      <c r="AK31" s="407">
        <v>7</v>
      </c>
      <c r="AL31" s="348">
        <v>4</v>
      </c>
      <c r="AM31" s="407">
        <v>3</v>
      </c>
      <c r="AN31" s="407">
        <v>7</v>
      </c>
      <c r="AO31" s="348">
        <f t="shared" si="0"/>
        <v>242</v>
      </c>
      <c r="AP31" s="407">
        <f t="shared" si="0"/>
        <v>280</v>
      </c>
      <c r="AQ31" s="407">
        <f t="shared" si="0"/>
        <v>522</v>
      </c>
    </row>
    <row r="32" spans="1:43" ht="12.75">
      <c r="A32" s="409" t="s">
        <v>343</v>
      </c>
      <c r="B32" s="348">
        <v>65</v>
      </c>
      <c r="C32" s="350">
        <v>168</v>
      </c>
      <c r="D32" s="406">
        <v>233</v>
      </c>
      <c r="E32" s="407">
        <v>7</v>
      </c>
      <c r="F32" s="407">
        <v>27</v>
      </c>
      <c r="G32" s="407">
        <v>34</v>
      </c>
      <c r="H32" s="348">
        <v>12</v>
      </c>
      <c r="I32" s="350">
        <v>5</v>
      </c>
      <c r="J32" s="406">
        <v>17</v>
      </c>
      <c r="K32" s="407">
        <v>0</v>
      </c>
      <c r="L32" s="407">
        <v>0</v>
      </c>
      <c r="M32" s="407">
        <v>0</v>
      </c>
      <c r="N32" s="348">
        <v>0</v>
      </c>
      <c r="O32" s="350">
        <v>0</v>
      </c>
      <c r="P32" s="350">
        <v>0</v>
      </c>
      <c r="Q32" s="348">
        <v>1</v>
      </c>
      <c r="R32" s="350">
        <v>2</v>
      </c>
      <c r="S32" s="406">
        <v>3</v>
      </c>
      <c r="T32" s="348">
        <v>4</v>
      </c>
      <c r="U32" s="350">
        <v>4</v>
      </c>
      <c r="V32" s="406">
        <v>8</v>
      </c>
      <c r="W32" s="348">
        <v>0</v>
      </c>
      <c r="X32" s="350">
        <v>0</v>
      </c>
      <c r="Y32" s="406">
        <v>0</v>
      </c>
      <c r="Z32" s="348">
        <v>2</v>
      </c>
      <c r="AA32" s="350">
        <v>1</v>
      </c>
      <c r="AB32" s="406">
        <v>3</v>
      </c>
      <c r="AC32" s="348">
        <v>49</v>
      </c>
      <c r="AD32" s="350">
        <v>27</v>
      </c>
      <c r="AE32" s="406">
        <v>76</v>
      </c>
      <c r="AF32" s="407">
        <v>45</v>
      </c>
      <c r="AG32" s="407">
        <v>27</v>
      </c>
      <c r="AH32" s="407">
        <v>72</v>
      </c>
      <c r="AI32" s="348">
        <v>1</v>
      </c>
      <c r="AJ32" s="407">
        <v>2</v>
      </c>
      <c r="AK32" s="407">
        <v>3</v>
      </c>
      <c r="AL32" s="348">
        <v>9</v>
      </c>
      <c r="AM32" s="407">
        <v>8</v>
      </c>
      <c r="AN32" s="407">
        <v>17</v>
      </c>
      <c r="AO32" s="348">
        <f t="shared" si="0"/>
        <v>195</v>
      </c>
      <c r="AP32" s="407">
        <f t="shared" si="0"/>
        <v>271</v>
      </c>
      <c r="AQ32" s="407">
        <f t="shared" si="0"/>
        <v>466</v>
      </c>
    </row>
    <row r="33" spans="1:43" ht="12.75">
      <c r="A33" s="405" t="s">
        <v>344</v>
      </c>
      <c r="B33" s="348">
        <v>62</v>
      </c>
      <c r="C33" s="350">
        <v>151</v>
      </c>
      <c r="D33" s="406">
        <v>213</v>
      </c>
      <c r="E33" s="407">
        <v>3</v>
      </c>
      <c r="F33" s="407">
        <v>23</v>
      </c>
      <c r="G33" s="407">
        <v>26</v>
      </c>
      <c r="H33" s="348">
        <v>12</v>
      </c>
      <c r="I33" s="350">
        <v>8</v>
      </c>
      <c r="J33" s="406">
        <v>20</v>
      </c>
      <c r="K33" s="407">
        <v>0</v>
      </c>
      <c r="L33" s="407">
        <v>0</v>
      </c>
      <c r="M33" s="407">
        <v>0</v>
      </c>
      <c r="N33" s="348">
        <v>0</v>
      </c>
      <c r="O33" s="350">
        <v>0</v>
      </c>
      <c r="P33" s="350">
        <v>0</v>
      </c>
      <c r="Q33" s="348">
        <v>0</v>
      </c>
      <c r="R33" s="350">
        <v>1</v>
      </c>
      <c r="S33" s="406">
        <v>1</v>
      </c>
      <c r="T33" s="348">
        <v>2</v>
      </c>
      <c r="U33" s="350">
        <v>2</v>
      </c>
      <c r="V33" s="406">
        <v>4</v>
      </c>
      <c r="W33" s="348">
        <v>3</v>
      </c>
      <c r="X33" s="350">
        <v>0</v>
      </c>
      <c r="Y33" s="406">
        <v>3</v>
      </c>
      <c r="Z33" s="348">
        <v>0</v>
      </c>
      <c r="AA33" s="350">
        <v>0</v>
      </c>
      <c r="AB33" s="406">
        <v>0</v>
      </c>
      <c r="AC33" s="348">
        <v>39</v>
      </c>
      <c r="AD33" s="350">
        <v>22</v>
      </c>
      <c r="AE33" s="406">
        <v>61</v>
      </c>
      <c r="AF33" s="407">
        <v>40</v>
      </c>
      <c r="AG33" s="407">
        <v>21</v>
      </c>
      <c r="AH33" s="407">
        <v>61</v>
      </c>
      <c r="AI33" s="348">
        <v>2</v>
      </c>
      <c r="AJ33" s="407">
        <v>2</v>
      </c>
      <c r="AK33" s="407">
        <v>4</v>
      </c>
      <c r="AL33" s="348">
        <v>6</v>
      </c>
      <c r="AM33" s="407">
        <v>7</v>
      </c>
      <c r="AN33" s="407">
        <v>13</v>
      </c>
      <c r="AO33" s="348">
        <f t="shared" si="0"/>
        <v>169</v>
      </c>
      <c r="AP33" s="407">
        <f t="shared" si="0"/>
        <v>237</v>
      </c>
      <c r="AQ33" s="407">
        <f t="shared" si="0"/>
        <v>406</v>
      </c>
    </row>
    <row r="34" spans="1:43" ht="12.75">
      <c r="A34" s="409" t="s">
        <v>345</v>
      </c>
      <c r="B34" s="348">
        <v>79</v>
      </c>
      <c r="C34" s="350">
        <v>121</v>
      </c>
      <c r="D34" s="406">
        <v>200</v>
      </c>
      <c r="E34" s="407">
        <v>5</v>
      </c>
      <c r="F34" s="407">
        <v>15</v>
      </c>
      <c r="G34" s="407">
        <v>20</v>
      </c>
      <c r="H34" s="348">
        <v>16</v>
      </c>
      <c r="I34" s="350">
        <v>5</v>
      </c>
      <c r="J34" s="406">
        <v>21</v>
      </c>
      <c r="K34" s="407">
        <v>0</v>
      </c>
      <c r="L34" s="407">
        <v>0</v>
      </c>
      <c r="M34" s="407">
        <v>0</v>
      </c>
      <c r="N34" s="348">
        <v>0</v>
      </c>
      <c r="O34" s="350">
        <v>0</v>
      </c>
      <c r="P34" s="350">
        <v>0</v>
      </c>
      <c r="Q34" s="348">
        <v>1</v>
      </c>
      <c r="R34" s="350">
        <v>0</v>
      </c>
      <c r="S34" s="406">
        <v>1</v>
      </c>
      <c r="T34" s="348">
        <v>0</v>
      </c>
      <c r="U34" s="350">
        <v>0</v>
      </c>
      <c r="V34" s="406">
        <v>0</v>
      </c>
      <c r="W34" s="348">
        <v>0</v>
      </c>
      <c r="X34" s="350">
        <v>2</v>
      </c>
      <c r="Y34" s="406">
        <v>2</v>
      </c>
      <c r="Z34" s="348">
        <v>1</v>
      </c>
      <c r="AA34" s="350">
        <v>0</v>
      </c>
      <c r="AB34" s="406">
        <v>1</v>
      </c>
      <c r="AC34" s="348">
        <v>35</v>
      </c>
      <c r="AD34" s="350">
        <v>16</v>
      </c>
      <c r="AE34" s="406">
        <v>51</v>
      </c>
      <c r="AF34" s="407">
        <v>35</v>
      </c>
      <c r="AG34" s="407">
        <v>13</v>
      </c>
      <c r="AH34" s="407">
        <v>48</v>
      </c>
      <c r="AI34" s="348">
        <v>6</v>
      </c>
      <c r="AJ34" s="407">
        <v>4</v>
      </c>
      <c r="AK34" s="407">
        <v>10</v>
      </c>
      <c r="AL34" s="348">
        <v>6</v>
      </c>
      <c r="AM34" s="407">
        <v>2</v>
      </c>
      <c r="AN34" s="407">
        <v>8</v>
      </c>
      <c r="AO34" s="348">
        <f t="shared" si="0"/>
        <v>184</v>
      </c>
      <c r="AP34" s="407">
        <f t="shared" si="0"/>
        <v>178</v>
      </c>
      <c r="AQ34" s="407">
        <f t="shared" si="0"/>
        <v>362</v>
      </c>
    </row>
    <row r="35" spans="1:43" ht="12.75">
      <c r="A35" s="405" t="s">
        <v>346</v>
      </c>
      <c r="B35" s="348">
        <v>61</v>
      </c>
      <c r="C35" s="350">
        <v>131</v>
      </c>
      <c r="D35" s="406">
        <v>192</v>
      </c>
      <c r="E35" s="407">
        <v>2</v>
      </c>
      <c r="F35" s="407">
        <v>18</v>
      </c>
      <c r="G35" s="407">
        <v>20</v>
      </c>
      <c r="H35" s="348">
        <v>10</v>
      </c>
      <c r="I35" s="350">
        <v>6</v>
      </c>
      <c r="J35" s="406">
        <v>16</v>
      </c>
      <c r="K35" s="407">
        <v>0</v>
      </c>
      <c r="L35" s="407">
        <v>0</v>
      </c>
      <c r="M35" s="407">
        <v>0</v>
      </c>
      <c r="N35" s="348">
        <v>0</v>
      </c>
      <c r="O35" s="350">
        <v>0</v>
      </c>
      <c r="P35" s="350">
        <v>0</v>
      </c>
      <c r="Q35" s="348">
        <v>0</v>
      </c>
      <c r="R35" s="350">
        <v>2</v>
      </c>
      <c r="S35" s="406">
        <v>2</v>
      </c>
      <c r="T35" s="348">
        <v>1</v>
      </c>
      <c r="U35" s="350">
        <v>1</v>
      </c>
      <c r="V35" s="406">
        <v>2</v>
      </c>
      <c r="W35" s="348">
        <v>0</v>
      </c>
      <c r="X35" s="350">
        <v>0</v>
      </c>
      <c r="Y35" s="406">
        <v>0</v>
      </c>
      <c r="Z35" s="348">
        <v>0</v>
      </c>
      <c r="AA35" s="350">
        <v>1</v>
      </c>
      <c r="AB35" s="406">
        <v>1</v>
      </c>
      <c r="AC35" s="348">
        <v>39</v>
      </c>
      <c r="AD35" s="350">
        <v>15</v>
      </c>
      <c r="AE35" s="406">
        <v>54</v>
      </c>
      <c r="AF35" s="407">
        <v>43</v>
      </c>
      <c r="AG35" s="407">
        <v>19</v>
      </c>
      <c r="AH35" s="407">
        <v>62</v>
      </c>
      <c r="AI35" s="348">
        <v>2</v>
      </c>
      <c r="AJ35" s="407">
        <v>1</v>
      </c>
      <c r="AK35" s="407">
        <v>3</v>
      </c>
      <c r="AL35" s="348">
        <v>5</v>
      </c>
      <c r="AM35" s="407">
        <v>9</v>
      </c>
      <c r="AN35" s="407">
        <v>14</v>
      </c>
      <c r="AO35" s="348">
        <f t="shared" si="0"/>
        <v>163</v>
      </c>
      <c r="AP35" s="407">
        <f t="shared" si="0"/>
        <v>203</v>
      </c>
      <c r="AQ35" s="407">
        <f t="shared" si="0"/>
        <v>366</v>
      </c>
    </row>
    <row r="36" spans="1:43" ht="12.75">
      <c r="A36" s="409" t="s">
        <v>347</v>
      </c>
      <c r="B36" s="348">
        <v>58</v>
      </c>
      <c r="C36" s="350">
        <v>114</v>
      </c>
      <c r="D36" s="406">
        <v>172</v>
      </c>
      <c r="E36" s="407">
        <v>5</v>
      </c>
      <c r="F36" s="407">
        <v>20</v>
      </c>
      <c r="G36" s="407">
        <v>25</v>
      </c>
      <c r="H36" s="348">
        <v>3</v>
      </c>
      <c r="I36" s="350">
        <v>4</v>
      </c>
      <c r="J36" s="406">
        <v>7</v>
      </c>
      <c r="K36" s="407">
        <v>1</v>
      </c>
      <c r="L36" s="407">
        <v>1</v>
      </c>
      <c r="M36" s="407">
        <v>2</v>
      </c>
      <c r="N36" s="348">
        <v>0</v>
      </c>
      <c r="O36" s="350">
        <v>0</v>
      </c>
      <c r="P36" s="350">
        <v>0</v>
      </c>
      <c r="Q36" s="348">
        <v>0</v>
      </c>
      <c r="R36" s="350">
        <v>1</v>
      </c>
      <c r="S36" s="406">
        <v>1</v>
      </c>
      <c r="T36" s="348">
        <v>3</v>
      </c>
      <c r="U36" s="350">
        <v>3</v>
      </c>
      <c r="V36" s="406">
        <v>6</v>
      </c>
      <c r="W36" s="348">
        <v>0</v>
      </c>
      <c r="X36" s="350">
        <v>0</v>
      </c>
      <c r="Y36" s="406">
        <v>0</v>
      </c>
      <c r="Z36" s="348">
        <v>0</v>
      </c>
      <c r="AA36" s="350">
        <v>1</v>
      </c>
      <c r="AB36" s="406">
        <v>1</v>
      </c>
      <c r="AC36" s="348">
        <v>23</v>
      </c>
      <c r="AD36" s="350">
        <v>18</v>
      </c>
      <c r="AE36" s="406">
        <v>41</v>
      </c>
      <c r="AF36" s="407">
        <v>34</v>
      </c>
      <c r="AG36" s="407">
        <v>16</v>
      </c>
      <c r="AH36" s="407">
        <v>50</v>
      </c>
      <c r="AI36" s="348">
        <v>1</v>
      </c>
      <c r="AJ36" s="407">
        <v>0</v>
      </c>
      <c r="AK36" s="407">
        <v>1</v>
      </c>
      <c r="AL36" s="348">
        <v>8</v>
      </c>
      <c r="AM36" s="407">
        <v>5</v>
      </c>
      <c r="AN36" s="407">
        <v>13</v>
      </c>
      <c r="AO36" s="348">
        <f t="shared" si="0"/>
        <v>136</v>
      </c>
      <c r="AP36" s="407">
        <f t="shared" si="0"/>
        <v>183</v>
      </c>
      <c r="AQ36" s="407">
        <f t="shared" si="0"/>
        <v>319</v>
      </c>
    </row>
    <row r="37" spans="1:43" ht="12.75">
      <c r="A37" s="405" t="s">
        <v>348</v>
      </c>
      <c r="B37" s="348">
        <v>44</v>
      </c>
      <c r="C37" s="350">
        <v>123</v>
      </c>
      <c r="D37" s="406">
        <v>167</v>
      </c>
      <c r="E37" s="407">
        <v>3</v>
      </c>
      <c r="F37" s="407">
        <v>16</v>
      </c>
      <c r="G37" s="407">
        <v>19</v>
      </c>
      <c r="H37" s="348">
        <v>8</v>
      </c>
      <c r="I37" s="350">
        <v>8</v>
      </c>
      <c r="J37" s="406">
        <v>16</v>
      </c>
      <c r="K37" s="407">
        <v>1</v>
      </c>
      <c r="L37" s="407">
        <v>0</v>
      </c>
      <c r="M37" s="407">
        <v>1</v>
      </c>
      <c r="N37" s="348">
        <v>0</v>
      </c>
      <c r="O37" s="350">
        <v>0</v>
      </c>
      <c r="P37" s="350">
        <v>0</v>
      </c>
      <c r="Q37" s="348">
        <v>1</v>
      </c>
      <c r="R37" s="350">
        <v>3</v>
      </c>
      <c r="S37" s="406">
        <v>4</v>
      </c>
      <c r="T37" s="348">
        <v>1</v>
      </c>
      <c r="U37" s="350">
        <v>4</v>
      </c>
      <c r="V37" s="406">
        <v>5</v>
      </c>
      <c r="W37" s="348">
        <v>1</v>
      </c>
      <c r="X37" s="350">
        <v>0</v>
      </c>
      <c r="Y37" s="406">
        <v>1</v>
      </c>
      <c r="Z37" s="348">
        <v>0</v>
      </c>
      <c r="AA37" s="350">
        <v>0</v>
      </c>
      <c r="AB37" s="406">
        <v>0</v>
      </c>
      <c r="AC37" s="348">
        <v>29</v>
      </c>
      <c r="AD37" s="350">
        <v>9</v>
      </c>
      <c r="AE37" s="406">
        <v>38</v>
      </c>
      <c r="AF37" s="407">
        <v>31</v>
      </c>
      <c r="AG37" s="407">
        <v>16</v>
      </c>
      <c r="AH37" s="407">
        <v>47</v>
      </c>
      <c r="AI37" s="348">
        <v>0</v>
      </c>
      <c r="AJ37" s="407">
        <v>1</v>
      </c>
      <c r="AK37" s="407">
        <v>1</v>
      </c>
      <c r="AL37" s="348">
        <v>1</v>
      </c>
      <c r="AM37" s="407">
        <v>4</v>
      </c>
      <c r="AN37" s="407">
        <v>5</v>
      </c>
      <c r="AO37" s="348">
        <f t="shared" si="0"/>
        <v>120</v>
      </c>
      <c r="AP37" s="407">
        <f t="shared" si="0"/>
        <v>184</v>
      </c>
      <c r="AQ37" s="407">
        <f t="shared" si="0"/>
        <v>304</v>
      </c>
    </row>
    <row r="38" spans="1:43" ht="12.75">
      <c r="A38" s="409" t="s">
        <v>349</v>
      </c>
      <c r="B38" s="348">
        <v>48</v>
      </c>
      <c r="C38" s="350">
        <v>108</v>
      </c>
      <c r="D38" s="406">
        <v>156</v>
      </c>
      <c r="E38" s="407">
        <v>6</v>
      </c>
      <c r="F38" s="407">
        <v>21</v>
      </c>
      <c r="G38" s="407">
        <v>27</v>
      </c>
      <c r="H38" s="348">
        <v>8</v>
      </c>
      <c r="I38" s="350">
        <v>6</v>
      </c>
      <c r="J38" s="406">
        <v>14</v>
      </c>
      <c r="K38" s="407">
        <v>0</v>
      </c>
      <c r="L38" s="407">
        <v>0</v>
      </c>
      <c r="M38" s="407">
        <v>0</v>
      </c>
      <c r="N38" s="348">
        <v>0</v>
      </c>
      <c r="O38" s="350">
        <v>0</v>
      </c>
      <c r="P38" s="350">
        <v>0</v>
      </c>
      <c r="Q38" s="348">
        <v>1</v>
      </c>
      <c r="R38" s="350">
        <v>2</v>
      </c>
      <c r="S38" s="406">
        <v>3</v>
      </c>
      <c r="T38" s="348">
        <v>1</v>
      </c>
      <c r="U38" s="350">
        <v>3</v>
      </c>
      <c r="V38" s="406">
        <v>4</v>
      </c>
      <c r="W38" s="348">
        <v>0</v>
      </c>
      <c r="X38" s="350">
        <v>0</v>
      </c>
      <c r="Y38" s="406">
        <v>0</v>
      </c>
      <c r="Z38" s="348">
        <v>0</v>
      </c>
      <c r="AA38" s="350">
        <v>0</v>
      </c>
      <c r="AB38" s="406">
        <v>0</v>
      </c>
      <c r="AC38" s="348">
        <v>22</v>
      </c>
      <c r="AD38" s="350">
        <v>11</v>
      </c>
      <c r="AE38" s="406">
        <v>33</v>
      </c>
      <c r="AF38" s="407">
        <v>23</v>
      </c>
      <c r="AG38" s="407">
        <v>9</v>
      </c>
      <c r="AH38" s="407">
        <v>32</v>
      </c>
      <c r="AI38" s="348">
        <v>6</v>
      </c>
      <c r="AJ38" s="407">
        <v>1</v>
      </c>
      <c r="AK38" s="407">
        <v>7</v>
      </c>
      <c r="AL38" s="348">
        <v>3</v>
      </c>
      <c r="AM38" s="407">
        <v>10</v>
      </c>
      <c r="AN38" s="407">
        <v>13</v>
      </c>
      <c r="AO38" s="348">
        <f t="shared" si="0"/>
        <v>118</v>
      </c>
      <c r="AP38" s="407">
        <f t="shared" si="0"/>
        <v>171</v>
      </c>
      <c r="AQ38" s="407">
        <f t="shared" si="0"/>
        <v>289</v>
      </c>
    </row>
    <row r="39" spans="1:43" ht="12.75">
      <c r="A39" s="405" t="s">
        <v>350</v>
      </c>
      <c r="B39" s="348">
        <v>41</v>
      </c>
      <c r="C39" s="350">
        <v>95</v>
      </c>
      <c r="D39" s="406">
        <v>136</v>
      </c>
      <c r="E39" s="407">
        <v>4</v>
      </c>
      <c r="F39" s="407">
        <v>17</v>
      </c>
      <c r="G39" s="407">
        <v>21</v>
      </c>
      <c r="H39" s="348">
        <v>7</v>
      </c>
      <c r="I39" s="350">
        <v>4</v>
      </c>
      <c r="J39" s="406">
        <v>11</v>
      </c>
      <c r="K39" s="407">
        <v>0</v>
      </c>
      <c r="L39" s="407">
        <v>0</v>
      </c>
      <c r="M39" s="407">
        <v>0</v>
      </c>
      <c r="N39" s="348">
        <v>0</v>
      </c>
      <c r="O39" s="350">
        <v>0</v>
      </c>
      <c r="P39" s="350">
        <v>0</v>
      </c>
      <c r="Q39" s="348">
        <v>0</v>
      </c>
      <c r="R39" s="350">
        <v>2</v>
      </c>
      <c r="S39" s="406">
        <v>2</v>
      </c>
      <c r="T39" s="348">
        <v>0</v>
      </c>
      <c r="U39" s="350">
        <v>1</v>
      </c>
      <c r="V39" s="406">
        <v>1</v>
      </c>
      <c r="W39" s="348">
        <v>0</v>
      </c>
      <c r="X39" s="350">
        <v>0</v>
      </c>
      <c r="Y39" s="406">
        <v>0</v>
      </c>
      <c r="Z39" s="348">
        <v>0</v>
      </c>
      <c r="AA39" s="350">
        <v>0</v>
      </c>
      <c r="AB39" s="406">
        <v>0</v>
      </c>
      <c r="AC39" s="348">
        <v>22</v>
      </c>
      <c r="AD39" s="350">
        <v>8</v>
      </c>
      <c r="AE39" s="406">
        <v>30</v>
      </c>
      <c r="AF39" s="407">
        <v>17</v>
      </c>
      <c r="AG39" s="407">
        <v>10</v>
      </c>
      <c r="AH39" s="407">
        <v>27</v>
      </c>
      <c r="AI39" s="348">
        <v>0</v>
      </c>
      <c r="AJ39" s="407">
        <v>3</v>
      </c>
      <c r="AK39" s="407">
        <v>3</v>
      </c>
      <c r="AL39" s="348">
        <v>4</v>
      </c>
      <c r="AM39" s="407">
        <v>4</v>
      </c>
      <c r="AN39" s="407">
        <v>8</v>
      </c>
      <c r="AO39" s="348">
        <f t="shared" si="0"/>
        <v>95</v>
      </c>
      <c r="AP39" s="407">
        <f t="shared" si="0"/>
        <v>144</v>
      </c>
      <c r="AQ39" s="407">
        <f t="shared" si="0"/>
        <v>239</v>
      </c>
    </row>
    <row r="40" spans="1:43" ht="12.75">
      <c r="A40" s="409" t="s">
        <v>351</v>
      </c>
      <c r="B40" s="348">
        <v>36</v>
      </c>
      <c r="C40" s="350">
        <v>73</v>
      </c>
      <c r="D40" s="406">
        <v>109</v>
      </c>
      <c r="E40" s="407">
        <v>2</v>
      </c>
      <c r="F40" s="407">
        <v>15</v>
      </c>
      <c r="G40" s="407">
        <v>17</v>
      </c>
      <c r="H40" s="348">
        <v>5</v>
      </c>
      <c r="I40" s="350">
        <v>4</v>
      </c>
      <c r="J40" s="406">
        <v>9</v>
      </c>
      <c r="K40" s="407">
        <v>1</v>
      </c>
      <c r="L40" s="407">
        <v>0</v>
      </c>
      <c r="M40" s="407">
        <v>1</v>
      </c>
      <c r="N40" s="348">
        <v>0</v>
      </c>
      <c r="O40" s="350">
        <v>0</v>
      </c>
      <c r="P40" s="350">
        <v>0</v>
      </c>
      <c r="Q40" s="348">
        <v>2</v>
      </c>
      <c r="R40" s="350">
        <v>1</v>
      </c>
      <c r="S40" s="406">
        <v>3</v>
      </c>
      <c r="T40" s="348">
        <v>0</v>
      </c>
      <c r="U40" s="350">
        <v>0</v>
      </c>
      <c r="V40" s="406">
        <v>0</v>
      </c>
      <c r="W40" s="348">
        <v>2</v>
      </c>
      <c r="X40" s="350">
        <v>0</v>
      </c>
      <c r="Y40" s="406">
        <v>2</v>
      </c>
      <c r="Z40" s="348">
        <v>0</v>
      </c>
      <c r="AA40" s="350">
        <v>1</v>
      </c>
      <c r="AB40" s="406">
        <v>1</v>
      </c>
      <c r="AC40" s="348">
        <v>21</v>
      </c>
      <c r="AD40" s="350">
        <v>3</v>
      </c>
      <c r="AE40" s="406">
        <v>24</v>
      </c>
      <c r="AF40" s="407">
        <v>21</v>
      </c>
      <c r="AG40" s="407">
        <v>1</v>
      </c>
      <c r="AH40" s="407">
        <v>22</v>
      </c>
      <c r="AI40" s="348">
        <v>2</v>
      </c>
      <c r="AJ40" s="407">
        <v>3</v>
      </c>
      <c r="AK40" s="407">
        <v>5</v>
      </c>
      <c r="AL40" s="348">
        <v>2</v>
      </c>
      <c r="AM40" s="407">
        <v>2</v>
      </c>
      <c r="AN40" s="407">
        <v>4</v>
      </c>
      <c r="AO40" s="348">
        <f t="shared" si="0"/>
        <v>94</v>
      </c>
      <c r="AP40" s="407">
        <f t="shared" si="0"/>
        <v>103</v>
      </c>
      <c r="AQ40" s="407">
        <f t="shared" si="0"/>
        <v>197</v>
      </c>
    </row>
    <row r="41" spans="1:43" ht="12.75">
      <c r="A41" s="405" t="s">
        <v>352</v>
      </c>
      <c r="B41" s="348">
        <v>50</v>
      </c>
      <c r="C41" s="350">
        <v>71</v>
      </c>
      <c r="D41" s="406">
        <v>121</v>
      </c>
      <c r="E41" s="407">
        <v>3</v>
      </c>
      <c r="F41" s="407">
        <v>10</v>
      </c>
      <c r="G41" s="407">
        <v>13</v>
      </c>
      <c r="H41" s="348">
        <v>5</v>
      </c>
      <c r="I41" s="350">
        <v>5</v>
      </c>
      <c r="J41" s="406">
        <v>10</v>
      </c>
      <c r="K41" s="407">
        <v>0</v>
      </c>
      <c r="L41" s="407">
        <v>0</v>
      </c>
      <c r="M41" s="407">
        <v>0</v>
      </c>
      <c r="N41" s="348">
        <v>0</v>
      </c>
      <c r="O41" s="350">
        <v>0</v>
      </c>
      <c r="P41" s="350">
        <v>0</v>
      </c>
      <c r="Q41" s="348">
        <v>0</v>
      </c>
      <c r="R41" s="350">
        <v>0</v>
      </c>
      <c r="S41" s="406">
        <v>0</v>
      </c>
      <c r="T41" s="348">
        <v>0</v>
      </c>
      <c r="U41" s="350">
        <v>1</v>
      </c>
      <c r="V41" s="406">
        <v>1</v>
      </c>
      <c r="W41" s="348">
        <v>0</v>
      </c>
      <c r="X41" s="350">
        <v>2</v>
      </c>
      <c r="Y41" s="406">
        <v>2</v>
      </c>
      <c r="Z41" s="348">
        <v>1</v>
      </c>
      <c r="AA41" s="350">
        <v>0</v>
      </c>
      <c r="AB41" s="406">
        <v>1</v>
      </c>
      <c r="AC41" s="348">
        <v>21</v>
      </c>
      <c r="AD41" s="350">
        <v>7</v>
      </c>
      <c r="AE41" s="406">
        <v>28</v>
      </c>
      <c r="AF41" s="407">
        <v>16</v>
      </c>
      <c r="AG41" s="407">
        <v>10</v>
      </c>
      <c r="AH41" s="407">
        <v>26</v>
      </c>
      <c r="AI41" s="348">
        <v>2</v>
      </c>
      <c r="AJ41" s="407">
        <v>0</v>
      </c>
      <c r="AK41" s="407">
        <v>2</v>
      </c>
      <c r="AL41" s="348">
        <v>5</v>
      </c>
      <c r="AM41" s="407">
        <v>4</v>
      </c>
      <c r="AN41" s="407">
        <v>9</v>
      </c>
      <c r="AO41" s="348">
        <f t="shared" si="0"/>
        <v>103</v>
      </c>
      <c r="AP41" s="407">
        <f t="shared" si="0"/>
        <v>110</v>
      </c>
      <c r="AQ41" s="407">
        <f t="shared" si="0"/>
        <v>213</v>
      </c>
    </row>
    <row r="42" spans="1:43" ht="12.75">
      <c r="A42" s="409" t="s">
        <v>353</v>
      </c>
      <c r="B42" s="348">
        <v>42</v>
      </c>
      <c r="C42" s="350">
        <v>55</v>
      </c>
      <c r="D42" s="406">
        <v>97</v>
      </c>
      <c r="E42" s="407">
        <v>3</v>
      </c>
      <c r="F42" s="407">
        <v>9</v>
      </c>
      <c r="G42" s="407">
        <v>12</v>
      </c>
      <c r="H42" s="348">
        <v>5</v>
      </c>
      <c r="I42" s="350">
        <v>3</v>
      </c>
      <c r="J42" s="406">
        <v>8</v>
      </c>
      <c r="K42" s="407">
        <v>0</v>
      </c>
      <c r="L42" s="407">
        <v>0</v>
      </c>
      <c r="M42" s="407">
        <v>0</v>
      </c>
      <c r="N42" s="348">
        <v>0</v>
      </c>
      <c r="O42" s="350">
        <v>0</v>
      </c>
      <c r="P42" s="350">
        <v>0</v>
      </c>
      <c r="Q42" s="348">
        <v>0</v>
      </c>
      <c r="R42" s="350">
        <v>0</v>
      </c>
      <c r="S42" s="406">
        <v>0</v>
      </c>
      <c r="T42" s="348">
        <v>0</v>
      </c>
      <c r="U42" s="350">
        <v>0</v>
      </c>
      <c r="V42" s="406">
        <v>0</v>
      </c>
      <c r="W42" s="348">
        <v>0</v>
      </c>
      <c r="X42" s="350">
        <v>0</v>
      </c>
      <c r="Y42" s="406">
        <v>0</v>
      </c>
      <c r="Z42" s="348">
        <v>0</v>
      </c>
      <c r="AA42" s="350">
        <v>0</v>
      </c>
      <c r="AB42" s="406">
        <v>0</v>
      </c>
      <c r="AC42" s="348">
        <v>12</v>
      </c>
      <c r="AD42" s="350">
        <v>7</v>
      </c>
      <c r="AE42" s="406">
        <v>19</v>
      </c>
      <c r="AF42" s="407">
        <v>10</v>
      </c>
      <c r="AG42" s="407">
        <v>6</v>
      </c>
      <c r="AH42" s="407">
        <v>16</v>
      </c>
      <c r="AI42" s="348">
        <v>2</v>
      </c>
      <c r="AJ42" s="407">
        <v>0</v>
      </c>
      <c r="AK42" s="407">
        <v>2</v>
      </c>
      <c r="AL42" s="348">
        <v>3</v>
      </c>
      <c r="AM42" s="407">
        <v>3</v>
      </c>
      <c r="AN42" s="407">
        <v>6</v>
      </c>
      <c r="AO42" s="348">
        <f t="shared" si="0"/>
        <v>77</v>
      </c>
      <c r="AP42" s="407">
        <f t="shared" si="0"/>
        <v>83</v>
      </c>
      <c r="AQ42" s="407">
        <f t="shared" si="0"/>
        <v>160</v>
      </c>
    </row>
    <row r="43" spans="1:43" ht="12.75">
      <c r="A43" s="405" t="s">
        <v>354</v>
      </c>
      <c r="B43" s="348">
        <v>37</v>
      </c>
      <c r="C43" s="350">
        <v>52</v>
      </c>
      <c r="D43" s="406">
        <v>89</v>
      </c>
      <c r="E43" s="407">
        <v>1</v>
      </c>
      <c r="F43" s="407">
        <v>6</v>
      </c>
      <c r="G43" s="407">
        <v>7</v>
      </c>
      <c r="H43" s="348">
        <v>5</v>
      </c>
      <c r="I43" s="350">
        <v>3</v>
      </c>
      <c r="J43" s="406">
        <v>8</v>
      </c>
      <c r="K43" s="407">
        <v>0</v>
      </c>
      <c r="L43" s="407">
        <v>0</v>
      </c>
      <c r="M43" s="407">
        <v>0</v>
      </c>
      <c r="N43" s="348">
        <v>0</v>
      </c>
      <c r="O43" s="350">
        <v>0</v>
      </c>
      <c r="P43" s="350">
        <v>0</v>
      </c>
      <c r="Q43" s="348">
        <v>0</v>
      </c>
      <c r="R43" s="350">
        <v>0</v>
      </c>
      <c r="S43" s="406">
        <v>0</v>
      </c>
      <c r="T43" s="348">
        <v>0</v>
      </c>
      <c r="U43" s="350">
        <v>0</v>
      </c>
      <c r="V43" s="406">
        <v>0</v>
      </c>
      <c r="W43" s="348">
        <v>0</v>
      </c>
      <c r="X43" s="350">
        <v>0</v>
      </c>
      <c r="Y43" s="406">
        <v>0</v>
      </c>
      <c r="Z43" s="348">
        <v>1</v>
      </c>
      <c r="AA43" s="350">
        <v>1</v>
      </c>
      <c r="AB43" s="406">
        <v>2</v>
      </c>
      <c r="AC43" s="348">
        <v>13</v>
      </c>
      <c r="AD43" s="350">
        <v>4</v>
      </c>
      <c r="AE43" s="406">
        <v>17</v>
      </c>
      <c r="AF43" s="407">
        <v>13</v>
      </c>
      <c r="AG43" s="407">
        <v>5</v>
      </c>
      <c r="AH43" s="407">
        <v>18</v>
      </c>
      <c r="AI43" s="348">
        <v>1</v>
      </c>
      <c r="AJ43" s="407">
        <v>1</v>
      </c>
      <c r="AK43" s="407">
        <v>2</v>
      </c>
      <c r="AL43" s="348">
        <v>1</v>
      </c>
      <c r="AM43" s="407">
        <v>2</v>
      </c>
      <c r="AN43" s="407">
        <v>3</v>
      </c>
      <c r="AO43" s="348">
        <f t="shared" si="0"/>
        <v>72</v>
      </c>
      <c r="AP43" s="407">
        <f t="shared" si="0"/>
        <v>74</v>
      </c>
      <c r="AQ43" s="407">
        <f t="shared" si="0"/>
        <v>146</v>
      </c>
    </row>
    <row r="44" spans="1:43" ht="12.75">
      <c r="A44" s="409" t="s">
        <v>355</v>
      </c>
      <c r="B44" s="348">
        <v>26</v>
      </c>
      <c r="C44" s="350">
        <v>31</v>
      </c>
      <c r="D44" s="406">
        <v>57</v>
      </c>
      <c r="E44" s="407">
        <v>2</v>
      </c>
      <c r="F44" s="407">
        <v>7</v>
      </c>
      <c r="G44" s="407">
        <v>9</v>
      </c>
      <c r="H44" s="348">
        <v>3</v>
      </c>
      <c r="I44" s="350">
        <v>4</v>
      </c>
      <c r="J44" s="406">
        <v>7</v>
      </c>
      <c r="K44" s="407">
        <v>0</v>
      </c>
      <c r="L44" s="407">
        <v>0</v>
      </c>
      <c r="M44" s="407">
        <v>0</v>
      </c>
      <c r="N44" s="348">
        <v>0</v>
      </c>
      <c r="O44" s="350">
        <v>0</v>
      </c>
      <c r="P44" s="350">
        <v>0</v>
      </c>
      <c r="Q44" s="348">
        <v>2</v>
      </c>
      <c r="R44" s="350">
        <v>1</v>
      </c>
      <c r="S44" s="406">
        <v>3</v>
      </c>
      <c r="T44" s="348">
        <v>0</v>
      </c>
      <c r="U44" s="350">
        <v>0</v>
      </c>
      <c r="V44" s="406">
        <v>0</v>
      </c>
      <c r="W44" s="348">
        <v>0</v>
      </c>
      <c r="X44" s="350">
        <v>0</v>
      </c>
      <c r="Y44" s="406">
        <v>0</v>
      </c>
      <c r="Z44" s="348">
        <v>0</v>
      </c>
      <c r="AA44" s="350">
        <v>0</v>
      </c>
      <c r="AB44" s="406">
        <v>0</v>
      </c>
      <c r="AC44" s="348">
        <v>11</v>
      </c>
      <c r="AD44" s="350">
        <v>2</v>
      </c>
      <c r="AE44" s="406">
        <v>13</v>
      </c>
      <c r="AF44" s="407">
        <v>7</v>
      </c>
      <c r="AG44" s="407">
        <v>2</v>
      </c>
      <c r="AH44" s="407">
        <v>9</v>
      </c>
      <c r="AI44" s="348">
        <v>4</v>
      </c>
      <c r="AJ44" s="407">
        <v>0</v>
      </c>
      <c r="AK44" s="407">
        <v>4</v>
      </c>
      <c r="AL44" s="348">
        <v>1</v>
      </c>
      <c r="AM44" s="407">
        <v>3</v>
      </c>
      <c r="AN44" s="407">
        <v>4</v>
      </c>
      <c r="AO44" s="348">
        <f t="shared" si="0"/>
        <v>56</v>
      </c>
      <c r="AP44" s="407">
        <f t="shared" si="0"/>
        <v>50</v>
      </c>
      <c r="AQ44" s="407">
        <f t="shared" si="0"/>
        <v>106</v>
      </c>
    </row>
    <row r="45" spans="1:43" ht="12.75">
      <c r="A45" s="405" t="s">
        <v>356</v>
      </c>
      <c r="B45" s="348">
        <v>25</v>
      </c>
      <c r="C45" s="350">
        <v>32</v>
      </c>
      <c r="D45" s="406">
        <v>57</v>
      </c>
      <c r="E45" s="407">
        <v>0</v>
      </c>
      <c r="F45" s="407">
        <v>4</v>
      </c>
      <c r="G45" s="407">
        <v>4</v>
      </c>
      <c r="H45" s="348">
        <v>8</v>
      </c>
      <c r="I45" s="350">
        <v>3</v>
      </c>
      <c r="J45" s="406">
        <v>11</v>
      </c>
      <c r="K45" s="407">
        <v>0</v>
      </c>
      <c r="L45" s="407">
        <v>0</v>
      </c>
      <c r="M45" s="407">
        <v>0</v>
      </c>
      <c r="N45" s="348">
        <v>0</v>
      </c>
      <c r="O45" s="350">
        <v>0</v>
      </c>
      <c r="P45" s="350">
        <v>0</v>
      </c>
      <c r="Q45" s="348">
        <v>0</v>
      </c>
      <c r="R45" s="350">
        <v>0</v>
      </c>
      <c r="S45" s="406">
        <v>0</v>
      </c>
      <c r="T45" s="348">
        <v>0</v>
      </c>
      <c r="U45" s="350">
        <v>0</v>
      </c>
      <c r="V45" s="406">
        <v>0</v>
      </c>
      <c r="W45" s="348">
        <v>1</v>
      </c>
      <c r="X45" s="350">
        <v>0</v>
      </c>
      <c r="Y45" s="406">
        <v>1</v>
      </c>
      <c r="Z45" s="348">
        <v>0</v>
      </c>
      <c r="AA45" s="350">
        <v>0</v>
      </c>
      <c r="AB45" s="406">
        <v>0</v>
      </c>
      <c r="AC45" s="348">
        <v>12</v>
      </c>
      <c r="AD45" s="350">
        <v>5</v>
      </c>
      <c r="AE45" s="406">
        <v>17</v>
      </c>
      <c r="AF45" s="407">
        <v>9</v>
      </c>
      <c r="AG45" s="407">
        <v>6</v>
      </c>
      <c r="AH45" s="407">
        <v>15</v>
      </c>
      <c r="AI45" s="348">
        <v>2</v>
      </c>
      <c r="AJ45" s="407">
        <v>0</v>
      </c>
      <c r="AK45" s="407">
        <v>2</v>
      </c>
      <c r="AL45" s="348">
        <v>1</v>
      </c>
      <c r="AM45" s="407">
        <v>5</v>
      </c>
      <c r="AN45" s="407">
        <v>6</v>
      </c>
      <c r="AO45" s="348">
        <f t="shared" si="0"/>
        <v>58</v>
      </c>
      <c r="AP45" s="407">
        <f t="shared" si="0"/>
        <v>55</v>
      </c>
      <c r="AQ45" s="407">
        <f t="shared" si="0"/>
        <v>113</v>
      </c>
    </row>
    <row r="46" spans="1:43" ht="12.75">
      <c r="A46" s="409" t="s">
        <v>357</v>
      </c>
      <c r="B46" s="348">
        <v>20</v>
      </c>
      <c r="C46" s="350">
        <v>33</v>
      </c>
      <c r="D46" s="406">
        <v>53</v>
      </c>
      <c r="E46" s="407">
        <v>0</v>
      </c>
      <c r="F46" s="407">
        <v>2</v>
      </c>
      <c r="G46" s="407">
        <v>2</v>
      </c>
      <c r="H46" s="348">
        <v>1</v>
      </c>
      <c r="I46" s="350">
        <v>2</v>
      </c>
      <c r="J46" s="406">
        <v>3</v>
      </c>
      <c r="K46" s="407">
        <v>0</v>
      </c>
      <c r="L46" s="407">
        <v>0</v>
      </c>
      <c r="M46" s="407">
        <v>0</v>
      </c>
      <c r="N46" s="348">
        <v>0</v>
      </c>
      <c r="O46" s="350">
        <v>0</v>
      </c>
      <c r="P46" s="350">
        <v>0</v>
      </c>
      <c r="Q46" s="348">
        <v>0</v>
      </c>
      <c r="R46" s="350">
        <v>0</v>
      </c>
      <c r="S46" s="406">
        <v>0</v>
      </c>
      <c r="T46" s="348">
        <v>0</v>
      </c>
      <c r="U46" s="350">
        <v>0</v>
      </c>
      <c r="V46" s="406">
        <v>0</v>
      </c>
      <c r="W46" s="348">
        <v>0</v>
      </c>
      <c r="X46" s="350">
        <v>0</v>
      </c>
      <c r="Y46" s="406">
        <v>0</v>
      </c>
      <c r="Z46" s="348">
        <v>0</v>
      </c>
      <c r="AA46" s="350">
        <v>1</v>
      </c>
      <c r="AB46" s="406">
        <v>1</v>
      </c>
      <c r="AC46" s="348">
        <v>9</v>
      </c>
      <c r="AD46" s="350">
        <v>3</v>
      </c>
      <c r="AE46" s="406">
        <v>12</v>
      </c>
      <c r="AF46" s="407">
        <v>8</v>
      </c>
      <c r="AG46" s="407">
        <v>3</v>
      </c>
      <c r="AH46" s="407">
        <v>11</v>
      </c>
      <c r="AI46" s="348">
        <v>0</v>
      </c>
      <c r="AJ46" s="407">
        <v>0</v>
      </c>
      <c r="AK46" s="407">
        <v>0</v>
      </c>
      <c r="AL46" s="348">
        <v>4</v>
      </c>
      <c r="AM46" s="407">
        <v>1</v>
      </c>
      <c r="AN46" s="407">
        <v>5</v>
      </c>
      <c r="AO46" s="348">
        <f t="shared" si="0"/>
        <v>42</v>
      </c>
      <c r="AP46" s="407">
        <f t="shared" si="0"/>
        <v>45</v>
      </c>
      <c r="AQ46" s="407">
        <f t="shared" si="0"/>
        <v>87</v>
      </c>
    </row>
    <row r="47" spans="1:43" ht="12.75">
      <c r="A47" s="405" t="s">
        <v>358</v>
      </c>
      <c r="B47" s="348">
        <v>15</v>
      </c>
      <c r="C47" s="350">
        <v>20</v>
      </c>
      <c r="D47" s="406">
        <v>35</v>
      </c>
      <c r="E47" s="407">
        <v>3</v>
      </c>
      <c r="F47" s="407">
        <v>2</v>
      </c>
      <c r="G47" s="407">
        <v>5</v>
      </c>
      <c r="H47" s="348">
        <v>0</v>
      </c>
      <c r="I47" s="350">
        <v>1</v>
      </c>
      <c r="J47" s="406">
        <v>1</v>
      </c>
      <c r="K47" s="407">
        <v>0</v>
      </c>
      <c r="L47" s="407">
        <v>0</v>
      </c>
      <c r="M47" s="407">
        <v>0</v>
      </c>
      <c r="N47" s="348">
        <v>0</v>
      </c>
      <c r="O47" s="350">
        <v>0</v>
      </c>
      <c r="P47" s="350">
        <v>0</v>
      </c>
      <c r="Q47" s="348">
        <v>0</v>
      </c>
      <c r="R47" s="350">
        <v>0</v>
      </c>
      <c r="S47" s="406">
        <v>0</v>
      </c>
      <c r="T47" s="348">
        <v>1</v>
      </c>
      <c r="U47" s="350">
        <v>0</v>
      </c>
      <c r="V47" s="406">
        <v>1</v>
      </c>
      <c r="W47" s="348">
        <v>0</v>
      </c>
      <c r="X47" s="350">
        <v>0</v>
      </c>
      <c r="Y47" s="406">
        <v>0</v>
      </c>
      <c r="Z47" s="348">
        <v>0</v>
      </c>
      <c r="AA47" s="350">
        <v>0</v>
      </c>
      <c r="AB47" s="406">
        <v>0</v>
      </c>
      <c r="AC47" s="348">
        <v>6</v>
      </c>
      <c r="AD47" s="350">
        <v>3</v>
      </c>
      <c r="AE47" s="406">
        <v>9</v>
      </c>
      <c r="AF47" s="407">
        <v>8</v>
      </c>
      <c r="AG47" s="407">
        <v>3</v>
      </c>
      <c r="AH47" s="407">
        <v>11</v>
      </c>
      <c r="AI47" s="348">
        <v>0</v>
      </c>
      <c r="AJ47" s="407">
        <v>2</v>
      </c>
      <c r="AK47" s="407">
        <v>2</v>
      </c>
      <c r="AL47" s="348">
        <v>1</v>
      </c>
      <c r="AM47" s="407">
        <v>0</v>
      </c>
      <c r="AN47" s="407">
        <v>1</v>
      </c>
      <c r="AO47" s="348">
        <f t="shared" si="0"/>
        <v>34</v>
      </c>
      <c r="AP47" s="407">
        <f t="shared" si="0"/>
        <v>31</v>
      </c>
      <c r="AQ47" s="407">
        <f t="shared" si="0"/>
        <v>65</v>
      </c>
    </row>
    <row r="48" spans="1:43" ht="12.75">
      <c r="A48" s="409" t="s">
        <v>359</v>
      </c>
      <c r="B48" s="348">
        <v>17</v>
      </c>
      <c r="C48" s="350">
        <v>12</v>
      </c>
      <c r="D48" s="406">
        <v>29</v>
      </c>
      <c r="E48" s="407">
        <v>1</v>
      </c>
      <c r="F48" s="407">
        <v>1</v>
      </c>
      <c r="G48" s="407">
        <v>2</v>
      </c>
      <c r="H48" s="348">
        <v>3</v>
      </c>
      <c r="I48" s="350">
        <v>2</v>
      </c>
      <c r="J48" s="406">
        <v>5</v>
      </c>
      <c r="K48" s="407">
        <v>0</v>
      </c>
      <c r="L48" s="407">
        <v>0</v>
      </c>
      <c r="M48" s="407">
        <v>0</v>
      </c>
      <c r="N48" s="348">
        <v>0</v>
      </c>
      <c r="O48" s="350">
        <v>0</v>
      </c>
      <c r="P48" s="350">
        <v>0</v>
      </c>
      <c r="Q48" s="348">
        <v>0</v>
      </c>
      <c r="R48" s="350">
        <v>1</v>
      </c>
      <c r="S48" s="406">
        <v>1</v>
      </c>
      <c r="T48" s="348">
        <v>0</v>
      </c>
      <c r="U48" s="350">
        <v>0</v>
      </c>
      <c r="V48" s="406">
        <v>0</v>
      </c>
      <c r="W48" s="348">
        <v>0</v>
      </c>
      <c r="X48" s="350">
        <v>0</v>
      </c>
      <c r="Y48" s="406">
        <v>0</v>
      </c>
      <c r="Z48" s="348">
        <v>0</v>
      </c>
      <c r="AA48" s="350">
        <v>0</v>
      </c>
      <c r="AB48" s="406">
        <v>0</v>
      </c>
      <c r="AC48" s="348">
        <v>12</v>
      </c>
      <c r="AD48" s="350">
        <v>1</v>
      </c>
      <c r="AE48" s="406">
        <v>13</v>
      </c>
      <c r="AF48" s="407">
        <v>10</v>
      </c>
      <c r="AG48" s="407">
        <v>0</v>
      </c>
      <c r="AH48" s="407">
        <v>10</v>
      </c>
      <c r="AI48" s="348">
        <v>0</v>
      </c>
      <c r="AJ48" s="407">
        <v>0</v>
      </c>
      <c r="AK48" s="407">
        <v>0</v>
      </c>
      <c r="AL48" s="348">
        <v>0</v>
      </c>
      <c r="AM48" s="407">
        <v>0</v>
      </c>
      <c r="AN48" s="407">
        <v>0</v>
      </c>
      <c r="AO48" s="348">
        <f t="shared" si="0"/>
        <v>43</v>
      </c>
      <c r="AP48" s="407">
        <f t="shared" si="0"/>
        <v>17</v>
      </c>
      <c r="AQ48" s="407">
        <f t="shared" si="0"/>
        <v>60</v>
      </c>
    </row>
    <row r="49" spans="1:43" ht="12.75">
      <c r="A49" s="405" t="s">
        <v>360</v>
      </c>
      <c r="B49" s="348">
        <v>18</v>
      </c>
      <c r="C49" s="350">
        <v>10</v>
      </c>
      <c r="D49" s="406">
        <v>28</v>
      </c>
      <c r="E49" s="407">
        <v>0</v>
      </c>
      <c r="F49" s="407">
        <v>2</v>
      </c>
      <c r="G49" s="407">
        <v>2</v>
      </c>
      <c r="H49" s="348">
        <v>2</v>
      </c>
      <c r="I49" s="350">
        <v>0</v>
      </c>
      <c r="J49" s="406">
        <v>2</v>
      </c>
      <c r="K49" s="407">
        <v>0</v>
      </c>
      <c r="L49" s="407">
        <v>0</v>
      </c>
      <c r="M49" s="407">
        <v>0</v>
      </c>
      <c r="N49" s="348">
        <v>0</v>
      </c>
      <c r="O49" s="350">
        <v>0</v>
      </c>
      <c r="P49" s="350">
        <v>0</v>
      </c>
      <c r="Q49" s="348">
        <v>0</v>
      </c>
      <c r="R49" s="350">
        <v>0</v>
      </c>
      <c r="S49" s="406">
        <v>0</v>
      </c>
      <c r="T49" s="348">
        <v>1</v>
      </c>
      <c r="U49" s="350">
        <v>0</v>
      </c>
      <c r="V49" s="406">
        <v>1</v>
      </c>
      <c r="W49" s="348">
        <v>0</v>
      </c>
      <c r="X49" s="350">
        <v>0</v>
      </c>
      <c r="Y49" s="406">
        <v>0</v>
      </c>
      <c r="Z49" s="348">
        <v>0</v>
      </c>
      <c r="AA49" s="350">
        <v>0</v>
      </c>
      <c r="AB49" s="406">
        <v>0</v>
      </c>
      <c r="AC49" s="348">
        <v>5</v>
      </c>
      <c r="AD49" s="350">
        <v>2</v>
      </c>
      <c r="AE49" s="406">
        <v>7</v>
      </c>
      <c r="AF49" s="407">
        <v>3</v>
      </c>
      <c r="AG49" s="407">
        <v>0</v>
      </c>
      <c r="AH49" s="407">
        <v>3</v>
      </c>
      <c r="AI49" s="348">
        <v>0</v>
      </c>
      <c r="AJ49" s="407">
        <v>0</v>
      </c>
      <c r="AK49" s="407">
        <v>0</v>
      </c>
      <c r="AL49" s="348">
        <v>0</v>
      </c>
      <c r="AM49" s="407">
        <v>0</v>
      </c>
      <c r="AN49" s="407">
        <v>0</v>
      </c>
      <c r="AO49" s="348">
        <f t="shared" si="0"/>
        <v>29</v>
      </c>
      <c r="AP49" s="407">
        <f t="shared" si="0"/>
        <v>14</v>
      </c>
      <c r="AQ49" s="407">
        <f t="shared" si="0"/>
        <v>43</v>
      </c>
    </row>
    <row r="50" spans="1:43" ht="12.75">
      <c r="A50" s="409" t="s">
        <v>361</v>
      </c>
      <c r="B50" s="348">
        <v>10</v>
      </c>
      <c r="C50" s="350">
        <v>8</v>
      </c>
      <c r="D50" s="406">
        <v>18</v>
      </c>
      <c r="E50" s="407">
        <v>0</v>
      </c>
      <c r="F50" s="407">
        <v>0</v>
      </c>
      <c r="G50" s="407">
        <v>0</v>
      </c>
      <c r="H50" s="348">
        <v>0</v>
      </c>
      <c r="I50" s="350">
        <v>1</v>
      </c>
      <c r="J50" s="406">
        <v>1</v>
      </c>
      <c r="K50" s="407">
        <v>0</v>
      </c>
      <c r="L50" s="407">
        <v>0</v>
      </c>
      <c r="M50" s="407">
        <v>0</v>
      </c>
      <c r="N50" s="348">
        <v>0</v>
      </c>
      <c r="O50" s="350">
        <v>0</v>
      </c>
      <c r="P50" s="350">
        <v>0</v>
      </c>
      <c r="Q50" s="348">
        <v>1</v>
      </c>
      <c r="R50" s="350">
        <v>0</v>
      </c>
      <c r="S50" s="406">
        <v>1</v>
      </c>
      <c r="T50" s="348">
        <v>0</v>
      </c>
      <c r="U50" s="350">
        <v>0</v>
      </c>
      <c r="V50" s="406">
        <v>0</v>
      </c>
      <c r="W50" s="348">
        <v>0</v>
      </c>
      <c r="X50" s="350">
        <v>0</v>
      </c>
      <c r="Y50" s="406">
        <v>0</v>
      </c>
      <c r="Z50" s="348">
        <v>0</v>
      </c>
      <c r="AA50" s="350">
        <v>0</v>
      </c>
      <c r="AB50" s="406">
        <v>0</v>
      </c>
      <c r="AC50" s="348">
        <v>6</v>
      </c>
      <c r="AD50" s="350">
        <v>1</v>
      </c>
      <c r="AE50" s="406">
        <v>7</v>
      </c>
      <c r="AF50" s="407">
        <v>3</v>
      </c>
      <c r="AG50" s="407">
        <v>0</v>
      </c>
      <c r="AH50" s="407">
        <v>3</v>
      </c>
      <c r="AI50" s="348">
        <v>0</v>
      </c>
      <c r="AJ50" s="407">
        <v>0</v>
      </c>
      <c r="AK50" s="407">
        <v>0</v>
      </c>
      <c r="AL50" s="348">
        <v>0</v>
      </c>
      <c r="AM50" s="407">
        <v>0</v>
      </c>
      <c r="AN50" s="407">
        <v>0</v>
      </c>
      <c r="AO50" s="348">
        <f t="shared" si="0"/>
        <v>20</v>
      </c>
      <c r="AP50" s="407">
        <f t="shared" si="0"/>
        <v>10</v>
      </c>
      <c r="AQ50" s="407">
        <f t="shared" si="0"/>
        <v>30</v>
      </c>
    </row>
    <row r="51" spans="1:43" ht="12.75">
      <c r="A51" s="405" t="s">
        <v>362</v>
      </c>
      <c r="B51" s="348">
        <v>10</v>
      </c>
      <c r="C51" s="350">
        <v>5</v>
      </c>
      <c r="D51" s="406">
        <v>15</v>
      </c>
      <c r="E51" s="407">
        <v>0</v>
      </c>
      <c r="F51" s="407">
        <v>0</v>
      </c>
      <c r="G51" s="407">
        <v>0</v>
      </c>
      <c r="H51" s="348">
        <v>6</v>
      </c>
      <c r="I51" s="350">
        <v>0</v>
      </c>
      <c r="J51" s="406">
        <v>6</v>
      </c>
      <c r="K51" s="407">
        <v>0</v>
      </c>
      <c r="L51" s="407">
        <v>0</v>
      </c>
      <c r="M51" s="407">
        <v>0</v>
      </c>
      <c r="N51" s="348">
        <v>0</v>
      </c>
      <c r="O51" s="350">
        <v>0</v>
      </c>
      <c r="P51" s="350">
        <v>0</v>
      </c>
      <c r="Q51" s="348">
        <v>0</v>
      </c>
      <c r="R51" s="350">
        <v>0</v>
      </c>
      <c r="S51" s="406">
        <v>0</v>
      </c>
      <c r="T51" s="348">
        <v>0</v>
      </c>
      <c r="U51" s="350">
        <v>0</v>
      </c>
      <c r="V51" s="406">
        <v>0</v>
      </c>
      <c r="W51" s="348">
        <v>0</v>
      </c>
      <c r="X51" s="350">
        <v>0</v>
      </c>
      <c r="Y51" s="406">
        <v>0</v>
      </c>
      <c r="Z51" s="348">
        <v>0</v>
      </c>
      <c r="AA51" s="350">
        <v>0</v>
      </c>
      <c r="AB51" s="406">
        <v>0</v>
      </c>
      <c r="AC51" s="348">
        <v>3</v>
      </c>
      <c r="AD51" s="350">
        <v>1</v>
      </c>
      <c r="AE51" s="406">
        <v>4</v>
      </c>
      <c r="AF51" s="407">
        <v>3</v>
      </c>
      <c r="AG51" s="407">
        <v>4</v>
      </c>
      <c r="AH51" s="407">
        <v>7</v>
      </c>
      <c r="AI51" s="348">
        <v>1</v>
      </c>
      <c r="AJ51" s="407">
        <v>1</v>
      </c>
      <c r="AK51" s="407">
        <v>2</v>
      </c>
      <c r="AL51" s="348">
        <v>1</v>
      </c>
      <c r="AM51" s="407">
        <v>0</v>
      </c>
      <c r="AN51" s="407">
        <v>1</v>
      </c>
      <c r="AO51" s="348">
        <f t="shared" si="0"/>
        <v>24</v>
      </c>
      <c r="AP51" s="407">
        <f t="shared" si="0"/>
        <v>11</v>
      </c>
      <c r="AQ51" s="407">
        <f t="shared" si="0"/>
        <v>35</v>
      </c>
    </row>
    <row r="52" spans="1:43" ht="12.75">
      <c r="A52" s="409" t="s">
        <v>363</v>
      </c>
      <c r="B52" s="348">
        <v>10</v>
      </c>
      <c r="C52" s="350">
        <v>4</v>
      </c>
      <c r="D52" s="406">
        <v>14</v>
      </c>
      <c r="E52" s="407">
        <v>0</v>
      </c>
      <c r="F52" s="407">
        <v>0</v>
      </c>
      <c r="G52" s="407">
        <v>0</v>
      </c>
      <c r="H52" s="348">
        <v>0</v>
      </c>
      <c r="I52" s="350">
        <v>2</v>
      </c>
      <c r="J52" s="406">
        <v>2</v>
      </c>
      <c r="K52" s="407">
        <v>0</v>
      </c>
      <c r="L52" s="407">
        <v>0</v>
      </c>
      <c r="M52" s="407">
        <v>0</v>
      </c>
      <c r="N52" s="348">
        <v>0</v>
      </c>
      <c r="O52" s="350">
        <v>0</v>
      </c>
      <c r="P52" s="350">
        <v>0</v>
      </c>
      <c r="Q52" s="348">
        <v>0</v>
      </c>
      <c r="R52" s="350">
        <v>0</v>
      </c>
      <c r="S52" s="406">
        <v>0</v>
      </c>
      <c r="T52" s="348">
        <v>0</v>
      </c>
      <c r="U52" s="350">
        <v>0</v>
      </c>
      <c r="V52" s="406">
        <v>0</v>
      </c>
      <c r="W52" s="348">
        <v>0</v>
      </c>
      <c r="X52" s="350">
        <v>0</v>
      </c>
      <c r="Y52" s="406">
        <v>0</v>
      </c>
      <c r="Z52" s="348">
        <v>0</v>
      </c>
      <c r="AA52" s="350">
        <v>0</v>
      </c>
      <c r="AB52" s="406">
        <v>0</v>
      </c>
      <c r="AC52" s="348">
        <v>2</v>
      </c>
      <c r="AD52" s="350">
        <v>0</v>
      </c>
      <c r="AE52" s="406">
        <v>2</v>
      </c>
      <c r="AF52" s="407">
        <v>0</v>
      </c>
      <c r="AG52" s="407">
        <v>0</v>
      </c>
      <c r="AH52" s="407">
        <v>0</v>
      </c>
      <c r="AI52" s="348">
        <v>0</v>
      </c>
      <c r="AJ52" s="407">
        <v>0</v>
      </c>
      <c r="AK52" s="407">
        <v>0</v>
      </c>
      <c r="AL52" s="348">
        <v>0</v>
      </c>
      <c r="AM52" s="407">
        <v>0</v>
      </c>
      <c r="AN52" s="407">
        <v>0</v>
      </c>
      <c r="AO52" s="348">
        <f t="shared" si="0"/>
        <v>12</v>
      </c>
      <c r="AP52" s="407">
        <f t="shared" si="0"/>
        <v>6</v>
      </c>
      <c r="AQ52" s="407">
        <f t="shared" si="0"/>
        <v>18</v>
      </c>
    </row>
    <row r="53" spans="1:43" ht="12.75">
      <c r="A53" s="405" t="s">
        <v>364</v>
      </c>
      <c r="B53" s="348">
        <v>6</v>
      </c>
      <c r="C53" s="350">
        <v>4</v>
      </c>
      <c r="D53" s="406">
        <v>10</v>
      </c>
      <c r="E53" s="407">
        <v>0</v>
      </c>
      <c r="F53" s="407">
        <v>0</v>
      </c>
      <c r="G53" s="407">
        <v>0</v>
      </c>
      <c r="H53" s="348">
        <v>0</v>
      </c>
      <c r="I53" s="350">
        <v>1</v>
      </c>
      <c r="J53" s="406">
        <v>1</v>
      </c>
      <c r="K53" s="407">
        <v>0</v>
      </c>
      <c r="L53" s="407">
        <v>0</v>
      </c>
      <c r="M53" s="407">
        <v>0</v>
      </c>
      <c r="N53" s="348">
        <v>0</v>
      </c>
      <c r="O53" s="350">
        <v>0</v>
      </c>
      <c r="P53" s="350">
        <v>0</v>
      </c>
      <c r="Q53" s="348">
        <v>0</v>
      </c>
      <c r="R53" s="350">
        <v>0</v>
      </c>
      <c r="S53" s="406">
        <v>0</v>
      </c>
      <c r="T53" s="348">
        <v>0</v>
      </c>
      <c r="U53" s="350">
        <v>0</v>
      </c>
      <c r="V53" s="406">
        <v>0</v>
      </c>
      <c r="W53" s="348">
        <v>0</v>
      </c>
      <c r="X53" s="350">
        <v>0</v>
      </c>
      <c r="Y53" s="406">
        <v>0</v>
      </c>
      <c r="Z53" s="348">
        <v>0</v>
      </c>
      <c r="AA53" s="350">
        <v>0</v>
      </c>
      <c r="AB53" s="406">
        <v>0</v>
      </c>
      <c r="AC53" s="348">
        <v>3</v>
      </c>
      <c r="AD53" s="350">
        <v>1</v>
      </c>
      <c r="AE53" s="406">
        <v>4</v>
      </c>
      <c r="AF53" s="407">
        <v>3</v>
      </c>
      <c r="AG53" s="407">
        <v>0</v>
      </c>
      <c r="AH53" s="407">
        <v>3</v>
      </c>
      <c r="AI53" s="348">
        <v>0</v>
      </c>
      <c r="AJ53" s="407">
        <v>0</v>
      </c>
      <c r="AK53" s="407">
        <v>0</v>
      </c>
      <c r="AL53" s="348">
        <v>0</v>
      </c>
      <c r="AM53" s="407">
        <v>0</v>
      </c>
      <c r="AN53" s="407">
        <v>0</v>
      </c>
      <c r="AO53" s="348">
        <f t="shared" si="0"/>
        <v>12</v>
      </c>
      <c r="AP53" s="407">
        <f t="shared" si="0"/>
        <v>6</v>
      </c>
      <c r="AQ53" s="407">
        <f t="shared" si="0"/>
        <v>18</v>
      </c>
    </row>
    <row r="54" spans="1:43" ht="12.75">
      <c r="A54" s="409" t="s">
        <v>365</v>
      </c>
      <c r="B54" s="348">
        <v>6</v>
      </c>
      <c r="C54" s="350">
        <v>3</v>
      </c>
      <c r="D54" s="406">
        <v>9</v>
      </c>
      <c r="E54" s="407">
        <v>0</v>
      </c>
      <c r="F54" s="407">
        <v>0</v>
      </c>
      <c r="G54" s="407">
        <v>0</v>
      </c>
      <c r="H54" s="348">
        <v>2</v>
      </c>
      <c r="I54" s="350">
        <v>2</v>
      </c>
      <c r="J54" s="406">
        <v>4</v>
      </c>
      <c r="K54" s="407">
        <v>0</v>
      </c>
      <c r="L54" s="407">
        <v>0</v>
      </c>
      <c r="M54" s="407">
        <v>0</v>
      </c>
      <c r="N54" s="348">
        <v>0</v>
      </c>
      <c r="O54" s="350">
        <v>0</v>
      </c>
      <c r="P54" s="350">
        <v>0</v>
      </c>
      <c r="Q54" s="348">
        <v>0</v>
      </c>
      <c r="R54" s="350">
        <v>0</v>
      </c>
      <c r="S54" s="406">
        <v>0</v>
      </c>
      <c r="T54" s="348">
        <v>0</v>
      </c>
      <c r="U54" s="350">
        <v>0</v>
      </c>
      <c r="V54" s="406">
        <v>0</v>
      </c>
      <c r="W54" s="348">
        <v>0</v>
      </c>
      <c r="X54" s="350">
        <v>0</v>
      </c>
      <c r="Y54" s="406">
        <v>0</v>
      </c>
      <c r="Z54" s="348">
        <v>0</v>
      </c>
      <c r="AA54" s="350">
        <v>0</v>
      </c>
      <c r="AB54" s="406">
        <v>0</v>
      </c>
      <c r="AC54" s="348">
        <v>4</v>
      </c>
      <c r="AD54" s="350">
        <v>0</v>
      </c>
      <c r="AE54" s="406">
        <v>4</v>
      </c>
      <c r="AF54" s="407">
        <v>0</v>
      </c>
      <c r="AG54" s="407">
        <v>0</v>
      </c>
      <c r="AH54" s="407">
        <v>0</v>
      </c>
      <c r="AI54" s="348">
        <v>0</v>
      </c>
      <c r="AJ54" s="407">
        <v>1</v>
      </c>
      <c r="AK54" s="407">
        <v>1</v>
      </c>
      <c r="AL54" s="348">
        <v>0</v>
      </c>
      <c r="AM54" s="407">
        <v>0</v>
      </c>
      <c r="AN54" s="407">
        <v>0</v>
      </c>
      <c r="AO54" s="348">
        <f t="shared" si="0"/>
        <v>12</v>
      </c>
      <c r="AP54" s="407">
        <f t="shared" si="0"/>
        <v>6</v>
      </c>
      <c r="AQ54" s="407">
        <f t="shared" si="0"/>
        <v>18</v>
      </c>
    </row>
    <row r="55" spans="1:43" ht="12.75">
      <c r="A55" s="405" t="s">
        <v>366</v>
      </c>
      <c r="B55" s="348">
        <v>9</v>
      </c>
      <c r="C55" s="350">
        <v>2</v>
      </c>
      <c r="D55" s="406">
        <v>11</v>
      </c>
      <c r="E55" s="407">
        <v>0</v>
      </c>
      <c r="F55" s="407">
        <v>0</v>
      </c>
      <c r="G55" s="407">
        <v>0</v>
      </c>
      <c r="H55" s="348">
        <v>0</v>
      </c>
      <c r="I55" s="350">
        <v>0</v>
      </c>
      <c r="J55" s="406">
        <v>0</v>
      </c>
      <c r="K55" s="407">
        <v>0</v>
      </c>
      <c r="L55" s="407">
        <v>0</v>
      </c>
      <c r="M55" s="407">
        <v>0</v>
      </c>
      <c r="N55" s="348">
        <v>0</v>
      </c>
      <c r="O55" s="350">
        <v>0</v>
      </c>
      <c r="P55" s="350">
        <v>0</v>
      </c>
      <c r="Q55" s="348">
        <v>0</v>
      </c>
      <c r="R55" s="350">
        <v>0</v>
      </c>
      <c r="S55" s="406">
        <v>0</v>
      </c>
      <c r="T55" s="348">
        <v>0</v>
      </c>
      <c r="U55" s="350">
        <v>0</v>
      </c>
      <c r="V55" s="406">
        <v>0</v>
      </c>
      <c r="W55" s="348">
        <v>0</v>
      </c>
      <c r="X55" s="350">
        <v>0</v>
      </c>
      <c r="Y55" s="406">
        <v>0</v>
      </c>
      <c r="Z55" s="348">
        <v>0</v>
      </c>
      <c r="AA55" s="350">
        <v>0</v>
      </c>
      <c r="AB55" s="406">
        <v>0</v>
      </c>
      <c r="AC55" s="348">
        <v>2</v>
      </c>
      <c r="AD55" s="350">
        <v>0</v>
      </c>
      <c r="AE55" s="406">
        <v>2</v>
      </c>
      <c r="AF55" s="407">
        <v>1</v>
      </c>
      <c r="AG55" s="407">
        <v>0</v>
      </c>
      <c r="AH55" s="407">
        <v>1</v>
      </c>
      <c r="AI55" s="348">
        <v>0</v>
      </c>
      <c r="AJ55" s="407">
        <v>0</v>
      </c>
      <c r="AK55" s="407">
        <v>0</v>
      </c>
      <c r="AL55" s="348">
        <v>0</v>
      </c>
      <c r="AM55" s="407">
        <v>0</v>
      </c>
      <c r="AN55" s="407">
        <v>0</v>
      </c>
      <c r="AO55" s="348">
        <f t="shared" si="0"/>
        <v>12</v>
      </c>
      <c r="AP55" s="407">
        <f t="shared" si="0"/>
        <v>2</v>
      </c>
      <c r="AQ55" s="407">
        <f t="shared" si="0"/>
        <v>14</v>
      </c>
    </row>
    <row r="56" spans="1:43" ht="12.75">
      <c r="A56" s="409" t="s">
        <v>367</v>
      </c>
      <c r="B56" s="348">
        <v>9</v>
      </c>
      <c r="C56" s="350">
        <v>4</v>
      </c>
      <c r="D56" s="406">
        <v>13</v>
      </c>
      <c r="E56" s="407">
        <v>0</v>
      </c>
      <c r="F56" s="407">
        <v>0</v>
      </c>
      <c r="G56" s="407">
        <v>0</v>
      </c>
      <c r="H56" s="348">
        <v>1</v>
      </c>
      <c r="I56" s="350">
        <v>0</v>
      </c>
      <c r="J56" s="406">
        <v>1</v>
      </c>
      <c r="K56" s="407">
        <v>0</v>
      </c>
      <c r="L56" s="407">
        <v>0</v>
      </c>
      <c r="M56" s="407">
        <v>0</v>
      </c>
      <c r="N56" s="348">
        <v>0</v>
      </c>
      <c r="O56" s="350">
        <v>0</v>
      </c>
      <c r="P56" s="350">
        <v>0</v>
      </c>
      <c r="Q56" s="348">
        <v>0</v>
      </c>
      <c r="R56" s="350">
        <v>0</v>
      </c>
      <c r="S56" s="406">
        <v>0</v>
      </c>
      <c r="T56" s="348">
        <v>0</v>
      </c>
      <c r="U56" s="350">
        <v>0</v>
      </c>
      <c r="V56" s="406">
        <v>0</v>
      </c>
      <c r="W56" s="348">
        <v>0</v>
      </c>
      <c r="X56" s="350">
        <v>0</v>
      </c>
      <c r="Y56" s="406">
        <v>0</v>
      </c>
      <c r="Z56" s="348">
        <v>0</v>
      </c>
      <c r="AA56" s="350">
        <v>0</v>
      </c>
      <c r="AB56" s="406">
        <v>0</v>
      </c>
      <c r="AC56" s="348">
        <v>3</v>
      </c>
      <c r="AD56" s="350">
        <v>0</v>
      </c>
      <c r="AE56" s="406">
        <v>3</v>
      </c>
      <c r="AF56" s="407">
        <v>1</v>
      </c>
      <c r="AG56" s="407">
        <v>1</v>
      </c>
      <c r="AH56" s="407">
        <v>2</v>
      </c>
      <c r="AI56" s="348">
        <v>1</v>
      </c>
      <c r="AJ56" s="407">
        <v>0</v>
      </c>
      <c r="AK56" s="407">
        <v>1</v>
      </c>
      <c r="AL56" s="348">
        <v>0</v>
      </c>
      <c r="AM56" s="407">
        <v>0</v>
      </c>
      <c r="AN56" s="407">
        <v>0</v>
      </c>
      <c r="AO56" s="348">
        <f t="shared" si="0"/>
        <v>15</v>
      </c>
      <c r="AP56" s="407">
        <f t="shared" si="0"/>
        <v>5</v>
      </c>
      <c r="AQ56" s="407">
        <f t="shared" si="0"/>
        <v>20</v>
      </c>
    </row>
    <row r="57" spans="1:43" ht="12.75">
      <c r="A57" s="405" t="s">
        <v>368</v>
      </c>
      <c r="B57" s="348">
        <v>5</v>
      </c>
      <c r="C57" s="350">
        <v>2</v>
      </c>
      <c r="D57" s="406">
        <v>7</v>
      </c>
      <c r="E57" s="407">
        <v>0</v>
      </c>
      <c r="F57" s="407">
        <v>0</v>
      </c>
      <c r="G57" s="407">
        <v>0</v>
      </c>
      <c r="H57" s="348">
        <v>0</v>
      </c>
      <c r="I57" s="350">
        <v>0</v>
      </c>
      <c r="J57" s="406">
        <v>0</v>
      </c>
      <c r="K57" s="407">
        <v>0</v>
      </c>
      <c r="L57" s="407">
        <v>0</v>
      </c>
      <c r="M57" s="407">
        <v>0</v>
      </c>
      <c r="N57" s="348">
        <v>0</v>
      </c>
      <c r="O57" s="350">
        <v>0</v>
      </c>
      <c r="P57" s="350">
        <v>0</v>
      </c>
      <c r="Q57" s="348">
        <v>0</v>
      </c>
      <c r="R57" s="350">
        <v>0</v>
      </c>
      <c r="S57" s="406">
        <v>0</v>
      </c>
      <c r="T57" s="348">
        <v>0</v>
      </c>
      <c r="U57" s="350">
        <v>0</v>
      </c>
      <c r="V57" s="406">
        <v>0</v>
      </c>
      <c r="W57" s="348">
        <v>0</v>
      </c>
      <c r="X57" s="350">
        <v>0</v>
      </c>
      <c r="Y57" s="406">
        <v>0</v>
      </c>
      <c r="Z57" s="348">
        <v>0</v>
      </c>
      <c r="AA57" s="350">
        <v>0</v>
      </c>
      <c r="AB57" s="406">
        <v>0</v>
      </c>
      <c r="AC57" s="348">
        <v>3</v>
      </c>
      <c r="AD57" s="350">
        <v>0</v>
      </c>
      <c r="AE57" s="406">
        <v>3</v>
      </c>
      <c r="AF57" s="407">
        <v>1</v>
      </c>
      <c r="AG57" s="407">
        <v>2</v>
      </c>
      <c r="AH57" s="407">
        <v>3</v>
      </c>
      <c r="AI57" s="348">
        <v>1</v>
      </c>
      <c r="AJ57" s="407">
        <v>0</v>
      </c>
      <c r="AK57" s="407">
        <v>1</v>
      </c>
      <c r="AL57" s="348">
        <v>0</v>
      </c>
      <c r="AM57" s="407">
        <v>0</v>
      </c>
      <c r="AN57" s="407">
        <v>0</v>
      </c>
      <c r="AO57" s="348">
        <f t="shared" si="0"/>
        <v>10</v>
      </c>
      <c r="AP57" s="407">
        <f t="shared" si="0"/>
        <v>4</v>
      </c>
      <c r="AQ57" s="407">
        <f t="shared" si="0"/>
        <v>14</v>
      </c>
    </row>
    <row r="58" spans="1:43" ht="12.75">
      <c r="A58" s="409" t="s">
        <v>369</v>
      </c>
      <c r="B58" s="348">
        <v>4</v>
      </c>
      <c r="C58" s="350">
        <v>2</v>
      </c>
      <c r="D58" s="406">
        <v>6</v>
      </c>
      <c r="E58" s="407">
        <v>0</v>
      </c>
      <c r="F58" s="407">
        <v>0</v>
      </c>
      <c r="G58" s="407">
        <v>0</v>
      </c>
      <c r="H58" s="348">
        <v>0</v>
      </c>
      <c r="I58" s="350">
        <v>0</v>
      </c>
      <c r="J58" s="406">
        <v>0</v>
      </c>
      <c r="K58" s="407">
        <v>0</v>
      </c>
      <c r="L58" s="407">
        <v>0</v>
      </c>
      <c r="M58" s="407">
        <v>0</v>
      </c>
      <c r="N58" s="348">
        <v>0</v>
      </c>
      <c r="O58" s="350">
        <v>0</v>
      </c>
      <c r="P58" s="350">
        <v>0</v>
      </c>
      <c r="Q58" s="348">
        <v>0</v>
      </c>
      <c r="R58" s="350">
        <v>0</v>
      </c>
      <c r="S58" s="406">
        <v>0</v>
      </c>
      <c r="T58" s="348">
        <v>0</v>
      </c>
      <c r="U58" s="350">
        <v>0</v>
      </c>
      <c r="V58" s="406">
        <v>0</v>
      </c>
      <c r="W58" s="348">
        <v>0</v>
      </c>
      <c r="X58" s="350">
        <v>0</v>
      </c>
      <c r="Y58" s="406">
        <v>0</v>
      </c>
      <c r="Z58" s="348">
        <v>0</v>
      </c>
      <c r="AA58" s="350">
        <v>0</v>
      </c>
      <c r="AB58" s="406">
        <v>0</v>
      </c>
      <c r="AC58" s="348">
        <v>2</v>
      </c>
      <c r="AD58" s="350">
        <v>0</v>
      </c>
      <c r="AE58" s="406">
        <v>2</v>
      </c>
      <c r="AF58" s="407">
        <v>1</v>
      </c>
      <c r="AG58" s="407">
        <v>0</v>
      </c>
      <c r="AH58" s="407">
        <v>1</v>
      </c>
      <c r="AI58" s="348">
        <v>0</v>
      </c>
      <c r="AJ58" s="407">
        <v>0</v>
      </c>
      <c r="AK58" s="407">
        <v>0</v>
      </c>
      <c r="AL58" s="348">
        <v>0</v>
      </c>
      <c r="AM58" s="407">
        <v>0</v>
      </c>
      <c r="AN58" s="407">
        <v>0</v>
      </c>
      <c r="AO58" s="348">
        <f t="shared" si="0"/>
        <v>7</v>
      </c>
      <c r="AP58" s="407">
        <f t="shared" si="0"/>
        <v>2</v>
      </c>
      <c r="AQ58" s="407">
        <f t="shared" si="0"/>
        <v>9</v>
      </c>
    </row>
    <row r="59" spans="1:43" ht="12.75">
      <c r="A59" s="405" t="s">
        <v>370</v>
      </c>
      <c r="B59" s="348">
        <v>4</v>
      </c>
      <c r="C59" s="350">
        <v>0</v>
      </c>
      <c r="D59" s="406">
        <v>4</v>
      </c>
      <c r="E59" s="407">
        <v>0</v>
      </c>
      <c r="F59" s="407">
        <v>0</v>
      </c>
      <c r="G59" s="407">
        <v>0</v>
      </c>
      <c r="H59" s="348">
        <v>1</v>
      </c>
      <c r="I59" s="350">
        <v>0</v>
      </c>
      <c r="J59" s="406">
        <v>1</v>
      </c>
      <c r="K59" s="407">
        <v>0</v>
      </c>
      <c r="L59" s="407">
        <v>0</v>
      </c>
      <c r="M59" s="407">
        <v>0</v>
      </c>
      <c r="N59" s="348">
        <v>0</v>
      </c>
      <c r="O59" s="350">
        <v>0</v>
      </c>
      <c r="P59" s="350">
        <v>0</v>
      </c>
      <c r="Q59" s="348">
        <v>0</v>
      </c>
      <c r="R59" s="350">
        <v>0</v>
      </c>
      <c r="S59" s="406">
        <v>0</v>
      </c>
      <c r="T59" s="348">
        <v>0</v>
      </c>
      <c r="U59" s="350">
        <v>0</v>
      </c>
      <c r="V59" s="406">
        <v>0</v>
      </c>
      <c r="W59" s="348">
        <v>0</v>
      </c>
      <c r="X59" s="350">
        <v>0</v>
      </c>
      <c r="Y59" s="406">
        <v>0</v>
      </c>
      <c r="Z59" s="348">
        <v>0</v>
      </c>
      <c r="AA59" s="350">
        <v>0</v>
      </c>
      <c r="AB59" s="406">
        <v>0</v>
      </c>
      <c r="AC59" s="348">
        <v>1</v>
      </c>
      <c r="AD59" s="350">
        <v>1</v>
      </c>
      <c r="AE59" s="406">
        <v>2</v>
      </c>
      <c r="AF59" s="407">
        <v>4</v>
      </c>
      <c r="AG59" s="407">
        <v>1</v>
      </c>
      <c r="AH59" s="407">
        <v>5</v>
      </c>
      <c r="AI59" s="348">
        <v>0</v>
      </c>
      <c r="AJ59" s="407">
        <v>0</v>
      </c>
      <c r="AK59" s="407">
        <v>0</v>
      </c>
      <c r="AL59" s="348">
        <v>0</v>
      </c>
      <c r="AM59" s="407">
        <v>0</v>
      </c>
      <c r="AN59" s="407">
        <v>0</v>
      </c>
      <c r="AO59" s="348">
        <f t="shared" si="0"/>
        <v>10</v>
      </c>
      <c r="AP59" s="407">
        <f t="shared" si="0"/>
        <v>2</v>
      </c>
      <c r="AQ59" s="407">
        <f t="shared" si="0"/>
        <v>12</v>
      </c>
    </row>
    <row r="60" spans="1:43" ht="12.75">
      <c r="A60" s="409" t="s">
        <v>371</v>
      </c>
      <c r="B60" s="348">
        <v>2</v>
      </c>
      <c r="C60" s="350">
        <v>2</v>
      </c>
      <c r="D60" s="406">
        <v>4</v>
      </c>
      <c r="E60" s="407">
        <v>0</v>
      </c>
      <c r="F60" s="407">
        <v>0</v>
      </c>
      <c r="G60" s="407">
        <v>0</v>
      </c>
      <c r="H60" s="348">
        <v>0</v>
      </c>
      <c r="I60" s="350">
        <v>0</v>
      </c>
      <c r="J60" s="406">
        <v>0</v>
      </c>
      <c r="K60" s="407">
        <v>0</v>
      </c>
      <c r="L60" s="407">
        <v>0</v>
      </c>
      <c r="M60" s="407">
        <v>0</v>
      </c>
      <c r="N60" s="348">
        <v>0</v>
      </c>
      <c r="O60" s="350">
        <v>0</v>
      </c>
      <c r="P60" s="350">
        <v>0</v>
      </c>
      <c r="Q60" s="348">
        <v>0</v>
      </c>
      <c r="R60" s="350">
        <v>0</v>
      </c>
      <c r="S60" s="406">
        <v>0</v>
      </c>
      <c r="T60" s="348">
        <v>0</v>
      </c>
      <c r="U60" s="350">
        <v>0</v>
      </c>
      <c r="V60" s="406">
        <v>0</v>
      </c>
      <c r="W60" s="348">
        <v>0</v>
      </c>
      <c r="X60" s="350">
        <v>0</v>
      </c>
      <c r="Y60" s="406">
        <v>0</v>
      </c>
      <c r="Z60" s="348">
        <v>0</v>
      </c>
      <c r="AA60" s="350">
        <v>0</v>
      </c>
      <c r="AB60" s="406">
        <v>0</v>
      </c>
      <c r="AC60" s="348">
        <v>0</v>
      </c>
      <c r="AD60" s="350">
        <v>0</v>
      </c>
      <c r="AE60" s="406">
        <v>0</v>
      </c>
      <c r="AF60" s="407">
        <v>1</v>
      </c>
      <c r="AG60" s="407">
        <v>0</v>
      </c>
      <c r="AH60" s="407">
        <v>1</v>
      </c>
      <c r="AI60" s="348">
        <v>0</v>
      </c>
      <c r="AJ60" s="407">
        <v>0</v>
      </c>
      <c r="AK60" s="407">
        <v>0</v>
      </c>
      <c r="AL60" s="348">
        <v>0</v>
      </c>
      <c r="AM60" s="407">
        <v>0</v>
      </c>
      <c r="AN60" s="407">
        <v>0</v>
      </c>
      <c r="AO60" s="348">
        <f t="shared" si="0"/>
        <v>3</v>
      </c>
      <c r="AP60" s="407">
        <f t="shared" si="0"/>
        <v>2</v>
      </c>
      <c r="AQ60" s="407">
        <f t="shared" si="0"/>
        <v>5</v>
      </c>
    </row>
    <row r="61" spans="1:43" ht="12.75">
      <c r="A61" s="405" t="s">
        <v>372</v>
      </c>
      <c r="B61" s="348">
        <v>1</v>
      </c>
      <c r="C61" s="350">
        <v>1</v>
      </c>
      <c r="D61" s="406">
        <v>2</v>
      </c>
      <c r="E61" s="407">
        <v>0</v>
      </c>
      <c r="F61" s="407">
        <v>0</v>
      </c>
      <c r="G61" s="407">
        <v>0</v>
      </c>
      <c r="H61" s="348">
        <v>0</v>
      </c>
      <c r="I61" s="350">
        <v>1</v>
      </c>
      <c r="J61" s="406">
        <v>1</v>
      </c>
      <c r="K61" s="407">
        <v>0</v>
      </c>
      <c r="L61" s="407">
        <v>0</v>
      </c>
      <c r="M61" s="407">
        <v>0</v>
      </c>
      <c r="N61" s="348">
        <v>0</v>
      </c>
      <c r="O61" s="350">
        <v>0</v>
      </c>
      <c r="P61" s="350">
        <v>0</v>
      </c>
      <c r="Q61" s="348">
        <v>0</v>
      </c>
      <c r="R61" s="350">
        <v>0</v>
      </c>
      <c r="S61" s="406">
        <v>0</v>
      </c>
      <c r="T61" s="348">
        <v>0</v>
      </c>
      <c r="U61" s="350">
        <v>0</v>
      </c>
      <c r="V61" s="406">
        <v>0</v>
      </c>
      <c r="W61" s="348">
        <v>0</v>
      </c>
      <c r="X61" s="350">
        <v>0</v>
      </c>
      <c r="Y61" s="406">
        <v>0</v>
      </c>
      <c r="Z61" s="348">
        <v>0</v>
      </c>
      <c r="AA61" s="350">
        <v>0</v>
      </c>
      <c r="AB61" s="406">
        <v>0</v>
      </c>
      <c r="AC61" s="348">
        <v>1</v>
      </c>
      <c r="AD61" s="350">
        <v>0</v>
      </c>
      <c r="AE61" s="406">
        <v>1</v>
      </c>
      <c r="AF61" s="407">
        <v>1</v>
      </c>
      <c r="AG61" s="407">
        <v>0</v>
      </c>
      <c r="AH61" s="407">
        <v>1</v>
      </c>
      <c r="AI61" s="348">
        <v>0</v>
      </c>
      <c r="AJ61" s="407">
        <v>0</v>
      </c>
      <c r="AK61" s="407">
        <v>0</v>
      </c>
      <c r="AL61" s="348">
        <v>0</v>
      </c>
      <c r="AM61" s="407">
        <v>0</v>
      </c>
      <c r="AN61" s="407">
        <v>0</v>
      </c>
      <c r="AO61" s="348">
        <f t="shared" si="0"/>
        <v>3</v>
      </c>
      <c r="AP61" s="407">
        <f t="shared" si="0"/>
        <v>2</v>
      </c>
      <c r="AQ61" s="407">
        <f t="shared" si="0"/>
        <v>5</v>
      </c>
    </row>
    <row r="62" spans="1:43" ht="12.75">
      <c r="A62" s="409" t="s">
        <v>373</v>
      </c>
      <c r="B62" s="348">
        <v>2</v>
      </c>
      <c r="C62" s="350">
        <v>0</v>
      </c>
      <c r="D62" s="406">
        <v>2</v>
      </c>
      <c r="E62" s="407">
        <v>0</v>
      </c>
      <c r="F62" s="407">
        <v>0</v>
      </c>
      <c r="G62" s="407">
        <v>0</v>
      </c>
      <c r="H62" s="348">
        <v>0</v>
      </c>
      <c r="I62" s="350">
        <v>0</v>
      </c>
      <c r="J62" s="406">
        <v>0</v>
      </c>
      <c r="K62" s="407">
        <v>0</v>
      </c>
      <c r="L62" s="407">
        <v>0</v>
      </c>
      <c r="M62" s="407">
        <v>0</v>
      </c>
      <c r="N62" s="348">
        <v>0</v>
      </c>
      <c r="O62" s="350">
        <v>0</v>
      </c>
      <c r="P62" s="350">
        <v>0</v>
      </c>
      <c r="Q62" s="348">
        <v>0</v>
      </c>
      <c r="R62" s="350">
        <v>0</v>
      </c>
      <c r="S62" s="406">
        <v>0</v>
      </c>
      <c r="T62" s="348">
        <v>0</v>
      </c>
      <c r="U62" s="350">
        <v>0</v>
      </c>
      <c r="V62" s="406">
        <v>0</v>
      </c>
      <c r="W62" s="348">
        <v>0</v>
      </c>
      <c r="X62" s="350">
        <v>0</v>
      </c>
      <c r="Y62" s="406">
        <v>0</v>
      </c>
      <c r="Z62" s="348">
        <v>0</v>
      </c>
      <c r="AA62" s="350">
        <v>0</v>
      </c>
      <c r="AB62" s="406">
        <v>0</v>
      </c>
      <c r="AC62" s="348">
        <v>1</v>
      </c>
      <c r="AD62" s="350">
        <v>0</v>
      </c>
      <c r="AE62" s="406">
        <v>1</v>
      </c>
      <c r="AF62" s="407">
        <v>0</v>
      </c>
      <c r="AG62" s="407">
        <v>0</v>
      </c>
      <c r="AH62" s="407">
        <v>0</v>
      </c>
      <c r="AI62" s="348">
        <v>0</v>
      </c>
      <c r="AJ62" s="407">
        <v>0</v>
      </c>
      <c r="AK62" s="407">
        <v>0</v>
      </c>
      <c r="AL62" s="348">
        <v>0</v>
      </c>
      <c r="AM62" s="407">
        <v>0</v>
      </c>
      <c r="AN62" s="407">
        <v>0</v>
      </c>
      <c r="AO62" s="348">
        <f t="shared" si="0"/>
        <v>3</v>
      </c>
      <c r="AP62" s="407">
        <f t="shared" si="0"/>
        <v>0</v>
      </c>
      <c r="AQ62" s="407">
        <f t="shared" si="0"/>
        <v>3</v>
      </c>
    </row>
    <row r="63" spans="1:43" ht="12.75">
      <c r="A63" s="405" t="s">
        <v>374</v>
      </c>
      <c r="B63" s="348">
        <v>0</v>
      </c>
      <c r="C63" s="350">
        <v>0</v>
      </c>
      <c r="D63" s="406">
        <v>0</v>
      </c>
      <c r="E63" s="407">
        <v>0</v>
      </c>
      <c r="F63" s="407">
        <v>0</v>
      </c>
      <c r="G63" s="407">
        <v>0</v>
      </c>
      <c r="H63" s="348">
        <v>0</v>
      </c>
      <c r="I63" s="350">
        <v>0</v>
      </c>
      <c r="J63" s="406">
        <v>0</v>
      </c>
      <c r="K63" s="407">
        <v>0</v>
      </c>
      <c r="L63" s="407">
        <v>0</v>
      </c>
      <c r="M63" s="407">
        <v>0</v>
      </c>
      <c r="N63" s="348">
        <v>0</v>
      </c>
      <c r="O63" s="350">
        <v>0</v>
      </c>
      <c r="P63" s="350">
        <v>0</v>
      </c>
      <c r="Q63" s="348">
        <v>0</v>
      </c>
      <c r="R63" s="350">
        <v>0</v>
      </c>
      <c r="S63" s="406">
        <v>0</v>
      </c>
      <c r="T63" s="348">
        <v>0</v>
      </c>
      <c r="U63" s="350">
        <v>0</v>
      </c>
      <c r="V63" s="406">
        <v>0</v>
      </c>
      <c r="W63" s="348">
        <v>0</v>
      </c>
      <c r="X63" s="350">
        <v>0</v>
      </c>
      <c r="Y63" s="406">
        <v>0</v>
      </c>
      <c r="Z63" s="348">
        <v>0</v>
      </c>
      <c r="AA63" s="350">
        <v>0</v>
      </c>
      <c r="AB63" s="406">
        <v>0</v>
      </c>
      <c r="AC63" s="348">
        <v>0</v>
      </c>
      <c r="AD63" s="350">
        <v>0</v>
      </c>
      <c r="AE63" s="406">
        <v>0</v>
      </c>
      <c r="AF63" s="407">
        <v>1</v>
      </c>
      <c r="AG63" s="407">
        <v>0</v>
      </c>
      <c r="AH63" s="407">
        <v>1</v>
      </c>
      <c r="AI63" s="348">
        <v>0</v>
      </c>
      <c r="AJ63" s="407">
        <v>0</v>
      </c>
      <c r="AK63" s="407">
        <v>0</v>
      </c>
      <c r="AL63" s="348">
        <v>0</v>
      </c>
      <c r="AM63" s="407">
        <v>0</v>
      </c>
      <c r="AN63" s="407">
        <v>0</v>
      </c>
      <c r="AO63" s="348">
        <f t="shared" si="0"/>
        <v>1</v>
      </c>
      <c r="AP63" s="407">
        <f t="shared" si="0"/>
        <v>0</v>
      </c>
      <c r="AQ63" s="407">
        <f t="shared" si="0"/>
        <v>1</v>
      </c>
    </row>
    <row r="64" spans="1:43" ht="12.75">
      <c r="A64" s="409" t="s">
        <v>375</v>
      </c>
      <c r="B64" s="348">
        <v>2</v>
      </c>
      <c r="C64" s="350">
        <v>0</v>
      </c>
      <c r="D64" s="406">
        <v>2</v>
      </c>
      <c r="E64" s="348">
        <v>0</v>
      </c>
      <c r="F64" s="350">
        <v>0</v>
      </c>
      <c r="G64" s="406">
        <v>0</v>
      </c>
      <c r="H64" s="348">
        <v>0</v>
      </c>
      <c r="I64" s="350">
        <v>0</v>
      </c>
      <c r="J64" s="406">
        <v>0</v>
      </c>
      <c r="K64" s="348">
        <v>0</v>
      </c>
      <c r="L64" s="350">
        <v>0</v>
      </c>
      <c r="M64" s="350">
        <v>0</v>
      </c>
      <c r="N64" s="348">
        <v>0</v>
      </c>
      <c r="O64" s="350">
        <v>0</v>
      </c>
      <c r="P64" s="350">
        <v>0</v>
      </c>
      <c r="Q64" s="348">
        <v>0</v>
      </c>
      <c r="R64" s="350">
        <v>0</v>
      </c>
      <c r="S64" s="406">
        <v>0</v>
      </c>
      <c r="T64" s="348">
        <v>0</v>
      </c>
      <c r="U64" s="350">
        <v>0</v>
      </c>
      <c r="V64" s="406">
        <v>0</v>
      </c>
      <c r="W64" s="348">
        <v>0</v>
      </c>
      <c r="X64" s="350">
        <v>0</v>
      </c>
      <c r="Y64" s="406">
        <v>0</v>
      </c>
      <c r="Z64" s="348">
        <v>0</v>
      </c>
      <c r="AA64" s="350">
        <v>0</v>
      </c>
      <c r="AB64" s="406">
        <v>0</v>
      </c>
      <c r="AC64" s="348">
        <v>0</v>
      </c>
      <c r="AD64" s="350">
        <v>0</v>
      </c>
      <c r="AE64" s="406">
        <v>0</v>
      </c>
      <c r="AF64" s="348">
        <v>0</v>
      </c>
      <c r="AG64" s="350">
        <v>0</v>
      </c>
      <c r="AH64" s="350">
        <v>0</v>
      </c>
      <c r="AI64" s="348">
        <v>0</v>
      </c>
      <c r="AJ64" s="407">
        <v>0</v>
      </c>
      <c r="AK64" s="407">
        <v>0</v>
      </c>
      <c r="AL64" s="348">
        <v>0</v>
      </c>
      <c r="AM64" s="407">
        <v>0</v>
      </c>
      <c r="AN64" s="407">
        <v>0</v>
      </c>
      <c r="AO64" s="348">
        <f t="shared" si="0"/>
        <v>2</v>
      </c>
      <c r="AP64" s="407">
        <f t="shared" si="0"/>
        <v>0</v>
      </c>
      <c r="AQ64" s="407">
        <f t="shared" si="0"/>
        <v>2</v>
      </c>
    </row>
    <row r="65" spans="1:43" ht="12.75">
      <c r="A65" s="405" t="s">
        <v>376</v>
      </c>
      <c r="B65" s="348">
        <v>3</v>
      </c>
      <c r="C65" s="350">
        <v>0</v>
      </c>
      <c r="D65" s="406">
        <v>3</v>
      </c>
      <c r="E65" s="348">
        <v>0</v>
      </c>
      <c r="F65" s="350">
        <v>0</v>
      </c>
      <c r="G65" s="406">
        <v>0</v>
      </c>
      <c r="H65" s="348">
        <v>0</v>
      </c>
      <c r="I65" s="350">
        <v>0</v>
      </c>
      <c r="J65" s="406">
        <v>0</v>
      </c>
      <c r="K65" s="348">
        <v>0</v>
      </c>
      <c r="L65" s="350">
        <v>0</v>
      </c>
      <c r="M65" s="350">
        <v>0</v>
      </c>
      <c r="N65" s="348">
        <v>0</v>
      </c>
      <c r="O65" s="350">
        <v>0</v>
      </c>
      <c r="P65" s="350">
        <v>0</v>
      </c>
      <c r="Q65" s="348">
        <v>0</v>
      </c>
      <c r="R65" s="350">
        <v>0</v>
      </c>
      <c r="S65" s="406">
        <v>0</v>
      </c>
      <c r="T65" s="348">
        <v>0</v>
      </c>
      <c r="U65" s="350">
        <v>0</v>
      </c>
      <c r="V65" s="406">
        <v>0</v>
      </c>
      <c r="W65" s="348">
        <v>0</v>
      </c>
      <c r="X65" s="350">
        <v>0</v>
      </c>
      <c r="Y65" s="406">
        <v>0</v>
      </c>
      <c r="Z65" s="348">
        <v>0</v>
      </c>
      <c r="AA65" s="350">
        <v>0</v>
      </c>
      <c r="AB65" s="406">
        <v>0</v>
      </c>
      <c r="AC65" s="348">
        <v>1</v>
      </c>
      <c r="AD65" s="350">
        <v>0</v>
      </c>
      <c r="AE65" s="406">
        <v>1</v>
      </c>
      <c r="AF65" s="348">
        <v>1</v>
      </c>
      <c r="AG65" s="350">
        <v>0</v>
      </c>
      <c r="AH65" s="350">
        <v>1</v>
      </c>
      <c r="AI65" s="348">
        <v>0</v>
      </c>
      <c r="AJ65" s="350">
        <v>0</v>
      </c>
      <c r="AK65" s="350">
        <v>0</v>
      </c>
      <c r="AL65" s="348">
        <v>0</v>
      </c>
      <c r="AM65" s="350">
        <v>0</v>
      </c>
      <c r="AN65" s="350">
        <v>0</v>
      </c>
      <c r="AO65" s="348">
        <f t="shared" si="0"/>
        <v>5</v>
      </c>
      <c r="AP65" s="350">
        <f t="shared" si="0"/>
        <v>0</v>
      </c>
      <c r="AQ65" s="350">
        <f t="shared" si="0"/>
        <v>5</v>
      </c>
    </row>
    <row r="66" spans="1:43" ht="12.75">
      <c r="A66" s="405" t="s">
        <v>377</v>
      </c>
      <c r="B66" s="348">
        <v>0</v>
      </c>
      <c r="C66" s="350">
        <v>0</v>
      </c>
      <c r="D66" s="406">
        <v>0</v>
      </c>
      <c r="E66" s="350">
        <v>0</v>
      </c>
      <c r="F66" s="350">
        <v>0</v>
      </c>
      <c r="G66" s="350">
        <v>0</v>
      </c>
      <c r="H66" s="348">
        <v>0</v>
      </c>
      <c r="I66" s="350">
        <v>0</v>
      </c>
      <c r="J66" s="406">
        <v>0</v>
      </c>
      <c r="K66" s="350">
        <v>0</v>
      </c>
      <c r="L66" s="350">
        <v>0</v>
      </c>
      <c r="M66" s="350">
        <v>0</v>
      </c>
      <c r="N66" s="348">
        <v>0</v>
      </c>
      <c r="O66" s="350">
        <v>0</v>
      </c>
      <c r="P66" s="350">
        <v>0</v>
      </c>
      <c r="Q66" s="348">
        <v>0</v>
      </c>
      <c r="R66" s="350">
        <v>0</v>
      </c>
      <c r="S66" s="406">
        <v>0</v>
      </c>
      <c r="T66" s="348">
        <v>0</v>
      </c>
      <c r="U66" s="350">
        <v>0</v>
      </c>
      <c r="V66" s="406">
        <v>0</v>
      </c>
      <c r="W66" s="348">
        <v>0</v>
      </c>
      <c r="X66" s="350">
        <v>0</v>
      </c>
      <c r="Y66" s="406">
        <v>0</v>
      </c>
      <c r="Z66" s="348">
        <v>0</v>
      </c>
      <c r="AA66" s="350">
        <v>0</v>
      </c>
      <c r="AB66" s="406">
        <v>0</v>
      </c>
      <c r="AC66" s="348">
        <v>1</v>
      </c>
      <c r="AD66" s="350">
        <v>0</v>
      </c>
      <c r="AE66" s="406">
        <v>1</v>
      </c>
      <c r="AF66" s="350">
        <v>2</v>
      </c>
      <c r="AG66" s="350">
        <v>0</v>
      </c>
      <c r="AH66" s="350">
        <v>2</v>
      </c>
      <c r="AI66" s="348">
        <v>0</v>
      </c>
      <c r="AJ66" s="350">
        <v>0</v>
      </c>
      <c r="AK66" s="350">
        <v>0</v>
      </c>
      <c r="AL66" s="348">
        <v>0</v>
      </c>
      <c r="AM66" s="350">
        <v>0</v>
      </c>
      <c r="AN66" s="350">
        <v>0</v>
      </c>
      <c r="AO66" s="348">
        <f t="shared" si="0"/>
        <v>3</v>
      </c>
      <c r="AP66" s="350">
        <f t="shared" si="0"/>
        <v>0</v>
      </c>
      <c r="AQ66" s="350">
        <f t="shared" si="0"/>
        <v>3</v>
      </c>
    </row>
    <row r="67" spans="1:43" ht="12.75">
      <c r="A67" s="405" t="s">
        <v>378</v>
      </c>
      <c r="B67" s="348">
        <v>0</v>
      </c>
      <c r="C67" s="350">
        <v>0</v>
      </c>
      <c r="D67" s="406">
        <v>0</v>
      </c>
      <c r="E67" s="350">
        <v>0</v>
      </c>
      <c r="F67" s="350">
        <v>0</v>
      </c>
      <c r="G67" s="350">
        <v>0</v>
      </c>
      <c r="H67" s="348">
        <v>0</v>
      </c>
      <c r="I67" s="350">
        <v>0</v>
      </c>
      <c r="J67" s="406">
        <v>0</v>
      </c>
      <c r="K67" s="350">
        <v>0</v>
      </c>
      <c r="L67" s="350">
        <v>0</v>
      </c>
      <c r="M67" s="350">
        <v>0</v>
      </c>
      <c r="N67" s="348">
        <v>0</v>
      </c>
      <c r="O67" s="350">
        <v>0</v>
      </c>
      <c r="P67" s="350">
        <v>0</v>
      </c>
      <c r="Q67" s="348">
        <v>0</v>
      </c>
      <c r="R67" s="350">
        <v>0</v>
      </c>
      <c r="S67" s="406">
        <v>0</v>
      </c>
      <c r="T67" s="348">
        <v>0</v>
      </c>
      <c r="U67" s="350">
        <v>0</v>
      </c>
      <c r="V67" s="406">
        <v>0</v>
      </c>
      <c r="W67" s="348">
        <v>0</v>
      </c>
      <c r="X67" s="350">
        <v>0</v>
      </c>
      <c r="Y67" s="406">
        <v>0</v>
      </c>
      <c r="Z67" s="348">
        <v>0</v>
      </c>
      <c r="AA67" s="350">
        <v>0</v>
      </c>
      <c r="AB67" s="406">
        <v>0</v>
      </c>
      <c r="AC67" s="348">
        <v>3</v>
      </c>
      <c r="AD67" s="350">
        <v>0</v>
      </c>
      <c r="AE67" s="406">
        <v>3</v>
      </c>
      <c r="AF67" s="350">
        <v>0</v>
      </c>
      <c r="AG67" s="350">
        <v>0</v>
      </c>
      <c r="AH67" s="350">
        <v>0</v>
      </c>
      <c r="AI67" s="348">
        <v>0</v>
      </c>
      <c r="AJ67" s="350">
        <v>0</v>
      </c>
      <c r="AK67" s="350">
        <v>0</v>
      </c>
      <c r="AL67" s="348">
        <v>0</v>
      </c>
      <c r="AM67" s="350">
        <v>0</v>
      </c>
      <c r="AN67" s="350">
        <v>0</v>
      </c>
      <c r="AO67" s="348">
        <f t="shared" si="0"/>
        <v>3</v>
      </c>
      <c r="AP67" s="350">
        <f t="shared" si="0"/>
        <v>0</v>
      </c>
      <c r="AQ67" s="350">
        <f t="shared" si="0"/>
        <v>3</v>
      </c>
    </row>
    <row r="68" spans="1:43" ht="12.75">
      <c r="A68" s="405" t="s">
        <v>379</v>
      </c>
      <c r="B68" s="348">
        <v>0</v>
      </c>
      <c r="C68" s="350">
        <v>0</v>
      </c>
      <c r="D68" s="406">
        <v>0</v>
      </c>
      <c r="E68" s="350">
        <v>0</v>
      </c>
      <c r="F68" s="350">
        <v>0</v>
      </c>
      <c r="G68" s="350">
        <v>0</v>
      </c>
      <c r="H68" s="348">
        <v>0</v>
      </c>
      <c r="I68" s="350">
        <v>0</v>
      </c>
      <c r="J68" s="406">
        <v>0</v>
      </c>
      <c r="K68" s="350">
        <v>0</v>
      </c>
      <c r="L68" s="350">
        <v>0</v>
      </c>
      <c r="M68" s="350">
        <v>0</v>
      </c>
      <c r="N68" s="348">
        <v>0</v>
      </c>
      <c r="O68" s="350">
        <v>0</v>
      </c>
      <c r="P68" s="350">
        <v>0</v>
      </c>
      <c r="Q68" s="348">
        <v>0</v>
      </c>
      <c r="R68" s="350">
        <v>0</v>
      </c>
      <c r="S68" s="406">
        <v>0</v>
      </c>
      <c r="T68" s="348">
        <v>0</v>
      </c>
      <c r="U68" s="350">
        <v>0</v>
      </c>
      <c r="V68" s="406">
        <v>0</v>
      </c>
      <c r="W68" s="348">
        <v>0</v>
      </c>
      <c r="X68" s="350">
        <v>0</v>
      </c>
      <c r="Y68" s="406">
        <v>0</v>
      </c>
      <c r="Z68" s="348">
        <v>0</v>
      </c>
      <c r="AA68" s="350">
        <v>0</v>
      </c>
      <c r="AB68" s="406">
        <v>0</v>
      </c>
      <c r="AC68" s="348">
        <v>1</v>
      </c>
      <c r="AD68" s="350">
        <v>0</v>
      </c>
      <c r="AE68" s="406">
        <v>1</v>
      </c>
      <c r="AF68" s="350">
        <v>1</v>
      </c>
      <c r="AG68" s="350">
        <v>0</v>
      </c>
      <c r="AH68" s="350">
        <v>1</v>
      </c>
      <c r="AI68" s="348">
        <v>0</v>
      </c>
      <c r="AJ68" s="350">
        <v>0</v>
      </c>
      <c r="AK68" s="350">
        <v>0</v>
      </c>
      <c r="AL68" s="348">
        <v>0</v>
      </c>
      <c r="AM68" s="350">
        <v>0</v>
      </c>
      <c r="AN68" s="350">
        <v>0</v>
      </c>
      <c r="AO68" s="348">
        <f t="shared" si="0"/>
        <v>2</v>
      </c>
      <c r="AP68" s="350">
        <f t="shared" si="0"/>
        <v>0</v>
      </c>
      <c r="AQ68" s="350">
        <f t="shared" si="0"/>
        <v>2</v>
      </c>
    </row>
    <row r="69" spans="1:43" ht="12.75">
      <c r="A69" s="405" t="s">
        <v>380</v>
      </c>
      <c r="B69" s="410">
        <v>0</v>
      </c>
      <c r="C69" s="411">
        <v>0</v>
      </c>
      <c r="D69" s="412">
        <v>0</v>
      </c>
      <c r="E69" s="411">
        <v>0</v>
      </c>
      <c r="F69" s="411">
        <v>0</v>
      </c>
      <c r="G69" s="411">
        <v>0</v>
      </c>
      <c r="H69" s="410">
        <v>0</v>
      </c>
      <c r="I69" s="411">
        <v>0</v>
      </c>
      <c r="J69" s="412">
        <v>0</v>
      </c>
      <c r="K69" s="411">
        <v>0</v>
      </c>
      <c r="L69" s="411">
        <v>0</v>
      </c>
      <c r="M69" s="411">
        <v>0</v>
      </c>
      <c r="N69" s="410">
        <v>0</v>
      </c>
      <c r="O69" s="411">
        <v>0</v>
      </c>
      <c r="P69" s="411">
        <v>0</v>
      </c>
      <c r="Q69" s="410">
        <v>0</v>
      </c>
      <c r="R69" s="411">
        <v>0</v>
      </c>
      <c r="S69" s="412">
        <v>0</v>
      </c>
      <c r="T69" s="410">
        <v>0</v>
      </c>
      <c r="U69" s="411">
        <v>0</v>
      </c>
      <c r="V69" s="412">
        <v>0</v>
      </c>
      <c r="W69" s="410">
        <v>0</v>
      </c>
      <c r="X69" s="411">
        <v>0</v>
      </c>
      <c r="Y69" s="412">
        <v>0</v>
      </c>
      <c r="Z69" s="410">
        <v>0</v>
      </c>
      <c r="AA69" s="411">
        <v>0</v>
      </c>
      <c r="AB69" s="412">
        <v>0</v>
      </c>
      <c r="AC69" s="410">
        <v>1</v>
      </c>
      <c r="AD69" s="411">
        <v>0</v>
      </c>
      <c r="AE69" s="412">
        <v>1</v>
      </c>
      <c r="AF69" s="411">
        <v>0</v>
      </c>
      <c r="AG69" s="411">
        <v>0</v>
      </c>
      <c r="AH69" s="411">
        <v>0</v>
      </c>
      <c r="AI69" s="410">
        <v>0</v>
      </c>
      <c r="AJ69" s="411">
        <v>0</v>
      </c>
      <c r="AK69" s="411">
        <v>0</v>
      </c>
      <c r="AL69" s="410">
        <v>0</v>
      </c>
      <c r="AM69" s="411">
        <v>0</v>
      </c>
      <c r="AN69" s="411">
        <v>0</v>
      </c>
      <c r="AO69" s="410">
        <f t="shared" si="0"/>
        <v>1</v>
      </c>
      <c r="AP69" s="411">
        <f t="shared" si="0"/>
        <v>0</v>
      </c>
      <c r="AQ69" s="411">
        <f t="shared" si="0"/>
        <v>1</v>
      </c>
    </row>
    <row r="70" spans="1:43" ht="12.75">
      <c r="A70" s="413" t="s">
        <v>8</v>
      </c>
      <c r="B70" s="334">
        <v>82648</v>
      </c>
      <c r="C70" s="318">
        <v>98397</v>
      </c>
      <c r="D70" s="414">
        <v>181045</v>
      </c>
      <c r="E70" s="318">
        <v>486</v>
      </c>
      <c r="F70" s="318">
        <v>2023</v>
      </c>
      <c r="G70" s="318">
        <v>2509</v>
      </c>
      <c r="H70" s="334">
        <v>1511</v>
      </c>
      <c r="I70" s="318">
        <v>1593</v>
      </c>
      <c r="J70" s="414">
        <v>3104</v>
      </c>
      <c r="K70" s="318">
        <v>19</v>
      </c>
      <c r="L70" s="318">
        <v>6</v>
      </c>
      <c r="M70" s="318">
        <v>25</v>
      </c>
      <c r="N70" s="334">
        <v>1</v>
      </c>
      <c r="O70" s="318">
        <v>5</v>
      </c>
      <c r="P70" s="318">
        <v>6</v>
      </c>
      <c r="Q70" s="334">
        <v>370</v>
      </c>
      <c r="R70" s="318">
        <v>946</v>
      </c>
      <c r="S70" s="414">
        <v>1316</v>
      </c>
      <c r="T70" s="334">
        <v>402</v>
      </c>
      <c r="U70" s="318">
        <v>856</v>
      </c>
      <c r="V70" s="414">
        <v>1258</v>
      </c>
      <c r="W70" s="334">
        <v>27</v>
      </c>
      <c r="X70" s="318">
        <v>33</v>
      </c>
      <c r="Y70" s="414">
        <v>60</v>
      </c>
      <c r="Z70" s="334">
        <v>50</v>
      </c>
      <c r="AA70" s="318">
        <v>58</v>
      </c>
      <c r="AB70" s="414">
        <v>108</v>
      </c>
      <c r="AC70" s="334">
        <v>3597</v>
      </c>
      <c r="AD70" s="318">
        <v>2904</v>
      </c>
      <c r="AE70" s="414">
        <v>6501</v>
      </c>
      <c r="AF70" s="318">
        <v>3701</v>
      </c>
      <c r="AG70" s="318">
        <v>2998</v>
      </c>
      <c r="AH70" s="318">
        <v>6699</v>
      </c>
      <c r="AI70" s="334">
        <v>467</v>
      </c>
      <c r="AJ70" s="318">
        <v>532</v>
      </c>
      <c r="AK70" s="318">
        <v>999</v>
      </c>
      <c r="AL70" s="334">
        <v>2140</v>
      </c>
      <c r="AM70" s="318">
        <v>1933</v>
      </c>
      <c r="AN70" s="318">
        <v>4073</v>
      </c>
      <c r="AO70" s="334">
        <f t="shared" si="0"/>
        <v>95419</v>
      </c>
      <c r="AP70" s="318">
        <f t="shared" si="0"/>
        <v>112284</v>
      </c>
      <c r="AQ70" s="318">
        <f t="shared" si="0"/>
        <v>207703</v>
      </c>
    </row>
    <row r="71" spans="1:34" ht="8.25" customHeight="1">
      <c r="A71" s="415"/>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row>
    <row r="72" spans="1:22" ht="12.75">
      <c r="A72" s="416" t="s">
        <v>234</v>
      </c>
      <c r="B72" s="416"/>
      <c r="C72" s="416"/>
      <c r="D72" s="416"/>
      <c r="E72" s="416"/>
      <c r="F72" s="416"/>
      <c r="G72" s="416"/>
      <c r="H72" s="416"/>
      <c r="I72" s="416"/>
      <c r="J72" s="416"/>
      <c r="K72" s="416"/>
      <c r="L72" s="416"/>
      <c r="M72" s="416"/>
      <c r="P72" s="401"/>
      <c r="Q72" s="416"/>
      <c r="R72" s="416"/>
      <c r="S72" s="416"/>
      <c r="T72" s="416"/>
      <c r="U72" s="416"/>
      <c r="V72" s="416"/>
    </row>
    <row r="73" spans="1:22" ht="12.75">
      <c r="A73" s="416" t="s">
        <v>385</v>
      </c>
      <c r="B73" s="416"/>
      <c r="C73" s="416"/>
      <c r="D73" s="416"/>
      <c r="E73" s="416"/>
      <c r="F73" s="416"/>
      <c r="G73" s="416"/>
      <c r="H73" s="416"/>
      <c r="I73" s="416"/>
      <c r="J73" s="416"/>
      <c r="K73" s="416"/>
      <c r="L73" s="416"/>
      <c r="M73" s="416"/>
      <c r="P73" s="401"/>
      <c r="Q73" s="416"/>
      <c r="R73" s="416"/>
      <c r="S73" s="416"/>
      <c r="T73" s="416"/>
      <c r="U73" s="416"/>
      <c r="V73" s="416"/>
    </row>
    <row r="74" spans="1:22" ht="12.75">
      <c r="A74" s="416" t="s">
        <v>220</v>
      </c>
      <c r="B74" s="416"/>
      <c r="C74" s="416"/>
      <c r="D74" s="416"/>
      <c r="E74" s="416"/>
      <c r="F74" s="416"/>
      <c r="G74" s="416"/>
      <c r="H74" s="416"/>
      <c r="I74" s="416"/>
      <c r="J74" s="416"/>
      <c r="K74" s="416"/>
      <c r="L74" s="416"/>
      <c r="M74" s="416"/>
      <c r="P74" s="401"/>
      <c r="Q74" s="416"/>
      <c r="R74" s="416"/>
      <c r="S74" s="416"/>
      <c r="T74" s="416"/>
      <c r="U74" s="416"/>
      <c r="V74" s="416"/>
    </row>
    <row r="75" spans="1:22" ht="12.75">
      <c r="A75" s="416" t="s">
        <v>221</v>
      </c>
      <c r="B75" s="416"/>
      <c r="C75" s="416"/>
      <c r="D75" s="416"/>
      <c r="E75" s="416"/>
      <c r="F75" s="416"/>
      <c r="G75" s="416"/>
      <c r="H75" s="416"/>
      <c r="I75" s="416"/>
      <c r="J75" s="416"/>
      <c r="K75" s="416"/>
      <c r="L75" s="416"/>
      <c r="M75" s="416"/>
      <c r="P75" s="401"/>
      <c r="Q75" s="416"/>
      <c r="R75" s="416"/>
      <c r="S75" s="416"/>
      <c r="T75" s="416"/>
      <c r="U75" s="416"/>
      <c r="V75" s="416"/>
    </row>
    <row r="76" spans="1:22" ht="12.75">
      <c r="A76" s="416" t="s">
        <v>222</v>
      </c>
      <c r="B76" s="416"/>
      <c r="C76" s="416"/>
      <c r="D76" s="416"/>
      <c r="E76" s="416"/>
      <c r="F76" s="416"/>
      <c r="G76" s="416"/>
      <c r="H76" s="416"/>
      <c r="I76" s="416"/>
      <c r="J76" s="416"/>
      <c r="K76" s="416"/>
      <c r="L76" s="416"/>
      <c r="M76" s="416"/>
      <c r="P76" s="401"/>
      <c r="Q76" s="416"/>
      <c r="R76" s="416"/>
      <c r="S76" s="416"/>
      <c r="T76" s="416"/>
      <c r="U76" s="416"/>
      <c r="V76" s="416"/>
    </row>
    <row r="77" spans="1:22" ht="12.75">
      <c r="A77" s="416"/>
      <c r="P77" s="401"/>
      <c r="V77" s="12"/>
    </row>
    <row r="78" spans="16:22" ht="12.75">
      <c r="P78" s="401"/>
      <c r="V78" s="12"/>
    </row>
    <row r="79" spans="16:22" ht="12.75">
      <c r="P79" s="401"/>
      <c r="V79" s="12"/>
    </row>
    <row r="80" spans="16:22" ht="12.75">
      <c r="P80" s="401"/>
      <c r="V80" s="12"/>
    </row>
    <row r="81" spans="16:22" ht="12.75">
      <c r="P81" s="401"/>
      <c r="V81" s="12"/>
    </row>
    <row r="82" spans="16:22" ht="12.75">
      <c r="P82" s="401"/>
      <c r="V82" s="12"/>
    </row>
    <row r="83" spans="16:22" ht="12.75">
      <c r="P83" s="401"/>
      <c r="V83" s="12"/>
    </row>
    <row r="84" spans="16:22" ht="12.75">
      <c r="P84" s="401"/>
      <c r="V84" s="12"/>
    </row>
    <row r="85" ht="12.75">
      <c r="P85" s="401"/>
    </row>
    <row r="86" ht="12.75">
      <c r="P86" s="401"/>
    </row>
    <row r="87" ht="12.75">
      <c r="P87" s="401"/>
    </row>
    <row r="88" ht="12.75">
      <c r="P88" s="401"/>
    </row>
  </sheetData>
  <sheetProtection/>
  <mergeCells count="17">
    <mergeCell ref="A3:AK3"/>
    <mergeCell ref="A2:AK2"/>
    <mergeCell ref="A5:A6"/>
    <mergeCell ref="B5:D5"/>
    <mergeCell ref="E5:G5"/>
    <mergeCell ref="H5:J5"/>
    <mergeCell ref="K5:M5"/>
    <mergeCell ref="N5:P5"/>
    <mergeCell ref="Q5:S5"/>
    <mergeCell ref="T5:V5"/>
    <mergeCell ref="AL5:AN5"/>
    <mergeCell ref="AO5:AQ5"/>
    <mergeCell ref="W5:Y5"/>
    <mergeCell ref="Z5:AB5"/>
    <mergeCell ref="AC5:AE5"/>
    <mergeCell ref="AF5:AH5"/>
    <mergeCell ref="AI5:AK5"/>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H8"/>
  <sheetViews>
    <sheetView zoomScalePageLayoutView="0" workbookViewId="0" topLeftCell="A1">
      <selection activeCell="F39" sqref="F39"/>
    </sheetView>
  </sheetViews>
  <sheetFormatPr defaultColWidth="9.140625" defaultRowHeight="12.75"/>
  <cols>
    <col min="1" max="8" width="13.8515625" style="0" customWidth="1"/>
    <col min="13" max="13" width="2.140625" style="0" customWidth="1"/>
  </cols>
  <sheetData>
    <row r="1" ht="12.75">
      <c r="A1" s="2" t="s">
        <v>253</v>
      </c>
    </row>
    <row r="2" spans="1:8" ht="12.75">
      <c r="A2" s="529" t="s">
        <v>390</v>
      </c>
      <c r="B2" s="529"/>
      <c r="C2" s="529"/>
      <c r="D2" s="529"/>
      <c r="E2" s="529"/>
      <c r="F2" s="529"/>
      <c r="G2" s="529"/>
      <c r="H2" s="529"/>
    </row>
    <row r="3" ht="13.5" thickBot="1"/>
    <row r="4" spans="1:8" ht="12.75">
      <c r="A4" s="19"/>
      <c r="B4" s="493" t="s">
        <v>114</v>
      </c>
      <c r="C4" s="493" t="s">
        <v>64</v>
      </c>
      <c r="D4" s="493" t="s">
        <v>2</v>
      </c>
      <c r="E4" s="493" t="s">
        <v>3</v>
      </c>
      <c r="F4" s="426" t="s">
        <v>6</v>
      </c>
      <c r="G4" s="425" t="s">
        <v>7</v>
      </c>
      <c r="H4" s="425" t="s">
        <v>8</v>
      </c>
    </row>
    <row r="5" spans="1:8" ht="12.75">
      <c r="A5" s="238"/>
      <c r="B5" s="494" t="s">
        <v>12</v>
      </c>
      <c r="C5" s="494" t="s">
        <v>115</v>
      </c>
      <c r="D5" s="494"/>
      <c r="E5" s="494"/>
      <c r="F5" s="495"/>
      <c r="G5" s="496"/>
      <c r="H5" s="496"/>
    </row>
    <row r="6" spans="2:7" ht="12.75">
      <c r="B6" s="491"/>
      <c r="C6" s="491"/>
      <c r="D6" s="491"/>
      <c r="E6" s="491"/>
      <c r="F6" s="492"/>
      <c r="G6" s="9"/>
    </row>
    <row r="7" spans="1:8" s="2" customFormat="1" ht="12.75">
      <c r="A7" s="8" t="s">
        <v>391</v>
      </c>
      <c r="B7" s="497">
        <v>1952</v>
      </c>
      <c r="C7" s="497">
        <v>3583</v>
      </c>
      <c r="D7" s="497">
        <v>366</v>
      </c>
      <c r="E7" s="497">
        <v>1034</v>
      </c>
      <c r="F7" s="498">
        <v>4642</v>
      </c>
      <c r="G7" s="499">
        <v>2293</v>
      </c>
      <c r="H7" s="500">
        <v>6935</v>
      </c>
    </row>
    <row r="8" spans="1:7" s="2" customFormat="1" ht="12.75">
      <c r="A8" s="8"/>
      <c r="B8" s="11"/>
      <c r="C8" s="11"/>
      <c r="D8" s="11"/>
      <c r="E8" s="11"/>
      <c r="F8" s="1"/>
      <c r="G8" s="1"/>
    </row>
  </sheetData>
  <sheetProtection/>
  <mergeCells count="1">
    <mergeCell ref="A2:H2"/>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32"/>
  <sheetViews>
    <sheetView zoomScalePageLayoutView="0" workbookViewId="0" topLeftCell="A1">
      <selection activeCell="B38" sqref="B38"/>
    </sheetView>
  </sheetViews>
  <sheetFormatPr defaultColWidth="9.140625" defaultRowHeight="12.75"/>
  <cols>
    <col min="1" max="1" width="37.28125" style="379" customWidth="1"/>
    <col min="2" max="2" width="13.8515625" style="379" customWidth="1"/>
    <col min="3" max="8" width="14.00390625" style="379" customWidth="1"/>
    <col min="9" max="15" width="10.421875" style="379" customWidth="1"/>
    <col min="16" max="18" width="9.140625" style="379" customWidth="1"/>
    <col min="19" max="19" width="10.421875" style="379" customWidth="1"/>
    <col min="20" max="16384" width="9.140625" style="379" customWidth="1"/>
  </cols>
  <sheetData>
    <row r="1" s="378" customFormat="1" ht="12.75">
      <c r="A1" s="377" t="s">
        <v>253</v>
      </c>
    </row>
    <row r="2" spans="1:8" s="378" customFormat="1" ht="12.75">
      <c r="A2" s="530" t="s">
        <v>395</v>
      </c>
      <c r="B2" s="530"/>
      <c r="C2" s="530"/>
      <c r="D2" s="530"/>
      <c r="E2" s="530"/>
      <c r="F2" s="530"/>
      <c r="G2" s="530"/>
      <c r="H2" s="530"/>
    </row>
    <row r="3" ht="6" customHeight="1" thickBot="1"/>
    <row r="4" spans="1:8" s="429" customFormat="1" ht="12.75">
      <c r="A4" s="427"/>
      <c r="B4" s="427"/>
      <c r="C4" s="427"/>
      <c r="D4" s="427"/>
      <c r="E4" s="427"/>
      <c r="F4" s="428" t="s">
        <v>158</v>
      </c>
      <c r="G4" s="427" t="s">
        <v>159</v>
      </c>
      <c r="H4" s="427" t="s">
        <v>8</v>
      </c>
    </row>
    <row r="5" spans="1:8" s="429" customFormat="1" ht="12.75">
      <c r="A5" s="489" t="s">
        <v>113</v>
      </c>
      <c r="B5" s="489"/>
      <c r="C5" s="489"/>
      <c r="D5" s="489"/>
      <c r="E5" s="489"/>
      <c r="F5" s="490"/>
      <c r="G5" s="489"/>
      <c r="H5" s="489"/>
    </row>
    <row r="6" spans="1:13" s="380" customFormat="1" ht="12.75">
      <c r="A6" s="379"/>
      <c r="B6" s="379"/>
      <c r="C6" s="379"/>
      <c r="D6" s="379"/>
      <c r="E6" s="379"/>
      <c r="F6" s="430"/>
      <c r="G6" s="389"/>
      <c r="H6" s="431"/>
      <c r="I6" s="379"/>
      <c r="J6" s="379"/>
      <c r="K6" s="379"/>
      <c r="L6" s="379"/>
      <c r="M6" s="379"/>
    </row>
    <row r="7" spans="1:13" s="380" customFormat="1" ht="12.75">
      <c r="A7" s="381" t="s">
        <v>116</v>
      </c>
      <c r="B7" s="381"/>
      <c r="C7" s="381"/>
      <c r="D7" s="381"/>
      <c r="E7" s="381"/>
      <c r="F7" s="432"/>
      <c r="G7" s="434"/>
      <c r="H7" s="433"/>
      <c r="I7" s="379"/>
      <c r="J7" s="379"/>
      <c r="K7" s="379"/>
      <c r="L7" s="379"/>
      <c r="M7" s="379"/>
    </row>
    <row r="8" spans="1:13" s="380" customFormat="1" ht="12.75">
      <c r="A8" s="381" t="s">
        <v>382</v>
      </c>
      <c r="B8" s="381"/>
      <c r="C8" s="381"/>
      <c r="D8" s="381"/>
      <c r="E8" s="381"/>
      <c r="F8" s="432">
        <v>120870</v>
      </c>
      <c r="G8" s="434">
        <v>179223</v>
      </c>
      <c r="H8" s="434">
        <v>300093</v>
      </c>
      <c r="I8" s="379"/>
      <c r="J8" s="379"/>
      <c r="K8" s="379"/>
      <c r="L8" s="379"/>
      <c r="M8" s="379"/>
    </row>
    <row r="9" spans="1:13" s="380" customFormat="1" ht="12.75">
      <c r="A9" s="381" t="s">
        <v>383</v>
      </c>
      <c r="B9" s="381"/>
      <c r="C9" s="381"/>
      <c r="D9" s="381"/>
      <c r="E9" s="381"/>
      <c r="F9" s="382">
        <v>10967</v>
      </c>
      <c r="G9" s="383">
        <v>14098</v>
      </c>
      <c r="H9" s="383">
        <v>25065</v>
      </c>
      <c r="I9" s="435"/>
      <c r="J9" s="379"/>
      <c r="K9" s="379"/>
      <c r="L9" s="379"/>
      <c r="M9" s="379"/>
    </row>
    <row r="10" spans="1:13" s="380" customFormat="1" ht="12.75">
      <c r="A10" s="381"/>
      <c r="B10" s="381"/>
      <c r="C10" s="381"/>
      <c r="D10" s="381"/>
      <c r="E10" s="381"/>
      <c r="F10" s="382"/>
      <c r="G10" s="383"/>
      <c r="H10" s="384"/>
      <c r="I10" s="379"/>
      <c r="J10" s="379"/>
      <c r="K10" s="379"/>
      <c r="L10" s="379"/>
      <c r="M10" s="379"/>
    </row>
    <row r="11" spans="1:11" s="380" customFormat="1" ht="12.75">
      <c r="A11" s="381" t="s">
        <v>386</v>
      </c>
      <c r="B11" s="381"/>
      <c r="C11" s="381"/>
      <c r="D11" s="381"/>
      <c r="E11" s="381"/>
      <c r="F11" s="382" t="s">
        <v>161</v>
      </c>
      <c r="G11" s="383" t="s">
        <v>161</v>
      </c>
      <c r="H11" s="384" t="s">
        <v>161</v>
      </c>
      <c r="I11" s="379"/>
      <c r="J11" s="379"/>
      <c r="K11" s="379"/>
    </row>
    <row r="12" spans="1:13" s="380" customFormat="1" ht="12.75">
      <c r="A12" s="381"/>
      <c r="B12" s="381"/>
      <c r="C12" s="381"/>
      <c r="D12" s="381"/>
      <c r="E12" s="381"/>
      <c r="F12" s="382"/>
      <c r="G12" s="383"/>
      <c r="H12" s="384"/>
      <c r="I12" s="379"/>
      <c r="J12" s="379"/>
      <c r="K12" s="379"/>
      <c r="L12" s="379"/>
      <c r="M12" s="379"/>
    </row>
    <row r="13" spans="1:13" s="380" customFormat="1" ht="12.75">
      <c r="A13" s="381" t="s">
        <v>387</v>
      </c>
      <c r="B13" s="381"/>
      <c r="C13" s="381"/>
      <c r="D13" s="381"/>
      <c r="E13" s="381"/>
      <c r="F13" s="382" t="s">
        <v>161</v>
      </c>
      <c r="G13" s="383" t="s">
        <v>161</v>
      </c>
      <c r="H13" s="384">
        <v>2201</v>
      </c>
      <c r="I13" s="379"/>
      <c r="J13" s="379"/>
      <c r="K13" s="379"/>
      <c r="L13" s="379"/>
      <c r="M13" s="379"/>
    </row>
    <row r="14" spans="1:13" s="386" customFormat="1" ht="12.75">
      <c r="A14" s="381"/>
      <c r="B14" s="383"/>
      <c r="C14" s="383"/>
      <c r="D14" s="383"/>
      <c r="E14" s="383"/>
      <c r="F14" s="383"/>
      <c r="G14" s="387"/>
      <c r="H14" s="388"/>
      <c r="I14" s="385"/>
      <c r="J14" s="385"/>
      <c r="K14" s="385"/>
      <c r="L14" s="385"/>
      <c r="M14" s="385"/>
    </row>
    <row r="15" spans="1:13" s="392" customFormat="1" ht="55.5" customHeight="1">
      <c r="A15" s="531" t="s">
        <v>384</v>
      </c>
      <c r="B15" s="531"/>
      <c r="C15" s="531"/>
      <c r="D15" s="531"/>
      <c r="E15" s="531"/>
      <c r="F15" s="531"/>
      <c r="G15" s="531"/>
      <c r="H15" s="531"/>
      <c r="I15" s="391"/>
      <c r="J15" s="391"/>
      <c r="K15" s="391"/>
      <c r="L15" s="391"/>
      <c r="M15" s="391"/>
    </row>
    <row r="16" spans="1:12" s="386" customFormat="1" ht="13.5" customHeight="1">
      <c r="A16" s="385" t="s">
        <v>388</v>
      </c>
      <c r="I16" s="385"/>
      <c r="J16" s="385"/>
      <c r="K16" s="385"/>
      <c r="L16" s="385"/>
    </row>
    <row r="17" spans="1:13" s="386" customFormat="1" ht="12.75">
      <c r="A17" s="378" t="s">
        <v>389</v>
      </c>
      <c r="B17" s="383"/>
      <c r="C17" s="383"/>
      <c r="D17" s="383"/>
      <c r="E17" s="383"/>
      <c r="F17" s="383"/>
      <c r="G17" s="387"/>
      <c r="H17" s="388"/>
      <c r="I17" s="385"/>
      <c r="J17" s="385"/>
      <c r="K17" s="385"/>
      <c r="L17" s="385"/>
      <c r="M17" s="385"/>
    </row>
    <row r="18" spans="1:13" s="386" customFormat="1" ht="12.75">
      <c r="A18" s="381"/>
      <c r="B18" s="383"/>
      <c r="C18" s="383"/>
      <c r="D18" s="383"/>
      <c r="E18" s="383"/>
      <c r="F18" s="383"/>
      <c r="G18" s="387"/>
      <c r="H18" s="388"/>
      <c r="I18" s="385"/>
      <c r="J18" s="385"/>
      <c r="K18" s="385"/>
      <c r="L18" s="385"/>
      <c r="M18" s="385"/>
    </row>
    <row r="19" spans="1:13" s="386" customFormat="1" ht="12.75">
      <c r="A19" s="381"/>
      <c r="B19" s="383"/>
      <c r="C19" s="383"/>
      <c r="D19" s="383"/>
      <c r="E19" s="383"/>
      <c r="F19" s="383"/>
      <c r="G19" s="387"/>
      <c r="H19" s="388"/>
      <c r="I19" s="385"/>
      <c r="J19" s="385"/>
      <c r="K19" s="385"/>
      <c r="L19" s="385"/>
      <c r="M19" s="385"/>
    </row>
    <row r="20" spans="1:13" s="390" customFormat="1" ht="12.75">
      <c r="A20" s="530" t="s">
        <v>396</v>
      </c>
      <c r="B20" s="530"/>
      <c r="C20" s="530"/>
      <c r="D20" s="530"/>
      <c r="E20" s="530"/>
      <c r="F20" s="530"/>
      <c r="G20" s="530"/>
      <c r="H20" s="530"/>
      <c r="I20" s="389"/>
      <c r="J20" s="389"/>
      <c r="K20" s="389"/>
      <c r="L20" s="389"/>
      <c r="M20" s="389"/>
    </row>
    <row r="21" spans="1:13" s="392" customFormat="1" ht="4.5" customHeight="1" thickBot="1">
      <c r="A21" s="393"/>
      <c r="B21" s="383"/>
      <c r="C21" s="383"/>
      <c r="D21" s="383"/>
      <c r="E21" s="383"/>
      <c r="F21" s="383"/>
      <c r="G21" s="383"/>
      <c r="H21" s="388"/>
      <c r="I21" s="391"/>
      <c r="J21" s="391"/>
      <c r="K21" s="391"/>
      <c r="L21" s="391"/>
      <c r="M21" s="391"/>
    </row>
    <row r="22" spans="1:8" s="423" customFormat="1" ht="12.75">
      <c r="A22" s="420"/>
      <c r="B22" s="420"/>
      <c r="C22" s="421" t="s">
        <v>114</v>
      </c>
      <c r="D22" s="422" t="s">
        <v>64</v>
      </c>
      <c r="E22" s="422" t="s">
        <v>3</v>
      </c>
      <c r="F22" s="421" t="s">
        <v>158</v>
      </c>
      <c r="G22" s="420" t="s">
        <v>159</v>
      </c>
      <c r="H22" s="420" t="s">
        <v>8</v>
      </c>
    </row>
    <row r="23" spans="1:8" s="423" customFormat="1" ht="12.75">
      <c r="A23" s="487" t="s">
        <v>113</v>
      </c>
      <c r="B23" s="487"/>
      <c r="C23" s="424" t="s">
        <v>12</v>
      </c>
      <c r="D23" s="488" t="s">
        <v>115</v>
      </c>
      <c r="E23" s="488"/>
      <c r="F23" s="424"/>
      <c r="G23" s="487"/>
      <c r="H23" s="487"/>
    </row>
    <row r="24" spans="1:13" s="380" customFormat="1" ht="12.75">
      <c r="A24" s="381" t="s">
        <v>247</v>
      </c>
      <c r="B24" s="381"/>
      <c r="C24" s="382"/>
      <c r="D24" s="394"/>
      <c r="E24" s="394"/>
      <c r="F24" s="382"/>
      <c r="G24" s="383"/>
      <c r="H24" s="384"/>
      <c r="I24" s="379"/>
      <c r="J24" s="379"/>
      <c r="K24" s="379"/>
      <c r="L24" s="379"/>
      <c r="M24" s="379"/>
    </row>
    <row r="25" spans="1:13" s="396" customFormat="1" ht="12.75">
      <c r="A25" s="378" t="s">
        <v>117</v>
      </c>
      <c r="B25" s="378"/>
      <c r="C25" s="382">
        <v>2312</v>
      </c>
      <c r="D25" s="394">
        <v>1960</v>
      </c>
      <c r="E25" s="394">
        <v>53991</v>
      </c>
      <c r="F25" s="382">
        <v>18826</v>
      </c>
      <c r="G25" s="383">
        <v>39437</v>
      </c>
      <c r="H25" s="384">
        <v>58263</v>
      </c>
      <c r="I25" s="395"/>
      <c r="J25" s="378"/>
      <c r="K25" s="378"/>
      <c r="L25" s="378"/>
      <c r="M25" s="378"/>
    </row>
    <row r="26" spans="1:13" s="396" customFormat="1" ht="12.75">
      <c r="A26" s="378" t="s">
        <v>118</v>
      </c>
      <c r="B26" s="378"/>
      <c r="C26" s="382">
        <v>8033</v>
      </c>
      <c r="D26" s="394">
        <v>0</v>
      </c>
      <c r="E26" s="394">
        <v>101351</v>
      </c>
      <c r="F26" s="382">
        <v>38085</v>
      </c>
      <c r="G26" s="383">
        <v>71299</v>
      </c>
      <c r="H26" s="383">
        <v>109384</v>
      </c>
      <c r="I26" s="395"/>
      <c r="J26" s="378"/>
      <c r="K26" s="378"/>
      <c r="L26" s="378"/>
      <c r="M26" s="378"/>
    </row>
    <row r="27" spans="2:9" s="397" customFormat="1" ht="12.75">
      <c r="B27" s="397" t="s">
        <v>8</v>
      </c>
      <c r="C27" s="398">
        <f aca="true" t="shared" si="0" ref="C27:H27">SUM(C25:C26)</f>
        <v>10345</v>
      </c>
      <c r="D27" s="398">
        <f t="shared" si="0"/>
        <v>1960</v>
      </c>
      <c r="E27" s="398">
        <f t="shared" si="0"/>
        <v>155342</v>
      </c>
      <c r="F27" s="398">
        <f t="shared" si="0"/>
        <v>56911</v>
      </c>
      <c r="G27" s="399">
        <f t="shared" si="0"/>
        <v>110736</v>
      </c>
      <c r="H27" s="399">
        <f t="shared" si="0"/>
        <v>167647</v>
      </c>
      <c r="I27" s="395"/>
    </row>
    <row r="28" spans="2:9" s="397" customFormat="1" ht="12.75">
      <c r="B28" s="400"/>
      <c r="C28" s="400"/>
      <c r="D28" s="400"/>
      <c r="E28" s="400"/>
      <c r="F28" s="400"/>
      <c r="G28" s="400"/>
      <c r="H28" s="400"/>
      <c r="I28" s="395"/>
    </row>
    <row r="29" spans="1:8" ht="12.75">
      <c r="A29" s="532" t="s">
        <v>314</v>
      </c>
      <c r="B29" s="532"/>
      <c r="C29" s="532"/>
      <c r="D29" s="532"/>
      <c r="E29" s="532"/>
      <c r="F29" s="532"/>
      <c r="G29" s="532"/>
      <c r="H29" s="532"/>
    </row>
    <row r="30" spans="2:9" s="397" customFormat="1" ht="12.75">
      <c r="B30" s="400"/>
      <c r="C30" s="400"/>
      <c r="D30" s="400"/>
      <c r="E30" s="400"/>
      <c r="F30" s="400"/>
      <c r="G30" s="400"/>
      <c r="H30" s="400"/>
      <c r="I30" s="395"/>
    </row>
    <row r="31" spans="2:9" s="397" customFormat="1" ht="12.75">
      <c r="B31" s="400"/>
      <c r="C31" s="400"/>
      <c r="D31" s="400"/>
      <c r="E31" s="400"/>
      <c r="F31" s="400"/>
      <c r="G31" s="400"/>
      <c r="H31" s="400"/>
      <c r="I31" s="395"/>
    </row>
    <row r="32" spans="1:13" s="390" customFormat="1" ht="12.75">
      <c r="A32" s="391"/>
      <c r="B32" s="383"/>
      <c r="C32" s="383"/>
      <c r="D32" s="383"/>
      <c r="E32" s="383"/>
      <c r="F32" s="383"/>
      <c r="G32" s="383"/>
      <c r="H32" s="383"/>
      <c r="I32" s="389"/>
      <c r="J32" s="389"/>
      <c r="K32" s="389"/>
      <c r="L32" s="389"/>
      <c r="M32" s="389"/>
    </row>
  </sheetData>
  <sheetProtection/>
  <mergeCells count="4">
    <mergeCell ref="A2:H2"/>
    <mergeCell ref="A15:H15"/>
    <mergeCell ref="A29:H29"/>
    <mergeCell ref="A20:H20"/>
  </mergeCells>
  <printOptions horizontalCentered="1"/>
  <pageMargins left="0.3937007874015748" right="0.3937007874015748" top="0.7874015748031497" bottom="0.5905511811023623" header="0.5118110236220472" footer="0.5118110236220472"/>
  <pageSetup horizontalDpi="600" verticalDpi="600" orientation="portrait" paperSize="9" scale="7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2009-12-16T16:05:27Z</cp:lastPrinted>
  <dcterms:created xsi:type="dcterms:W3CDTF">2002-08-14T09:55:25Z</dcterms:created>
  <dcterms:modified xsi:type="dcterms:W3CDTF">2012-03-12T10:05:28Z</dcterms:modified>
  <cp:category/>
  <cp:version/>
  <cp:contentType/>
  <cp:contentStatus/>
</cp:coreProperties>
</file>