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576" windowHeight="11640" tabRatio="728" activeTab="0"/>
  </bookViews>
  <sheets>
    <sheet name="INHOUD" sheetId="1" r:id="rId1"/>
    <sheet name="08sec01" sheetId="2" r:id="rId2"/>
    <sheet name="08sec02" sheetId="3" r:id="rId3"/>
    <sheet name="08sec03" sheetId="4" r:id="rId4"/>
    <sheet name="08sec04" sheetId="5" r:id="rId5"/>
    <sheet name="08sec05" sheetId="6" r:id="rId6"/>
    <sheet name="08sec06" sheetId="7" r:id="rId7"/>
    <sheet name="08sec07" sheetId="8" r:id="rId8"/>
    <sheet name="08sec08" sheetId="9" r:id="rId9"/>
    <sheet name="08sec09" sheetId="10" r:id="rId10"/>
    <sheet name="08sec10" sheetId="11" r:id="rId11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<sst xmlns="http://schemas.openxmlformats.org/spreadsheetml/2006/main" count="782" uniqueCount="107">
  <si>
    <t>TOTALE SCHOOLBEVOLKING</t>
  </si>
  <si>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</si>
  <si>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</si>
  <si>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</si>
  <si>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</si>
  <si>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</si>
  <si>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</si>
  <si>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</si>
  <si>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</si>
  <si>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SCHOOLBEVOLKING NAAR GEBOORTEJAAR - TWEEDE GRAAD</t>
  </si>
  <si>
    <t>SCHOOLBEVOLKING TWEEDE GRAAD</t>
  </si>
  <si>
    <t>TOTALE SCHOOLBEVOLKING NAAR GEBOORTEJAAR IN HET GEWOON SECUNDAIR ONDERWIJS</t>
  </si>
  <si>
    <t>SCHOOLBEVOLKING NAAR GEBOORTEJAAR - EERSTE GRAAD</t>
  </si>
  <si>
    <t>SCHOOLBEVOLKING EERSTE GRAAD</t>
  </si>
  <si>
    <t>1ste leerjaar</t>
  </si>
  <si>
    <t>SCHOOLBEVOLKING NAAR GEBOORTEJAAR - VIERDE GRAAD</t>
  </si>
  <si>
    <t>1ste graad</t>
  </si>
  <si>
    <t>Totaal 1ste graad</t>
  </si>
  <si>
    <t>SCHOOLBEVOLKING NAAR GEBOORTEJAAR - DERDE GRAAD</t>
  </si>
  <si>
    <t>SCHOOLBEVOLKING DERDE GRAAD</t>
  </si>
  <si>
    <t>SCHOOLBEVOLKING IN HET GEWOON SECUNDAIR ONDERWIJS</t>
  </si>
  <si>
    <t>2de leerjaar</t>
  </si>
  <si>
    <t>Totaal</t>
  </si>
  <si>
    <t>T</t>
  </si>
  <si>
    <t>3de leerjaar</t>
  </si>
  <si>
    <t>Algemeen totaal</t>
  </si>
  <si>
    <t>1ste leerjaar A</t>
  </si>
  <si>
    <t>1ste leerjaar B</t>
  </si>
  <si>
    <t>onderwijs</t>
  </si>
  <si>
    <t>2de graad</t>
  </si>
  <si>
    <t>Totaal 2de graad</t>
  </si>
  <si>
    <t>3de graad</t>
  </si>
  <si>
    <t>Totaal 3de graad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</si>
  <si>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</si>
  <si>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</si>
  <si>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</si>
  <si>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</si>
  <si>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</si>
  <si>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 Vl. Gemeenschapscomm.</t>
  </si>
  <si>
    <t>Beroepsvoorbereidend jaar</t>
  </si>
  <si>
    <t>ASO</t>
  </si>
  <si>
    <t>TSO</t>
  </si>
  <si>
    <t>BSO</t>
  </si>
  <si>
    <t>KSO</t>
  </si>
  <si>
    <t>Onthaalklas voor</t>
  </si>
  <si>
    <t>anderstalige</t>
  </si>
  <si>
    <t>nieuwkomers</t>
  </si>
  <si>
    <t>Algemeen secundair</t>
  </si>
  <si>
    <t>Technisch secundair</t>
  </si>
  <si>
    <t>Kunstsecundair</t>
  </si>
  <si>
    <t>Beroepssecundair</t>
  </si>
  <si>
    <t xml:space="preserve">  Gemeente</t>
  </si>
  <si>
    <t xml:space="preserve">  Gemeenschapsonderwijs</t>
  </si>
  <si>
    <t xml:space="preserve">  Privaatrechtelijk</t>
  </si>
  <si>
    <t xml:space="preserve">  Provincie</t>
  </si>
  <si>
    <t xml:space="preserve">  Vl. Gemeenschapscomm.</t>
  </si>
  <si>
    <t>1STE GRAAD</t>
  </si>
  <si>
    <t>1ste leerjaar 4de graad BSO</t>
  </si>
  <si>
    <t>2de leerjaar 4de graad BSO</t>
  </si>
  <si>
    <t>3de leerjaar 4de graad BSO</t>
  </si>
  <si>
    <t>4DE GRAAD (BSO)</t>
  </si>
  <si>
    <t>Modulair onderwijs (BSO)</t>
  </si>
  <si>
    <t>anderstalige nieuwkomers</t>
  </si>
  <si>
    <t>1ste leerjaar van de 3de  graad</t>
  </si>
  <si>
    <t>2de leerjaar van de 3de graad</t>
  </si>
  <si>
    <t>3de leerjaar van de 3de graad</t>
  </si>
  <si>
    <t>3DE GRAAD</t>
  </si>
  <si>
    <t xml:space="preserve"> Totaal</t>
  </si>
  <si>
    <t>2DE GRAAD</t>
  </si>
  <si>
    <t>1ste leerjaar van de 2de graad</t>
  </si>
  <si>
    <t>2de leerjaar van de 2de graad</t>
  </si>
  <si>
    <t>Onthaalklas</t>
  </si>
  <si>
    <t>1ste leerjaar (A + B)</t>
  </si>
  <si>
    <t>2de leerjaar (2de lj. + BVJ)</t>
  </si>
  <si>
    <t>4de graad</t>
  </si>
  <si>
    <t>Beroepsvoorbereidend leerjaar</t>
  </si>
  <si>
    <t>Modulair Onderwijs</t>
  </si>
  <si>
    <t>2de, 3de en 4de graad</t>
  </si>
  <si>
    <t>(incl. 4de graad + mod.)</t>
  </si>
  <si>
    <t xml:space="preserve">2de leerjaar </t>
  </si>
  <si>
    <t>Schooljaar 2008-2009</t>
  </si>
  <si>
    <t>1988 en voor</t>
  </si>
  <si>
    <t>1996 en later</t>
  </si>
  <si>
    <t>1988 en vroeger</t>
  </si>
  <si>
    <t>1981 en voor</t>
  </si>
  <si>
    <t>SCHOOLBEVOLKING VOLTIJDS GEWOON SECUNDAIR ONDERWIJS</t>
  </si>
  <si>
    <t>Algemeen overzicht</t>
  </si>
  <si>
    <t>Schoolbevolking in het gewoon secundair onderwijs</t>
  </si>
  <si>
    <t>Schoolbevolking eerste graad</t>
  </si>
  <si>
    <t>Schoolbevolking tweede graad</t>
  </si>
  <si>
    <t>Schoolbevolking derde graad</t>
  </si>
  <si>
    <t>Totale schoolbevolking</t>
  </si>
  <si>
    <t>Totale schoolbevolking naar geboortejaar in het gewoon secundair onderwijs</t>
  </si>
  <si>
    <t>Schoolbevolking naar geboortejaar in de eerste graad</t>
  </si>
  <si>
    <t>Schoolbevolking naar geboortejaar in de tweede graad</t>
  </si>
  <si>
    <t>Schoolbevolking naar geboortejaar in de derde graad</t>
  </si>
  <si>
    <t>Schoolbevolking naar geboortejaar in de vierde graad</t>
  </si>
  <si>
    <t>08sec01</t>
  </si>
  <si>
    <t>08sec02</t>
  </si>
  <si>
    <t>08sec03</t>
  </si>
  <si>
    <t>08sec04</t>
  </si>
  <si>
    <t>08sec05</t>
  </si>
  <si>
    <t>08sec06</t>
  </si>
  <si>
    <t>08sec07</t>
  </si>
  <si>
    <t>08sec08</t>
  </si>
  <si>
    <t>08sec09</t>
  </si>
  <si>
    <t>08sec10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</si>
</sst>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\-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3" fontId="8" fillId="1" borderId="4" applyBorder="0">
      <alignment/>
      <protection/>
    </xf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39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0" fillId="32" borderId="0" applyNumberFormat="0" applyBorder="0" applyAlignment="0" applyProtection="0"/>
    <xf numFmtId="167" fontId="7" fillId="0" borderId="0" applyFont="0" applyFill="0" applyBorder="0" applyAlignment="0" applyProtection="0"/>
    <xf numFmtId="10" fontId="7" fillId="0" borderId="0">
      <alignment/>
      <protection/>
    </xf>
    <xf numFmtId="170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1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4" xfId="0" applyNumberForma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2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0" fontId="0" fillId="0" borderId="23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64" fontId="0" fillId="0" borderId="27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8" xfId="0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165" fontId="3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30" xfId="0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5" fontId="0" fillId="0" borderId="19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2" fillId="0" borderId="3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0" fillId="0" borderId="33" xfId="0" applyNumberFormat="1" applyBorder="1" applyAlignment="1">
      <alignment/>
    </xf>
    <xf numFmtId="165" fontId="2" fillId="0" borderId="3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36" xfId="0" applyNumberFormat="1" applyBorder="1" applyAlignment="1">
      <alignment/>
    </xf>
    <xf numFmtId="0" fontId="2" fillId="0" borderId="33" xfId="0" applyFont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0" fontId="0" fillId="0" borderId="40" xfId="0" applyBorder="1" applyAlignment="1">
      <alignment horizontal="right"/>
    </xf>
    <xf numFmtId="0" fontId="0" fillId="0" borderId="32" xfId="0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164" fontId="0" fillId="0" borderId="4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2" fillId="0" borderId="16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2" fillId="0" borderId="45" xfId="0" applyNumberFormat="1" applyFont="1" applyFill="1" applyBorder="1" applyAlignment="1">
      <alignment horizontal="right"/>
    </xf>
    <xf numFmtId="164" fontId="2" fillId="0" borderId="46" xfId="0" applyNumberFormat="1" applyFont="1" applyFill="1" applyBorder="1" applyAlignment="1">
      <alignment horizontal="right"/>
    </xf>
    <xf numFmtId="164" fontId="2" fillId="0" borderId="33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64" fontId="0" fillId="0" borderId="13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165" fontId="2" fillId="0" borderId="33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33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32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2" fillId="0" borderId="32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63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ubtotaal" xfId="69"/>
    <cellStyle name="Titel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990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95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76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9725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O37" sqref="O37"/>
    </sheetView>
  </sheetViews>
  <sheetFormatPr defaultColWidth="9.140625" defaultRowHeight="12.75"/>
  <cols>
    <col min="1" max="1" width="11.7109375" style="0" customWidth="1"/>
  </cols>
  <sheetData>
    <row r="1" ht="15">
      <c r="A1" s="173" t="s">
        <v>85</v>
      </c>
    </row>
    <row r="2" ht="15">
      <c r="A2" s="173"/>
    </row>
    <row r="3" ht="13.5">
      <c r="A3" s="174" t="s">
        <v>86</v>
      </c>
    </row>
    <row r="4" spans="1:2" ht="12.75">
      <c r="A4" t="s">
        <v>97</v>
      </c>
      <c r="B4" t="s">
        <v>87</v>
      </c>
    </row>
    <row r="5" spans="1:2" ht="12.75">
      <c r="A5" t="s">
        <v>98</v>
      </c>
      <c r="B5" t="s">
        <v>88</v>
      </c>
    </row>
    <row r="6" spans="1:2" ht="12.75">
      <c r="A6" t="s">
        <v>99</v>
      </c>
      <c r="B6" t="s">
        <v>89</v>
      </c>
    </row>
    <row r="7" spans="1:2" ht="12.75">
      <c r="A7" t="s">
        <v>100</v>
      </c>
      <c r="B7" t="s">
        <v>90</v>
      </c>
    </row>
    <row r="8" spans="1:2" ht="12.75">
      <c r="A8" t="s">
        <v>101</v>
      </c>
      <c r="B8" t="s">
        <v>91</v>
      </c>
    </row>
    <row r="9" spans="1:2" ht="12.75">
      <c r="A9" t="s">
        <v>102</v>
      </c>
      <c r="B9" t="s">
        <v>92</v>
      </c>
    </row>
    <row r="10" spans="1:2" ht="12.75">
      <c r="A10" t="s">
        <v>103</v>
      </c>
      <c r="B10" t="s">
        <v>93</v>
      </c>
    </row>
    <row r="11" spans="1:2" ht="12.75">
      <c r="A11" t="s">
        <v>104</v>
      </c>
      <c r="B11" t="s">
        <v>94</v>
      </c>
    </row>
    <row r="12" spans="1:2" ht="12.75">
      <c r="A12" t="s">
        <v>105</v>
      </c>
      <c r="B12" t="s">
        <v>95</v>
      </c>
    </row>
    <row r="13" spans="1:2" ht="12.75">
      <c r="A13" s="94" t="s">
        <v>106</v>
      </c>
      <c r="B13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95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30.140625" style="7" customWidth="1"/>
    <col min="2" max="19" width="6.8515625" style="0" customWidth="1"/>
    <col min="20" max="22" width="7.8515625" style="0" customWidth="1"/>
    <col min="23" max="23" width="10.57421875" style="0" customWidth="1"/>
    <col min="24" max="24" width="10.57421875" style="7" customWidth="1"/>
    <col min="25" max="25" width="5.57421875" style="0" customWidth="1"/>
    <col min="26" max="26" width="11.140625" style="0" customWidth="1"/>
    <col min="27" max="28" width="7.00390625" style="0" customWidth="1"/>
    <col min="29" max="29" width="9.28125" style="0" customWidth="1"/>
    <col min="30" max="31" width="5.00390625" style="0" customWidth="1"/>
    <col min="32" max="32" width="10.57421875" style="0" customWidth="1"/>
    <col min="33" max="34" width="5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39" width="5.00390625" style="0" customWidth="1"/>
    <col min="40" max="40" width="10.57421875" style="0" customWidth="1"/>
    <col min="41" max="41" width="5.00390625" style="0" customWidth="1"/>
    <col min="42" max="42" width="10.57421875" style="0" customWidth="1"/>
    <col min="43" max="43" width="5.00390625" style="0" customWidth="1"/>
    <col min="44" max="44" width="10.57421875" style="0" customWidth="1"/>
    <col min="45" max="45" width="5.00390625" style="0" customWidth="1"/>
    <col min="46" max="46" width="10.57421875" style="0" customWidth="1"/>
    <col min="47" max="47" width="5.00390625" style="0" customWidth="1"/>
    <col min="48" max="48" width="10.57421875" style="0" customWidth="1"/>
    <col min="49" max="49" width="5.00390625" style="0" customWidth="1"/>
    <col min="50" max="50" width="10.57421875" style="0" customWidth="1"/>
    <col min="51" max="51" width="5.00390625" style="0" customWidth="1"/>
    <col min="52" max="52" width="10.57421875" style="0" customWidth="1"/>
    <col min="53" max="53" width="5.00390625" style="0" customWidth="1"/>
    <col min="54" max="54" width="10.57421875" style="0" customWidth="1"/>
    <col min="55" max="55" width="5.00390625" style="0" customWidth="1"/>
    <col min="56" max="56" width="10.57421875" style="0" customWidth="1"/>
    <col min="57" max="57" width="5.00390625" style="0" customWidth="1"/>
    <col min="58" max="58" width="10.57421875" style="0" customWidth="1"/>
    <col min="59" max="59" width="5.00390625" style="0" customWidth="1"/>
    <col min="60" max="60" width="10.57421875" style="0" customWidth="1"/>
    <col min="61" max="61" width="9.28125" style="0" customWidth="1"/>
    <col min="62" max="63" width="5.00390625" style="0" customWidth="1"/>
    <col min="64" max="64" width="9.57421875" style="0" customWidth="1"/>
    <col min="65" max="65" width="5.00390625" style="0" customWidth="1"/>
    <col min="66" max="66" width="9.57421875" style="0" customWidth="1"/>
    <col min="67" max="68" width="5.00390625" style="0" customWidth="1"/>
    <col min="69" max="69" width="9.57421875" style="0" customWidth="1"/>
    <col min="70" max="71" width="5.00390625" style="0" customWidth="1"/>
    <col min="72" max="72" width="9.57421875" style="0" customWidth="1"/>
    <col min="73" max="74" width="5.00390625" style="0" customWidth="1"/>
    <col min="75" max="75" width="9.57421875" style="0" customWidth="1"/>
    <col min="76" max="76" width="5.00390625" style="0" customWidth="1"/>
    <col min="77" max="77" width="9.57421875" style="0" customWidth="1"/>
    <col min="78" max="79" width="5.00390625" style="0" customWidth="1"/>
    <col min="80" max="80" width="9.57421875" style="0" customWidth="1"/>
    <col min="81" max="82" width="5.00390625" style="0" customWidth="1"/>
    <col min="83" max="83" width="9.57421875" style="0" customWidth="1"/>
    <col min="84" max="85" width="5.00390625" style="0" customWidth="1"/>
    <col min="86" max="86" width="9.57421875" style="0" customWidth="1"/>
    <col min="87" max="88" width="5.00390625" style="0" customWidth="1"/>
    <col min="89" max="89" width="9.57421875" style="0" customWidth="1"/>
    <col min="90" max="91" width="5.00390625" style="0" customWidth="1"/>
    <col min="92" max="92" width="9.57421875" style="0" customWidth="1"/>
    <col min="93" max="94" width="5.00390625" style="0" customWidth="1"/>
    <col min="95" max="95" width="9.57421875" style="0" customWidth="1"/>
    <col min="96" max="97" width="5.00390625" style="0" customWidth="1"/>
    <col min="98" max="98" width="9.57421875" style="0" customWidth="1"/>
    <col min="99" max="99" width="5.00390625" style="0" customWidth="1"/>
    <col min="100" max="100" width="9.57421875" style="0" customWidth="1"/>
    <col min="101" max="102" width="5.00390625" style="0" customWidth="1"/>
    <col min="103" max="103" width="9.57421875" style="0" customWidth="1"/>
    <col min="104" max="104" width="5.00390625" style="0" customWidth="1"/>
    <col min="105" max="105" width="9.57421875" style="0" customWidth="1"/>
    <col min="106" max="107" width="5.00390625" style="0" customWidth="1"/>
    <col min="108" max="108" width="9.57421875" style="0" customWidth="1"/>
    <col min="109" max="109" width="5.00390625" style="0" customWidth="1"/>
    <col min="110" max="110" width="9.57421875" style="0" customWidth="1"/>
    <col min="111" max="111" width="5.00390625" style="0" customWidth="1"/>
    <col min="112" max="112" width="9.57421875" style="0" customWidth="1"/>
    <col min="113" max="113" width="5.00390625" style="0" customWidth="1"/>
    <col min="114" max="114" width="9.57421875" style="0" customWidth="1"/>
    <col min="115" max="115" width="5.00390625" style="0" customWidth="1"/>
    <col min="116" max="116" width="9.57421875" style="0" customWidth="1"/>
    <col min="117" max="117" width="10.57421875" style="0" customWidth="1"/>
  </cols>
  <sheetData>
    <row r="1" ht="12.75">
      <c r="A1" s="6" t="s">
        <v>80</v>
      </c>
    </row>
    <row r="2" spans="1:24" ht="12.75">
      <c r="A2" s="187" t="s">
        <v>18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93"/>
      <c r="X2" s="93"/>
    </row>
    <row r="3" ht="13.5" thickBot="1"/>
    <row r="4" spans="1:49" ht="12.75">
      <c r="A4" s="8"/>
      <c r="B4" s="214">
        <v>1996</v>
      </c>
      <c r="C4" s="215"/>
      <c r="D4" s="214">
        <f>B4-1</f>
        <v>1995</v>
      </c>
      <c r="E4" s="215"/>
      <c r="F4" s="214">
        <f>D4-1</f>
        <v>1994</v>
      </c>
      <c r="G4" s="215"/>
      <c r="H4" s="214">
        <f>F4-1</f>
        <v>1993</v>
      </c>
      <c r="I4" s="215"/>
      <c r="J4" s="214">
        <f>H4-1</f>
        <v>1992</v>
      </c>
      <c r="K4" s="215"/>
      <c r="L4" s="214">
        <f>J4-1</f>
        <v>1991</v>
      </c>
      <c r="M4" s="215"/>
      <c r="N4" s="214">
        <f>L4-1</f>
        <v>1990</v>
      </c>
      <c r="O4" s="215"/>
      <c r="P4" s="214">
        <f>N4-1</f>
        <v>1989</v>
      </c>
      <c r="Q4" s="215"/>
      <c r="R4" s="214" t="s">
        <v>81</v>
      </c>
      <c r="S4" s="215"/>
      <c r="T4" s="214" t="s">
        <v>25</v>
      </c>
      <c r="U4" s="218"/>
      <c r="V4" s="218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</row>
    <row r="5" spans="1:49" ht="12.75">
      <c r="A5" s="22"/>
      <c r="B5" s="57" t="s">
        <v>1</v>
      </c>
      <c r="C5" s="58" t="s">
        <v>2</v>
      </c>
      <c r="D5" s="57" t="s">
        <v>1</v>
      </c>
      <c r="E5" s="58" t="s">
        <v>2</v>
      </c>
      <c r="F5" s="57" t="s">
        <v>1</v>
      </c>
      <c r="G5" s="58" t="s">
        <v>2</v>
      </c>
      <c r="H5" s="57" t="s">
        <v>1</v>
      </c>
      <c r="I5" s="58" t="s">
        <v>2</v>
      </c>
      <c r="J5" s="57" t="s">
        <v>1</v>
      </c>
      <c r="K5" s="58" t="s">
        <v>2</v>
      </c>
      <c r="L5" s="57" t="s">
        <v>1</v>
      </c>
      <c r="M5" s="58" t="s">
        <v>2</v>
      </c>
      <c r="N5" s="57" t="s">
        <v>1</v>
      </c>
      <c r="O5" s="58" t="s">
        <v>2</v>
      </c>
      <c r="P5" s="57" t="s">
        <v>1</v>
      </c>
      <c r="Q5" s="58" t="s">
        <v>2</v>
      </c>
      <c r="R5" s="57" t="s">
        <v>1</v>
      </c>
      <c r="S5" s="58" t="s">
        <v>2</v>
      </c>
      <c r="T5" s="57" t="s">
        <v>1</v>
      </c>
      <c r="U5" s="58" t="s">
        <v>2</v>
      </c>
      <c r="V5" s="65" t="s">
        <v>23</v>
      </c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</row>
    <row r="6" spans="1:49" s="7" customFormat="1" ht="12.75">
      <c r="A6" s="6" t="s">
        <v>63</v>
      </c>
      <c r="B6" s="57"/>
      <c r="C6" s="58"/>
      <c r="D6" s="57"/>
      <c r="E6" s="58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8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</row>
    <row r="7" spans="1:49" s="19" customFormat="1" ht="12.75">
      <c r="A7" s="42" t="s">
        <v>40</v>
      </c>
      <c r="B7" s="78"/>
      <c r="C7" s="79"/>
      <c r="D7" s="78"/>
      <c r="E7" s="79"/>
      <c r="F7" s="78"/>
      <c r="G7" s="79"/>
      <c r="H7" s="78"/>
      <c r="I7" s="79"/>
      <c r="J7" s="78"/>
      <c r="K7" s="79"/>
      <c r="L7" s="78"/>
      <c r="M7" s="79"/>
      <c r="N7" s="78"/>
      <c r="O7" s="79"/>
      <c r="P7" s="78"/>
      <c r="Q7" s="79"/>
      <c r="R7" s="78"/>
      <c r="S7" s="79"/>
      <c r="T7" s="78"/>
      <c r="U7" s="79"/>
      <c r="V7" s="79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</row>
    <row r="8" spans="1:49" ht="12.75">
      <c r="A8" s="26" t="s">
        <v>34</v>
      </c>
      <c r="B8" s="67">
        <v>0</v>
      </c>
      <c r="C8" s="68">
        <v>0</v>
      </c>
      <c r="D8" s="67">
        <v>0</v>
      </c>
      <c r="E8" s="68">
        <v>0</v>
      </c>
      <c r="F8" s="67">
        <v>3</v>
      </c>
      <c r="G8" s="68">
        <v>0</v>
      </c>
      <c r="H8" s="67">
        <v>43</v>
      </c>
      <c r="I8" s="68">
        <v>32</v>
      </c>
      <c r="J8" s="67">
        <v>1342</v>
      </c>
      <c r="K8" s="68">
        <v>1841</v>
      </c>
      <c r="L8" s="67">
        <v>594</v>
      </c>
      <c r="M8" s="68">
        <v>421</v>
      </c>
      <c r="N8" s="67">
        <v>141</v>
      </c>
      <c r="O8" s="68">
        <v>95</v>
      </c>
      <c r="P8" s="67">
        <v>21</v>
      </c>
      <c r="Q8" s="68">
        <v>14</v>
      </c>
      <c r="R8" s="67">
        <v>5</v>
      </c>
      <c r="S8" s="68">
        <v>4</v>
      </c>
      <c r="T8" s="70">
        <v>2149</v>
      </c>
      <c r="U8" s="69">
        <v>2407</v>
      </c>
      <c r="V8" s="68">
        <v>4556</v>
      </c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</row>
    <row r="9" spans="1:49" ht="12.75">
      <c r="A9" s="26" t="s">
        <v>35</v>
      </c>
      <c r="B9" s="67">
        <v>0</v>
      </c>
      <c r="C9" s="75">
        <v>0</v>
      </c>
      <c r="D9" s="67">
        <v>0</v>
      </c>
      <c r="E9" s="75">
        <v>1</v>
      </c>
      <c r="F9" s="67">
        <v>2</v>
      </c>
      <c r="G9" s="75">
        <v>3</v>
      </c>
      <c r="H9" s="67">
        <v>202</v>
      </c>
      <c r="I9" s="75">
        <v>231</v>
      </c>
      <c r="J9" s="67">
        <v>8405</v>
      </c>
      <c r="K9" s="75">
        <v>11283</v>
      </c>
      <c r="L9" s="67">
        <v>1285</v>
      </c>
      <c r="M9" s="75">
        <v>1046</v>
      </c>
      <c r="N9" s="67">
        <v>163</v>
      </c>
      <c r="O9" s="75">
        <v>95</v>
      </c>
      <c r="P9" s="67">
        <v>23</v>
      </c>
      <c r="Q9" s="75">
        <v>7</v>
      </c>
      <c r="R9" s="67">
        <v>5</v>
      </c>
      <c r="S9" s="75">
        <v>3</v>
      </c>
      <c r="T9" s="70">
        <v>10085</v>
      </c>
      <c r="U9" s="76">
        <v>12669</v>
      </c>
      <c r="V9" s="68">
        <v>22754</v>
      </c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</row>
    <row r="10" spans="1:49" ht="12.75">
      <c r="A10" s="26" t="s">
        <v>36</v>
      </c>
      <c r="B10" s="67">
        <v>0</v>
      </c>
      <c r="C10" s="75">
        <v>0</v>
      </c>
      <c r="D10" s="67">
        <v>0</v>
      </c>
      <c r="E10" s="75">
        <v>0</v>
      </c>
      <c r="F10" s="67">
        <v>0</v>
      </c>
      <c r="G10" s="75">
        <v>0</v>
      </c>
      <c r="H10" s="67">
        <v>0</v>
      </c>
      <c r="I10" s="75">
        <v>1</v>
      </c>
      <c r="J10" s="67">
        <v>52</v>
      </c>
      <c r="K10" s="75">
        <v>70</v>
      </c>
      <c r="L10" s="67">
        <v>10</v>
      </c>
      <c r="M10" s="75">
        <v>17</v>
      </c>
      <c r="N10" s="67">
        <v>3</v>
      </c>
      <c r="O10" s="75">
        <v>3</v>
      </c>
      <c r="P10" s="67">
        <v>0</v>
      </c>
      <c r="Q10" s="75">
        <v>1</v>
      </c>
      <c r="R10" s="67">
        <v>0</v>
      </c>
      <c r="S10" s="75">
        <v>0</v>
      </c>
      <c r="T10" s="70">
        <v>65</v>
      </c>
      <c r="U10" s="76">
        <v>92</v>
      </c>
      <c r="V10" s="68">
        <v>157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</row>
    <row r="11" spans="1:49" ht="12.75">
      <c r="A11" s="26" t="s">
        <v>37</v>
      </c>
      <c r="B11" s="67">
        <v>0</v>
      </c>
      <c r="C11" s="75">
        <v>0</v>
      </c>
      <c r="D11" s="67">
        <v>0</v>
      </c>
      <c r="E11" s="75">
        <v>0</v>
      </c>
      <c r="F11" s="67">
        <v>0</v>
      </c>
      <c r="G11" s="75">
        <v>0</v>
      </c>
      <c r="H11" s="67">
        <v>2</v>
      </c>
      <c r="I11" s="75">
        <v>6</v>
      </c>
      <c r="J11" s="67">
        <v>178</v>
      </c>
      <c r="K11" s="75">
        <v>209</v>
      </c>
      <c r="L11" s="67">
        <v>60</v>
      </c>
      <c r="M11" s="75">
        <v>58</v>
      </c>
      <c r="N11" s="67">
        <v>8</v>
      </c>
      <c r="O11" s="75">
        <v>12</v>
      </c>
      <c r="P11" s="67">
        <v>4</v>
      </c>
      <c r="Q11" s="75">
        <v>3</v>
      </c>
      <c r="R11" s="67">
        <v>0</v>
      </c>
      <c r="S11" s="75">
        <v>0</v>
      </c>
      <c r="T11" s="70">
        <v>252</v>
      </c>
      <c r="U11" s="76">
        <v>288</v>
      </c>
      <c r="V11" s="68">
        <v>540</v>
      </c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</row>
    <row r="12" spans="1:49" s="19" customFormat="1" ht="12.75">
      <c r="A12" s="10" t="s">
        <v>22</v>
      </c>
      <c r="B12" s="74">
        <v>0</v>
      </c>
      <c r="C12" s="73">
        <v>0</v>
      </c>
      <c r="D12" s="74">
        <v>0</v>
      </c>
      <c r="E12" s="73">
        <v>1</v>
      </c>
      <c r="F12" s="74">
        <v>5</v>
      </c>
      <c r="G12" s="73">
        <v>3</v>
      </c>
      <c r="H12" s="74">
        <v>247</v>
      </c>
      <c r="I12" s="73">
        <v>270</v>
      </c>
      <c r="J12" s="74">
        <v>9977</v>
      </c>
      <c r="K12" s="73">
        <v>13403</v>
      </c>
      <c r="L12" s="74">
        <v>1949</v>
      </c>
      <c r="M12" s="73">
        <v>1542</v>
      </c>
      <c r="N12" s="74">
        <v>315</v>
      </c>
      <c r="O12" s="73">
        <v>205</v>
      </c>
      <c r="P12" s="74">
        <v>48</v>
      </c>
      <c r="Q12" s="73">
        <v>25</v>
      </c>
      <c r="R12" s="74">
        <v>10</v>
      </c>
      <c r="S12" s="73">
        <v>7</v>
      </c>
      <c r="T12" s="74">
        <v>12551</v>
      </c>
      <c r="U12" s="73">
        <v>15456</v>
      </c>
      <c r="V12" s="73">
        <v>28007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</row>
    <row r="13" spans="1:49" s="7" customFormat="1" ht="12.75">
      <c r="A13" s="6" t="s">
        <v>41</v>
      </c>
      <c r="B13" s="66"/>
      <c r="C13" s="64"/>
      <c r="D13" s="66"/>
      <c r="E13" s="64"/>
      <c r="F13" s="66"/>
      <c r="G13" s="64"/>
      <c r="H13" s="66"/>
      <c r="I13" s="64"/>
      <c r="J13" s="66"/>
      <c r="K13" s="64"/>
      <c r="L13" s="66"/>
      <c r="M13" s="64"/>
      <c r="N13" s="66"/>
      <c r="O13" s="64"/>
      <c r="P13" s="66"/>
      <c r="Q13" s="64"/>
      <c r="R13" s="66"/>
      <c r="S13" s="64"/>
      <c r="T13" s="66"/>
      <c r="U13" s="64"/>
      <c r="V13" s="64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</row>
    <row r="14" spans="1:49" ht="12.75">
      <c r="A14" s="26" t="s">
        <v>34</v>
      </c>
      <c r="B14" s="67">
        <v>0</v>
      </c>
      <c r="C14" s="68">
        <v>0</v>
      </c>
      <c r="D14" s="67">
        <v>0</v>
      </c>
      <c r="E14" s="68">
        <v>0</v>
      </c>
      <c r="F14" s="67">
        <v>0</v>
      </c>
      <c r="G14" s="68">
        <v>0</v>
      </c>
      <c r="H14" s="67">
        <v>2</v>
      </c>
      <c r="I14" s="68">
        <v>2</v>
      </c>
      <c r="J14" s="67">
        <v>629</v>
      </c>
      <c r="K14" s="68">
        <v>637</v>
      </c>
      <c r="L14" s="67">
        <v>655</v>
      </c>
      <c r="M14" s="68">
        <v>537</v>
      </c>
      <c r="N14" s="67">
        <v>329</v>
      </c>
      <c r="O14" s="68">
        <v>199</v>
      </c>
      <c r="P14" s="67">
        <v>112</v>
      </c>
      <c r="Q14" s="68">
        <v>51</v>
      </c>
      <c r="R14" s="67">
        <v>27</v>
      </c>
      <c r="S14" s="68">
        <v>11</v>
      </c>
      <c r="T14" s="70">
        <v>1754</v>
      </c>
      <c r="U14" s="69">
        <v>1437</v>
      </c>
      <c r="V14" s="68">
        <v>3191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</row>
    <row r="15" spans="1:49" ht="12.75">
      <c r="A15" s="26" t="s">
        <v>35</v>
      </c>
      <c r="B15" s="67">
        <v>0</v>
      </c>
      <c r="C15" s="75">
        <v>0</v>
      </c>
      <c r="D15" s="67">
        <v>0</v>
      </c>
      <c r="E15" s="75">
        <v>0</v>
      </c>
      <c r="F15" s="67">
        <v>0</v>
      </c>
      <c r="G15" s="75">
        <v>0</v>
      </c>
      <c r="H15" s="67">
        <v>18</v>
      </c>
      <c r="I15" s="75">
        <v>24</v>
      </c>
      <c r="J15" s="67">
        <v>6344</v>
      </c>
      <c r="K15" s="75">
        <v>6044</v>
      </c>
      <c r="L15" s="67">
        <v>3411</v>
      </c>
      <c r="M15" s="75">
        <v>2438</v>
      </c>
      <c r="N15" s="67">
        <v>896</v>
      </c>
      <c r="O15" s="75">
        <v>448</v>
      </c>
      <c r="P15" s="67">
        <v>125</v>
      </c>
      <c r="Q15" s="75">
        <v>79</v>
      </c>
      <c r="R15" s="67">
        <v>26</v>
      </c>
      <c r="S15" s="75">
        <v>23</v>
      </c>
      <c r="T15" s="70">
        <v>10820</v>
      </c>
      <c r="U15" s="76">
        <v>9056</v>
      </c>
      <c r="V15" s="68">
        <v>19876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</row>
    <row r="16" spans="1:49" ht="12.75">
      <c r="A16" s="26" t="s">
        <v>36</v>
      </c>
      <c r="B16" s="67">
        <v>0</v>
      </c>
      <c r="C16" s="75">
        <v>0</v>
      </c>
      <c r="D16" s="67">
        <v>0</v>
      </c>
      <c r="E16" s="75">
        <v>0</v>
      </c>
      <c r="F16" s="67">
        <v>0</v>
      </c>
      <c r="G16" s="75">
        <v>0</v>
      </c>
      <c r="H16" s="67">
        <v>2</v>
      </c>
      <c r="I16" s="75">
        <v>0</v>
      </c>
      <c r="J16" s="67">
        <v>463</v>
      </c>
      <c r="K16" s="75">
        <v>151</v>
      </c>
      <c r="L16" s="67">
        <v>277</v>
      </c>
      <c r="M16" s="75">
        <v>86</v>
      </c>
      <c r="N16" s="67">
        <v>88</v>
      </c>
      <c r="O16" s="75">
        <v>36</v>
      </c>
      <c r="P16" s="67">
        <v>19</v>
      </c>
      <c r="Q16" s="75">
        <v>8</v>
      </c>
      <c r="R16" s="67">
        <v>4</v>
      </c>
      <c r="S16" s="75">
        <v>2</v>
      </c>
      <c r="T16" s="70">
        <v>853</v>
      </c>
      <c r="U16" s="76">
        <v>283</v>
      </c>
      <c r="V16" s="68">
        <v>1136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</row>
    <row r="17" spans="1:49" ht="12.75">
      <c r="A17" s="26" t="s">
        <v>51</v>
      </c>
      <c r="B17" s="67">
        <v>0</v>
      </c>
      <c r="C17" s="75">
        <v>0</v>
      </c>
      <c r="D17" s="67">
        <v>0</v>
      </c>
      <c r="E17" s="75">
        <v>0</v>
      </c>
      <c r="F17" s="67">
        <v>0</v>
      </c>
      <c r="G17" s="75">
        <v>0</v>
      </c>
      <c r="H17" s="67">
        <v>4</v>
      </c>
      <c r="I17" s="75">
        <v>0</v>
      </c>
      <c r="J17" s="67">
        <v>393</v>
      </c>
      <c r="K17" s="75">
        <v>157</v>
      </c>
      <c r="L17" s="67">
        <v>278</v>
      </c>
      <c r="M17" s="75">
        <v>129</v>
      </c>
      <c r="N17" s="67">
        <v>128</v>
      </c>
      <c r="O17" s="75">
        <v>47</v>
      </c>
      <c r="P17" s="67">
        <v>44</v>
      </c>
      <c r="Q17" s="75">
        <v>7</v>
      </c>
      <c r="R17" s="67">
        <v>12</v>
      </c>
      <c r="S17" s="75">
        <v>3</v>
      </c>
      <c r="T17" s="70">
        <v>859</v>
      </c>
      <c r="U17" s="76">
        <v>343</v>
      </c>
      <c r="V17" s="68">
        <v>1202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</row>
    <row r="18" spans="1:49" ht="12.75">
      <c r="A18" s="26" t="s">
        <v>38</v>
      </c>
      <c r="B18" s="67">
        <v>0</v>
      </c>
      <c r="C18" s="75">
        <v>0</v>
      </c>
      <c r="D18" s="67">
        <v>0</v>
      </c>
      <c r="E18" s="75">
        <v>0</v>
      </c>
      <c r="F18" s="67">
        <v>0</v>
      </c>
      <c r="G18" s="75">
        <v>0</v>
      </c>
      <c r="H18" s="67">
        <v>0</v>
      </c>
      <c r="I18" s="75">
        <v>0</v>
      </c>
      <c r="J18" s="67">
        <v>3</v>
      </c>
      <c r="K18" s="75">
        <v>2</v>
      </c>
      <c r="L18" s="67">
        <v>6</v>
      </c>
      <c r="M18" s="75">
        <v>3</v>
      </c>
      <c r="N18" s="67">
        <v>0</v>
      </c>
      <c r="O18" s="75">
        <v>2</v>
      </c>
      <c r="P18" s="67">
        <v>1</v>
      </c>
      <c r="Q18" s="75">
        <v>0</v>
      </c>
      <c r="R18" s="67">
        <v>0</v>
      </c>
      <c r="S18" s="75">
        <v>0</v>
      </c>
      <c r="T18" s="70">
        <v>10</v>
      </c>
      <c r="U18" s="76">
        <v>7</v>
      </c>
      <c r="V18" s="68">
        <v>17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</row>
    <row r="19" spans="1:49" s="19" customFormat="1" ht="12.75">
      <c r="A19" s="10" t="s">
        <v>22</v>
      </c>
      <c r="B19" s="74">
        <v>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26</v>
      </c>
      <c r="I19" s="73">
        <v>26</v>
      </c>
      <c r="J19" s="74">
        <v>7832</v>
      </c>
      <c r="K19" s="73">
        <v>6991</v>
      </c>
      <c r="L19" s="74">
        <v>4627</v>
      </c>
      <c r="M19" s="73">
        <v>3193</v>
      </c>
      <c r="N19" s="74">
        <v>1441</v>
      </c>
      <c r="O19" s="73">
        <v>732</v>
      </c>
      <c r="P19" s="74">
        <v>301</v>
      </c>
      <c r="Q19" s="73">
        <v>145</v>
      </c>
      <c r="R19" s="74">
        <v>69</v>
      </c>
      <c r="S19" s="73">
        <v>39</v>
      </c>
      <c r="T19" s="74">
        <v>14296</v>
      </c>
      <c r="U19" s="73">
        <v>11126</v>
      </c>
      <c r="V19" s="73">
        <v>25422</v>
      </c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</row>
    <row r="20" spans="1:49" s="19" customFormat="1" ht="12.75">
      <c r="A20" s="42" t="s">
        <v>43</v>
      </c>
      <c r="B20" s="78"/>
      <c r="C20" s="79"/>
      <c r="D20" s="78"/>
      <c r="E20" s="79"/>
      <c r="F20" s="78"/>
      <c r="G20" s="79"/>
      <c r="H20" s="78"/>
      <c r="I20" s="79"/>
      <c r="J20" s="78"/>
      <c r="K20" s="79"/>
      <c r="L20" s="78"/>
      <c r="M20" s="79"/>
      <c r="N20" s="78"/>
      <c r="O20" s="79"/>
      <c r="P20" s="78"/>
      <c r="Q20" s="79"/>
      <c r="R20" s="78"/>
      <c r="S20" s="79"/>
      <c r="T20" s="78"/>
      <c r="U20" s="79"/>
      <c r="V20" s="79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</row>
    <row r="21" spans="1:49" ht="12.75">
      <c r="A21" s="26" t="s">
        <v>34</v>
      </c>
      <c r="B21" s="67">
        <v>0</v>
      </c>
      <c r="C21" s="68">
        <v>0</v>
      </c>
      <c r="D21" s="67">
        <v>0</v>
      </c>
      <c r="E21" s="68">
        <v>0</v>
      </c>
      <c r="F21" s="67">
        <v>0</v>
      </c>
      <c r="G21" s="68">
        <v>0</v>
      </c>
      <c r="H21" s="67">
        <v>2</v>
      </c>
      <c r="I21" s="68">
        <v>1</v>
      </c>
      <c r="J21" s="67">
        <v>42</v>
      </c>
      <c r="K21" s="68">
        <v>98</v>
      </c>
      <c r="L21" s="67">
        <v>46</v>
      </c>
      <c r="M21" s="68">
        <v>50</v>
      </c>
      <c r="N21" s="67">
        <v>18</v>
      </c>
      <c r="O21" s="68">
        <v>20</v>
      </c>
      <c r="P21" s="67">
        <v>13</v>
      </c>
      <c r="Q21" s="68">
        <v>5</v>
      </c>
      <c r="R21" s="67">
        <v>3</v>
      </c>
      <c r="S21" s="68">
        <v>1</v>
      </c>
      <c r="T21" s="70">
        <v>124</v>
      </c>
      <c r="U21" s="69">
        <v>175</v>
      </c>
      <c r="V21" s="68">
        <v>299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</row>
    <row r="22" spans="1:49" ht="12.75">
      <c r="A22" s="26" t="s">
        <v>35</v>
      </c>
      <c r="B22" s="67">
        <v>0</v>
      </c>
      <c r="C22" s="75">
        <v>0</v>
      </c>
      <c r="D22" s="67">
        <v>0</v>
      </c>
      <c r="E22" s="75">
        <v>0</v>
      </c>
      <c r="F22" s="67">
        <v>0</v>
      </c>
      <c r="G22" s="75">
        <v>0</v>
      </c>
      <c r="H22" s="67">
        <v>1</v>
      </c>
      <c r="I22" s="75">
        <v>4</v>
      </c>
      <c r="J22" s="67">
        <v>126</v>
      </c>
      <c r="K22" s="75">
        <v>329</v>
      </c>
      <c r="L22" s="67">
        <v>102</v>
      </c>
      <c r="M22" s="75">
        <v>174</v>
      </c>
      <c r="N22" s="67">
        <v>51</v>
      </c>
      <c r="O22" s="75">
        <v>32</v>
      </c>
      <c r="P22" s="67">
        <v>15</v>
      </c>
      <c r="Q22" s="75">
        <v>4</v>
      </c>
      <c r="R22" s="67">
        <v>1</v>
      </c>
      <c r="S22" s="75">
        <v>4</v>
      </c>
      <c r="T22" s="70">
        <v>296</v>
      </c>
      <c r="U22" s="76">
        <v>547</v>
      </c>
      <c r="V22" s="68">
        <v>843</v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</row>
    <row r="23" spans="1:49" ht="12.75">
      <c r="A23" s="26" t="s">
        <v>36</v>
      </c>
      <c r="B23" s="67">
        <v>0</v>
      </c>
      <c r="C23" s="75">
        <v>0</v>
      </c>
      <c r="D23" s="67">
        <v>0</v>
      </c>
      <c r="E23" s="75">
        <v>0</v>
      </c>
      <c r="F23" s="67">
        <v>0</v>
      </c>
      <c r="G23" s="75">
        <v>0</v>
      </c>
      <c r="H23" s="67">
        <v>1</v>
      </c>
      <c r="I23" s="75">
        <v>1</v>
      </c>
      <c r="J23" s="67">
        <v>30</v>
      </c>
      <c r="K23" s="75">
        <v>85</v>
      </c>
      <c r="L23" s="67">
        <v>32</v>
      </c>
      <c r="M23" s="75">
        <v>38</v>
      </c>
      <c r="N23" s="67">
        <v>12</v>
      </c>
      <c r="O23" s="75">
        <v>12</v>
      </c>
      <c r="P23" s="67">
        <v>3</v>
      </c>
      <c r="Q23" s="75">
        <v>5</v>
      </c>
      <c r="R23" s="67">
        <v>1</v>
      </c>
      <c r="S23" s="75">
        <v>0</v>
      </c>
      <c r="T23" s="70">
        <v>79</v>
      </c>
      <c r="U23" s="76">
        <v>141</v>
      </c>
      <c r="V23" s="68">
        <v>220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</row>
    <row r="24" spans="1:49" ht="12.75">
      <c r="A24" s="26" t="s">
        <v>51</v>
      </c>
      <c r="B24" s="67">
        <v>0</v>
      </c>
      <c r="C24" s="75">
        <v>0</v>
      </c>
      <c r="D24" s="67">
        <v>0</v>
      </c>
      <c r="E24" s="75">
        <v>0</v>
      </c>
      <c r="F24" s="67">
        <v>0</v>
      </c>
      <c r="G24" s="75">
        <v>0</v>
      </c>
      <c r="H24" s="67">
        <v>3</v>
      </c>
      <c r="I24" s="75">
        <v>1</v>
      </c>
      <c r="J24" s="67">
        <v>37</v>
      </c>
      <c r="K24" s="75">
        <v>96</v>
      </c>
      <c r="L24" s="67">
        <v>46</v>
      </c>
      <c r="M24" s="75">
        <v>55</v>
      </c>
      <c r="N24" s="67">
        <v>30</v>
      </c>
      <c r="O24" s="75">
        <v>18</v>
      </c>
      <c r="P24" s="67">
        <v>11</v>
      </c>
      <c r="Q24" s="75">
        <v>2</v>
      </c>
      <c r="R24" s="67">
        <v>1</v>
      </c>
      <c r="S24" s="75">
        <v>0</v>
      </c>
      <c r="T24" s="70">
        <v>128</v>
      </c>
      <c r="U24" s="76">
        <v>172</v>
      </c>
      <c r="V24" s="68">
        <v>300</v>
      </c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</row>
    <row r="25" spans="1:49" s="19" customFormat="1" ht="12.75">
      <c r="A25" s="10" t="s">
        <v>22</v>
      </c>
      <c r="B25" s="74">
        <v>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7</v>
      </c>
      <c r="I25" s="73">
        <v>7</v>
      </c>
      <c r="J25" s="74">
        <v>235</v>
      </c>
      <c r="K25" s="73">
        <v>608</v>
      </c>
      <c r="L25" s="74">
        <v>226</v>
      </c>
      <c r="M25" s="73">
        <v>317</v>
      </c>
      <c r="N25" s="74">
        <v>111</v>
      </c>
      <c r="O25" s="73">
        <v>82</v>
      </c>
      <c r="P25" s="74">
        <v>42</v>
      </c>
      <c r="Q25" s="73">
        <v>16</v>
      </c>
      <c r="R25" s="74">
        <v>6</v>
      </c>
      <c r="S25" s="73">
        <v>5</v>
      </c>
      <c r="T25" s="74">
        <v>627</v>
      </c>
      <c r="U25" s="73">
        <v>1035</v>
      </c>
      <c r="V25" s="73">
        <v>1662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</row>
    <row r="26" spans="1:49" s="19" customFormat="1" ht="12.75">
      <c r="A26" s="42" t="s">
        <v>42</v>
      </c>
      <c r="B26" s="78"/>
      <c r="C26" s="79"/>
      <c r="D26" s="78"/>
      <c r="E26" s="79"/>
      <c r="F26" s="78"/>
      <c r="G26" s="79"/>
      <c r="H26" s="78"/>
      <c r="I26" s="79"/>
      <c r="J26" s="78"/>
      <c r="K26" s="79"/>
      <c r="L26" s="78"/>
      <c r="M26" s="79"/>
      <c r="N26" s="78"/>
      <c r="O26" s="79"/>
      <c r="P26" s="78"/>
      <c r="Q26" s="79"/>
      <c r="R26" s="78"/>
      <c r="S26" s="79"/>
      <c r="T26" s="78"/>
      <c r="U26" s="79"/>
      <c r="V26" s="79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49" ht="12.75">
      <c r="A27" s="26" t="s">
        <v>34</v>
      </c>
      <c r="B27" s="67">
        <v>0</v>
      </c>
      <c r="C27" s="68">
        <v>0</v>
      </c>
      <c r="D27" s="67">
        <v>0</v>
      </c>
      <c r="E27" s="68">
        <v>0</v>
      </c>
      <c r="F27" s="67">
        <v>0</v>
      </c>
      <c r="G27" s="68">
        <v>0</v>
      </c>
      <c r="H27" s="67">
        <v>1</v>
      </c>
      <c r="I27" s="68">
        <v>3</v>
      </c>
      <c r="J27" s="67">
        <v>471</v>
      </c>
      <c r="K27" s="68">
        <v>664</v>
      </c>
      <c r="L27" s="67">
        <v>833</v>
      </c>
      <c r="M27" s="68">
        <v>852</v>
      </c>
      <c r="N27" s="67">
        <v>401</v>
      </c>
      <c r="O27" s="68">
        <v>303</v>
      </c>
      <c r="P27" s="67">
        <v>129</v>
      </c>
      <c r="Q27" s="68">
        <v>95</v>
      </c>
      <c r="R27" s="67">
        <v>32</v>
      </c>
      <c r="S27" s="68">
        <v>34</v>
      </c>
      <c r="T27" s="70">
        <v>1867</v>
      </c>
      <c r="U27" s="69">
        <v>1951</v>
      </c>
      <c r="V27" s="68">
        <v>3818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</row>
    <row r="28" spans="1:49" ht="12.75">
      <c r="A28" s="26" t="s">
        <v>35</v>
      </c>
      <c r="B28" s="67">
        <v>0</v>
      </c>
      <c r="C28" s="75">
        <v>0</v>
      </c>
      <c r="D28" s="67">
        <v>0</v>
      </c>
      <c r="E28" s="75">
        <v>0</v>
      </c>
      <c r="F28" s="67">
        <v>1</v>
      </c>
      <c r="G28" s="75">
        <v>0</v>
      </c>
      <c r="H28" s="67">
        <v>1</v>
      </c>
      <c r="I28" s="75">
        <v>1</v>
      </c>
      <c r="J28" s="67">
        <v>2185</v>
      </c>
      <c r="K28" s="75">
        <v>2435</v>
      </c>
      <c r="L28" s="67">
        <v>2462</v>
      </c>
      <c r="M28" s="75">
        <v>2031</v>
      </c>
      <c r="N28" s="67">
        <v>658</v>
      </c>
      <c r="O28" s="75">
        <v>463</v>
      </c>
      <c r="P28" s="67">
        <v>125</v>
      </c>
      <c r="Q28" s="75">
        <v>77</v>
      </c>
      <c r="R28" s="67">
        <v>26</v>
      </c>
      <c r="S28" s="75">
        <v>28</v>
      </c>
      <c r="T28" s="70">
        <v>5458</v>
      </c>
      <c r="U28" s="76">
        <v>5035</v>
      </c>
      <c r="V28" s="68">
        <v>10493</v>
      </c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 ht="12.75">
      <c r="A29" s="26" t="s">
        <v>36</v>
      </c>
      <c r="B29" s="67">
        <v>0</v>
      </c>
      <c r="C29" s="75">
        <v>0</v>
      </c>
      <c r="D29" s="67">
        <v>0</v>
      </c>
      <c r="E29" s="75">
        <v>0</v>
      </c>
      <c r="F29" s="67">
        <v>0</v>
      </c>
      <c r="G29" s="75">
        <v>0</v>
      </c>
      <c r="H29" s="67">
        <v>0</v>
      </c>
      <c r="I29" s="75">
        <v>0</v>
      </c>
      <c r="J29" s="67">
        <v>254</v>
      </c>
      <c r="K29" s="75">
        <v>126</v>
      </c>
      <c r="L29" s="67">
        <v>284</v>
      </c>
      <c r="M29" s="75">
        <v>110</v>
      </c>
      <c r="N29" s="67">
        <v>102</v>
      </c>
      <c r="O29" s="75">
        <v>60</v>
      </c>
      <c r="P29" s="67">
        <v>17</v>
      </c>
      <c r="Q29" s="75">
        <v>16</v>
      </c>
      <c r="R29" s="67">
        <v>11</v>
      </c>
      <c r="S29" s="75">
        <v>2</v>
      </c>
      <c r="T29" s="70">
        <v>668</v>
      </c>
      <c r="U29" s="76">
        <v>314</v>
      </c>
      <c r="V29" s="68">
        <v>982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 ht="12.75">
      <c r="A30" s="26" t="s">
        <v>37</v>
      </c>
      <c r="B30" s="67">
        <v>0</v>
      </c>
      <c r="C30" s="75">
        <v>0</v>
      </c>
      <c r="D30" s="67">
        <v>0</v>
      </c>
      <c r="E30" s="75">
        <v>0</v>
      </c>
      <c r="F30" s="67">
        <v>0</v>
      </c>
      <c r="G30" s="75">
        <v>0</v>
      </c>
      <c r="H30" s="67">
        <v>1</v>
      </c>
      <c r="I30" s="75">
        <v>0</v>
      </c>
      <c r="J30" s="67">
        <v>230</v>
      </c>
      <c r="K30" s="75">
        <v>140</v>
      </c>
      <c r="L30" s="67">
        <v>305</v>
      </c>
      <c r="M30" s="75">
        <v>160</v>
      </c>
      <c r="N30" s="67">
        <v>163</v>
      </c>
      <c r="O30" s="75">
        <v>69</v>
      </c>
      <c r="P30" s="67">
        <v>56</v>
      </c>
      <c r="Q30" s="75">
        <v>24</v>
      </c>
      <c r="R30" s="67">
        <v>15</v>
      </c>
      <c r="S30" s="75">
        <v>12</v>
      </c>
      <c r="T30" s="70">
        <v>770</v>
      </c>
      <c r="U30" s="76">
        <v>405</v>
      </c>
      <c r="V30" s="68">
        <v>1175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  <row r="31" spans="1:49" ht="12.75">
      <c r="A31" s="26" t="s">
        <v>38</v>
      </c>
      <c r="B31" s="67">
        <v>0</v>
      </c>
      <c r="C31" s="75">
        <v>0</v>
      </c>
      <c r="D31" s="67">
        <v>0</v>
      </c>
      <c r="E31" s="75">
        <v>0</v>
      </c>
      <c r="F31" s="67">
        <v>0</v>
      </c>
      <c r="G31" s="75">
        <v>0</v>
      </c>
      <c r="H31" s="67">
        <v>0</v>
      </c>
      <c r="I31" s="75">
        <v>0</v>
      </c>
      <c r="J31" s="67">
        <v>4</v>
      </c>
      <c r="K31" s="75">
        <v>0</v>
      </c>
      <c r="L31" s="67">
        <v>13</v>
      </c>
      <c r="M31" s="75">
        <v>0</v>
      </c>
      <c r="N31" s="67">
        <v>5</v>
      </c>
      <c r="O31" s="75">
        <v>2</v>
      </c>
      <c r="P31" s="67">
        <v>0</v>
      </c>
      <c r="Q31" s="75">
        <v>1</v>
      </c>
      <c r="R31" s="67">
        <v>0</v>
      </c>
      <c r="S31" s="75">
        <v>0</v>
      </c>
      <c r="T31" s="70">
        <v>22</v>
      </c>
      <c r="U31" s="76">
        <v>3</v>
      </c>
      <c r="V31" s="68">
        <v>25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</row>
    <row r="32" spans="1:49" s="19" customFormat="1" ht="12.75">
      <c r="A32" s="10" t="s">
        <v>22</v>
      </c>
      <c r="B32" s="74">
        <v>0</v>
      </c>
      <c r="C32" s="73">
        <v>0</v>
      </c>
      <c r="D32" s="74">
        <v>0</v>
      </c>
      <c r="E32" s="73">
        <v>0</v>
      </c>
      <c r="F32" s="74">
        <v>1</v>
      </c>
      <c r="G32" s="73">
        <v>0</v>
      </c>
      <c r="H32" s="74">
        <v>3</v>
      </c>
      <c r="I32" s="73">
        <v>4</v>
      </c>
      <c r="J32" s="74">
        <v>3144</v>
      </c>
      <c r="K32" s="73">
        <v>3365</v>
      </c>
      <c r="L32" s="74">
        <v>3897</v>
      </c>
      <c r="M32" s="73">
        <v>3153</v>
      </c>
      <c r="N32" s="74">
        <v>1329</v>
      </c>
      <c r="O32" s="73">
        <v>897</v>
      </c>
      <c r="P32" s="74">
        <v>327</v>
      </c>
      <c r="Q32" s="73">
        <v>213</v>
      </c>
      <c r="R32" s="74">
        <v>84</v>
      </c>
      <c r="S32" s="73">
        <v>76</v>
      </c>
      <c r="T32" s="74">
        <v>8785</v>
      </c>
      <c r="U32" s="73">
        <v>7708</v>
      </c>
      <c r="V32" s="73">
        <v>16493</v>
      </c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</row>
    <row r="33" spans="1:49" s="7" customFormat="1" ht="12.75">
      <c r="A33" s="26"/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70"/>
      <c r="U33" s="69"/>
      <c r="V33" s="68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</row>
    <row r="34" spans="1:49" s="7" customFormat="1" ht="12.75">
      <c r="A34" s="42" t="s">
        <v>64</v>
      </c>
      <c r="B34" s="67"/>
      <c r="C34" s="68"/>
      <c r="D34" s="67"/>
      <c r="E34" s="68"/>
      <c r="F34" s="67"/>
      <c r="G34" s="68"/>
      <c r="H34" s="67"/>
      <c r="I34" s="68"/>
      <c r="J34" s="67"/>
      <c r="K34" s="68"/>
      <c r="L34" s="67"/>
      <c r="M34" s="68"/>
      <c r="N34" s="67"/>
      <c r="O34" s="68"/>
      <c r="P34" s="67"/>
      <c r="Q34" s="68"/>
      <c r="R34" s="67"/>
      <c r="S34" s="68"/>
      <c r="T34" s="70"/>
      <c r="U34" s="69"/>
      <c r="V34" s="68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</row>
    <row r="35" spans="1:49" s="19" customFormat="1" ht="12.75">
      <c r="A35" s="42" t="s">
        <v>40</v>
      </c>
      <c r="B35" s="78"/>
      <c r="C35" s="79"/>
      <c r="D35" s="78"/>
      <c r="E35" s="79"/>
      <c r="F35" s="78"/>
      <c r="G35" s="79"/>
      <c r="H35" s="78"/>
      <c r="I35" s="79"/>
      <c r="J35" s="78"/>
      <c r="K35" s="79"/>
      <c r="L35" s="78"/>
      <c r="M35" s="79"/>
      <c r="N35" s="78"/>
      <c r="O35" s="79"/>
      <c r="P35" s="78"/>
      <c r="Q35" s="79"/>
      <c r="R35" s="78"/>
      <c r="S35" s="79"/>
      <c r="T35" s="78"/>
      <c r="U35" s="79"/>
      <c r="V35" s="79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</row>
    <row r="36" spans="1:49" ht="12.75">
      <c r="A36" s="26" t="s">
        <v>34</v>
      </c>
      <c r="B36" s="67">
        <v>0</v>
      </c>
      <c r="C36" s="68">
        <v>0</v>
      </c>
      <c r="D36" s="67">
        <v>0</v>
      </c>
      <c r="E36" s="68">
        <v>0</v>
      </c>
      <c r="F36" s="67">
        <v>0</v>
      </c>
      <c r="G36" s="68">
        <v>0</v>
      </c>
      <c r="H36" s="67">
        <v>1</v>
      </c>
      <c r="I36" s="68">
        <v>0</v>
      </c>
      <c r="J36" s="67">
        <v>21</v>
      </c>
      <c r="K36" s="68">
        <v>50</v>
      </c>
      <c r="L36" s="67">
        <v>1157</v>
      </c>
      <c r="M36" s="68">
        <v>1779</v>
      </c>
      <c r="N36" s="67">
        <v>475</v>
      </c>
      <c r="O36" s="68">
        <v>442</v>
      </c>
      <c r="P36" s="67">
        <v>151</v>
      </c>
      <c r="Q36" s="68">
        <v>99</v>
      </c>
      <c r="R36" s="67">
        <v>33</v>
      </c>
      <c r="S36" s="68">
        <v>26</v>
      </c>
      <c r="T36" s="70">
        <v>1838</v>
      </c>
      <c r="U36" s="69">
        <v>2396</v>
      </c>
      <c r="V36" s="68">
        <v>4234</v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</row>
    <row r="37" spans="1:49" ht="12.75">
      <c r="A37" s="26" t="s">
        <v>35</v>
      </c>
      <c r="B37" s="67">
        <v>0</v>
      </c>
      <c r="C37" s="75">
        <v>0</v>
      </c>
      <c r="D37" s="67">
        <v>0</v>
      </c>
      <c r="E37" s="75">
        <v>0</v>
      </c>
      <c r="F37" s="67">
        <v>0</v>
      </c>
      <c r="G37" s="75">
        <v>0</v>
      </c>
      <c r="H37" s="67">
        <v>4</v>
      </c>
      <c r="I37" s="75">
        <v>3</v>
      </c>
      <c r="J37" s="67">
        <v>159</v>
      </c>
      <c r="K37" s="75">
        <v>212</v>
      </c>
      <c r="L37" s="67">
        <v>7835</v>
      </c>
      <c r="M37" s="75">
        <v>10796</v>
      </c>
      <c r="N37" s="67">
        <v>1241</v>
      </c>
      <c r="O37" s="75">
        <v>997</v>
      </c>
      <c r="P37" s="67">
        <v>161</v>
      </c>
      <c r="Q37" s="75">
        <v>92</v>
      </c>
      <c r="R37" s="67">
        <v>17</v>
      </c>
      <c r="S37" s="75">
        <v>20</v>
      </c>
      <c r="T37" s="70">
        <v>9417</v>
      </c>
      <c r="U37" s="76">
        <v>12120</v>
      </c>
      <c r="V37" s="68">
        <v>21537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</row>
    <row r="38" spans="1:49" ht="12.75">
      <c r="A38" s="26" t="s">
        <v>36</v>
      </c>
      <c r="B38" s="67">
        <v>0</v>
      </c>
      <c r="C38" s="75">
        <v>0</v>
      </c>
      <c r="D38" s="67">
        <v>0</v>
      </c>
      <c r="E38" s="75">
        <v>0</v>
      </c>
      <c r="F38" s="67">
        <v>0</v>
      </c>
      <c r="G38" s="75">
        <v>0</v>
      </c>
      <c r="H38" s="67">
        <v>0</v>
      </c>
      <c r="I38" s="75">
        <v>0</v>
      </c>
      <c r="J38" s="67">
        <v>3</v>
      </c>
      <c r="K38" s="75">
        <v>1</v>
      </c>
      <c r="L38" s="67">
        <v>35</v>
      </c>
      <c r="M38" s="75">
        <v>54</v>
      </c>
      <c r="N38" s="67">
        <v>9</v>
      </c>
      <c r="O38" s="75">
        <v>10</v>
      </c>
      <c r="P38" s="67">
        <v>5</v>
      </c>
      <c r="Q38" s="75">
        <v>0</v>
      </c>
      <c r="R38" s="67">
        <v>0</v>
      </c>
      <c r="S38" s="75">
        <v>0</v>
      </c>
      <c r="T38" s="70">
        <v>52</v>
      </c>
      <c r="U38" s="76">
        <v>65</v>
      </c>
      <c r="V38" s="68">
        <v>117</v>
      </c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</row>
    <row r="39" spans="1:49" ht="12.75">
      <c r="A39" s="26" t="s">
        <v>37</v>
      </c>
      <c r="B39" s="67">
        <v>0</v>
      </c>
      <c r="C39" s="75">
        <v>0</v>
      </c>
      <c r="D39" s="67">
        <v>0</v>
      </c>
      <c r="E39" s="75">
        <v>0</v>
      </c>
      <c r="F39" s="67">
        <v>0</v>
      </c>
      <c r="G39" s="75">
        <v>0</v>
      </c>
      <c r="H39" s="67">
        <v>0</v>
      </c>
      <c r="I39" s="75">
        <v>0</v>
      </c>
      <c r="J39" s="67">
        <v>6</v>
      </c>
      <c r="K39" s="75">
        <v>2</v>
      </c>
      <c r="L39" s="67">
        <v>166</v>
      </c>
      <c r="M39" s="75">
        <v>190</v>
      </c>
      <c r="N39" s="67">
        <v>70</v>
      </c>
      <c r="O39" s="75">
        <v>40</v>
      </c>
      <c r="P39" s="67">
        <v>9</v>
      </c>
      <c r="Q39" s="75">
        <v>10</v>
      </c>
      <c r="R39" s="67">
        <v>2</v>
      </c>
      <c r="S39" s="75">
        <v>3</v>
      </c>
      <c r="T39" s="70">
        <v>253</v>
      </c>
      <c r="U39" s="76">
        <v>245</v>
      </c>
      <c r="V39" s="68">
        <v>498</v>
      </c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</row>
    <row r="40" spans="1:49" s="19" customFormat="1" ht="12.75">
      <c r="A40" s="10" t="s">
        <v>22</v>
      </c>
      <c r="B40" s="74">
        <v>0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5</v>
      </c>
      <c r="I40" s="73">
        <v>3</v>
      </c>
      <c r="J40" s="74">
        <v>189</v>
      </c>
      <c r="K40" s="73">
        <v>265</v>
      </c>
      <c r="L40" s="74">
        <v>9193</v>
      </c>
      <c r="M40" s="73">
        <v>12819</v>
      </c>
      <c r="N40" s="74">
        <v>1795</v>
      </c>
      <c r="O40" s="73">
        <v>1489</v>
      </c>
      <c r="P40" s="74">
        <v>326</v>
      </c>
      <c r="Q40" s="73">
        <v>201</v>
      </c>
      <c r="R40" s="74">
        <v>52</v>
      </c>
      <c r="S40" s="73">
        <v>49</v>
      </c>
      <c r="T40" s="74">
        <v>11560</v>
      </c>
      <c r="U40" s="73">
        <v>14826</v>
      </c>
      <c r="V40" s="73">
        <v>26386</v>
      </c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</row>
    <row r="41" spans="1:49" s="7" customFormat="1" ht="12.75">
      <c r="A41" s="42" t="s">
        <v>41</v>
      </c>
      <c r="B41" s="67"/>
      <c r="C41" s="68"/>
      <c r="D41" s="67"/>
      <c r="E41" s="68"/>
      <c r="F41" s="67"/>
      <c r="G41" s="68"/>
      <c r="H41" s="67"/>
      <c r="I41" s="68"/>
      <c r="J41" s="67"/>
      <c r="K41" s="68"/>
      <c r="L41" s="67"/>
      <c r="M41" s="68"/>
      <c r="N41" s="67"/>
      <c r="O41" s="68"/>
      <c r="P41" s="67"/>
      <c r="Q41" s="68"/>
      <c r="R41" s="67"/>
      <c r="S41" s="68"/>
      <c r="T41" s="70"/>
      <c r="U41" s="69"/>
      <c r="V41" s="68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</row>
    <row r="42" spans="1:49" ht="12.75">
      <c r="A42" s="26" t="s">
        <v>34</v>
      </c>
      <c r="B42" s="67">
        <v>0</v>
      </c>
      <c r="C42" s="68">
        <v>0</v>
      </c>
      <c r="D42" s="67">
        <v>0</v>
      </c>
      <c r="E42" s="68">
        <v>0</v>
      </c>
      <c r="F42" s="67">
        <v>0</v>
      </c>
      <c r="G42" s="68">
        <v>0</v>
      </c>
      <c r="H42" s="67">
        <v>0</v>
      </c>
      <c r="I42" s="68">
        <v>0</v>
      </c>
      <c r="J42" s="67">
        <v>4</v>
      </c>
      <c r="K42" s="68">
        <v>1</v>
      </c>
      <c r="L42" s="67">
        <v>514</v>
      </c>
      <c r="M42" s="68">
        <v>567</v>
      </c>
      <c r="N42" s="67">
        <v>560</v>
      </c>
      <c r="O42" s="68">
        <v>448</v>
      </c>
      <c r="P42" s="67">
        <v>294</v>
      </c>
      <c r="Q42" s="68">
        <v>150</v>
      </c>
      <c r="R42" s="67">
        <v>127</v>
      </c>
      <c r="S42" s="68">
        <v>55</v>
      </c>
      <c r="T42" s="70">
        <v>1499</v>
      </c>
      <c r="U42" s="69">
        <v>1221</v>
      </c>
      <c r="V42" s="68">
        <v>2720</v>
      </c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</row>
    <row r="43" spans="1:49" ht="12.75">
      <c r="A43" s="26" t="s">
        <v>35</v>
      </c>
      <c r="B43" s="67">
        <v>0</v>
      </c>
      <c r="C43" s="75">
        <v>0</v>
      </c>
      <c r="D43" s="67">
        <v>0</v>
      </c>
      <c r="E43" s="75">
        <v>0</v>
      </c>
      <c r="F43" s="67">
        <v>0</v>
      </c>
      <c r="G43" s="75">
        <v>0</v>
      </c>
      <c r="H43" s="67">
        <v>0</v>
      </c>
      <c r="I43" s="75">
        <v>0</v>
      </c>
      <c r="J43" s="67">
        <v>11</v>
      </c>
      <c r="K43" s="75">
        <v>19</v>
      </c>
      <c r="L43" s="67">
        <v>5344</v>
      </c>
      <c r="M43" s="75">
        <v>5226</v>
      </c>
      <c r="N43" s="67">
        <v>2775</v>
      </c>
      <c r="O43" s="75">
        <v>1925</v>
      </c>
      <c r="P43" s="67">
        <v>806</v>
      </c>
      <c r="Q43" s="75">
        <v>401</v>
      </c>
      <c r="R43" s="67">
        <v>161</v>
      </c>
      <c r="S43" s="75">
        <v>109</v>
      </c>
      <c r="T43" s="70">
        <v>9097</v>
      </c>
      <c r="U43" s="76">
        <v>7680</v>
      </c>
      <c r="V43" s="68">
        <v>16777</v>
      </c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</row>
    <row r="44" spans="1:49" ht="12.75">
      <c r="A44" s="26" t="s">
        <v>36</v>
      </c>
      <c r="B44" s="67">
        <v>0</v>
      </c>
      <c r="C44" s="75">
        <v>0</v>
      </c>
      <c r="D44" s="67">
        <v>0</v>
      </c>
      <c r="E44" s="75">
        <v>0</v>
      </c>
      <c r="F44" s="67">
        <v>0</v>
      </c>
      <c r="G44" s="75">
        <v>0</v>
      </c>
      <c r="H44" s="67">
        <v>0</v>
      </c>
      <c r="I44" s="75">
        <v>0</v>
      </c>
      <c r="J44" s="67">
        <v>2</v>
      </c>
      <c r="K44" s="75">
        <v>0</v>
      </c>
      <c r="L44" s="67">
        <v>356</v>
      </c>
      <c r="M44" s="75">
        <v>161</v>
      </c>
      <c r="N44" s="67">
        <v>236</v>
      </c>
      <c r="O44" s="75">
        <v>83</v>
      </c>
      <c r="P44" s="67">
        <v>86</v>
      </c>
      <c r="Q44" s="75">
        <v>43</v>
      </c>
      <c r="R44" s="67">
        <v>32</v>
      </c>
      <c r="S44" s="75">
        <v>8</v>
      </c>
      <c r="T44" s="70">
        <v>712</v>
      </c>
      <c r="U44" s="76">
        <v>295</v>
      </c>
      <c r="V44" s="68">
        <v>1007</v>
      </c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</row>
    <row r="45" spans="1:49" ht="12.75">
      <c r="A45" s="26" t="s">
        <v>37</v>
      </c>
      <c r="B45" s="67">
        <v>0</v>
      </c>
      <c r="C45" s="75">
        <v>0</v>
      </c>
      <c r="D45" s="67">
        <v>0</v>
      </c>
      <c r="E45" s="75">
        <v>0</v>
      </c>
      <c r="F45" s="67">
        <v>0</v>
      </c>
      <c r="G45" s="75">
        <v>0</v>
      </c>
      <c r="H45" s="67">
        <v>0</v>
      </c>
      <c r="I45" s="75">
        <v>0</v>
      </c>
      <c r="J45" s="67">
        <v>0</v>
      </c>
      <c r="K45" s="75">
        <v>0</v>
      </c>
      <c r="L45" s="67">
        <v>315</v>
      </c>
      <c r="M45" s="75">
        <v>151</v>
      </c>
      <c r="N45" s="67">
        <v>225</v>
      </c>
      <c r="O45" s="75">
        <v>85</v>
      </c>
      <c r="P45" s="67">
        <v>104</v>
      </c>
      <c r="Q45" s="75">
        <v>27</v>
      </c>
      <c r="R45" s="67">
        <v>40</v>
      </c>
      <c r="S45" s="75">
        <v>14</v>
      </c>
      <c r="T45" s="70">
        <v>684</v>
      </c>
      <c r="U45" s="76">
        <v>277</v>
      </c>
      <c r="V45" s="68">
        <v>961</v>
      </c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</row>
    <row r="46" spans="1:49" ht="12.75">
      <c r="A46" s="26" t="s">
        <v>38</v>
      </c>
      <c r="B46" s="67">
        <v>0</v>
      </c>
      <c r="C46" s="75">
        <v>0</v>
      </c>
      <c r="D46" s="67">
        <v>0</v>
      </c>
      <c r="E46" s="75">
        <v>0</v>
      </c>
      <c r="F46" s="67">
        <v>0</v>
      </c>
      <c r="G46" s="75">
        <v>0</v>
      </c>
      <c r="H46" s="67">
        <v>0</v>
      </c>
      <c r="I46" s="75">
        <v>0</v>
      </c>
      <c r="J46" s="67">
        <v>0</v>
      </c>
      <c r="K46" s="75">
        <v>0</v>
      </c>
      <c r="L46" s="67">
        <v>9</v>
      </c>
      <c r="M46" s="75">
        <v>4</v>
      </c>
      <c r="N46" s="67">
        <v>4</v>
      </c>
      <c r="O46" s="75">
        <v>1</v>
      </c>
      <c r="P46" s="67">
        <v>1</v>
      </c>
      <c r="Q46" s="75">
        <v>0</v>
      </c>
      <c r="R46" s="67">
        <v>0</v>
      </c>
      <c r="S46" s="75">
        <v>0</v>
      </c>
      <c r="T46" s="70">
        <v>14</v>
      </c>
      <c r="U46" s="76">
        <v>5</v>
      </c>
      <c r="V46" s="68">
        <v>19</v>
      </c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</row>
    <row r="47" spans="1:49" s="19" customFormat="1" ht="12.75">
      <c r="A47" s="10" t="s">
        <v>22</v>
      </c>
      <c r="B47" s="74">
        <v>0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17</v>
      </c>
      <c r="K47" s="73">
        <v>20</v>
      </c>
      <c r="L47" s="74">
        <v>6538</v>
      </c>
      <c r="M47" s="73">
        <v>6109</v>
      </c>
      <c r="N47" s="74">
        <v>3800</v>
      </c>
      <c r="O47" s="73">
        <v>2542</v>
      </c>
      <c r="P47" s="74">
        <v>1291</v>
      </c>
      <c r="Q47" s="73">
        <v>621</v>
      </c>
      <c r="R47" s="74">
        <v>360</v>
      </c>
      <c r="S47" s="73">
        <v>186</v>
      </c>
      <c r="T47" s="74">
        <v>12006</v>
      </c>
      <c r="U47" s="73">
        <v>9478</v>
      </c>
      <c r="V47" s="73">
        <v>21484</v>
      </c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</row>
    <row r="48" spans="1:49" s="19" customFormat="1" ht="12.75">
      <c r="A48" s="42" t="s">
        <v>43</v>
      </c>
      <c r="B48" s="78"/>
      <c r="C48" s="79"/>
      <c r="D48" s="78"/>
      <c r="E48" s="79"/>
      <c r="F48" s="78"/>
      <c r="G48" s="79"/>
      <c r="H48" s="78"/>
      <c r="I48" s="79"/>
      <c r="J48" s="78"/>
      <c r="K48" s="79"/>
      <c r="L48" s="78"/>
      <c r="M48" s="79"/>
      <c r="N48" s="78"/>
      <c r="O48" s="79"/>
      <c r="P48" s="78"/>
      <c r="Q48" s="79"/>
      <c r="R48" s="78"/>
      <c r="S48" s="79"/>
      <c r="T48" s="78"/>
      <c r="U48" s="79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</row>
    <row r="49" spans="1:49" ht="12.75">
      <c r="A49" s="26" t="s">
        <v>34</v>
      </c>
      <c r="B49" s="67">
        <v>0</v>
      </c>
      <c r="C49" s="68">
        <v>0</v>
      </c>
      <c r="D49" s="67">
        <v>0</v>
      </c>
      <c r="E49" s="68">
        <v>0</v>
      </c>
      <c r="F49" s="67">
        <v>0</v>
      </c>
      <c r="G49" s="68">
        <v>0</v>
      </c>
      <c r="H49" s="67">
        <v>0</v>
      </c>
      <c r="I49" s="68">
        <v>0</v>
      </c>
      <c r="J49" s="67">
        <v>0</v>
      </c>
      <c r="K49" s="68">
        <v>2</v>
      </c>
      <c r="L49" s="67">
        <v>38</v>
      </c>
      <c r="M49" s="68">
        <v>87</v>
      </c>
      <c r="N49" s="67">
        <v>36</v>
      </c>
      <c r="O49" s="68">
        <v>49</v>
      </c>
      <c r="P49" s="67">
        <v>19</v>
      </c>
      <c r="Q49" s="68">
        <v>14</v>
      </c>
      <c r="R49" s="67">
        <v>4</v>
      </c>
      <c r="S49" s="68">
        <v>5</v>
      </c>
      <c r="T49" s="70">
        <v>97</v>
      </c>
      <c r="U49" s="69">
        <v>157</v>
      </c>
      <c r="V49" s="68">
        <v>254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</row>
    <row r="50" spans="1:49" ht="12.75">
      <c r="A50" s="26" t="s">
        <v>35</v>
      </c>
      <c r="B50" s="67">
        <v>0</v>
      </c>
      <c r="C50" s="75">
        <v>0</v>
      </c>
      <c r="D50" s="67">
        <v>0</v>
      </c>
      <c r="E50" s="75">
        <v>0</v>
      </c>
      <c r="F50" s="67">
        <v>0</v>
      </c>
      <c r="G50" s="75">
        <v>0</v>
      </c>
      <c r="H50" s="67">
        <v>0</v>
      </c>
      <c r="I50" s="75">
        <v>0</v>
      </c>
      <c r="J50" s="67">
        <v>0</v>
      </c>
      <c r="K50" s="75">
        <v>2</v>
      </c>
      <c r="L50" s="67">
        <v>91</v>
      </c>
      <c r="M50" s="75">
        <v>319</v>
      </c>
      <c r="N50" s="67">
        <v>73</v>
      </c>
      <c r="O50" s="75">
        <v>130</v>
      </c>
      <c r="P50" s="67">
        <v>37</v>
      </c>
      <c r="Q50" s="75">
        <v>29</v>
      </c>
      <c r="R50" s="67">
        <v>14</v>
      </c>
      <c r="S50" s="75">
        <v>8</v>
      </c>
      <c r="T50" s="70">
        <v>215</v>
      </c>
      <c r="U50" s="76">
        <v>488</v>
      </c>
      <c r="V50" s="68">
        <v>703</v>
      </c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</row>
    <row r="51" spans="1:49" ht="12.75">
      <c r="A51" s="26" t="s">
        <v>36</v>
      </c>
      <c r="B51" s="67">
        <v>0</v>
      </c>
      <c r="C51" s="75">
        <v>0</v>
      </c>
      <c r="D51" s="67">
        <v>0</v>
      </c>
      <c r="E51" s="75">
        <v>0</v>
      </c>
      <c r="F51" s="67">
        <v>0</v>
      </c>
      <c r="G51" s="75">
        <v>0</v>
      </c>
      <c r="H51" s="67">
        <v>0</v>
      </c>
      <c r="I51" s="75">
        <v>0</v>
      </c>
      <c r="J51" s="67">
        <v>0</v>
      </c>
      <c r="K51" s="75">
        <v>0</v>
      </c>
      <c r="L51" s="67">
        <v>29</v>
      </c>
      <c r="M51" s="75">
        <v>98</v>
      </c>
      <c r="N51" s="67">
        <v>20</v>
      </c>
      <c r="O51" s="75">
        <v>32</v>
      </c>
      <c r="P51" s="67">
        <v>16</v>
      </c>
      <c r="Q51" s="75">
        <v>7</v>
      </c>
      <c r="R51" s="67">
        <v>5</v>
      </c>
      <c r="S51" s="75">
        <v>2</v>
      </c>
      <c r="T51" s="70">
        <v>70</v>
      </c>
      <c r="U51" s="76">
        <v>139</v>
      </c>
      <c r="V51" s="68">
        <v>209</v>
      </c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</row>
    <row r="52" spans="1:49" ht="12.75">
      <c r="A52" s="26" t="s">
        <v>37</v>
      </c>
      <c r="B52" s="67">
        <v>0</v>
      </c>
      <c r="C52" s="75">
        <v>0</v>
      </c>
      <c r="D52" s="67">
        <v>0</v>
      </c>
      <c r="E52" s="75">
        <v>0</v>
      </c>
      <c r="F52" s="67">
        <v>0</v>
      </c>
      <c r="G52" s="75">
        <v>0</v>
      </c>
      <c r="H52" s="67">
        <v>0</v>
      </c>
      <c r="I52" s="75">
        <v>0</v>
      </c>
      <c r="J52" s="67">
        <v>0</v>
      </c>
      <c r="K52" s="75">
        <v>1</v>
      </c>
      <c r="L52" s="67">
        <v>35</v>
      </c>
      <c r="M52" s="75">
        <v>84</v>
      </c>
      <c r="N52" s="67">
        <v>35</v>
      </c>
      <c r="O52" s="75">
        <v>60</v>
      </c>
      <c r="P52" s="67">
        <v>31</v>
      </c>
      <c r="Q52" s="75">
        <v>21</v>
      </c>
      <c r="R52" s="67">
        <v>6</v>
      </c>
      <c r="S52" s="75">
        <v>8</v>
      </c>
      <c r="T52" s="70">
        <v>107</v>
      </c>
      <c r="U52" s="76">
        <v>174</v>
      </c>
      <c r="V52" s="68">
        <v>281</v>
      </c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</row>
    <row r="53" spans="1:49" s="19" customFormat="1" ht="12.75">
      <c r="A53" s="10" t="s">
        <v>22</v>
      </c>
      <c r="B53" s="74">
        <v>0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3">
        <v>5</v>
      </c>
      <c r="L53" s="74">
        <v>193</v>
      </c>
      <c r="M53" s="73">
        <v>588</v>
      </c>
      <c r="N53" s="74">
        <v>164</v>
      </c>
      <c r="O53" s="73">
        <v>271</v>
      </c>
      <c r="P53" s="74">
        <v>103</v>
      </c>
      <c r="Q53" s="73">
        <v>71</v>
      </c>
      <c r="R53" s="74">
        <v>29</v>
      </c>
      <c r="S53" s="73">
        <v>23</v>
      </c>
      <c r="T53" s="74">
        <v>489</v>
      </c>
      <c r="U53" s="73">
        <v>958</v>
      </c>
      <c r="V53" s="73">
        <v>1447</v>
      </c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</row>
    <row r="54" spans="1:49" s="19" customFormat="1" ht="12.75">
      <c r="A54" s="42" t="s">
        <v>42</v>
      </c>
      <c r="B54" s="78"/>
      <c r="C54" s="79"/>
      <c r="D54" s="78"/>
      <c r="E54" s="79"/>
      <c r="F54" s="78"/>
      <c r="G54" s="79"/>
      <c r="H54" s="78"/>
      <c r="I54" s="79"/>
      <c r="J54" s="78"/>
      <c r="K54" s="79"/>
      <c r="L54" s="78"/>
      <c r="M54" s="79"/>
      <c r="N54" s="78"/>
      <c r="O54" s="79"/>
      <c r="P54" s="78"/>
      <c r="Q54" s="79"/>
      <c r="R54" s="78"/>
      <c r="S54" s="79"/>
      <c r="T54" s="78"/>
      <c r="U54" s="79"/>
      <c r="V54" s="79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</row>
    <row r="55" spans="1:49" ht="12.75">
      <c r="A55" s="26" t="s">
        <v>34</v>
      </c>
      <c r="B55" s="67">
        <v>0</v>
      </c>
      <c r="C55" s="68">
        <v>0</v>
      </c>
      <c r="D55" s="67">
        <v>0</v>
      </c>
      <c r="E55" s="68">
        <v>0</v>
      </c>
      <c r="F55" s="67">
        <v>0</v>
      </c>
      <c r="G55" s="68">
        <v>0</v>
      </c>
      <c r="H55" s="67">
        <v>0</v>
      </c>
      <c r="I55" s="68">
        <v>1</v>
      </c>
      <c r="J55" s="67">
        <v>0</v>
      </c>
      <c r="K55" s="68">
        <v>3</v>
      </c>
      <c r="L55" s="67">
        <v>459</v>
      </c>
      <c r="M55" s="68">
        <v>556</v>
      </c>
      <c r="N55" s="67">
        <v>636</v>
      </c>
      <c r="O55" s="68">
        <v>692</v>
      </c>
      <c r="P55" s="67">
        <v>310</v>
      </c>
      <c r="Q55" s="68">
        <v>268</v>
      </c>
      <c r="R55" s="67">
        <v>128</v>
      </c>
      <c r="S55" s="68">
        <v>100</v>
      </c>
      <c r="T55" s="70">
        <v>1533</v>
      </c>
      <c r="U55" s="69">
        <v>1620</v>
      </c>
      <c r="V55" s="68">
        <v>3153</v>
      </c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1:49" ht="12.75">
      <c r="A56" s="26" t="s">
        <v>35</v>
      </c>
      <c r="B56" s="67">
        <v>0</v>
      </c>
      <c r="C56" s="75">
        <v>0</v>
      </c>
      <c r="D56" s="67">
        <v>0</v>
      </c>
      <c r="E56" s="75">
        <v>0</v>
      </c>
      <c r="F56" s="67">
        <v>0</v>
      </c>
      <c r="G56" s="75">
        <v>0</v>
      </c>
      <c r="H56" s="67">
        <v>0</v>
      </c>
      <c r="I56" s="75">
        <v>0</v>
      </c>
      <c r="J56" s="67">
        <v>0</v>
      </c>
      <c r="K56" s="75">
        <v>7</v>
      </c>
      <c r="L56" s="67">
        <v>2064</v>
      </c>
      <c r="M56" s="75">
        <v>2223</v>
      </c>
      <c r="N56" s="67">
        <v>2132</v>
      </c>
      <c r="O56" s="75">
        <v>1669</v>
      </c>
      <c r="P56" s="67">
        <v>634</v>
      </c>
      <c r="Q56" s="75">
        <v>397</v>
      </c>
      <c r="R56" s="67">
        <v>155</v>
      </c>
      <c r="S56" s="75">
        <v>108</v>
      </c>
      <c r="T56" s="70">
        <v>4985</v>
      </c>
      <c r="U56" s="76">
        <v>4404</v>
      </c>
      <c r="V56" s="68">
        <v>9389</v>
      </c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</row>
    <row r="57" spans="1:49" ht="12.75">
      <c r="A57" s="26" t="s">
        <v>36</v>
      </c>
      <c r="B57" s="67">
        <v>0</v>
      </c>
      <c r="C57" s="75">
        <v>0</v>
      </c>
      <c r="D57" s="67">
        <v>0</v>
      </c>
      <c r="E57" s="75">
        <v>0</v>
      </c>
      <c r="F57" s="67">
        <v>0</v>
      </c>
      <c r="G57" s="75">
        <v>0</v>
      </c>
      <c r="H57" s="67">
        <v>0</v>
      </c>
      <c r="I57" s="75">
        <v>0</v>
      </c>
      <c r="J57" s="67">
        <v>0</v>
      </c>
      <c r="K57" s="75">
        <v>1</v>
      </c>
      <c r="L57" s="67">
        <v>231</v>
      </c>
      <c r="M57" s="75">
        <v>94</v>
      </c>
      <c r="N57" s="67">
        <v>241</v>
      </c>
      <c r="O57" s="75">
        <v>108</v>
      </c>
      <c r="P57" s="67">
        <v>85</v>
      </c>
      <c r="Q57" s="75">
        <v>34</v>
      </c>
      <c r="R57" s="67">
        <v>30</v>
      </c>
      <c r="S57" s="75">
        <v>15</v>
      </c>
      <c r="T57" s="70">
        <v>587</v>
      </c>
      <c r="U57" s="76">
        <v>252</v>
      </c>
      <c r="V57" s="68">
        <v>839</v>
      </c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</row>
    <row r="58" spans="1:49" ht="12.75">
      <c r="A58" s="26" t="s">
        <v>37</v>
      </c>
      <c r="B58" s="67">
        <v>0</v>
      </c>
      <c r="C58" s="75">
        <v>0</v>
      </c>
      <c r="D58" s="67">
        <v>0</v>
      </c>
      <c r="E58" s="75">
        <v>0</v>
      </c>
      <c r="F58" s="67">
        <v>0</v>
      </c>
      <c r="G58" s="75">
        <v>0</v>
      </c>
      <c r="H58" s="67">
        <v>0</v>
      </c>
      <c r="I58" s="75">
        <v>0</v>
      </c>
      <c r="J58" s="67">
        <v>0</v>
      </c>
      <c r="K58" s="75">
        <v>0</v>
      </c>
      <c r="L58" s="67">
        <v>220</v>
      </c>
      <c r="M58" s="75">
        <v>100</v>
      </c>
      <c r="N58" s="67">
        <v>259</v>
      </c>
      <c r="O58" s="75">
        <v>153</v>
      </c>
      <c r="P58" s="67">
        <v>140</v>
      </c>
      <c r="Q58" s="75">
        <v>63</v>
      </c>
      <c r="R58" s="67">
        <v>61</v>
      </c>
      <c r="S58" s="75">
        <v>56</v>
      </c>
      <c r="T58" s="70">
        <v>680</v>
      </c>
      <c r="U58" s="76">
        <v>372</v>
      </c>
      <c r="V58" s="68">
        <v>1052</v>
      </c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</row>
    <row r="59" spans="1:49" ht="12.75">
      <c r="A59" s="26" t="s">
        <v>38</v>
      </c>
      <c r="B59" s="67">
        <v>0</v>
      </c>
      <c r="C59" s="75">
        <v>0</v>
      </c>
      <c r="D59" s="67">
        <v>0</v>
      </c>
      <c r="E59" s="75">
        <v>0</v>
      </c>
      <c r="F59" s="67">
        <v>0</v>
      </c>
      <c r="G59" s="75">
        <v>0</v>
      </c>
      <c r="H59" s="67">
        <v>0</v>
      </c>
      <c r="I59" s="75">
        <v>0</v>
      </c>
      <c r="J59" s="67">
        <v>0</v>
      </c>
      <c r="K59" s="75">
        <v>0</v>
      </c>
      <c r="L59" s="67">
        <v>8</v>
      </c>
      <c r="M59" s="75">
        <v>3</v>
      </c>
      <c r="N59" s="67">
        <v>11</v>
      </c>
      <c r="O59" s="75">
        <v>1</v>
      </c>
      <c r="P59" s="67">
        <v>4</v>
      </c>
      <c r="Q59" s="75">
        <v>0</v>
      </c>
      <c r="R59" s="67">
        <v>0</v>
      </c>
      <c r="S59" s="75">
        <v>0</v>
      </c>
      <c r="T59" s="70">
        <v>23</v>
      </c>
      <c r="U59" s="76">
        <v>4</v>
      </c>
      <c r="V59" s="68">
        <v>27</v>
      </c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</row>
    <row r="60" spans="1:49" s="19" customFormat="1" ht="12.75">
      <c r="A60" s="10" t="s">
        <v>22</v>
      </c>
      <c r="B60" s="74">
        <v>0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1</v>
      </c>
      <c r="J60" s="74">
        <v>0</v>
      </c>
      <c r="K60" s="73">
        <v>11</v>
      </c>
      <c r="L60" s="74">
        <v>2982</v>
      </c>
      <c r="M60" s="73">
        <v>2976</v>
      </c>
      <c r="N60" s="74">
        <v>3279</v>
      </c>
      <c r="O60" s="73">
        <v>2623</v>
      </c>
      <c r="P60" s="74">
        <v>1173</v>
      </c>
      <c r="Q60" s="73">
        <v>762</v>
      </c>
      <c r="R60" s="74">
        <v>374</v>
      </c>
      <c r="S60" s="73">
        <v>279</v>
      </c>
      <c r="T60" s="74">
        <v>7808</v>
      </c>
      <c r="U60" s="73">
        <v>6652</v>
      </c>
      <c r="V60" s="73">
        <v>14460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</row>
    <row r="61" spans="1:49" s="7" customFormat="1" ht="12.75">
      <c r="A61" s="26"/>
      <c r="B61" s="67"/>
      <c r="C61" s="68"/>
      <c r="D61" s="67"/>
      <c r="E61" s="68"/>
      <c r="F61" s="67"/>
      <c r="G61" s="68"/>
      <c r="H61" s="67"/>
      <c r="I61" s="68"/>
      <c r="J61" s="67"/>
      <c r="K61" s="68"/>
      <c r="L61" s="67"/>
      <c r="M61" s="68"/>
      <c r="N61" s="67"/>
      <c r="O61" s="68"/>
      <c r="P61" s="67"/>
      <c r="Q61" s="68"/>
      <c r="R61" s="67"/>
      <c r="S61" s="68"/>
      <c r="T61" s="70"/>
      <c r="U61" s="69"/>
      <c r="V61" s="68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</row>
    <row r="62" spans="1:49" s="7" customFormat="1" ht="12.75">
      <c r="A62" s="42" t="s">
        <v>65</v>
      </c>
      <c r="B62" s="67"/>
      <c r="C62" s="68"/>
      <c r="D62" s="67"/>
      <c r="E62" s="68"/>
      <c r="F62" s="67"/>
      <c r="G62" s="68"/>
      <c r="H62" s="67"/>
      <c r="I62" s="68"/>
      <c r="J62" s="67"/>
      <c r="K62" s="68"/>
      <c r="L62" s="67"/>
      <c r="M62" s="68"/>
      <c r="N62" s="67"/>
      <c r="O62" s="68"/>
      <c r="P62" s="67"/>
      <c r="Q62" s="68"/>
      <c r="R62" s="67"/>
      <c r="S62" s="68"/>
      <c r="T62" s="70"/>
      <c r="U62" s="69"/>
      <c r="V62" s="68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</row>
    <row r="63" spans="1:49" s="19" customFormat="1" ht="12.75">
      <c r="A63" s="42" t="s">
        <v>40</v>
      </c>
      <c r="B63" s="78"/>
      <c r="C63" s="79"/>
      <c r="D63" s="78"/>
      <c r="E63" s="79"/>
      <c r="F63" s="78"/>
      <c r="G63" s="79"/>
      <c r="H63" s="78"/>
      <c r="I63" s="79"/>
      <c r="J63" s="78"/>
      <c r="K63" s="79"/>
      <c r="L63" s="78"/>
      <c r="M63" s="79"/>
      <c r="N63" s="78"/>
      <c r="O63" s="79"/>
      <c r="P63" s="78"/>
      <c r="Q63" s="79"/>
      <c r="R63" s="78"/>
      <c r="S63" s="79"/>
      <c r="T63" s="78"/>
      <c r="U63" s="79"/>
      <c r="V63" s="79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</row>
    <row r="64" spans="1:49" ht="12.75">
      <c r="A64" s="26" t="s">
        <v>34</v>
      </c>
      <c r="B64" s="67">
        <v>0</v>
      </c>
      <c r="C64" s="68">
        <v>0</v>
      </c>
      <c r="D64" s="67">
        <v>0</v>
      </c>
      <c r="E64" s="68">
        <v>0</v>
      </c>
      <c r="F64" s="67">
        <v>0</v>
      </c>
      <c r="G64" s="68">
        <v>0</v>
      </c>
      <c r="H64" s="67">
        <v>0</v>
      </c>
      <c r="I64" s="68">
        <v>0</v>
      </c>
      <c r="J64" s="67">
        <v>0</v>
      </c>
      <c r="K64" s="68">
        <v>0</v>
      </c>
      <c r="L64" s="67">
        <v>0</v>
      </c>
      <c r="M64" s="68">
        <v>0</v>
      </c>
      <c r="N64" s="67">
        <v>6</v>
      </c>
      <c r="O64" s="68">
        <v>12</v>
      </c>
      <c r="P64" s="67">
        <v>0</v>
      </c>
      <c r="Q64" s="68">
        <v>3</v>
      </c>
      <c r="R64" s="67">
        <v>3</v>
      </c>
      <c r="S64" s="68">
        <v>0</v>
      </c>
      <c r="T64" s="70">
        <v>9</v>
      </c>
      <c r="U64" s="69">
        <v>15</v>
      </c>
      <c r="V64" s="68">
        <v>24</v>
      </c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</row>
    <row r="65" spans="1:49" ht="12.75">
      <c r="A65" s="26" t="s">
        <v>35</v>
      </c>
      <c r="B65" s="67">
        <v>0</v>
      </c>
      <c r="C65" s="75">
        <v>0</v>
      </c>
      <c r="D65" s="67">
        <v>0</v>
      </c>
      <c r="E65" s="75">
        <v>0</v>
      </c>
      <c r="F65" s="67">
        <v>0</v>
      </c>
      <c r="G65" s="75">
        <v>0</v>
      </c>
      <c r="H65" s="67">
        <v>0</v>
      </c>
      <c r="I65" s="75">
        <v>0</v>
      </c>
      <c r="J65" s="67">
        <v>0</v>
      </c>
      <c r="K65" s="75">
        <v>0</v>
      </c>
      <c r="L65" s="67">
        <v>0</v>
      </c>
      <c r="M65" s="75">
        <v>0</v>
      </c>
      <c r="N65" s="67">
        <v>7</v>
      </c>
      <c r="O65" s="75">
        <v>3</v>
      </c>
      <c r="P65" s="67">
        <v>2</v>
      </c>
      <c r="Q65" s="75">
        <v>2</v>
      </c>
      <c r="R65" s="67">
        <v>6</v>
      </c>
      <c r="S65" s="75">
        <v>3</v>
      </c>
      <c r="T65" s="70">
        <v>15</v>
      </c>
      <c r="U65" s="76">
        <v>8</v>
      </c>
      <c r="V65" s="68">
        <v>23</v>
      </c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</row>
    <row r="66" spans="1:49" ht="12.75">
      <c r="A66" s="26" t="s">
        <v>36</v>
      </c>
      <c r="B66" s="67">
        <v>0</v>
      </c>
      <c r="C66" s="75">
        <v>0</v>
      </c>
      <c r="D66" s="67">
        <v>0</v>
      </c>
      <c r="E66" s="75">
        <v>0</v>
      </c>
      <c r="F66" s="67">
        <v>0</v>
      </c>
      <c r="G66" s="75">
        <v>0</v>
      </c>
      <c r="H66" s="67">
        <v>0</v>
      </c>
      <c r="I66" s="75">
        <v>0</v>
      </c>
      <c r="J66" s="67">
        <v>0</v>
      </c>
      <c r="K66" s="75">
        <v>0</v>
      </c>
      <c r="L66" s="67">
        <v>0</v>
      </c>
      <c r="M66" s="75">
        <v>0</v>
      </c>
      <c r="N66" s="67">
        <v>0</v>
      </c>
      <c r="O66" s="75">
        <v>0</v>
      </c>
      <c r="P66" s="67">
        <v>0</v>
      </c>
      <c r="Q66" s="75">
        <v>0</v>
      </c>
      <c r="R66" s="67">
        <v>0</v>
      </c>
      <c r="S66" s="75">
        <v>0</v>
      </c>
      <c r="T66" s="70">
        <v>0</v>
      </c>
      <c r="U66" s="76">
        <v>0</v>
      </c>
      <c r="V66" s="68">
        <v>0</v>
      </c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</row>
    <row r="67" spans="1:49" ht="12.75">
      <c r="A67" s="26" t="s">
        <v>37</v>
      </c>
      <c r="B67" s="67">
        <v>0</v>
      </c>
      <c r="C67" s="75">
        <v>0</v>
      </c>
      <c r="D67" s="67">
        <v>0</v>
      </c>
      <c r="E67" s="75">
        <v>0</v>
      </c>
      <c r="F67" s="67">
        <v>0</v>
      </c>
      <c r="G67" s="75">
        <v>0</v>
      </c>
      <c r="H67" s="67">
        <v>0</v>
      </c>
      <c r="I67" s="75">
        <v>0</v>
      </c>
      <c r="J67" s="67">
        <v>0</v>
      </c>
      <c r="K67" s="75">
        <v>0</v>
      </c>
      <c r="L67" s="67">
        <v>0</v>
      </c>
      <c r="M67" s="75">
        <v>0</v>
      </c>
      <c r="N67" s="67">
        <v>0</v>
      </c>
      <c r="O67" s="75">
        <v>0</v>
      </c>
      <c r="P67" s="67">
        <v>0</v>
      </c>
      <c r="Q67" s="75">
        <v>0</v>
      </c>
      <c r="R67" s="67">
        <v>0</v>
      </c>
      <c r="S67" s="75">
        <v>0</v>
      </c>
      <c r="T67" s="70">
        <v>0</v>
      </c>
      <c r="U67" s="76">
        <v>0</v>
      </c>
      <c r="V67" s="68">
        <v>0</v>
      </c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</row>
    <row r="68" spans="1:49" s="19" customFormat="1" ht="12.75">
      <c r="A68" s="10" t="s">
        <v>67</v>
      </c>
      <c r="B68" s="74">
        <v>0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3">
        <v>0</v>
      </c>
      <c r="L68" s="74">
        <v>0</v>
      </c>
      <c r="M68" s="73">
        <v>0</v>
      </c>
      <c r="N68" s="74">
        <v>13</v>
      </c>
      <c r="O68" s="73">
        <v>15</v>
      </c>
      <c r="P68" s="74">
        <v>2</v>
      </c>
      <c r="Q68" s="73">
        <v>5</v>
      </c>
      <c r="R68" s="74">
        <v>9</v>
      </c>
      <c r="S68" s="73">
        <v>3</v>
      </c>
      <c r="T68" s="74">
        <v>24</v>
      </c>
      <c r="U68" s="73">
        <v>23</v>
      </c>
      <c r="V68" s="73">
        <v>47</v>
      </c>
      <c r="W68" s="46"/>
      <c r="X68" s="79"/>
      <c r="Y68" s="79"/>
      <c r="Z68" s="79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</row>
    <row r="69" spans="1:49" s="7" customFormat="1" ht="12.75">
      <c r="A69" s="42" t="s">
        <v>41</v>
      </c>
      <c r="B69" s="67"/>
      <c r="C69" s="68"/>
      <c r="D69" s="67"/>
      <c r="E69" s="68"/>
      <c r="F69" s="67"/>
      <c r="G69" s="68"/>
      <c r="H69" s="67"/>
      <c r="I69" s="68"/>
      <c r="J69" s="67"/>
      <c r="K69" s="68"/>
      <c r="L69" s="67"/>
      <c r="M69" s="68"/>
      <c r="N69" s="67"/>
      <c r="O69" s="68"/>
      <c r="P69" s="67"/>
      <c r="Q69" s="68"/>
      <c r="R69" s="67"/>
      <c r="S69" s="68"/>
      <c r="T69" s="70"/>
      <c r="U69" s="69"/>
      <c r="V69" s="68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</row>
    <row r="70" spans="1:49" ht="12.75">
      <c r="A70" s="26" t="s">
        <v>34</v>
      </c>
      <c r="B70" s="67">
        <v>0</v>
      </c>
      <c r="C70" s="68">
        <v>0</v>
      </c>
      <c r="D70" s="67">
        <v>0</v>
      </c>
      <c r="E70" s="68">
        <v>0</v>
      </c>
      <c r="F70" s="67">
        <v>0</v>
      </c>
      <c r="G70" s="68">
        <v>0</v>
      </c>
      <c r="H70" s="67">
        <v>0</v>
      </c>
      <c r="I70" s="68">
        <v>0</v>
      </c>
      <c r="J70" s="67">
        <v>0</v>
      </c>
      <c r="K70" s="68">
        <v>0</v>
      </c>
      <c r="L70" s="67">
        <v>0</v>
      </c>
      <c r="M70" s="68">
        <v>0</v>
      </c>
      <c r="N70" s="67">
        <v>31</v>
      </c>
      <c r="O70" s="68">
        <v>50</v>
      </c>
      <c r="P70" s="67">
        <v>21</v>
      </c>
      <c r="Q70" s="68">
        <v>61</v>
      </c>
      <c r="R70" s="67">
        <v>38</v>
      </c>
      <c r="S70" s="68">
        <v>60</v>
      </c>
      <c r="T70" s="70">
        <v>90</v>
      </c>
      <c r="U70" s="69">
        <v>171</v>
      </c>
      <c r="V70" s="68">
        <v>261</v>
      </c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</row>
    <row r="71" spans="1:49" ht="12.75">
      <c r="A71" s="26" t="s">
        <v>35</v>
      </c>
      <c r="B71" s="67">
        <v>0</v>
      </c>
      <c r="C71" s="75">
        <v>0</v>
      </c>
      <c r="D71" s="67">
        <v>0</v>
      </c>
      <c r="E71" s="75">
        <v>0</v>
      </c>
      <c r="F71" s="67">
        <v>0</v>
      </c>
      <c r="G71" s="75">
        <v>0</v>
      </c>
      <c r="H71" s="67">
        <v>0</v>
      </c>
      <c r="I71" s="75">
        <v>0</v>
      </c>
      <c r="J71" s="67">
        <v>0</v>
      </c>
      <c r="K71" s="75">
        <v>0</v>
      </c>
      <c r="L71" s="67">
        <v>0</v>
      </c>
      <c r="M71" s="75">
        <v>1</v>
      </c>
      <c r="N71" s="67">
        <v>313</v>
      </c>
      <c r="O71" s="75">
        <v>159</v>
      </c>
      <c r="P71" s="67">
        <v>243</v>
      </c>
      <c r="Q71" s="75">
        <v>224</v>
      </c>
      <c r="R71" s="67">
        <v>176</v>
      </c>
      <c r="S71" s="75">
        <v>226</v>
      </c>
      <c r="T71" s="70">
        <v>732</v>
      </c>
      <c r="U71" s="76">
        <v>610</v>
      </c>
      <c r="V71" s="68">
        <v>1342</v>
      </c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</row>
    <row r="72" spans="1:49" ht="12.75">
      <c r="A72" s="26" t="s">
        <v>36</v>
      </c>
      <c r="B72" s="67">
        <v>0</v>
      </c>
      <c r="C72" s="75">
        <v>0</v>
      </c>
      <c r="D72" s="67">
        <v>0</v>
      </c>
      <c r="E72" s="75">
        <v>0</v>
      </c>
      <c r="F72" s="67">
        <v>0</v>
      </c>
      <c r="G72" s="75">
        <v>0</v>
      </c>
      <c r="H72" s="67">
        <v>0</v>
      </c>
      <c r="I72" s="75">
        <v>0</v>
      </c>
      <c r="J72" s="67">
        <v>0</v>
      </c>
      <c r="K72" s="75">
        <v>0</v>
      </c>
      <c r="L72" s="67">
        <v>0</v>
      </c>
      <c r="M72" s="75">
        <v>0</v>
      </c>
      <c r="N72" s="67">
        <v>34</v>
      </c>
      <c r="O72" s="75">
        <v>14</v>
      </c>
      <c r="P72" s="67">
        <v>18</v>
      </c>
      <c r="Q72" s="75">
        <v>25</v>
      </c>
      <c r="R72" s="67">
        <v>14</v>
      </c>
      <c r="S72" s="75">
        <v>27</v>
      </c>
      <c r="T72" s="70">
        <v>66</v>
      </c>
      <c r="U72" s="76">
        <v>66</v>
      </c>
      <c r="V72" s="68">
        <v>132</v>
      </c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</row>
    <row r="73" spans="1:49" ht="12.75">
      <c r="A73" s="26" t="s">
        <v>37</v>
      </c>
      <c r="B73" s="67">
        <v>0</v>
      </c>
      <c r="C73" s="75">
        <v>0</v>
      </c>
      <c r="D73" s="67">
        <v>0</v>
      </c>
      <c r="E73" s="75">
        <v>0</v>
      </c>
      <c r="F73" s="67">
        <v>0</v>
      </c>
      <c r="G73" s="75">
        <v>0</v>
      </c>
      <c r="H73" s="67">
        <v>0</v>
      </c>
      <c r="I73" s="75">
        <v>0</v>
      </c>
      <c r="J73" s="67">
        <v>0</v>
      </c>
      <c r="K73" s="75">
        <v>0</v>
      </c>
      <c r="L73" s="67">
        <v>0</v>
      </c>
      <c r="M73" s="75">
        <v>0</v>
      </c>
      <c r="N73" s="67">
        <v>13</v>
      </c>
      <c r="O73" s="75">
        <v>2</v>
      </c>
      <c r="P73" s="67">
        <v>10</v>
      </c>
      <c r="Q73" s="75">
        <v>8</v>
      </c>
      <c r="R73" s="67">
        <v>8</v>
      </c>
      <c r="S73" s="75">
        <v>6</v>
      </c>
      <c r="T73" s="70">
        <v>31</v>
      </c>
      <c r="U73" s="76">
        <v>16</v>
      </c>
      <c r="V73" s="68">
        <v>47</v>
      </c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</row>
    <row r="74" spans="1:49" s="19" customFormat="1" ht="12.75">
      <c r="A74" s="10" t="s">
        <v>22</v>
      </c>
      <c r="B74" s="74">
        <v>0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3">
        <v>0</v>
      </c>
      <c r="L74" s="74">
        <v>0</v>
      </c>
      <c r="M74" s="73">
        <v>1</v>
      </c>
      <c r="N74" s="74">
        <v>391</v>
      </c>
      <c r="O74" s="73">
        <v>225</v>
      </c>
      <c r="P74" s="74">
        <v>292</v>
      </c>
      <c r="Q74" s="73">
        <v>318</v>
      </c>
      <c r="R74" s="74">
        <v>236</v>
      </c>
      <c r="S74" s="73">
        <v>319</v>
      </c>
      <c r="T74" s="74">
        <v>919</v>
      </c>
      <c r="U74" s="73">
        <v>863</v>
      </c>
      <c r="V74" s="73">
        <v>1782</v>
      </c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</row>
    <row r="75" spans="1:49" s="19" customFormat="1" ht="12.75">
      <c r="A75" s="42" t="s">
        <v>43</v>
      </c>
      <c r="B75" s="78"/>
      <c r="C75" s="79"/>
      <c r="D75" s="78"/>
      <c r="E75" s="79"/>
      <c r="F75" s="78"/>
      <c r="G75" s="79"/>
      <c r="H75" s="78"/>
      <c r="I75" s="79"/>
      <c r="J75" s="78"/>
      <c r="K75" s="79"/>
      <c r="L75" s="78"/>
      <c r="M75" s="79"/>
      <c r="N75" s="78"/>
      <c r="O75" s="79"/>
      <c r="P75" s="78"/>
      <c r="Q75" s="79"/>
      <c r="R75" s="78"/>
      <c r="S75" s="79"/>
      <c r="T75" s="78"/>
      <c r="U75" s="79"/>
      <c r="V75" s="79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</row>
    <row r="76" spans="1:49" ht="12.75">
      <c r="A76" s="26" t="s">
        <v>34</v>
      </c>
      <c r="B76" s="67">
        <v>0</v>
      </c>
      <c r="C76" s="68">
        <v>0</v>
      </c>
      <c r="D76" s="67">
        <v>0</v>
      </c>
      <c r="E76" s="68">
        <v>0</v>
      </c>
      <c r="F76" s="67">
        <v>0</v>
      </c>
      <c r="G76" s="68">
        <v>0</v>
      </c>
      <c r="H76" s="67">
        <v>0</v>
      </c>
      <c r="I76" s="68">
        <v>0</v>
      </c>
      <c r="J76" s="67">
        <v>0</v>
      </c>
      <c r="K76" s="68">
        <v>0</v>
      </c>
      <c r="L76" s="67">
        <v>0</v>
      </c>
      <c r="M76" s="68">
        <v>1</v>
      </c>
      <c r="N76" s="67">
        <v>6</v>
      </c>
      <c r="O76" s="68">
        <v>26</v>
      </c>
      <c r="P76" s="67">
        <v>6</v>
      </c>
      <c r="Q76" s="68">
        <v>8</v>
      </c>
      <c r="R76" s="67">
        <v>4</v>
      </c>
      <c r="S76" s="68">
        <v>8</v>
      </c>
      <c r="T76" s="70">
        <v>16</v>
      </c>
      <c r="U76" s="69">
        <v>43</v>
      </c>
      <c r="V76" s="68">
        <v>59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</row>
    <row r="77" spans="1:49" ht="12.75">
      <c r="A77" s="26" t="s">
        <v>35</v>
      </c>
      <c r="B77" s="67">
        <v>0</v>
      </c>
      <c r="C77" s="75">
        <v>0</v>
      </c>
      <c r="D77" s="67">
        <v>0</v>
      </c>
      <c r="E77" s="75">
        <v>0</v>
      </c>
      <c r="F77" s="67">
        <v>0</v>
      </c>
      <c r="G77" s="75">
        <v>0</v>
      </c>
      <c r="H77" s="67">
        <v>0</v>
      </c>
      <c r="I77" s="75">
        <v>0</v>
      </c>
      <c r="J77" s="67">
        <v>0</v>
      </c>
      <c r="K77" s="75">
        <v>0</v>
      </c>
      <c r="L77" s="67">
        <v>0</v>
      </c>
      <c r="M77" s="75">
        <v>0</v>
      </c>
      <c r="N77" s="67">
        <v>4</v>
      </c>
      <c r="O77" s="75">
        <v>8</v>
      </c>
      <c r="P77" s="67">
        <v>2</v>
      </c>
      <c r="Q77" s="75">
        <v>0</v>
      </c>
      <c r="R77" s="67">
        <v>7</v>
      </c>
      <c r="S77" s="75">
        <v>0</v>
      </c>
      <c r="T77" s="70">
        <v>13</v>
      </c>
      <c r="U77" s="76">
        <v>8</v>
      </c>
      <c r="V77" s="68">
        <v>21</v>
      </c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</row>
    <row r="78" spans="1:49" ht="12.75">
      <c r="A78" s="26" t="s">
        <v>36</v>
      </c>
      <c r="B78" s="67">
        <v>0</v>
      </c>
      <c r="C78" s="75">
        <v>0</v>
      </c>
      <c r="D78" s="67">
        <v>0</v>
      </c>
      <c r="E78" s="75">
        <v>0</v>
      </c>
      <c r="F78" s="67">
        <v>0</v>
      </c>
      <c r="G78" s="75">
        <v>0</v>
      </c>
      <c r="H78" s="67">
        <v>0</v>
      </c>
      <c r="I78" s="75">
        <v>0</v>
      </c>
      <c r="J78" s="67">
        <v>0</v>
      </c>
      <c r="K78" s="75">
        <v>0</v>
      </c>
      <c r="L78" s="67">
        <v>0</v>
      </c>
      <c r="M78" s="75">
        <v>0</v>
      </c>
      <c r="N78" s="67">
        <v>0</v>
      </c>
      <c r="O78" s="75">
        <v>0</v>
      </c>
      <c r="P78" s="67">
        <v>0</v>
      </c>
      <c r="Q78" s="75">
        <v>0</v>
      </c>
      <c r="R78" s="67">
        <v>0</v>
      </c>
      <c r="S78" s="75">
        <v>0</v>
      </c>
      <c r="T78" s="70">
        <v>0</v>
      </c>
      <c r="U78" s="76">
        <v>0</v>
      </c>
      <c r="V78" s="68">
        <v>0</v>
      </c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</row>
    <row r="79" spans="1:49" ht="12.75">
      <c r="A79" s="26" t="s">
        <v>37</v>
      </c>
      <c r="B79" s="67">
        <v>0</v>
      </c>
      <c r="C79" s="75">
        <v>0</v>
      </c>
      <c r="D79" s="67">
        <v>0</v>
      </c>
      <c r="E79" s="75">
        <v>0</v>
      </c>
      <c r="F79" s="67">
        <v>0</v>
      </c>
      <c r="G79" s="75">
        <v>0</v>
      </c>
      <c r="H79" s="67">
        <v>0</v>
      </c>
      <c r="I79" s="75">
        <v>0</v>
      </c>
      <c r="J79" s="67">
        <v>0</v>
      </c>
      <c r="K79" s="75">
        <v>0</v>
      </c>
      <c r="L79" s="67">
        <v>0</v>
      </c>
      <c r="M79" s="75">
        <v>1</v>
      </c>
      <c r="N79" s="67">
        <v>8</v>
      </c>
      <c r="O79" s="75">
        <v>16</v>
      </c>
      <c r="P79" s="67">
        <v>3</v>
      </c>
      <c r="Q79" s="75">
        <v>9</v>
      </c>
      <c r="R79" s="67">
        <v>3</v>
      </c>
      <c r="S79" s="75">
        <v>2</v>
      </c>
      <c r="T79" s="70">
        <v>14</v>
      </c>
      <c r="U79" s="76">
        <v>28</v>
      </c>
      <c r="V79" s="68">
        <v>42</v>
      </c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</row>
    <row r="80" spans="1:49" s="24" customFormat="1" ht="12.75">
      <c r="A80" s="10" t="s">
        <v>22</v>
      </c>
      <c r="B80" s="74">
        <v>0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3">
        <v>0</v>
      </c>
      <c r="L80" s="74">
        <v>0</v>
      </c>
      <c r="M80" s="73">
        <v>2</v>
      </c>
      <c r="N80" s="74">
        <v>18</v>
      </c>
      <c r="O80" s="73">
        <v>50</v>
      </c>
      <c r="P80" s="74">
        <v>11</v>
      </c>
      <c r="Q80" s="73">
        <v>17</v>
      </c>
      <c r="R80" s="74">
        <v>14</v>
      </c>
      <c r="S80" s="73">
        <v>10</v>
      </c>
      <c r="T80" s="74">
        <v>43</v>
      </c>
      <c r="U80" s="73">
        <v>79</v>
      </c>
      <c r="V80" s="73">
        <v>122</v>
      </c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</row>
    <row r="81" spans="1:49" s="19" customFormat="1" ht="12.75">
      <c r="A81" s="42" t="s">
        <v>42</v>
      </c>
      <c r="B81" s="78"/>
      <c r="C81" s="79"/>
      <c r="D81" s="78"/>
      <c r="E81" s="79"/>
      <c r="F81" s="78"/>
      <c r="G81" s="79"/>
      <c r="H81" s="78"/>
      <c r="I81" s="79"/>
      <c r="J81" s="78"/>
      <c r="K81" s="79"/>
      <c r="L81" s="78"/>
      <c r="M81" s="79"/>
      <c r="N81" s="78"/>
      <c r="O81" s="79"/>
      <c r="P81" s="78"/>
      <c r="Q81" s="79"/>
      <c r="R81" s="78"/>
      <c r="S81" s="79"/>
      <c r="T81" s="78"/>
      <c r="U81" s="79"/>
      <c r="V81" s="79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</row>
    <row r="82" spans="1:49" ht="12.75">
      <c r="A82" s="26" t="s">
        <v>34</v>
      </c>
      <c r="B82" s="67">
        <v>0</v>
      </c>
      <c r="C82" s="68">
        <v>0</v>
      </c>
      <c r="D82" s="67">
        <v>0</v>
      </c>
      <c r="E82" s="68">
        <v>0</v>
      </c>
      <c r="F82" s="67">
        <v>0</v>
      </c>
      <c r="G82" s="68">
        <v>0</v>
      </c>
      <c r="H82" s="67">
        <v>0</v>
      </c>
      <c r="I82" s="68">
        <v>0</v>
      </c>
      <c r="J82" s="67">
        <v>0</v>
      </c>
      <c r="K82" s="68">
        <v>0</v>
      </c>
      <c r="L82" s="67">
        <v>2</v>
      </c>
      <c r="M82" s="68">
        <v>0</v>
      </c>
      <c r="N82" s="67">
        <v>341</v>
      </c>
      <c r="O82" s="68">
        <v>472</v>
      </c>
      <c r="P82" s="67">
        <v>468</v>
      </c>
      <c r="Q82" s="68">
        <v>475</v>
      </c>
      <c r="R82" s="67">
        <v>323</v>
      </c>
      <c r="S82" s="68">
        <v>289</v>
      </c>
      <c r="T82" s="70">
        <v>1134</v>
      </c>
      <c r="U82" s="69">
        <v>1236</v>
      </c>
      <c r="V82" s="68">
        <v>2370</v>
      </c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</row>
    <row r="83" spans="1:49" ht="12.75">
      <c r="A83" s="26" t="s">
        <v>35</v>
      </c>
      <c r="B83" s="67">
        <v>0</v>
      </c>
      <c r="C83" s="75">
        <v>0</v>
      </c>
      <c r="D83" s="67">
        <v>0</v>
      </c>
      <c r="E83" s="75">
        <v>0</v>
      </c>
      <c r="F83" s="67">
        <v>0</v>
      </c>
      <c r="G83" s="75">
        <v>0</v>
      </c>
      <c r="H83" s="67">
        <v>0</v>
      </c>
      <c r="I83" s="75">
        <v>0</v>
      </c>
      <c r="J83" s="67">
        <v>1</v>
      </c>
      <c r="K83" s="75">
        <v>1</v>
      </c>
      <c r="L83" s="67">
        <v>0</v>
      </c>
      <c r="M83" s="75">
        <v>1</v>
      </c>
      <c r="N83" s="67">
        <v>1606</v>
      </c>
      <c r="O83" s="75">
        <v>1741</v>
      </c>
      <c r="P83" s="67">
        <v>1431</v>
      </c>
      <c r="Q83" s="75">
        <v>1243</v>
      </c>
      <c r="R83" s="67">
        <v>570</v>
      </c>
      <c r="S83" s="75">
        <v>413</v>
      </c>
      <c r="T83" s="70">
        <v>3608</v>
      </c>
      <c r="U83" s="76">
        <v>3399</v>
      </c>
      <c r="V83" s="68">
        <v>7007</v>
      </c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</row>
    <row r="84" spans="1:49" ht="12.75">
      <c r="A84" s="26" t="s">
        <v>36</v>
      </c>
      <c r="B84" s="67">
        <v>0</v>
      </c>
      <c r="C84" s="75">
        <v>0</v>
      </c>
      <c r="D84" s="67">
        <v>0</v>
      </c>
      <c r="E84" s="75">
        <v>0</v>
      </c>
      <c r="F84" s="67">
        <v>0</v>
      </c>
      <c r="G84" s="75">
        <v>0</v>
      </c>
      <c r="H84" s="67">
        <v>0</v>
      </c>
      <c r="I84" s="75">
        <v>0</v>
      </c>
      <c r="J84" s="67">
        <v>0</v>
      </c>
      <c r="K84" s="75">
        <v>0</v>
      </c>
      <c r="L84" s="67">
        <v>0</v>
      </c>
      <c r="M84" s="75">
        <v>0</v>
      </c>
      <c r="N84" s="67">
        <v>170</v>
      </c>
      <c r="O84" s="75">
        <v>85</v>
      </c>
      <c r="P84" s="67">
        <v>164</v>
      </c>
      <c r="Q84" s="75">
        <v>84</v>
      </c>
      <c r="R84" s="67">
        <v>91</v>
      </c>
      <c r="S84" s="75">
        <v>37</v>
      </c>
      <c r="T84" s="70">
        <v>425</v>
      </c>
      <c r="U84" s="76">
        <v>206</v>
      </c>
      <c r="V84" s="68">
        <v>631</v>
      </c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</row>
    <row r="85" spans="1:49" ht="12.75">
      <c r="A85" s="26" t="s">
        <v>37</v>
      </c>
      <c r="B85" s="67">
        <v>0</v>
      </c>
      <c r="C85" s="75">
        <v>0</v>
      </c>
      <c r="D85" s="67">
        <v>0</v>
      </c>
      <c r="E85" s="75">
        <v>0</v>
      </c>
      <c r="F85" s="67">
        <v>0</v>
      </c>
      <c r="G85" s="75">
        <v>0</v>
      </c>
      <c r="H85" s="67">
        <v>0</v>
      </c>
      <c r="I85" s="75">
        <v>0</v>
      </c>
      <c r="J85" s="67">
        <v>0</v>
      </c>
      <c r="K85" s="75">
        <v>0</v>
      </c>
      <c r="L85" s="67">
        <v>0</v>
      </c>
      <c r="M85" s="75">
        <v>0</v>
      </c>
      <c r="N85" s="67">
        <v>150</v>
      </c>
      <c r="O85" s="75">
        <v>86</v>
      </c>
      <c r="P85" s="67">
        <v>155</v>
      </c>
      <c r="Q85" s="75">
        <v>123</v>
      </c>
      <c r="R85" s="67">
        <v>116</v>
      </c>
      <c r="S85" s="75">
        <v>82</v>
      </c>
      <c r="T85" s="70">
        <v>421</v>
      </c>
      <c r="U85" s="76">
        <v>291</v>
      </c>
      <c r="V85" s="68">
        <v>712</v>
      </c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</row>
    <row r="86" spans="1:49" ht="12.75">
      <c r="A86" s="26" t="s">
        <v>38</v>
      </c>
      <c r="B86" s="67">
        <v>0</v>
      </c>
      <c r="C86" s="75">
        <v>0</v>
      </c>
      <c r="D86" s="67">
        <v>0</v>
      </c>
      <c r="E86" s="75">
        <v>0</v>
      </c>
      <c r="F86" s="67">
        <v>0</v>
      </c>
      <c r="G86" s="75">
        <v>0</v>
      </c>
      <c r="H86" s="67">
        <v>0</v>
      </c>
      <c r="I86" s="75">
        <v>0</v>
      </c>
      <c r="J86" s="67">
        <v>0</v>
      </c>
      <c r="K86" s="75">
        <v>0</v>
      </c>
      <c r="L86" s="67">
        <v>0</v>
      </c>
      <c r="M86" s="75">
        <v>0</v>
      </c>
      <c r="N86" s="67">
        <v>6</v>
      </c>
      <c r="O86" s="75">
        <v>0</v>
      </c>
      <c r="P86" s="67">
        <v>4</v>
      </c>
      <c r="Q86" s="75">
        <v>2</v>
      </c>
      <c r="R86" s="67">
        <v>2</v>
      </c>
      <c r="S86" s="75">
        <v>1</v>
      </c>
      <c r="T86" s="70">
        <v>12</v>
      </c>
      <c r="U86" s="76">
        <v>3</v>
      </c>
      <c r="V86" s="68">
        <v>15</v>
      </c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</row>
    <row r="87" spans="1:49" s="19" customFormat="1" ht="12.75">
      <c r="A87" s="10" t="s">
        <v>22</v>
      </c>
      <c r="B87" s="74">
        <v>0</v>
      </c>
      <c r="C87" s="73">
        <v>0</v>
      </c>
      <c r="D87" s="74">
        <v>0</v>
      </c>
      <c r="E87" s="73">
        <v>0</v>
      </c>
      <c r="F87" s="74">
        <v>0</v>
      </c>
      <c r="G87" s="73">
        <v>0</v>
      </c>
      <c r="H87" s="74">
        <v>0</v>
      </c>
      <c r="I87" s="73">
        <v>0</v>
      </c>
      <c r="J87" s="74">
        <v>1</v>
      </c>
      <c r="K87" s="73">
        <v>1</v>
      </c>
      <c r="L87" s="74">
        <v>2</v>
      </c>
      <c r="M87" s="73">
        <v>1</v>
      </c>
      <c r="N87" s="74">
        <v>2273</v>
      </c>
      <c r="O87" s="73">
        <v>2384</v>
      </c>
      <c r="P87" s="74">
        <v>2222</v>
      </c>
      <c r="Q87" s="73">
        <v>1927</v>
      </c>
      <c r="R87" s="74">
        <v>1102</v>
      </c>
      <c r="S87" s="73">
        <v>822</v>
      </c>
      <c r="T87" s="74">
        <v>5600</v>
      </c>
      <c r="U87" s="73">
        <v>5135</v>
      </c>
      <c r="V87" s="73">
        <v>10735</v>
      </c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</row>
    <row r="88" spans="1:49" s="19" customFormat="1" ht="12.75">
      <c r="A88" s="43" t="s">
        <v>33</v>
      </c>
      <c r="B88" s="74"/>
      <c r="C88" s="73"/>
      <c r="D88" s="74"/>
      <c r="E88" s="73"/>
      <c r="F88" s="74"/>
      <c r="G88" s="73"/>
      <c r="H88" s="74"/>
      <c r="I88" s="73"/>
      <c r="J88" s="74"/>
      <c r="K88" s="73"/>
      <c r="L88" s="74"/>
      <c r="M88" s="73"/>
      <c r="N88" s="74"/>
      <c r="O88" s="73"/>
      <c r="P88" s="74"/>
      <c r="Q88" s="73"/>
      <c r="R88" s="74"/>
      <c r="S88" s="73"/>
      <c r="T88" s="74"/>
      <c r="U88" s="73"/>
      <c r="V88" s="73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</row>
    <row r="89" spans="1:49" s="7" customFormat="1" ht="12.75">
      <c r="A89" s="27" t="s">
        <v>66</v>
      </c>
      <c r="B89" s="67"/>
      <c r="C89" s="68"/>
      <c r="D89" s="67"/>
      <c r="E89" s="68"/>
      <c r="F89" s="67"/>
      <c r="G89" s="68"/>
      <c r="H89" s="67"/>
      <c r="I89" s="68"/>
      <c r="J89" s="67"/>
      <c r="K89" s="68"/>
      <c r="L89" s="67"/>
      <c r="M89" s="68"/>
      <c r="N89" s="67"/>
      <c r="O89" s="68"/>
      <c r="P89" s="67"/>
      <c r="Q89" s="68"/>
      <c r="R89" s="67"/>
      <c r="S89" s="68"/>
      <c r="T89" s="70"/>
      <c r="U89" s="69"/>
      <c r="V89" s="68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</row>
    <row r="90" spans="1:49" ht="12.75">
      <c r="A90" s="7" t="s">
        <v>34</v>
      </c>
      <c r="B90" s="67">
        <f>SUM(B8,B14,B21,B27,B36,B42,B49,B55,B64,B70,B76,B82)</f>
        <v>0</v>
      </c>
      <c r="C90" s="68">
        <f aca="true" t="shared" si="0" ref="C90:V93">SUM(C8,C14,C21,C27,C36,C42,C49,C55,C64,C70,C76,C82)</f>
        <v>0</v>
      </c>
      <c r="D90" s="67">
        <f t="shared" si="0"/>
        <v>0</v>
      </c>
      <c r="E90" s="68">
        <f t="shared" si="0"/>
        <v>0</v>
      </c>
      <c r="F90" s="67">
        <f t="shared" si="0"/>
        <v>3</v>
      </c>
      <c r="G90" s="68">
        <f t="shared" si="0"/>
        <v>0</v>
      </c>
      <c r="H90" s="67">
        <f t="shared" si="0"/>
        <v>49</v>
      </c>
      <c r="I90" s="68">
        <f t="shared" si="0"/>
        <v>39</v>
      </c>
      <c r="J90" s="67">
        <f t="shared" si="0"/>
        <v>2509</v>
      </c>
      <c r="K90" s="68">
        <f t="shared" si="0"/>
        <v>3296</v>
      </c>
      <c r="L90" s="67">
        <f t="shared" si="0"/>
        <v>4298</v>
      </c>
      <c r="M90" s="68">
        <f t="shared" si="0"/>
        <v>4850</v>
      </c>
      <c r="N90" s="67">
        <f t="shared" si="0"/>
        <v>2980</v>
      </c>
      <c r="O90" s="68">
        <f t="shared" si="0"/>
        <v>2808</v>
      </c>
      <c r="P90" s="67">
        <f t="shared" si="0"/>
        <v>1544</v>
      </c>
      <c r="Q90" s="68">
        <f t="shared" si="0"/>
        <v>1243</v>
      </c>
      <c r="R90" s="67">
        <f t="shared" si="0"/>
        <v>727</v>
      </c>
      <c r="S90" s="68">
        <f t="shared" si="0"/>
        <v>593</v>
      </c>
      <c r="T90" s="70">
        <f t="shared" si="0"/>
        <v>12110</v>
      </c>
      <c r="U90" s="69">
        <f t="shared" si="0"/>
        <v>12829</v>
      </c>
      <c r="V90" s="68">
        <f t="shared" si="0"/>
        <v>24939</v>
      </c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</row>
    <row r="91" spans="1:49" ht="12.75">
      <c r="A91" s="7" t="s">
        <v>35</v>
      </c>
      <c r="B91" s="67">
        <f>SUM(B9,B15,B22,B28,B37,B43,B50,B56,B65,B71,B77,B83)</f>
        <v>0</v>
      </c>
      <c r="C91" s="75">
        <f aca="true" t="shared" si="1" ref="C91:Q91">SUM(C9,C15,C22,C28,C37,C43,C50,C56,C65,C71,C77,C83)</f>
        <v>0</v>
      </c>
      <c r="D91" s="67">
        <f t="shared" si="1"/>
        <v>0</v>
      </c>
      <c r="E91" s="75">
        <f t="shared" si="1"/>
        <v>1</v>
      </c>
      <c r="F91" s="67">
        <f t="shared" si="1"/>
        <v>3</v>
      </c>
      <c r="G91" s="75">
        <f t="shared" si="1"/>
        <v>3</v>
      </c>
      <c r="H91" s="67">
        <f t="shared" si="1"/>
        <v>226</v>
      </c>
      <c r="I91" s="75">
        <f t="shared" si="1"/>
        <v>263</v>
      </c>
      <c r="J91" s="67">
        <f t="shared" si="1"/>
        <v>17231</v>
      </c>
      <c r="K91" s="75">
        <f t="shared" si="1"/>
        <v>20332</v>
      </c>
      <c r="L91" s="67">
        <f t="shared" si="1"/>
        <v>22594</v>
      </c>
      <c r="M91" s="75">
        <f t="shared" si="1"/>
        <v>24255</v>
      </c>
      <c r="N91" s="67">
        <f t="shared" si="1"/>
        <v>9919</v>
      </c>
      <c r="O91" s="75">
        <f t="shared" si="1"/>
        <v>7670</v>
      </c>
      <c r="P91" s="67">
        <f t="shared" si="1"/>
        <v>3604</v>
      </c>
      <c r="Q91" s="75">
        <f t="shared" si="1"/>
        <v>2555</v>
      </c>
      <c r="R91" s="67">
        <f t="shared" si="0"/>
        <v>1164</v>
      </c>
      <c r="S91" s="75">
        <f t="shared" si="0"/>
        <v>945</v>
      </c>
      <c r="T91" s="70">
        <f t="shared" si="0"/>
        <v>54741</v>
      </c>
      <c r="U91" s="76">
        <f t="shared" si="0"/>
        <v>56024</v>
      </c>
      <c r="V91" s="68">
        <f t="shared" si="0"/>
        <v>110765</v>
      </c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</row>
    <row r="92" spans="1:49" ht="12.75">
      <c r="A92" s="7" t="s">
        <v>36</v>
      </c>
      <c r="B92" s="67">
        <f>SUM(B10,B16,B23,B29,B38,B44,B51,B57,B66,B72,B78,B84)</f>
        <v>0</v>
      </c>
      <c r="C92" s="75">
        <f t="shared" si="0"/>
        <v>0</v>
      </c>
      <c r="D92" s="67">
        <f t="shared" si="0"/>
        <v>0</v>
      </c>
      <c r="E92" s="75">
        <f t="shared" si="0"/>
        <v>0</v>
      </c>
      <c r="F92" s="67">
        <f t="shared" si="0"/>
        <v>0</v>
      </c>
      <c r="G92" s="75">
        <f t="shared" si="0"/>
        <v>0</v>
      </c>
      <c r="H92" s="67">
        <f t="shared" si="0"/>
        <v>3</v>
      </c>
      <c r="I92" s="75">
        <f t="shared" si="0"/>
        <v>2</v>
      </c>
      <c r="J92" s="67">
        <f t="shared" si="0"/>
        <v>804</v>
      </c>
      <c r="K92" s="75">
        <f t="shared" si="0"/>
        <v>434</v>
      </c>
      <c r="L92" s="67">
        <f t="shared" si="0"/>
        <v>1254</v>
      </c>
      <c r="M92" s="75">
        <f t="shared" si="0"/>
        <v>658</v>
      </c>
      <c r="N92" s="67">
        <f t="shared" si="0"/>
        <v>915</v>
      </c>
      <c r="O92" s="75">
        <f t="shared" si="0"/>
        <v>443</v>
      </c>
      <c r="P92" s="67">
        <f t="shared" si="0"/>
        <v>413</v>
      </c>
      <c r="Q92" s="75">
        <f t="shared" si="0"/>
        <v>223</v>
      </c>
      <c r="R92" s="67">
        <f t="shared" si="0"/>
        <v>188</v>
      </c>
      <c r="S92" s="75">
        <f t="shared" si="0"/>
        <v>93</v>
      </c>
      <c r="T92" s="70">
        <f t="shared" si="0"/>
        <v>3577</v>
      </c>
      <c r="U92" s="76">
        <f t="shared" si="0"/>
        <v>1853</v>
      </c>
      <c r="V92" s="68">
        <f t="shared" si="0"/>
        <v>5430</v>
      </c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</row>
    <row r="93" spans="1:49" ht="12.75">
      <c r="A93" s="7" t="s">
        <v>37</v>
      </c>
      <c r="B93" s="67">
        <f>SUM(B11,B17,B24,B30,B39,B45,B52,B58,B67,B73,B79,B85)</f>
        <v>0</v>
      </c>
      <c r="C93" s="75">
        <f t="shared" si="0"/>
        <v>0</v>
      </c>
      <c r="D93" s="67">
        <f t="shared" si="0"/>
        <v>0</v>
      </c>
      <c r="E93" s="75">
        <f t="shared" si="0"/>
        <v>0</v>
      </c>
      <c r="F93" s="67">
        <f t="shared" si="0"/>
        <v>0</v>
      </c>
      <c r="G93" s="75">
        <f t="shared" si="0"/>
        <v>0</v>
      </c>
      <c r="H93" s="67">
        <f t="shared" si="0"/>
        <v>10</v>
      </c>
      <c r="I93" s="75">
        <f t="shared" si="0"/>
        <v>7</v>
      </c>
      <c r="J93" s="67">
        <f t="shared" si="0"/>
        <v>844</v>
      </c>
      <c r="K93" s="75">
        <f t="shared" si="0"/>
        <v>605</v>
      </c>
      <c r="L93" s="67">
        <f t="shared" si="0"/>
        <v>1425</v>
      </c>
      <c r="M93" s="75">
        <f t="shared" si="0"/>
        <v>928</v>
      </c>
      <c r="N93" s="67">
        <f t="shared" si="0"/>
        <v>1089</v>
      </c>
      <c r="O93" s="75">
        <f t="shared" si="0"/>
        <v>588</v>
      </c>
      <c r="P93" s="67">
        <f t="shared" si="0"/>
        <v>567</v>
      </c>
      <c r="Q93" s="75">
        <f t="shared" si="0"/>
        <v>297</v>
      </c>
      <c r="R93" s="67">
        <f t="shared" si="0"/>
        <v>264</v>
      </c>
      <c r="S93" s="75">
        <f t="shared" si="0"/>
        <v>186</v>
      </c>
      <c r="T93" s="70">
        <f t="shared" si="0"/>
        <v>4199</v>
      </c>
      <c r="U93" s="76">
        <f t="shared" si="0"/>
        <v>2611</v>
      </c>
      <c r="V93" s="68">
        <f t="shared" si="0"/>
        <v>6810</v>
      </c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</row>
    <row r="94" spans="1:49" ht="12.75">
      <c r="A94" s="7" t="s">
        <v>38</v>
      </c>
      <c r="B94" s="67">
        <f>SUM(B18,B31,B46,B59,B86)</f>
        <v>0</v>
      </c>
      <c r="C94" s="75">
        <f aca="true" t="shared" si="2" ref="C94:V94">SUM(C18,C31,C46,C59,C86)</f>
        <v>0</v>
      </c>
      <c r="D94" s="67">
        <f t="shared" si="2"/>
        <v>0</v>
      </c>
      <c r="E94" s="75">
        <f t="shared" si="2"/>
        <v>0</v>
      </c>
      <c r="F94" s="67">
        <f t="shared" si="2"/>
        <v>0</v>
      </c>
      <c r="G94" s="75">
        <f t="shared" si="2"/>
        <v>0</v>
      </c>
      <c r="H94" s="67">
        <f t="shared" si="2"/>
        <v>0</v>
      </c>
      <c r="I94" s="75">
        <f t="shared" si="2"/>
        <v>0</v>
      </c>
      <c r="J94" s="67">
        <f t="shared" si="2"/>
        <v>7</v>
      </c>
      <c r="K94" s="75">
        <f t="shared" si="2"/>
        <v>2</v>
      </c>
      <c r="L94" s="67">
        <f t="shared" si="2"/>
        <v>36</v>
      </c>
      <c r="M94" s="75">
        <f t="shared" si="2"/>
        <v>10</v>
      </c>
      <c r="N94" s="67">
        <f t="shared" si="2"/>
        <v>26</v>
      </c>
      <c r="O94" s="75">
        <f t="shared" si="2"/>
        <v>6</v>
      </c>
      <c r="P94" s="67">
        <f t="shared" si="2"/>
        <v>10</v>
      </c>
      <c r="Q94" s="75">
        <f t="shared" si="2"/>
        <v>3</v>
      </c>
      <c r="R94" s="67">
        <f t="shared" si="2"/>
        <v>2</v>
      </c>
      <c r="S94" s="75">
        <f t="shared" si="2"/>
        <v>1</v>
      </c>
      <c r="T94" s="70">
        <f t="shared" si="2"/>
        <v>81</v>
      </c>
      <c r="U94" s="76">
        <f t="shared" si="2"/>
        <v>22</v>
      </c>
      <c r="V94" s="68">
        <f t="shared" si="2"/>
        <v>103</v>
      </c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</row>
    <row r="95" spans="1:49" s="19" customFormat="1" ht="12.75">
      <c r="A95" s="10" t="s">
        <v>22</v>
      </c>
      <c r="B95" s="74">
        <f>SUM(B90:B94)</f>
        <v>0</v>
      </c>
      <c r="C95" s="73">
        <f aca="true" t="shared" si="3" ref="C95:V95">SUM(C90:C94)</f>
        <v>0</v>
      </c>
      <c r="D95" s="74">
        <f t="shared" si="3"/>
        <v>0</v>
      </c>
      <c r="E95" s="73">
        <f t="shared" si="3"/>
        <v>1</v>
      </c>
      <c r="F95" s="74">
        <f t="shared" si="3"/>
        <v>6</v>
      </c>
      <c r="G95" s="73">
        <f t="shared" si="3"/>
        <v>3</v>
      </c>
      <c r="H95" s="74">
        <f t="shared" si="3"/>
        <v>288</v>
      </c>
      <c r="I95" s="73">
        <f t="shared" si="3"/>
        <v>311</v>
      </c>
      <c r="J95" s="74">
        <f t="shared" si="3"/>
        <v>21395</v>
      </c>
      <c r="K95" s="73">
        <f t="shared" si="3"/>
        <v>24669</v>
      </c>
      <c r="L95" s="74">
        <f t="shared" si="3"/>
        <v>29607</v>
      </c>
      <c r="M95" s="73">
        <f t="shared" si="3"/>
        <v>30701</v>
      </c>
      <c r="N95" s="74">
        <f t="shared" si="3"/>
        <v>14929</v>
      </c>
      <c r="O95" s="73">
        <f t="shared" si="3"/>
        <v>11515</v>
      </c>
      <c r="P95" s="74">
        <f t="shared" si="3"/>
        <v>6138</v>
      </c>
      <c r="Q95" s="73">
        <f t="shared" si="3"/>
        <v>4321</v>
      </c>
      <c r="R95" s="74">
        <f t="shared" si="3"/>
        <v>2345</v>
      </c>
      <c r="S95" s="73">
        <f t="shared" si="3"/>
        <v>1818</v>
      </c>
      <c r="T95" s="74">
        <f t="shared" si="3"/>
        <v>74708</v>
      </c>
      <c r="U95" s="73">
        <f t="shared" si="3"/>
        <v>73339</v>
      </c>
      <c r="V95" s="73">
        <f t="shared" si="3"/>
        <v>148047</v>
      </c>
      <c r="W95" s="46"/>
      <c r="X95" s="79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</row>
  </sheetData>
  <sheetProtection/>
  <mergeCells count="11">
    <mergeCell ref="B4:C4"/>
    <mergeCell ref="H4:I4"/>
    <mergeCell ref="A2:V2"/>
    <mergeCell ref="L4:M4"/>
    <mergeCell ref="J4:K4"/>
    <mergeCell ref="F4:G4"/>
    <mergeCell ref="D4:E4"/>
    <mergeCell ref="T4:V4"/>
    <mergeCell ref="R4:S4"/>
    <mergeCell ref="P4:Q4"/>
    <mergeCell ref="N4:O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Z24" sqref="Z24"/>
    </sheetView>
  </sheetViews>
  <sheetFormatPr defaultColWidth="9.140625" defaultRowHeight="12.75"/>
  <cols>
    <col min="1" max="1" width="26.8515625" style="0" customWidth="1"/>
    <col min="2" max="26" width="7.140625" style="0" customWidth="1"/>
    <col min="27" max="27" width="5.00390625" style="0" customWidth="1"/>
    <col min="28" max="28" width="3.00390625" style="0" customWidth="1"/>
    <col min="29" max="29" width="10.57421875" style="0" customWidth="1"/>
    <col min="30" max="30" width="5.00390625" style="0" customWidth="1"/>
    <col min="31" max="31" width="3.00390625" style="0" customWidth="1"/>
    <col min="32" max="32" width="10.57421875" style="0" customWidth="1"/>
    <col min="33" max="33" width="5.57421875" style="0" customWidth="1"/>
    <col min="34" max="34" width="4.00390625" style="0" customWidth="1"/>
    <col min="35" max="35" width="11.140625" style="0" customWidth="1"/>
    <col min="36" max="36" width="6.28125" style="0" customWidth="1"/>
    <col min="37" max="37" width="7.00390625" style="0" customWidth="1"/>
    <col min="38" max="39" width="9.28125" style="0" customWidth="1"/>
    <col min="40" max="40" width="5.00390625" style="0" customWidth="1"/>
    <col min="41" max="41" width="10.57421875" style="0" customWidth="1"/>
    <col min="42" max="43" width="5.00390625" style="0" customWidth="1"/>
    <col min="44" max="44" width="10.57421875" style="0" customWidth="1"/>
    <col min="45" max="46" width="5.00390625" style="0" customWidth="1"/>
    <col min="47" max="47" width="10.57421875" style="0" customWidth="1"/>
    <col min="48" max="48" width="5.00390625" style="0" customWidth="1"/>
    <col min="49" max="49" width="10.57421875" style="0" customWidth="1"/>
    <col min="50" max="51" width="5.00390625" style="0" customWidth="1"/>
    <col min="52" max="52" width="10.57421875" style="0" customWidth="1"/>
    <col min="53" max="54" width="5.00390625" style="0" customWidth="1"/>
    <col min="55" max="55" width="10.57421875" style="0" customWidth="1"/>
    <col min="56" max="57" width="5.00390625" style="0" customWidth="1"/>
    <col min="58" max="58" width="10.57421875" style="0" customWidth="1"/>
    <col min="59" max="59" width="5.00390625" style="0" customWidth="1"/>
    <col min="60" max="60" width="10.57421875" style="0" customWidth="1"/>
    <col min="61" max="62" width="5.00390625" style="0" customWidth="1"/>
    <col min="63" max="63" width="10.57421875" style="0" customWidth="1"/>
    <col min="64" max="65" width="5.00390625" style="0" customWidth="1"/>
    <col min="66" max="66" width="10.57421875" style="0" customWidth="1"/>
    <col min="67" max="68" width="5.00390625" style="0" customWidth="1"/>
    <col min="69" max="69" width="10.57421875" style="0" customWidth="1"/>
    <col min="70" max="70" width="5.00390625" style="0" customWidth="1"/>
    <col min="71" max="71" width="10.57421875" style="0" customWidth="1"/>
    <col min="72" max="73" width="5.00390625" style="0" customWidth="1"/>
    <col min="74" max="74" width="10.57421875" style="0" customWidth="1"/>
    <col min="75" max="76" width="5.00390625" style="0" customWidth="1"/>
    <col min="77" max="77" width="10.57421875" style="0" customWidth="1"/>
    <col min="78" max="79" width="5.00390625" style="0" customWidth="1"/>
    <col min="80" max="80" width="10.57421875" style="0" customWidth="1"/>
    <col min="81" max="81" width="5.00390625" style="0" customWidth="1"/>
    <col min="82" max="82" width="10.57421875" style="0" customWidth="1"/>
    <col min="83" max="84" width="5.00390625" style="0" customWidth="1"/>
    <col min="85" max="85" width="10.57421875" style="0" customWidth="1"/>
    <col min="86" max="86" width="5.00390625" style="0" customWidth="1"/>
    <col min="87" max="87" width="10.57421875" style="0" customWidth="1"/>
    <col min="88" max="89" width="5.00390625" style="0" customWidth="1"/>
    <col min="90" max="90" width="10.57421875" style="0" customWidth="1"/>
    <col min="91" max="91" width="5.00390625" style="0" customWidth="1"/>
    <col min="92" max="92" width="10.57421875" style="0" customWidth="1"/>
    <col min="93" max="93" width="5.00390625" style="0" customWidth="1"/>
    <col min="94" max="94" width="10.57421875" style="0" customWidth="1"/>
    <col min="95" max="95" width="5.00390625" style="0" customWidth="1"/>
    <col min="96" max="96" width="10.57421875" style="0" customWidth="1"/>
    <col min="97" max="97" width="5.00390625" style="0" customWidth="1"/>
    <col min="98" max="98" width="10.57421875" style="0" customWidth="1"/>
    <col min="99" max="99" width="9.28125" style="0" customWidth="1"/>
    <col min="100" max="100" width="9.57421875" style="0" customWidth="1"/>
    <col min="101" max="102" width="5.00390625" style="0" customWidth="1"/>
    <col min="103" max="103" width="9.57421875" style="0" customWidth="1"/>
    <col min="104" max="104" width="5.00390625" style="0" customWidth="1"/>
    <col min="105" max="105" width="9.57421875" style="0" customWidth="1"/>
    <col min="106" max="107" width="5.00390625" style="0" customWidth="1"/>
    <col min="108" max="108" width="9.57421875" style="0" customWidth="1"/>
    <col min="109" max="109" width="5.00390625" style="0" customWidth="1"/>
    <col min="110" max="110" width="9.57421875" style="0" customWidth="1"/>
    <col min="111" max="112" width="5.00390625" style="0" customWidth="1"/>
    <col min="113" max="113" width="9.57421875" style="0" customWidth="1"/>
    <col min="114" max="114" width="5.00390625" style="0" customWidth="1"/>
    <col min="115" max="115" width="9.57421875" style="0" customWidth="1"/>
    <col min="116" max="116" width="5.00390625" style="0" customWidth="1"/>
    <col min="117" max="117" width="9.57421875" style="0" customWidth="1"/>
    <col min="118" max="118" width="5.00390625" style="0" customWidth="1"/>
    <col min="119" max="119" width="9.57421875" style="0" customWidth="1"/>
    <col min="120" max="120" width="5.00390625" style="0" customWidth="1"/>
    <col min="121" max="121" width="9.57421875" style="0" customWidth="1"/>
    <col min="122" max="122" width="10.57421875" style="0" customWidth="1"/>
  </cols>
  <sheetData>
    <row r="1" ht="12.75">
      <c r="A1" s="6" t="s">
        <v>80</v>
      </c>
    </row>
    <row r="2" spans="1:24" ht="12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ht="13.5" thickBot="1"/>
    <row r="4" spans="1:26" ht="12.75">
      <c r="A4" s="8"/>
      <c r="B4" s="54">
        <v>1991</v>
      </c>
      <c r="C4" s="55"/>
      <c r="D4" s="54">
        <f>B4-1</f>
        <v>1990</v>
      </c>
      <c r="E4" s="55"/>
      <c r="F4" s="194">
        <f>D4-1</f>
        <v>1989</v>
      </c>
      <c r="G4" s="198"/>
      <c r="H4" s="194">
        <f>F4-1</f>
        <v>1988</v>
      </c>
      <c r="I4" s="198"/>
      <c r="J4" s="194">
        <f>H4-1</f>
        <v>1987</v>
      </c>
      <c r="K4" s="198"/>
      <c r="L4" s="194">
        <f>J4-1</f>
        <v>1986</v>
      </c>
      <c r="M4" s="198"/>
      <c r="N4" s="194">
        <f>L4-1</f>
        <v>1985</v>
      </c>
      <c r="O4" s="198"/>
      <c r="P4" s="194">
        <f>N4-1</f>
        <v>1984</v>
      </c>
      <c r="Q4" s="198"/>
      <c r="R4" s="194">
        <f>P4-1</f>
        <v>1983</v>
      </c>
      <c r="S4" s="198"/>
      <c r="T4" s="194">
        <f>R4-1</f>
        <v>1982</v>
      </c>
      <c r="U4" s="198"/>
      <c r="V4" s="194" t="s">
        <v>84</v>
      </c>
      <c r="W4" s="198"/>
      <c r="X4" s="52" t="s">
        <v>25</v>
      </c>
      <c r="Y4" s="53"/>
      <c r="Z4" s="53"/>
    </row>
    <row r="5" spans="1:26" ht="12.75">
      <c r="A5" s="22"/>
      <c r="B5" s="2" t="s">
        <v>1</v>
      </c>
      <c r="C5" s="3" t="s">
        <v>2</v>
      </c>
      <c r="D5" s="2" t="s">
        <v>1</v>
      </c>
      <c r="E5" s="3" t="s">
        <v>2</v>
      </c>
      <c r="F5" s="2" t="s">
        <v>1</v>
      </c>
      <c r="G5" s="3" t="s">
        <v>2</v>
      </c>
      <c r="H5" s="2" t="s">
        <v>1</v>
      </c>
      <c r="I5" s="3" t="s">
        <v>2</v>
      </c>
      <c r="J5" s="2" t="s">
        <v>1</v>
      </c>
      <c r="K5" s="3" t="s">
        <v>2</v>
      </c>
      <c r="L5" s="2" t="s">
        <v>1</v>
      </c>
      <c r="M5" s="3" t="s">
        <v>2</v>
      </c>
      <c r="N5" s="2" t="s">
        <v>1</v>
      </c>
      <c r="O5" s="3" t="s">
        <v>2</v>
      </c>
      <c r="P5" s="2" t="s">
        <v>1</v>
      </c>
      <c r="Q5" s="3" t="s">
        <v>2</v>
      </c>
      <c r="R5" s="2" t="s">
        <v>1</v>
      </c>
      <c r="S5" s="3" t="s">
        <v>2</v>
      </c>
      <c r="T5" s="2" t="s">
        <v>1</v>
      </c>
      <c r="U5" s="3" t="s">
        <v>2</v>
      </c>
      <c r="V5" s="2" t="s">
        <v>1</v>
      </c>
      <c r="W5" s="3" t="s">
        <v>2</v>
      </c>
      <c r="X5" s="2" t="s">
        <v>1</v>
      </c>
      <c r="Y5" s="3" t="s">
        <v>2</v>
      </c>
      <c r="Z5" s="61" t="s">
        <v>23</v>
      </c>
    </row>
    <row r="6" spans="1:25" s="7" customFormat="1" ht="12.75">
      <c r="A6" s="23" t="s">
        <v>57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</row>
    <row r="7" spans="1:26" ht="12.75">
      <c r="A7" s="7" t="s">
        <v>53</v>
      </c>
      <c r="B7" s="14">
        <v>0</v>
      </c>
      <c r="C7" s="15">
        <v>1</v>
      </c>
      <c r="D7" s="14">
        <v>7</v>
      </c>
      <c r="E7" s="15">
        <v>47</v>
      </c>
      <c r="F7" s="14">
        <v>11</v>
      </c>
      <c r="G7" s="15">
        <v>67</v>
      </c>
      <c r="H7" s="14">
        <v>8</v>
      </c>
      <c r="I7" s="15">
        <v>31</v>
      </c>
      <c r="J7" s="14">
        <v>5</v>
      </c>
      <c r="K7" s="15">
        <v>11</v>
      </c>
      <c r="L7" s="14">
        <v>4</v>
      </c>
      <c r="M7" s="15">
        <v>3</v>
      </c>
      <c r="N7" s="14">
        <v>2</v>
      </c>
      <c r="O7" s="15">
        <v>2</v>
      </c>
      <c r="P7" s="14">
        <v>1</v>
      </c>
      <c r="Q7" s="15">
        <v>0</v>
      </c>
      <c r="R7" s="14">
        <v>0</v>
      </c>
      <c r="S7" s="15">
        <v>0</v>
      </c>
      <c r="T7" s="14">
        <v>0</v>
      </c>
      <c r="U7" s="15">
        <v>1</v>
      </c>
      <c r="V7" s="14">
        <v>1</v>
      </c>
      <c r="W7" s="15">
        <v>3</v>
      </c>
      <c r="X7" s="32">
        <v>39</v>
      </c>
      <c r="Y7" s="33">
        <v>166</v>
      </c>
      <c r="Z7" s="16">
        <v>205</v>
      </c>
    </row>
    <row r="8" spans="1:26" s="7" customFormat="1" ht="18.75" customHeight="1">
      <c r="A8" s="42" t="s">
        <v>58</v>
      </c>
      <c r="B8" s="14"/>
      <c r="C8" s="16"/>
      <c r="D8" s="14"/>
      <c r="E8" s="16"/>
      <c r="F8" s="14"/>
      <c r="G8" s="16"/>
      <c r="H8" s="14"/>
      <c r="I8" s="16"/>
      <c r="J8" s="14"/>
      <c r="K8" s="16"/>
      <c r="L8" s="14"/>
      <c r="M8" s="16"/>
      <c r="N8" s="14"/>
      <c r="O8" s="16"/>
      <c r="P8" s="14"/>
      <c r="Q8" s="16"/>
      <c r="R8" s="14"/>
      <c r="S8" s="16"/>
      <c r="T8" s="14"/>
      <c r="U8" s="16"/>
      <c r="V8" s="14"/>
      <c r="W8" s="16"/>
      <c r="X8" s="32"/>
      <c r="Y8" s="31"/>
      <c r="Z8" s="16"/>
    </row>
    <row r="9" spans="1:26" ht="12.75">
      <c r="A9" s="26" t="s">
        <v>53</v>
      </c>
      <c r="B9" s="14">
        <v>0</v>
      </c>
      <c r="C9" s="15">
        <v>0</v>
      </c>
      <c r="D9" s="14">
        <v>0</v>
      </c>
      <c r="E9" s="15">
        <v>0</v>
      </c>
      <c r="F9" s="14">
        <v>2</v>
      </c>
      <c r="G9" s="15">
        <v>19</v>
      </c>
      <c r="H9" s="14">
        <v>7</v>
      </c>
      <c r="I9" s="15">
        <v>26</v>
      </c>
      <c r="J9" s="14">
        <v>3</v>
      </c>
      <c r="K9" s="15">
        <v>23</v>
      </c>
      <c r="L9" s="14">
        <v>4</v>
      </c>
      <c r="M9" s="15">
        <v>6</v>
      </c>
      <c r="N9" s="14">
        <v>2</v>
      </c>
      <c r="O9" s="15">
        <v>3</v>
      </c>
      <c r="P9" s="14">
        <v>1</v>
      </c>
      <c r="Q9" s="15">
        <v>1</v>
      </c>
      <c r="R9" s="14">
        <v>0</v>
      </c>
      <c r="S9" s="15">
        <v>1</v>
      </c>
      <c r="T9" s="14">
        <v>0</v>
      </c>
      <c r="U9" s="15">
        <v>0</v>
      </c>
      <c r="V9" s="14">
        <v>0</v>
      </c>
      <c r="W9" s="15">
        <v>1</v>
      </c>
      <c r="X9" s="32">
        <v>19</v>
      </c>
      <c r="Y9" s="33">
        <v>80</v>
      </c>
      <c r="Z9" s="16">
        <v>99</v>
      </c>
    </row>
    <row r="10" spans="1:26" s="7" customFormat="1" ht="23.25" customHeight="1">
      <c r="A10" s="42" t="s">
        <v>59</v>
      </c>
      <c r="B10" s="14"/>
      <c r="C10" s="16"/>
      <c r="D10" s="14"/>
      <c r="E10" s="16"/>
      <c r="F10" s="14"/>
      <c r="G10" s="16"/>
      <c r="H10" s="14"/>
      <c r="I10" s="16"/>
      <c r="J10" s="14"/>
      <c r="K10" s="16"/>
      <c r="L10" s="14"/>
      <c r="M10" s="16"/>
      <c r="N10" s="14"/>
      <c r="O10" s="16"/>
      <c r="P10" s="14"/>
      <c r="Q10" s="16"/>
      <c r="R10" s="14"/>
      <c r="S10" s="16"/>
      <c r="T10" s="14"/>
      <c r="U10" s="16"/>
      <c r="V10" s="14"/>
      <c r="W10" s="16"/>
      <c r="X10" s="32"/>
      <c r="Y10" s="31"/>
      <c r="Z10" s="16"/>
    </row>
    <row r="11" spans="1:26" ht="12.75">
      <c r="A11" s="26" t="s">
        <v>53</v>
      </c>
      <c r="B11" s="14">
        <v>0</v>
      </c>
      <c r="C11" s="15">
        <v>0</v>
      </c>
      <c r="D11" s="14">
        <v>0</v>
      </c>
      <c r="E11" s="15">
        <v>0</v>
      </c>
      <c r="F11" s="14">
        <v>0</v>
      </c>
      <c r="G11" s="15">
        <v>0</v>
      </c>
      <c r="H11" s="14">
        <v>0</v>
      </c>
      <c r="I11" s="15">
        <v>9</v>
      </c>
      <c r="J11" s="14">
        <v>0</v>
      </c>
      <c r="K11" s="15">
        <v>6</v>
      </c>
      <c r="L11" s="14">
        <v>1</v>
      </c>
      <c r="M11" s="15">
        <v>1</v>
      </c>
      <c r="N11" s="14">
        <v>1</v>
      </c>
      <c r="O11" s="15">
        <v>0</v>
      </c>
      <c r="P11" s="14">
        <v>1</v>
      </c>
      <c r="Q11" s="15">
        <v>0</v>
      </c>
      <c r="R11" s="14">
        <v>0</v>
      </c>
      <c r="S11" s="15">
        <v>0</v>
      </c>
      <c r="T11" s="14">
        <v>0</v>
      </c>
      <c r="U11" s="15">
        <v>1</v>
      </c>
      <c r="V11" s="14">
        <v>0</v>
      </c>
      <c r="W11" s="15">
        <v>7</v>
      </c>
      <c r="X11" s="32">
        <v>3</v>
      </c>
      <c r="Y11" s="33">
        <v>24</v>
      </c>
      <c r="Z11" s="16">
        <v>27</v>
      </c>
    </row>
    <row r="12" spans="1:26" s="7" customFormat="1" ht="12.75">
      <c r="A12" s="99" t="s">
        <v>33</v>
      </c>
      <c r="B12" s="59"/>
      <c r="C12" s="60"/>
      <c r="D12" s="59"/>
      <c r="E12" s="60"/>
      <c r="F12" s="59"/>
      <c r="G12" s="60"/>
      <c r="H12" s="59"/>
      <c r="I12" s="60"/>
      <c r="J12" s="59"/>
      <c r="K12" s="60"/>
      <c r="L12" s="59"/>
      <c r="M12" s="60"/>
      <c r="N12" s="59"/>
      <c r="O12" s="60"/>
      <c r="P12" s="59"/>
      <c r="Q12" s="60"/>
      <c r="R12" s="59"/>
      <c r="S12" s="60"/>
      <c r="T12" s="59"/>
      <c r="U12" s="60"/>
      <c r="V12" s="59"/>
      <c r="W12" s="60"/>
      <c r="X12" s="62"/>
      <c r="Y12" s="63"/>
      <c r="Z12" s="60"/>
    </row>
    <row r="13" spans="1:26" s="6" customFormat="1" ht="12.75">
      <c r="A13" s="10" t="s">
        <v>60</v>
      </c>
      <c r="B13" s="110">
        <f>SUM(B7:B11)</f>
        <v>0</v>
      </c>
      <c r="C13" s="98">
        <f aca="true" t="shared" si="0" ref="C13:Z13">SUM(C7:C11)</f>
        <v>1</v>
      </c>
      <c r="D13" s="110">
        <f t="shared" si="0"/>
        <v>7</v>
      </c>
      <c r="E13" s="98">
        <f t="shared" si="0"/>
        <v>47</v>
      </c>
      <c r="F13" s="110">
        <f t="shared" si="0"/>
        <v>13</v>
      </c>
      <c r="G13" s="98">
        <f t="shared" si="0"/>
        <v>86</v>
      </c>
      <c r="H13" s="110">
        <f t="shared" si="0"/>
        <v>15</v>
      </c>
      <c r="I13" s="98">
        <f t="shared" si="0"/>
        <v>66</v>
      </c>
      <c r="J13" s="110">
        <f t="shared" si="0"/>
        <v>8</v>
      </c>
      <c r="K13" s="98">
        <f t="shared" si="0"/>
        <v>40</v>
      </c>
      <c r="L13" s="110">
        <f t="shared" si="0"/>
        <v>9</v>
      </c>
      <c r="M13" s="98">
        <f t="shared" si="0"/>
        <v>10</v>
      </c>
      <c r="N13" s="110">
        <f t="shared" si="0"/>
        <v>5</v>
      </c>
      <c r="O13" s="98">
        <f t="shared" si="0"/>
        <v>5</v>
      </c>
      <c r="P13" s="110">
        <f t="shared" si="0"/>
        <v>3</v>
      </c>
      <c r="Q13" s="98">
        <f t="shared" si="0"/>
        <v>1</v>
      </c>
      <c r="R13" s="110">
        <f t="shared" si="0"/>
        <v>0</v>
      </c>
      <c r="S13" s="98">
        <f t="shared" si="0"/>
        <v>1</v>
      </c>
      <c r="T13" s="110">
        <f t="shared" si="0"/>
        <v>0</v>
      </c>
      <c r="U13" s="98">
        <f t="shared" si="0"/>
        <v>2</v>
      </c>
      <c r="V13" s="110">
        <f t="shared" si="0"/>
        <v>1</v>
      </c>
      <c r="W13" s="98">
        <f t="shared" si="0"/>
        <v>11</v>
      </c>
      <c r="X13" s="35">
        <f t="shared" si="0"/>
        <v>61</v>
      </c>
      <c r="Y13" s="34">
        <f t="shared" si="0"/>
        <v>270</v>
      </c>
      <c r="Z13" s="98">
        <f t="shared" si="0"/>
        <v>331</v>
      </c>
    </row>
  </sheetData>
  <sheetProtection/>
  <mergeCells count="10">
    <mergeCell ref="A2:X2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rintOptions/>
  <pageMargins left="0" right="0" top="0.5905511811023623" bottom="0.7874015748031497" header="0.5118110236220472" footer="0.5118110236220472"/>
  <pageSetup horizontalDpi="600" verticalDpi="600" orientation="portrait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40" sqref="A40"/>
    </sheetView>
  </sheetViews>
  <sheetFormatPr defaultColWidth="7.140625" defaultRowHeight="12.75"/>
  <cols>
    <col min="1" max="1" width="29.8515625" style="7" bestFit="1" customWidth="1"/>
    <col min="2" max="3" width="7.140625" style="0" customWidth="1"/>
    <col min="4" max="4" width="7.140625" style="7" customWidth="1"/>
    <col min="5" max="6" width="7.140625" style="0" customWidth="1"/>
    <col min="7" max="7" width="7.7109375" style="7" customWidth="1"/>
    <col min="8" max="9" width="7.140625" style="0" customWidth="1"/>
    <col min="10" max="10" width="9.00390625" style="7" customWidth="1"/>
    <col min="11" max="12" width="7.140625" style="0" customWidth="1"/>
    <col min="13" max="13" width="7.140625" style="7" customWidth="1"/>
    <col min="14" max="14" width="7.140625" style="0" customWidth="1"/>
    <col min="15" max="15" width="8.8515625" style="0" customWidth="1"/>
    <col min="16" max="16" width="7.140625" style="7" customWidth="1"/>
    <col min="17" max="18" width="7.7109375" style="122" customWidth="1"/>
    <col min="19" max="19" width="7.7109375" style="123" customWidth="1"/>
    <col min="20" max="21" width="7.7109375" style="0" customWidth="1"/>
    <col min="22" max="22" width="7.7109375" style="7" customWidth="1"/>
  </cols>
  <sheetData>
    <row r="1" ht="12.75">
      <c r="A1" s="6" t="s">
        <v>80</v>
      </c>
    </row>
    <row r="2" spans="1:22" ht="12.75">
      <c r="A2" s="187" t="s">
        <v>20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ht="13.5" thickBot="1"/>
    <row r="4" spans="1:22" s="7" customFormat="1" ht="12.75">
      <c r="A4" s="36"/>
      <c r="B4" s="181" t="s">
        <v>44</v>
      </c>
      <c r="C4" s="182"/>
      <c r="D4" s="183"/>
      <c r="E4" s="181" t="s">
        <v>16</v>
      </c>
      <c r="F4" s="182"/>
      <c r="G4" s="183"/>
      <c r="H4" s="181" t="s">
        <v>47</v>
      </c>
      <c r="I4" s="182"/>
      <c r="J4" s="183"/>
      <c r="K4" s="181" t="s">
        <v>48</v>
      </c>
      <c r="L4" s="182"/>
      <c r="M4" s="183"/>
      <c r="N4" s="181" t="s">
        <v>49</v>
      </c>
      <c r="O4" s="182"/>
      <c r="P4" s="183"/>
      <c r="Q4" s="188" t="s">
        <v>50</v>
      </c>
      <c r="R4" s="189"/>
      <c r="S4" s="190"/>
      <c r="T4" s="181" t="s">
        <v>22</v>
      </c>
      <c r="U4" s="182"/>
      <c r="V4" s="182"/>
    </row>
    <row r="5" spans="2:20" s="7" customFormat="1" ht="12.75">
      <c r="B5" s="184" t="s">
        <v>45</v>
      </c>
      <c r="C5" s="185"/>
      <c r="D5" s="186"/>
      <c r="E5" s="1"/>
      <c r="H5" s="184" t="s">
        <v>28</v>
      </c>
      <c r="I5" s="185"/>
      <c r="J5" s="186"/>
      <c r="K5" s="184" t="s">
        <v>28</v>
      </c>
      <c r="L5" s="185"/>
      <c r="M5" s="186"/>
      <c r="N5" s="184" t="s">
        <v>28</v>
      </c>
      <c r="O5" s="185"/>
      <c r="P5" s="186"/>
      <c r="Q5" s="191" t="s">
        <v>28</v>
      </c>
      <c r="R5" s="192"/>
      <c r="S5" s="193"/>
      <c r="T5" s="1"/>
    </row>
    <row r="6" spans="2:21" ht="12.75">
      <c r="B6" s="178" t="s">
        <v>46</v>
      </c>
      <c r="C6" s="179"/>
      <c r="D6" s="180"/>
      <c r="E6" s="1"/>
      <c r="F6" s="7"/>
      <c r="H6" s="1"/>
      <c r="I6" s="7"/>
      <c r="K6" s="1"/>
      <c r="L6" s="7"/>
      <c r="N6" s="1"/>
      <c r="O6" s="7"/>
      <c r="Q6" s="175" t="s">
        <v>78</v>
      </c>
      <c r="R6" s="176"/>
      <c r="S6" s="177"/>
      <c r="T6" s="1"/>
      <c r="U6" s="7"/>
    </row>
    <row r="7" spans="1:22" s="4" customFormat="1" ht="12.75">
      <c r="A7" s="41"/>
      <c r="B7" s="30" t="s">
        <v>1</v>
      </c>
      <c r="C7" s="29" t="s">
        <v>2</v>
      </c>
      <c r="D7" s="29" t="s">
        <v>23</v>
      </c>
      <c r="E7" s="30" t="s">
        <v>1</v>
      </c>
      <c r="F7" s="29" t="s">
        <v>2</v>
      </c>
      <c r="G7" s="29" t="s">
        <v>23</v>
      </c>
      <c r="H7" s="30" t="s">
        <v>1</v>
      </c>
      <c r="I7" s="29" t="s">
        <v>2</v>
      </c>
      <c r="J7" s="29" t="s">
        <v>23</v>
      </c>
      <c r="K7" s="30" t="s">
        <v>1</v>
      </c>
      <c r="L7" s="29" t="s">
        <v>2</v>
      </c>
      <c r="M7" s="29" t="s">
        <v>23</v>
      </c>
      <c r="N7" s="30" t="s">
        <v>1</v>
      </c>
      <c r="O7" s="29" t="s">
        <v>2</v>
      </c>
      <c r="P7" s="29" t="s">
        <v>23</v>
      </c>
      <c r="Q7" s="155" t="s">
        <v>1</v>
      </c>
      <c r="R7" s="156" t="s">
        <v>2</v>
      </c>
      <c r="S7" s="156" t="s">
        <v>23</v>
      </c>
      <c r="T7" s="30" t="s">
        <v>1</v>
      </c>
      <c r="U7" s="29" t="s">
        <v>2</v>
      </c>
      <c r="V7" s="29" t="s">
        <v>23</v>
      </c>
    </row>
    <row r="8" spans="1:22" s="25" customFormat="1" ht="12.75">
      <c r="A8" s="23" t="s">
        <v>3</v>
      </c>
      <c r="B8" s="2"/>
      <c r="C8" s="3"/>
      <c r="D8" s="3"/>
      <c r="E8" s="2"/>
      <c r="F8" s="3"/>
      <c r="G8" s="3"/>
      <c r="H8" s="2"/>
      <c r="I8" s="3"/>
      <c r="J8" s="3"/>
      <c r="K8" s="2"/>
      <c r="L8" s="3"/>
      <c r="M8" s="3"/>
      <c r="N8" s="2"/>
      <c r="O8" s="3"/>
      <c r="P8" s="3"/>
      <c r="Q8" s="157"/>
      <c r="R8" s="158"/>
      <c r="S8" s="158"/>
      <c r="T8" s="2"/>
      <c r="U8" s="3"/>
      <c r="V8" s="3"/>
    </row>
    <row r="9" spans="1:22" ht="12.75">
      <c r="A9" s="7" t="s">
        <v>34</v>
      </c>
      <c r="B9" s="14">
        <v>164</v>
      </c>
      <c r="C9" s="16">
        <v>142</v>
      </c>
      <c r="D9" s="31">
        <v>306</v>
      </c>
      <c r="E9" s="14">
        <v>2695</v>
      </c>
      <c r="F9" s="16">
        <v>2652</v>
      </c>
      <c r="G9" s="31">
        <v>5347</v>
      </c>
      <c r="H9" s="14">
        <v>2083</v>
      </c>
      <c r="I9" s="16">
        <v>2435</v>
      </c>
      <c r="J9" s="31">
        <v>4518</v>
      </c>
      <c r="K9" s="14">
        <v>1406</v>
      </c>
      <c r="L9" s="16">
        <v>1213</v>
      </c>
      <c r="M9" s="31">
        <v>2619</v>
      </c>
      <c r="N9" s="14">
        <v>206</v>
      </c>
      <c r="O9" s="16">
        <v>389</v>
      </c>
      <c r="P9" s="31">
        <v>595</v>
      </c>
      <c r="Q9" s="119">
        <v>2098</v>
      </c>
      <c r="R9" s="100">
        <v>2108</v>
      </c>
      <c r="S9" s="106">
        <v>4206</v>
      </c>
      <c r="T9" s="32">
        <f aca="true" t="shared" si="0" ref="T9:U13">SUM(Q9,N9,K9,H9,E9,B9)</f>
        <v>8652</v>
      </c>
      <c r="U9" s="31">
        <f t="shared" si="0"/>
        <v>8939</v>
      </c>
      <c r="V9" s="16">
        <f>SUM(T9:U9)</f>
        <v>17591</v>
      </c>
    </row>
    <row r="10" spans="1:22" ht="12.75">
      <c r="A10" s="7" t="s">
        <v>35</v>
      </c>
      <c r="B10" s="14">
        <v>154</v>
      </c>
      <c r="C10" s="15">
        <v>156</v>
      </c>
      <c r="D10" s="31">
        <v>310</v>
      </c>
      <c r="E10" s="14">
        <v>13755</v>
      </c>
      <c r="F10" s="15">
        <v>14433</v>
      </c>
      <c r="G10" s="31">
        <v>28188</v>
      </c>
      <c r="H10" s="14">
        <v>10853</v>
      </c>
      <c r="I10" s="15">
        <v>13611</v>
      </c>
      <c r="J10" s="31">
        <v>24464</v>
      </c>
      <c r="K10" s="14">
        <v>10086</v>
      </c>
      <c r="L10" s="15">
        <v>9612</v>
      </c>
      <c r="M10" s="31">
        <v>19698</v>
      </c>
      <c r="N10" s="14">
        <v>319</v>
      </c>
      <c r="O10" s="15">
        <v>677</v>
      </c>
      <c r="P10" s="31">
        <v>996</v>
      </c>
      <c r="Q10" s="119">
        <v>6593</v>
      </c>
      <c r="R10" s="120">
        <v>7662</v>
      </c>
      <c r="S10" s="106">
        <v>14255</v>
      </c>
      <c r="T10" s="32">
        <f t="shared" si="0"/>
        <v>41760</v>
      </c>
      <c r="U10" s="33">
        <f t="shared" si="0"/>
        <v>46151</v>
      </c>
      <c r="V10" s="16">
        <f>SUM(T10:U10)</f>
        <v>87911</v>
      </c>
    </row>
    <row r="11" spans="1:22" ht="12.75">
      <c r="A11" s="26" t="s">
        <v>36</v>
      </c>
      <c r="B11" s="14">
        <v>0</v>
      </c>
      <c r="C11" s="15">
        <v>0</v>
      </c>
      <c r="D11" s="31">
        <v>0</v>
      </c>
      <c r="E11" s="14">
        <v>828</v>
      </c>
      <c r="F11" s="15">
        <v>366</v>
      </c>
      <c r="G11" s="31">
        <v>1194</v>
      </c>
      <c r="H11" s="14">
        <v>38</v>
      </c>
      <c r="I11" s="15">
        <v>62</v>
      </c>
      <c r="J11" s="31">
        <v>100</v>
      </c>
      <c r="K11" s="14">
        <v>1100</v>
      </c>
      <c r="L11" s="15">
        <v>341</v>
      </c>
      <c r="M11" s="31">
        <v>1441</v>
      </c>
      <c r="N11" s="14">
        <v>17</v>
      </c>
      <c r="O11" s="15">
        <v>38</v>
      </c>
      <c r="P11" s="31">
        <v>55</v>
      </c>
      <c r="Q11" s="119">
        <v>1239</v>
      </c>
      <c r="R11" s="120">
        <v>524</v>
      </c>
      <c r="S11" s="106">
        <v>1763</v>
      </c>
      <c r="T11" s="32">
        <f t="shared" si="0"/>
        <v>3222</v>
      </c>
      <c r="U11" s="33">
        <f t="shared" si="0"/>
        <v>1331</v>
      </c>
      <c r="V11" s="16">
        <f>SUM(T11:U11)</f>
        <v>4553</v>
      </c>
    </row>
    <row r="12" spans="1:22" ht="12.75">
      <c r="A12" s="26" t="s">
        <v>37</v>
      </c>
      <c r="B12" s="14">
        <v>126</v>
      </c>
      <c r="C12" s="15">
        <v>110</v>
      </c>
      <c r="D12" s="31">
        <v>236</v>
      </c>
      <c r="E12" s="14">
        <v>1930</v>
      </c>
      <c r="F12" s="15">
        <v>1108</v>
      </c>
      <c r="G12" s="31">
        <v>3038</v>
      </c>
      <c r="H12" s="14">
        <v>487</v>
      </c>
      <c r="I12" s="15">
        <v>530</v>
      </c>
      <c r="J12" s="31">
        <v>1017</v>
      </c>
      <c r="K12" s="14">
        <v>1920</v>
      </c>
      <c r="L12" s="15">
        <v>705</v>
      </c>
      <c r="M12" s="31">
        <v>2625</v>
      </c>
      <c r="N12" s="14">
        <v>162</v>
      </c>
      <c r="O12" s="15">
        <v>188</v>
      </c>
      <c r="P12" s="31">
        <v>350</v>
      </c>
      <c r="Q12" s="119">
        <v>2107</v>
      </c>
      <c r="R12" s="120">
        <v>1545</v>
      </c>
      <c r="S12" s="106">
        <v>3652</v>
      </c>
      <c r="T12" s="32">
        <f t="shared" si="0"/>
        <v>6732</v>
      </c>
      <c r="U12" s="33">
        <f t="shared" si="0"/>
        <v>4186</v>
      </c>
      <c r="V12" s="16">
        <f>SUM(T12:U12)</f>
        <v>10918</v>
      </c>
    </row>
    <row r="13" spans="1:22" s="19" customFormat="1" ht="12.75">
      <c r="A13" s="10" t="s">
        <v>22</v>
      </c>
      <c r="B13" s="20">
        <v>444</v>
      </c>
      <c r="C13" s="21">
        <v>408</v>
      </c>
      <c r="D13" s="21">
        <v>852</v>
      </c>
      <c r="E13" s="20">
        <v>19208</v>
      </c>
      <c r="F13" s="21">
        <v>18559</v>
      </c>
      <c r="G13" s="21">
        <v>37767</v>
      </c>
      <c r="H13" s="20">
        <v>13461</v>
      </c>
      <c r="I13" s="21">
        <v>16638</v>
      </c>
      <c r="J13" s="21">
        <v>30099</v>
      </c>
      <c r="K13" s="20">
        <v>14512</v>
      </c>
      <c r="L13" s="21">
        <v>11871</v>
      </c>
      <c r="M13" s="21">
        <v>26383</v>
      </c>
      <c r="N13" s="20">
        <v>704</v>
      </c>
      <c r="O13" s="21">
        <v>1292</v>
      </c>
      <c r="P13" s="21">
        <v>1996</v>
      </c>
      <c r="Q13" s="136">
        <v>12037</v>
      </c>
      <c r="R13" s="137">
        <v>11839</v>
      </c>
      <c r="S13" s="137">
        <v>23876</v>
      </c>
      <c r="T13" s="20">
        <f t="shared" si="0"/>
        <v>60366</v>
      </c>
      <c r="U13" s="21">
        <f t="shared" si="0"/>
        <v>60607</v>
      </c>
      <c r="V13" s="21">
        <f>SUM(T13:U13)</f>
        <v>120973</v>
      </c>
    </row>
    <row r="14" spans="1:22" s="7" customFormat="1" ht="12.75">
      <c r="A14" s="42" t="s">
        <v>4</v>
      </c>
      <c r="B14" s="14"/>
      <c r="C14" s="16"/>
      <c r="D14" s="31"/>
      <c r="E14" s="14"/>
      <c r="F14" s="16"/>
      <c r="G14" s="31"/>
      <c r="H14" s="14"/>
      <c r="I14" s="16"/>
      <c r="J14" s="31"/>
      <c r="K14" s="14"/>
      <c r="L14" s="16"/>
      <c r="M14" s="31"/>
      <c r="N14" s="14"/>
      <c r="O14" s="16"/>
      <c r="P14" s="31"/>
      <c r="Q14" s="119"/>
      <c r="R14" s="100"/>
      <c r="S14" s="106"/>
      <c r="T14" s="32"/>
      <c r="U14" s="31"/>
      <c r="V14" s="16"/>
    </row>
    <row r="15" spans="1:22" ht="12.75">
      <c r="A15" s="7" t="s">
        <v>34</v>
      </c>
      <c r="B15" s="14">
        <v>0</v>
      </c>
      <c r="C15" s="16">
        <v>0</v>
      </c>
      <c r="D15" s="31">
        <v>0</v>
      </c>
      <c r="E15" s="14">
        <v>1946</v>
      </c>
      <c r="F15" s="16">
        <v>1777</v>
      </c>
      <c r="G15" s="31">
        <v>3723</v>
      </c>
      <c r="H15" s="14">
        <v>1732</v>
      </c>
      <c r="I15" s="16">
        <v>1921</v>
      </c>
      <c r="J15" s="31">
        <v>3653</v>
      </c>
      <c r="K15" s="14">
        <v>1067</v>
      </c>
      <c r="L15" s="16">
        <v>627</v>
      </c>
      <c r="M15" s="31">
        <v>1694</v>
      </c>
      <c r="N15" s="14">
        <v>8</v>
      </c>
      <c r="O15" s="16">
        <v>32</v>
      </c>
      <c r="P15" s="31">
        <v>40</v>
      </c>
      <c r="Q15" s="119">
        <v>1146</v>
      </c>
      <c r="R15" s="100">
        <v>1051</v>
      </c>
      <c r="S15" s="106">
        <v>2197</v>
      </c>
      <c r="T15" s="32">
        <f aca="true" t="shared" si="1" ref="T15:U19">SUM(Q15,N15,K15,H15,E15,B15)</f>
        <v>5899</v>
      </c>
      <c r="U15" s="31">
        <f t="shared" si="1"/>
        <v>5408</v>
      </c>
      <c r="V15" s="16">
        <f>SUM(T15:U15)</f>
        <v>11307</v>
      </c>
    </row>
    <row r="16" spans="1:22" ht="12.75">
      <c r="A16" s="7" t="s">
        <v>35</v>
      </c>
      <c r="B16" s="14">
        <v>43</v>
      </c>
      <c r="C16" s="15">
        <v>59</v>
      </c>
      <c r="D16" s="31">
        <v>102</v>
      </c>
      <c r="E16" s="14">
        <v>7364</v>
      </c>
      <c r="F16" s="15">
        <v>7626</v>
      </c>
      <c r="G16" s="31">
        <v>14990</v>
      </c>
      <c r="H16" s="14">
        <v>6932</v>
      </c>
      <c r="I16" s="15">
        <v>8370</v>
      </c>
      <c r="J16" s="31">
        <v>15302</v>
      </c>
      <c r="K16" s="14">
        <v>5158</v>
      </c>
      <c r="L16" s="15">
        <v>3675</v>
      </c>
      <c r="M16" s="31">
        <v>8833</v>
      </c>
      <c r="N16" s="14">
        <v>59</v>
      </c>
      <c r="O16" s="15">
        <v>170</v>
      </c>
      <c r="P16" s="31">
        <v>229</v>
      </c>
      <c r="Q16" s="119">
        <v>2353</v>
      </c>
      <c r="R16" s="120">
        <v>2668</v>
      </c>
      <c r="S16" s="106">
        <v>5021</v>
      </c>
      <c r="T16" s="32">
        <f t="shared" si="1"/>
        <v>21909</v>
      </c>
      <c r="U16" s="33">
        <f t="shared" si="1"/>
        <v>22568</v>
      </c>
      <c r="V16" s="16">
        <f>SUM(T16:U16)</f>
        <v>44477</v>
      </c>
    </row>
    <row r="17" spans="1:22" ht="12.75">
      <c r="A17" s="26" t="s">
        <v>36</v>
      </c>
      <c r="B17" s="14">
        <v>9</v>
      </c>
      <c r="C17" s="15">
        <v>14</v>
      </c>
      <c r="D17" s="31">
        <v>23</v>
      </c>
      <c r="E17" s="14">
        <v>156</v>
      </c>
      <c r="F17" s="15">
        <v>82</v>
      </c>
      <c r="G17" s="31">
        <v>238</v>
      </c>
      <c r="H17" s="14">
        <v>0</v>
      </c>
      <c r="I17" s="15">
        <v>0</v>
      </c>
      <c r="J17" s="31">
        <v>0</v>
      </c>
      <c r="K17" s="14">
        <v>198</v>
      </c>
      <c r="L17" s="15">
        <v>73</v>
      </c>
      <c r="M17" s="31">
        <v>271</v>
      </c>
      <c r="N17" s="14">
        <v>31</v>
      </c>
      <c r="O17" s="15">
        <v>78</v>
      </c>
      <c r="P17" s="31">
        <v>109</v>
      </c>
      <c r="Q17" s="119">
        <v>233</v>
      </c>
      <c r="R17" s="120">
        <v>118</v>
      </c>
      <c r="S17" s="106">
        <v>351</v>
      </c>
      <c r="T17" s="32">
        <f t="shared" si="1"/>
        <v>627</v>
      </c>
      <c r="U17" s="33">
        <f t="shared" si="1"/>
        <v>365</v>
      </c>
      <c r="V17" s="16">
        <f>SUM(T17:U17)</f>
        <v>992</v>
      </c>
    </row>
    <row r="18" spans="1:22" ht="12.75">
      <c r="A18" s="26" t="s">
        <v>37</v>
      </c>
      <c r="B18" s="14">
        <v>0</v>
      </c>
      <c r="C18" s="15">
        <v>0</v>
      </c>
      <c r="D18" s="31">
        <v>0</v>
      </c>
      <c r="E18" s="14">
        <v>557</v>
      </c>
      <c r="F18" s="15">
        <v>221</v>
      </c>
      <c r="G18" s="31">
        <v>778</v>
      </c>
      <c r="H18" s="14">
        <v>0</v>
      </c>
      <c r="I18" s="15">
        <v>0</v>
      </c>
      <c r="J18" s="31">
        <v>0</v>
      </c>
      <c r="K18" s="14">
        <v>684</v>
      </c>
      <c r="L18" s="15">
        <v>273</v>
      </c>
      <c r="M18" s="31">
        <v>957</v>
      </c>
      <c r="N18" s="14">
        <v>0</v>
      </c>
      <c r="O18" s="15">
        <v>0</v>
      </c>
      <c r="P18" s="31">
        <v>0</v>
      </c>
      <c r="Q18" s="119">
        <v>1005</v>
      </c>
      <c r="R18" s="120">
        <v>352</v>
      </c>
      <c r="S18" s="106">
        <v>1357</v>
      </c>
      <c r="T18" s="32">
        <f t="shared" si="1"/>
        <v>2246</v>
      </c>
      <c r="U18" s="33">
        <f t="shared" si="1"/>
        <v>846</v>
      </c>
      <c r="V18" s="16">
        <f>SUM(T18:U18)</f>
        <v>3092</v>
      </c>
    </row>
    <row r="19" spans="1:22" s="19" customFormat="1" ht="12.75">
      <c r="A19" s="10" t="s">
        <v>22</v>
      </c>
      <c r="B19" s="20">
        <v>52</v>
      </c>
      <c r="C19" s="21">
        <v>73</v>
      </c>
      <c r="D19" s="21">
        <v>125</v>
      </c>
      <c r="E19" s="20">
        <v>10023</v>
      </c>
      <c r="F19" s="21">
        <v>9706</v>
      </c>
      <c r="G19" s="21">
        <v>19729</v>
      </c>
      <c r="H19" s="20">
        <v>8664</v>
      </c>
      <c r="I19" s="21">
        <v>10291</v>
      </c>
      <c r="J19" s="21">
        <v>18955</v>
      </c>
      <c r="K19" s="20">
        <v>7107</v>
      </c>
      <c r="L19" s="21">
        <v>4648</v>
      </c>
      <c r="M19" s="21">
        <v>11755</v>
      </c>
      <c r="N19" s="20">
        <v>98</v>
      </c>
      <c r="O19" s="21">
        <v>280</v>
      </c>
      <c r="P19" s="21">
        <v>378</v>
      </c>
      <c r="Q19" s="136">
        <v>4737</v>
      </c>
      <c r="R19" s="137">
        <v>4189</v>
      </c>
      <c r="S19" s="137">
        <v>8926</v>
      </c>
      <c r="T19" s="20">
        <f t="shared" si="1"/>
        <v>30681</v>
      </c>
      <c r="U19" s="21">
        <f t="shared" si="1"/>
        <v>29187</v>
      </c>
      <c r="V19" s="21">
        <f>SUM(T19:U19)</f>
        <v>59868</v>
      </c>
    </row>
    <row r="20" spans="1:22" s="7" customFormat="1" ht="12.75">
      <c r="A20" s="42" t="s">
        <v>5</v>
      </c>
      <c r="B20" s="14"/>
      <c r="C20" s="16"/>
      <c r="D20" s="31"/>
      <c r="E20" s="14"/>
      <c r="F20" s="16"/>
      <c r="G20" s="31"/>
      <c r="H20" s="14"/>
      <c r="I20" s="16"/>
      <c r="J20" s="31"/>
      <c r="K20" s="14"/>
      <c r="L20" s="16"/>
      <c r="M20" s="31"/>
      <c r="N20" s="14"/>
      <c r="O20" s="16"/>
      <c r="P20" s="31"/>
      <c r="Q20" s="119"/>
      <c r="R20" s="100"/>
      <c r="S20" s="106"/>
      <c r="T20" s="32"/>
      <c r="U20" s="31"/>
      <c r="V20" s="16"/>
    </row>
    <row r="21" spans="1:22" ht="12.75">
      <c r="A21" s="26" t="s">
        <v>34</v>
      </c>
      <c r="B21" s="14">
        <v>0</v>
      </c>
      <c r="C21" s="16">
        <v>0</v>
      </c>
      <c r="D21" s="31">
        <v>0</v>
      </c>
      <c r="E21" s="14">
        <v>715</v>
      </c>
      <c r="F21" s="16">
        <v>715</v>
      </c>
      <c r="G21" s="31">
        <v>1430</v>
      </c>
      <c r="H21" s="14">
        <v>670</v>
      </c>
      <c r="I21" s="16">
        <v>663</v>
      </c>
      <c r="J21" s="31">
        <v>1333</v>
      </c>
      <c r="K21" s="14">
        <v>174</v>
      </c>
      <c r="L21" s="16">
        <v>221</v>
      </c>
      <c r="M21" s="31">
        <v>395</v>
      </c>
      <c r="N21" s="14">
        <v>88</v>
      </c>
      <c r="O21" s="16">
        <v>140</v>
      </c>
      <c r="P21" s="31">
        <v>228</v>
      </c>
      <c r="Q21" s="119">
        <v>321</v>
      </c>
      <c r="R21" s="100">
        <v>453</v>
      </c>
      <c r="S21" s="106">
        <v>774</v>
      </c>
      <c r="T21" s="32">
        <f aca="true" t="shared" si="2" ref="T21:U25">SUM(Q21,N21,K21,H21,E21,B21)</f>
        <v>1968</v>
      </c>
      <c r="U21" s="31">
        <f t="shared" si="2"/>
        <v>2192</v>
      </c>
      <c r="V21" s="16">
        <f>SUM(T21:U21)</f>
        <v>4160</v>
      </c>
    </row>
    <row r="22" spans="1:22" ht="12.75">
      <c r="A22" s="26" t="s">
        <v>35</v>
      </c>
      <c r="B22" s="14">
        <v>39</v>
      </c>
      <c r="C22" s="15">
        <v>23</v>
      </c>
      <c r="D22" s="31">
        <v>62</v>
      </c>
      <c r="E22" s="14">
        <v>1396</v>
      </c>
      <c r="F22" s="15">
        <v>1553</v>
      </c>
      <c r="G22" s="31">
        <v>2949</v>
      </c>
      <c r="H22" s="14">
        <v>1501</v>
      </c>
      <c r="I22" s="15">
        <v>1750</v>
      </c>
      <c r="J22" s="31">
        <v>3251</v>
      </c>
      <c r="K22" s="14">
        <v>367</v>
      </c>
      <c r="L22" s="15">
        <v>483</v>
      </c>
      <c r="M22" s="31">
        <v>850</v>
      </c>
      <c r="N22" s="14">
        <v>166</v>
      </c>
      <c r="O22" s="15">
        <v>214</v>
      </c>
      <c r="P22" s="31">
        <v>380</v>
      </c>
      <c r="Q22" s="119">
        <v>222</v>
      </c>
      <c r="R22" s="120">
        <v>357</v>
      </c>
      <c r="S22" s="106">
        <v>579</v>
      </c>
      <c r="T22" s="32">
        <f t="shared" si="2"/>
        <v>3691</v>
      </c>
      <c r="U22" s="33">
        <f t="shared" si="2"/>
        <v>4380</v>
      </c>
      <c r="V22" s="16">
        <f>SUM(T22:U22)</f>
        <v>8071</v>
      </c>
    </row>
    <row r="23" spans="1:22" ht="12.75">
      <c r="A23" s="26" t="s">
        <v>37</v>
      </c>
      <c r="B23" s="14">
        <v>38</v>
      </c>
      <c r="C23" s="15">
        <v>26</v>
      </c>
      <c r="D23" s="31">
        <v>64</v>
      </c>
      <c r="E23" s="14">
        <v>101</v>
      </c>
      <c r="F23" s="15">
        <v>73</v>
      </c>
      <c r="G23" s="31">
        <v>174</v>
      </c>
      <c r="H23" s="14">
        <v>36</v>
      </c>
      <c r="I23" s="15">
        <v>46</v>
      </c>
      <c r="J23" s="31">
        <v>82</v>
      </c>
      <c r="K23" s="14">
        <v>28</v>
      </c>
      <c r="L23" s="15">
        <v>11</v>
      </c>
      <c r="M23" s="31">
        <v>39</v>
      </c>
      <c r="N23" s="14">
        <v>0</v>
      </c>
      <c r="O23" s="15">
        <v>0</v>
      </c>
      <c r="P23" s="31">
        <v>0</v>
      </c>
      <c r="Q23" s="119">
        <v>96</v>
      </c>
      <c r="R23" s="120">
        <v>71</v>
      </c>
      <c r="S23" s="106">
        <v>167</v>
      </c>
      <c r="T23" s="32">
        <f t="shared" si="2"/>
        <v>299</v>
      </c>
      <c r="U23" s="33">
        <f t="shared" si="2"/>
        <v>227</v>
      </c>
      <c r="V23" s="16">
        <f>SUM(T23:U23)</f>
        <v>526</v>
      </c>
    </row>
    <row r="24" spans="1:22" ht="12.75">
      <c r="A24" s="26" t="s">
        <v>38</v>
      </c>
      <c r="B24" s="14">
        <v>0</v>
      </c>
      <c r="C24" s="15">
        <v>0</v>
      </c>
      <c r="D24" s="31">
        <v>0</v>
      </c>
      <c r="E24" s="14">
        <v>45</v>
      </c>
      <c r="F24" s="15">
        <v>13</v>
      </c>
      <c r="G24" s="31">
        <v>58</v>
      </c>
      <c r="H24" s="14">
        <v>0</v>
      </c>
      <c r="I24" s="15">
        <v>0</v>
      </c>
      <c r="J24" s="31">
        <v>0</v>
      </c>
      <c r="K24" s="14">
        <v>53</v>
      </c>
      <c r="L24" s="15">
        <v>19</v>
      </c>
      <c r="M24" s="31">
        <v>72</v>
      </c>
      <c r="N24" s="14">
        <v>0</v>
      </c>
      <c r="O24" s="15">
        <v>0</v>
      </c>
      <c r="P24" s="31">
        <v>0</v>
      </c>
      <c r="Q24" s="119">
        <v>110</v>
      </c>
      <c r="R24" s="120">
        <v>26</v>
      </c>
      <c r="S24" s="106">
        <v>136</v>
      </c>
      <c r="T24" s="32">
        <f t="shared" si="2"/>
        <v>208</v>
      </c>
      <c r="U24" s="33">
        <f t="shared" si="2"/>
        <v>58</v>
      </c>
      <c r="V24" s="16">
        <f>SUM(T24:U24)</f>
        <v>266</v>
      </c>
    </row>
    <row r="25" spans="1:22" s="19" customFormat="1" ht="12.75">
      <c r="A25" s="10" t="s">
        <v>22</v>
      </c>
      <c r="B25" s="20">
        <v>77</v>
      </c>
      <c r="C25" s="21">
        <v>49</v>
      </c>
      <c r="D25" s="21">
        <v>126</v>
      </c>
      <c r="E25" s="20">
        <v>2257</v>
      </c>
      <c r="F25" s="21">
        <v>2354</v>
      </c>
      <c r="G25" s="21">
        <v>4611</v>
      </c>
      <c r="H25" s="20">
        <v>2207</v>
      </c>
      <c r="I25" s="21">
        <v>2459</v>
      </c>
      <c r="J25" s="21">
        <v>4666</v>
      </c>
      <c r="K25" s="20">
        <v>622</v>
      </c>
      <c r="L25" s="21">
        <v>734</v>
      </c>
      <c r="M25" s="21">
        <v>1356</v>
      </c>
      <c r="N25" s="20">
        <v>254</v>
      </c>
      <c r="O25" s="21">
        <v>354</v>
      </c>
      <c r="P25" s="21">
        <v>608</v>
      </c>
      <c r="Q25" s="136">
        <v>749</v>
      </c>
      <c r="R25" s="137">
        <v>907</v>
      </c>
      <c r="S25" s="137">
        <v>1656</v>
      </c>
      <c r="T25" s="20">
        <f t="shared" si="2"/>
        <v>6166</v>
      </c>
      <c r="U25" s="21">
        <f t="shared" si="2"/>
        <v>6857</v>
      </c>
      <c r="V25" s="21">
        <f>SUM(T25:U25)</f>
        <v>13023</v>
      </c>
    </row>
    <row r="26" spans="1:22" s="7" customFormat="1" ht="12.75">
      <c r="A26" s="42" t="s">
        <v>6</v>
      </c>
      <c r="B26" s="14"/>
      <c r="C26" s="16"/>
      <c r="D26" s="31"/>
      <c r="E26" s="14"/>
      <c r="F26" s="16"/>
      <c r="G26" s="31"/>
      <c r="H26" s="14"/>
      <c r="I26" s="16"/>
      <c r="J26" s="31"/>
      <c r="K26" s="14"/>
      <c r="L26" s="16"/>
      <c r="M26" s="31"/>
      <c r="N26" s="14"/>
      <c r="O26" s="16"/>
      <c r="P26" s="31"/>
      <c r="Q26" s="119"/>
      <c r="R26" s="100"/>
      <c r="S26" s="106"/>
      <c r="T26" s="32"/>
      <c r="U26" s="31"/>
      <c r="V26" s="16"/>
    </row>
    <row r="27" spans="1:22" ht="12.75">
      <c r="A27" s="7" t="s">
        <v>34</v>
      </c>
      <c r="B27" s="14">
        <v>16</v>
      </c>
      <c r="C27" s="16">
        <v>20</v>
      </c>
      <c r="D27" s="31">
        <v>36</v>
      </c>
      <c r="E27" s="14">
        <v>1651</v>
      </c>
      <c r="F27" s="16">
        <v>1619</v>
      </c>
      <c r="G27" s="31">
        <v>3270</v>
      </c>
      <c r="H27" s="14">
        <v>1119</v>
      </c>
      <c r="I27" s="16">
        <v>1373</v>
      </c>
      <c r="J27" s="31">
        <v>2492</v>
      </c>
      <c r="K27" s="14">
        <v>1102</v>
      </c>
      <c r="L27" s="16">
        <v>1034</v>
      </c>
      <c r="M27" s="31">
        <v>2136</v>
      </c>
      <c r="N27" s="14">
        <v>78</v>
      </c>
      <c r="O27" s="16">
        <v>87</v>
      </c>
      <c r="P27" s="31">
        <v>165</v>
      </c>
      <c r="Q27" s="119">
        <v>1639</v>
      </c>
      <c r="R27" s="100">
        <v>1915</v>
      </c>
      <c r="S27" s="106">
        <v>3554</v>
      </c>
      <c r="T27" s="32">
        <f aca="true" t="shared" si="3" ref="T27:U31">SUM(Q27,N27,K27,H27,E27,B27)</f>
        <v>5605</v>
      </c>
      <c r="U27" s="31">
        <f t="shared" si="3"/>
        <v>6048</v>
      </c>
      <c r="V27" s="16">
        <f>SUM(T27:U27)</f>
        <v>11653</v>
      </c>
    </row>
    <row r="28" spans="1:22" ht="12.75">
      <c r="A28" s="7" t="s">
        <v>35</v>
      </c>
      <c r="B28" s="14">
        <v>58</v>
      </c>
      <c r="C28" s="15">
        <v>55</v>
      </c>
      <c r="D28" s="31">
        <v>113</v>
      </c>
      <c r="E28" s="14">
        <v>10947</v>
      </c>
      <c r="F28" s="15">
        <v>10764</v>
      </c>
      <c r="G28" s="31">
        <v>21711</v>
      </c>
      <c r="H28" s="14">
        <v>8165</v>
      </c>
      <c r="I28" s="15">
        <v>9924</v>
      </c>
      <c r="J28" s="31">
        <v>18089</v>
      </c>
      <c r="K28" s="14">
        <v>9714</v>
      </c>
      <c r="L28" s="15">
        <v>7981</v>
      </c>
      <c r="M28" s="31">
        <v>17695</v>
      </c>
      <c r="N28" s="14">
        <v>98</v>
      </c>
      <c r="O28" s="15">
        <v>267</v>
      </c>
      <c r="P28" s="31">
        <v>365</v>
      </c>
      <c r="Q28" s="119">
        <v>6513</v>
      </c>
      <c r="R28" s="120">
        <v>6091</v>
      </c>
      <c r="S28" s="106">
        <v>12604</v>
      </c>
      <c r="T28" s="32">
        <f t="shared" si="3"/>
        <v>35495</v>
      </c>
      <c r="U28" s="33">
        <f t="shared" si="3"/>
        <v>35082</v>
      </c>
      <c r="V28" s="16">
        <f>SUM(T28:U28)</f>
        <v>70577</v>
      </c>
    </row>
    <row r="29" spans="1:22" ht="12.75">
      <c r="A29" s="26" t="s">
        <v>36</v>
      </c>
      <c r="B29" s="14">
        <v>0</v>
      </c>
      <c r="C29" s="15">
        <v>0</v>
      </c>
      <c r="D29" s="31">
        <v>0</v>
      </c>
      <c r="E29" s="14">
        <v>139</v>
      </c>
      <c r="F29" s="15">
        <v>15</v>
      </c>
      <c r="G29" s="31">
        <v>154</v>
      </c>
      <c r="H29" s="14">
        <v>0</v>
      </c>
      <c r="I29" s="15">
        <v>0</v>
      </c>
      <c r="J29" s="31">
        <v>0</v>
      </c>
      <c r="K29" s="14">
        <v>371</v>
      </c>
      <c r="L29" s="15">
        <v>34</v>
      </c>
      <c r="M29" s="31">
        <v>405</v>
      </c>
      <c r="N29" s="14">
        <v>0</v>
      </c>
      <c r="O29" s="15">
        <v>0</v>
      </c>
      <c r="P29" s="31">
        <v>0</v>
      </c>
      <c r="Q29" s="119">
        <v>160</v>
      </c>
      <c r="R29" s="120">
        <v>24</v>
      </c>
      <c r="S29" s="106">
        <v>184</v>
      </c>
      <c r="T29" s="32">
        <f t="shared" si="3"/>
        <v>670</v>
      </c>
      <c r="U29" s="33">
        <f t="shared" si="3"/>
        <v>73</v>
      </c>
      <c r="V29" s="16">
        <f>SUM(T29:U29)</f>
        <v>743</v>
      </c>
    </row>
    <row r="30" spans="1:22" ht="12.75">
      <c r="A30" s="26" t="s">
        <v>37</v>
      </c>
      <c r="B30" s="14">
        <v>0</v>
      </c>
      <c r="C30" s="15">
        <v>0</v>
      </c>
      <c r="D30" s="31">
        <v>0</v>
      </c>
      <c r="E30" s="14">
        <v>18</v>
      </c>
      <c r="F30" s="15">
        <v>36</v>
      </c>
      <c r="G30" s="31">
        <v>54</v>
      </c>
      <c r="H30" s="14">
        <v>0</v>
      </c>
      <c r="I30" s="15">
        <v>0</v>
      </c>
      <c r="J30" s="31">
        <v>0</v>
      </c>
      <c r="K30" s="14">
        <v>0</v>
      </c>
      <c r="L30" s="15">
        <v>0</v>
      </c>
      <c r="M30" s="31">
        <v>0</v>
      </c>
      <c r="N30" s="14">
        <v>133</v>
      </c>
      <c r="O30" s="15">
        <v>199</v>
      </c>
      <c r="P30" s="31">
        <v>332</v>
      </c>
      <c r="Q30" s="119">
        <v>0</v>
      </c>
      <c r="R30" s="120">
        <v>0</v>
      </c>
      <c r="S30" s="106">
        <v>0</v>
      </c>
      <c r="T30" s="32">
        <f t="shared" si="3"/>
        <v>151</v>
      </c>
      <c r="U30" s="33">
        <f t="shared" si="3"/>
        <v>235</v>
      </c>
      <c r="V30" s="16">
        <f>SUM(T30:U30)</f>
        <v>386</v>
      </c>
    </row>
    <row r="31" spans="1:22" s="19" customFormat="1" ht="12.75">
      <c r="A31" s="10" t="s">
        <v>22</v>
      </c>
      <c r="B31" s="20">
        <v>74</v>
      </c>
      <c r="C31" s="21">
        <v>75</v>
      </c>
      <c r="D31" s="21">
        <v>149</v>
      </c>
      <c r="E31" s="20">
        <v>12755</v>
      </c>
      <c r="F31" s="21">
        <v>12434</v>
      </c>
      <c r="G31" s="21">
        <v>25189</v>
      </c>
      <c r="H31" s="20">
        <v>9284</v>
      </c>
      <c r="I31" s="21">
        <v>11297</v>
      </c>
      <c r="J31" s="21">
        <v>20581</v>
      </c>
      <c r="K31" s="20">
        <v>11187</v>
      </c>
      <c r="L31" s="21">
        <v>9049</v>
      </c>
      <c r="M31" s="21">
        <v>20236</v>
      </c>
      <c r="N31" s="20">
        <v>309</v>
      </c>
      <c r="O31" s="21">
        <v>553</v>
      </c>
      <c r="P31" s="21">
        <v>862</v>
      </c>
      <c r="Q31" s="136">
        <v>8312</v>
      </c>
      <c r="R31" s="137">
        <v>8030</v>
      </c>
      <c r="S31" s="137">
        <v>16342</v>
      </c>
      <c r="T31" s="20">
        <f t="shared" si="3"/>
        <v>41921</v>
      </c>
      <c r="U31" s="21">
        <f t="shared" si="3"/>
        <v>41438</v>
      </c>
      <c r="V31" s="21">
        <f>SUM(T31:U31)</f>
        <v>83359</v>
      </c>
    </row>
    <row r="32" spans="1:22" s="7" customFormat="1" ht="12.75">
      <c r="A32" s="42" t="s">
        <v>7</v>
      </c>
      <c r="B32" s="14"/>
      <c r="C32" s="16"/>
      <c r="D32" s="31"/>
      <c r="E32" s="14"/>
      <c r="F32" s="16"/>
      <c r="G32" s="31"/>
      <c r="H32" s="14"/>
      <c r="I32" s="16"/>
      <c r="J32" s="31"/>
      <c r="K32" s="14"/>
      <c r="L32" s="16"/>
      <c r="M32" s="31"/>
      <c r="N32" s="14"/>
      <c r="O32" s="16"/>
      <c r="P32" s="31"/>
      <c r="Q32" s="119"/>
      <c r="R32" s="100"/>
      <c r="S32" s="106"/>
      <c r="T32" s="32"/>
      <c r="U32" s="31"/>
      <c r="V32" s="16"/>
    </row>
    <row r="33" spans="1:22" ht="12.75">
      <c r="A33" s="7" t="s">
        <v>34</v>
      </c>
      <c r="B33" s="14">
        <v>30</v>
      </c>
      <c r="C33" s="16">
        <v>14</v>
      </c>
      <c r="D33" s="31">
        <v>44</v>
      </c>
      <c r="E33" s="14">
        <v>2956</v>
      </c>
      <c r="F33" s="16">
        <v>2831</v>
      </c>
      <c r="G33" s="31">
        <v>5787</v>
      </c>
      <c r="H33" s="14">
        <v>2328</v>
      </c>
      <c r="I33" s="16">
        <v>2721</v>
      </c>
      <c r="J33" s="31">
        <v>5049</v>
      </c>
      <c r="K33" s="14">
        <v>1536</v>
      </c>
      <c r="L33" s="16">
        <v>1127</v>
      </c>
      <c r="M33" s="31">
        <v>2663</v>
      </c>
      <c r="N33" s="14">
        <v>75</v>
      </c>
      <c r="O33" s="16">
        <v>120</v>
      </c>
      <c r="P33" s="31">
        <v>195</v>
      </c>
      <c r="Q33" s="119">
        <v>2017</v>
      </c>
      <c r="R33" s="100">
        <v>1848</v>
      </c>
      <c r="S33" s="106">
        <v>3865</v>
      </c>
      <c r="T33" s="32">
        <f aca="true" t="shared" si="4" ref="T33:U37">SUM(Q33,N33,K33,H33,E33,B33)</f>
        <v>8942</v>
      </c>
      <c r="U33" s="31">
        <f t="shared" si="4"/>
        <v>8661</v>
      </c>
      <c r="V33" s="16">
        <f>SUM(T33:U33)</f>
        <v>17603</v>
      </c>
    </row>
    <row r="34" spans="1:22" ht="12.75">
      <c r="A34" s="7" t="s">
        <v>35</v>
      </c>
      <c r="B34" s="14">
        <v>108</v>
      </c>
      <c r="C34" s="15">
        <v>74</v>
      </c>
      <c r="D34" s="31">
        <v>182</v>
      </c>
      <c r="E34" s="14">
        <v>11427</v>
      </c>
      <c r="F34" s="15">
        <v>11967</v>
      </c>
      <c r="G34" s="31">
        <v>23394</v>
      </c>
      <c r="H34" s="14">
        <v>9904</v>
      </c>
      <c r="I34" s="15">
        <v>12374</v>
      </c>
      <c r="J34" s="31">
        <v>22278</v>
      </c>
      <c r="K34" s="14">
        <v>8382</v>
      </c>
      <c r="L34" s="15">
        <v>7037</v>
      </c>
      <c r="M34" s="31">
        <v>15419</v>
      </c>
      <c r="N34" s="14">
        <v>194</v>
      </c>
      <c r="O34" s="15">
        <v>402</v>
      </c>
      <c r="P34" s="31">
        <v>596</v>
      </c>
      <c r="Q34" s="119">
        <v>4952</v>
      </c>
      <c r="R34" s="120">
        <v>5178</v>
      </c>
      <c r="S34" s="106">
        <v>10130</v>
      </c>
      <c r="T34" s="32">
        <f t="shared" si="4"/>
        <v>34967</v>
      </c>
      <c r="U34" s="33">
        <f t="shared" si="4"/>
        <v>37032</v>
      </c>
      <c r="V34" s="16">
        <f>SUM(T34:U34)</f>
        <v>71999</v>
      </c>
    </row>
    <row r="35" spans="1:22" ht="12.75">
      <c r="A35" s="26" t="s">
        <v>36</v>
      </c>
      <c r="B35" s="14">
        <v>28</v>
      </c>
      <c r="C35" s="15">
        <v>20</v>
      </c>
      <c r="D35" s="31">
        <v>48</v>
      </c>
      <c r="E35" s="14">
        <v>560</v>
      </c>
      <c r="F35" s="15">
        <v>164</v>
      </c>
      <c r="G35" s="31">
        <v>724</v>
      </c>
      <c r="H35" s="14">
        <v>0</v>
      </c>
      <c r="I35" s="15">
        <v>0</v>
      </c>
      <c r="J35" s="31">
        <v>0</v>
      </c>
      <c r="K35" s="14">
        <v>843</v>
      </c>
      <c r="L35" s="15">
        <v>361</v>
      </c>
      <c r="M35" s="31">
        <v>1204</v>
      </c>
      <c r="N35" s="14">
        <v>0</v>
      </c>
      <c r="O35" s="15">
        <v>0</v>
      </c>
      <c r="P35" s="31">
        <v>0</v>
      </c>
      <c r="Q35" s="119">
        <v>875</v>
      </c>
      <c r="R35" s="120">
        <v>504</v>
      </c>
      <c r="S35" s="106">
        <v>1379</v>
      </c>
      <c r="T35" s="32">
        <f t="shared" si="4"/>
        <v>2306</v>
      </c>
      <c r="U35" s="33">
        <f t="shared" si="4"/>
        <v>1049</v>
      </c>
      <c r="V35" s="16">
        <f>SUM(T35:U35)</f>
        <v>3355</v>
      </c>
    </row>
    <row r="36" spans="1:22" ht="12.75">
      <c r="A36" s="26" t="s">
        <v>37</v>
      </c>
      <c r="B36" s="14">
        <v>47</v>
      </c>
      <c r="C36" s="15">
        <v>39</v>
      </c>
      <c r="D36" s="31">
        <v>86</v>
      </c>
      <c r="E36" s="14">
        <v>701</v>
      </c>
      <c r="F36" s="15">
        <v>387</v>
      </c>
      <c r="G36" s="31">
        <v>1088</v>
      </c>
      <c r="H36" s="14">
        <v>335</v>
      </c>
      <c r="I36" s="15">
        <v>413</v>
      </c>
      <c r="J36" s="31">
        <v>748</v>
      </c>
      <c r="K36" s="14">
        <v>434</v>
      </c>
      <c r="L36" s="15">
        <v>88</v>
      </c>
      <c r="M36" s="31">
        <v>522</v>
      </c>
      <c r="N36" s="14">
        <v>198</v>
      </c>
      <c r="O36" s="15">
        <v>324</v>
      </c>
      <c r="P36" s="31">
        <v>522</v>
      </c>
      <c r="Q36" s="119">
        <v>696</v>
      </c>
      <c r="R36" s="120">
        <v>306</v>
      </c>
      <c r="S36" s="106">
        <v>1002</v>
      </c>
      <c r="T36" s="32">
        <f t="shared" si="4"/>
        <v>2411</v>
      </c>
      <c r="U36" s="33">
        <f t="shared" si="4"/>
        <v>1557</v>
      </c>
      <c r="V36" s="16">
        <f>SUM(T36:U36)</f>
        <v>3968</v>
      </c>
    </row>
    <row r="37" spans="1:27" s="19" customFormat="1" ht="12.75">
      <c r="A37" s="10" t="s">
        <v>22</v>
      </c>
      <c r="B37" s="20">
        <v>213</v>
      </c>
      <c r="C37" s="21">
        <v>147</v>
      </c>
      <c r="D37" s="21">
        <v>360</v>
      </c>
      <c r="E37" s="20">
        <v>15644</v>
      </c>
      <c r="F37" s="21">
        <v>15349</v>
      </c>
      <c r="G37" s="21">
        <v>30993</v>
      </c>
      <c r="H37" s="20">
        <v>12567</v>
      </c>
      <c r="I37" s="21">
        <v>15508</v>
      </c>
      <c r="J37" s="21">
        <v>28075</v>
      </c>
      <c r="K37" s="20">
        <v>11195</v>
      </c>
      <c r="L37" s="21">
        <v>8613</v>
      </c>
      <c r="M37" s="21">
        <v>19808</v>
      </c>
      <c r="N37" s="20">
        <v>467</v>
      </c>
      <c r="O37" s="21">
        <v>846</v>
      </c>
      <c r="P37" s="21">
        <v>1313</v>
      </c>
      <c r="Q37" s="136">
        <v>8540</v>
      </c>
      <c r="R37" s="137">
        <v>7836</v>
      </c>
      <c r="S37" s="137">
        <v>16376</v>
      </c>
      <c r="T37" s="136">
        <f t="shared" si="4"/>
        <v>48626</v>
      </c>
      <c r="U37" s="137">
        <f t="shared" si="4"/>
        <v>48299</v>
      </c>
      <c r="V37" s="137">
        <f>SUM(T37:U37)</f>
        <v>96925</v>
      </c>
      <c r="W37" s="39"/>
      <c r="X37" s="39"/>
      <c r="Y37" s="39"/>
      <c r="Z37" s="39"/>
      <c r="AA37" s="39"/>
    </row>
    <row r="38" spans="1:27" s="7" customFormat="1" ht="12.75">
      <c r="A38" s="42" t="s">
        <v>8</v>
      </c>
      <c r="B38" s="14"/>
      <c r="C38" s="16"/>
      <c r="D38" s="31"/>
      <c r="E38" s="14"/>
      <c r="F38" s="16"/>
      <c r="G38" s="31"/>
      <c r="H38" s="14"/>
      <c r="I38" s="16"/>
      <c r="J38" s="31"/>
      <c r="K38" s="14"/>
      <c r="L38" s="16"/>
      <c r="M38" s="31"/>
      <c r="N38" s="14"/>
      <c r="O38" s="16"/>
      <c r="P38" s="31"/>
      <c r="Q38" s="119"/>
      <c r="R38" s="100"/>
      <c r="S38" s="106"/>
      <c r="T38" s="133"/>
      <c r="U38" s="106"/>
      <c r="V38" s="100"/>
      <c r="W38" s="123"/>
      <c r="X38" s="123"/>
      <c r="Y38" s="123"/>
      <c r="Z38" s="123"/>
      <c r="AA38" s="123"/>
    </row>
    <row r="39" spans="1:27" ht="12.75">
      <c r="A39" s="7" t="s">
        <v>34</v>
      </c>
      <c r="B39" s="14">
        <v>66</v>
      </c>
      <c r="C39" s="16">
        <v>46</v>
      </c>
      <c r="D39" s="31">
        <v>112</v>
      </c>
      <c r="E39" s="14">
        <v>1238</v>
      </c>
      <c r="F39" s="16">
        <v>1324</v>
      </c>
      <c r="G39" s="31">
        <v>2562</v>
      </c>
      <c r="H39" s="14">
        <v>942</v>
      </c>
      <c r="I39" s="16">
        <v>1099</v>
      </c>
      <c r="J39" s="31">
        <v>2041</v>
      </c>
      <c r="K39" s="14">
        <v>1032</v>
      </c>
      <c r="L39" s="16">
        <v>1060</v>
      </c>
      <c r="M39" s="31">
        <v>2092</v>
      </c>
      <c r="N39" s="14">
        <v>0</v>
      </c>
      <c r="O39" s="16">
        <v>0</v>
      </c>
      <c r="P39" s="31">
        <v>0</v>
      </c>
      <c r="Q39" s="119">
        <v>1525</v>
      </c>
      <c r="R39" s="100">
        <v>1703</v>
      </c>
      <c r="S39" s="106">
        <v>3228</v>
      </c>
      <c r="T39" s="133">
        <f aca="true" t="shared" si="5" ref="T39:U43">SUM(Q39,N39,K39,H39,E39,B39)</f>
        <v>4803</v>
      </c>
      <c r="U39" s="106">
        <f t="shared" si="5"/>
        <v>5232</v>
      </c>
      <c r="V39" s="100">
        <f>SUM(T39:U39)</f>
        <v>10035</v>
      </c>
      <c r="W39" s="122"/>
      <c r="X39" s="122"/>
      <c r="Y39" s="122"/>
      <c r="Z39" s="122"/>
      <c r="AA39" s="122"/>
    </row>
    <row r="40" spans="1:27" ht="12.75">
      <c r="A40" s="7" t="s">
        <v>35</v>
      </c>
      <c r="B40" s="14">
        <v>53</v>
      </c>
      <c r="C40" s="15">
        <v>17</v>
      </c>
      <c r="D40" s="31">
        <v>70</v>
      </c>
      <c r="E40" s="14">
        <v>7714</v>
      </c>
      <c r="F40" s="15">
        <v>6977</v>
      </c>
      <c r="G40" s="31">
        <v>14691</v>
      </c>
      <c r="H40" s="14">
        <v>5275</v>
      </c>
      <c r="I40" s="15">
        <v>6615</v>
      </c>
      <c r="J40" s="31">
        <v>11890</v>
      </c>
      <c r="K40" s="14">
        <v>6199</v>
      </c>
      <c r="L40" s="15">
        <v>4093</v>
      </c>
      <c r="M40" s="31">
        <v>10292</v>
      </c>
      <c r="N40" s="14">
        <v>147</v>
      </c>
      <c r="O40" s="15">
        <v>246</v>
      </c>
      <c r="P40" s="31">
        <v>393</v>
      </c>
      <c r="Q40" s="119">
        <v>4923</v>
      </c>
      <c r="R40" s="120">
        <v>4167</v>
      </c>
      <c r="S40" s="106">
        <v>9090</v>
      </c>
      <c r="T40" s="133">
        <f t="shared" si="5"/>
        <v>24311</v>
      </c>
      <c r="U40" s="134">
        <f t="shared" si="5"/>
        <v>22115</v>
      </c>
      <c r="V40" s="100">
        <f>SUM(T40:U40)</f>
        <v>46426</v>
      </c>
      <c r="W40" s="122"/>
      <c r="X40" s="122"/>
      <c r="Y40" s="122"/>
      <c r="Z40" s="122"/>
      <c r="AA40" s="122"/>
    </row>
    <row r="41" spans="1:27" ht="12.75">
      <c r="A41" s="26" t="s">
        <v>36</v>
      </c>
      <c r="B41" s="14">
        <v>35</v>
      </c>
      <c r="C41" s="15">
        <v>10</v>
      </c>
      <c r="D41" s="31">
        <v>45</v>
      </c>
      <c r="E41" s="14">
        <v>606</v>
      </c>
      <c r="F41" s="15">
        <v>382</v>
      </c>
      <c r="G41" s="31">
        <v>988</v>
      </c>
      <c r="H41" s="14">
        <v>204</v>
      </c>
      <c r="I41" s="15">
        <v>281</v>
      </c>
      <c r="J41" s="31">
        <v>485</v>
      </c>
      <c r="K41" s="14">
        <v>692</v>
      </c>
      <c r="L41" s="15">
        <v>322</v>
      </c>
      <c r="M41" s="31">
        <v>1014</v>
      </c>
      <c r="N41" s="14">
        <v>216</v>
      </c>
      <c r="O41" s="15">
        <v>425</v>
      </c>
      <c r="P41" s="31">
        <v>641</v>
      </c>
      <c r="Q41" s="119">
        <v>664</v>
      </c>
      <c r="R41" s="120">
        <v>497</v>
      </c>
      <c r="S41" s="106">
        <v>1161</v>
      </c>
      <c r="T41" s="133">
        <f t="shared" si="5"/>
        <v>2417</v>
      </c>
      <c r="U41" s="134">
        <f t="shared" si="5"/>
        <v>1917</v>
      </c>
      <c r="V41" s="100">
        <f>SUM(T41:U41)</f>
        <v>4334</v>
      </c>
      <c r="W41" s="122"/>
      <c r="X41" s="122"/>
      <c r="Y41" s="122"/>
      <c r="Z41" s="122"/>
      <c r="AA41" s="122"/>
    </row>
    <row r="42" spans="1:27" ht="12.75">
      <c r="A42" s="26" t="s">
        <v>37</v>
      </c>
      <c r="B42" s="14">
        <v>0</v>
      </c>
      <c r="C42" s="15">
        <v>0</v>
      </c>
      <c r="D42" s="31">
        <v>0</v>
      </c>
      <c r="E42" s="14">
        <v>220</v>
      </c>
      <c r="F42" s="15">
        <v>181</v>
      </c>
      <c r="G42" s="31">
        <v>401</v>
      </c>
      <c r="H42" s="14">
        <v>200</v>
      </c>
      <c r="I42" s="15">
        <v>220</v>
      </c>
      <c r="J42" s="31">
        <v>420</v>
      </c>
      <c r="K42" s="14">
        <v>135</v>
      </c>
      <c r="L42" s="15">
        <v>72</v>
      </c>
      <c r="M42" s="31">
        <v>207</v>
      </c>
      <c r="N42" s="14">
        <v>0</v>
      </c>
      <c r="O42" s="15">
        <v>0</v>
      </c>
      <c r="P42" s="31">
        <v>0</v>
      </c>
      <c r="Q42" s="119">
        <v>126</v>
      </c>
      <c r="R42" s="120">
        <v>49</v>
      </c>
      <c r="S42" s="106">
        <v>175</v>
      </c>
      <c r="T42" s="133">
        <f t="shared" si="5"/>
        <v>681</v>
      </c>
      <c r="U42" s="134">
        <f t="shared" si="5"/>
        <v>522</v>
      </c>
      <c r="V42" s="100">
        <f>SUM(T42:U42)</f>
        <v>1203</v>
      </c>
      <c r="W42" s="122"/>
      <c r="X42" s="122"/>
      <c r="Y42" s="122"/>
      <c r="Z42" s="122"/>
      <c r="AA42" s="122"/>
    </row>
    <row r="43" spans="1:27" s="19" customFormat="1" ht="12.75">
      <c r="A43" s="10" t="s">
        <v>22</v>
      </c>
      <c r="B43" s="20">
        <v>154</v>
      </c>
      <c r="C43" s="21">
        <v>73</v>
      </c>
      <c r="D43" s="21">
        <v>227</v>
      </c>
      <c r="E43" s="20">
        <v>9778</v>
      </c>
      <c r="F43" s="21">
        <v>8864</v>
      </c>
      <c r="G43" s="21">
        <v>18642</v>
      </c>
      <c r="H43" s="20">
        <v>6621</v>
      </c>
      <c r="I43" s="21">
        <v>8215</v>
      </c>
      <c r="J43" s="21">
        <v>14836</v>
      </c>
      <c r="K43" s="20">
        <v>8058</v>
      </c>
      <c r="L43" s="21">
        <v>5547</v>
      </c>
      <c r="M43" s="21">
        <v>13605</v>
      </c>
      <c r="N43" s="20">
        <v>363</v>
      </c>
      <c r="O43" s="21">
        <v>671</v>
      </c>
      <c r="P43" s="21">
        <v>1034</v>
      </c>
      <c r="Q43" s="136">
        <v>7238</v>
      </c>
      <c r="R43" s="137">
        <v>6416</v>
      </c>
      <c r="S43" s="137">
        <v>13654</v>
      </c>
      <c r="T43" s="136">
        <f t="shared" si="5"/>
        <v>32212</v>
      </c>
      <c r="U43" s="137">
        <f t="shared" si="5"/>
        <v>29786</v>
      </c>
      <c r="V43" s="137">
        <f>SUM(T43:U43)</f>
        <v>61998</v>
      </c>
      <c r="W43" s="39"/>
      <c r="X43" s="39"/>
      <c r="Y43" s="39"/>
      <c r="Z43" s="39"/>
      <c r="AA43" s="39"/>
    </row>
    <row r="44" spans="1:27" s="7" customFormat="1" ht="12.75">
      <c r="A44" s="40" t="s">
        <v>33</v>
      </c>
      <c r="B44" s="12"/>
      <c r="C44" s="13"/>
      <c r="D44" s="37"/>
      <c r="E44" s="12"/>
      <c r="F44" s="13"/>
      <c r="G44" s="37"/>
      <c r="H44" s="12"/>
      <c r="I44" s="13"/>
      <c r="J44" s="37"/>
      <c r="K44" s="12"/>
      <c r="L44" s="13"/>
      <c r="M44" s="37"/>
      <c r="N44" s="12"/>
      <c r="O44" s="13"/>
      <c r="P44" s="37"/>
      <c r="Q44" s="117"/>
      <c r="R44" s="118"/>
      <c r="S44" s="152"/>
      <c r="T44" s="151"/>
      <c r="U44" s="152"/>
      <c r="V44" s="118"/>
      <c r="W44" s="123"/>
      <c r="X44" s="123"/>
      <c r="Y44" s="123"/>
      <c r="Z44" s="123"/>
      <c r="AA44" s="123"/>
    </row>
    <row r="45" spans="1:27" ht="12.75">
      <c r="A45" s="7" t="s">
        <v>34</v>
      </c>
      <c r="B45" s="14">
        <v>276</v>
      </c>
      <c r="C45" s="16">
        <v>222</v>
      </c>
      <c r="D45" s="31">
        <v>498</v>
      </c>
      <c r="E45" s="14">
        <v>11201</v>
      </c>
      <c r="F45" s="16">
        <v>10918</v>
      </c>
      <c r="G45" s="31">
        <v>22119</v>
      </c>
      <c r="H45" s="14">
        <v>8874</v>
      </c>
      <c r="I45" s="16">
        <v>10212</v>
      </c>
      <c r="J45" s="31">
        <v>19086</v>
      </c>
      <c r="K45" s="14">
        <v>6317</v>
      </c>
      <c r="L45" s="16">
        <v>5282</v>
      </c>
      <c r="M45" s="31">
        <v>11599</v>
      </c>
      <c r="N45" s="14">
        <v>455</v>
      </c>
      <c r="O45" s="16">
        <v>768</v>
      </c>
      <c r="P45" s="31">
        <v>1223</v>
      </c>
      <c r="Q45" s="119">
        <v>8746</v>
      </c>
      <c r="R45" s="100">
        <v>9078</v>
      </c>
      <c r="S45" s="106">
        <v>17824</v>
      </c>
      <c r="T45" s="133">
        <f aca="true" t="shared" si="6" ref="T45:V46">SUM(T9,T15,T21,T27,T33,T39)</f>
        <v>35869</v>
      </c>
      <c r="U45" s="106">
        <f t="shared" si="6"/>
        <v>36480</v>
      </c>
      <c r="V45" s="100">
        <f t="shared" si="6"/>
        <v>72349</v>
      </c>
      <c r="W45" s="122"/>
      <c r="X45" s="122"/>
      <c r="Y45" s="122"/>
      <c r="Z45" s="122"/>
      <c r="AA45" s="122"/>
    </row>
    <row r="46" spans="1:27" ht="12.75">
      <c r="A46" s="7" t="s">
        <v>35</v>
      </c>
      <c r="B46" s="14">
        <v>455</v>
      </c>
      <c r="C46" s="15">
        <v>384</v>
      </c>
      <c r="D46" s="31">
        <v>839</v>
      </c>
      <c r="E46" s="14">
        <v>52603</v>
      </c>
      <c r="F46" s="15">
        <v>53320</v>
      </c>
      <c r="G46" s="31">
        <v>105923</v>
      </c>
      <c r="H46" s="14">
        <v>42630</v>
      </c>
      <c r="I46" s="15">
        <v>52644</v>
      </c>
      <c r="J46" s="31">
        <v>95274</v>
      </c>
      <c r="K46" s="14">
        <v>39906</v>
      </c>
      <c r="L46" s="15">
        <v>32881</v>
      </c>
      <c r="M46" s="31">
        <v>72787</v>
      </c>
      <c r="N46" s="14">
        <v>983</v>
      </c>
      <c r="O46" s="15">
        <v>1976</v>
      </c>
      <c r="P46" s="31">
        <v>2959</v>
      </c>
      <c r="Q46" s="119">
        <v>25556</v>
      </c>
      <c r="R46" s="120">
        <v>26123</v>
      </c>
      <c r="S46" s="106">
        <v>51679</v>
      </c>
      <c r="T46" s="133">
        <f t="shared" si="6"/>
        <v>162133</v>
      </c>
      <c r="U46" s="134">
        <f t="shared" si="6"/>
        <v>167328</v>
      </c>
      <c r="V46" s="100">
        <f t="shared" si="6"/>
        <v>329461</v>
      </c>
      <c r="W46" s="122"/>
      <c r="X46" s="122"/>
      <c r="Y46" s="122"/>
      <c r="Z46" s="122"/>
      <c r="AA46" s="122"/>
    </row>
    <row r="47" spans="1:27" ht="12.75">
      <c r="A47" s="26" t="s">
        <v>36</v>
      </c>
      <c r="B47" s="14">
        <v>72</v>
      </c>
      <c r="C47" s="15">
        <v>44</v>
      </c>
      <c r="D47" s="31">
        <v>116</v>
      </c>
      <c r="E47" s="14">
        <v>2289</v>
      </c>
      <c r="F47" s="15">
        <v>1009</v>
      </c>
      <c r="G47" s="31">
        <v>3298</v>
      </c>
      <c r="H47" s="14">
        <v>242</v>
      </c>
      <c r="I47" s="15">
        <v>343</v>
      </c>
      <c r="J47" s="31">
        <v>585</v>
      </c>
      <c r="K47" s="14">
        <v>3204</v>
      </c>
      <c r="L47" s="15">
        <v>1131</v>
      </c>
      <c r="M47" s="31">
        <v>4335</v>
      </c>
      <c r="N47" s="14">
        <v>264</v>
      </c>
      <c r="O47" s="15">
        <v>541</v>
      </c>
      <c r="P47" s="31">
        <v>805</v>
      </c>
      <c r="Q47" s="119">
        <v>3171</v>
      </c>
      <c r="R47" s="120">
        <v>1667</v>
      </c>
      <c r="S47" s="106">
        <v>4838</v>
      </c>
      <c r="T47" s="133">
        <f>SUM(T11,T17,T29,T35,T41)</f>
        <v>9242</v>
      </c>
      <c r="U47" s="134">
        <f>SUM(U11,U17,U29,U35,U41)</f>
        <v>4735</v>
      </c>
      <c r="V47" s="100">
        <f>SUM(V11,V17,V29,V35,V41)</f>
        <v>13977</v>
      </c>
      <c r="W47" s="122"/>
      <c r="X47" s="122"/>
      <c r="Y47" s="122"/>
      <c r="Z47" s="122"/>
      <c r="AA47" s="122"/>
    </row>
    <row r="48" spans="1:27" ht="12.75">
      <c r="A48" s="26" t="s">
        <v>37</v>
      </c>
      <c r="B48" s="14">
        <v>211</v>
      </c>
      <c r="C48" s="15">
        <v>175</v>
      </c>
      <c r="D48" s="31">
        <v>386</v>
      </c>
      <c r="E48" s="14">
        <v>3527</v>
      </c>
      <c r="F48" s="15">
        <v>2006</v>
      </c>
      <c r="G48" s="31">
        <v>5533</v>
      </c>
      <c r="H48" s="14">
        <v>1058</v>
      </c>
      <c r="I48" s="15">
        <v>1209</v>
      </c>
      <c r="J48" s="31">
        <v>2267</v>
      </c>
      <c r="K48" s="14">
        <v>3201</v>
      </c>
      <c r="L48" s="15">
        <v>1149</v>
      </c>
      <c r="M48" s="31">
        <v>4350</v>
      </c>
      <c r="N48" s="14">
        <v>493</v>
      </c>
      <c r="O48" s="15">
        <v>711</v>
      </c>
      <c r="P48" s="31">
        <v>1204</v>
      </c>
      <c r="Q48" s="119">
        <v>4030</v>
      </c>
      <c r="R48" s="120">
        <v>2323</v>
      </c>
      <c r="S48" s="106">
        <v>6353</v>
      </c>
      <c r="T48" s="133">
        <f>SUM(T12,T18,T23,T30,T36,T42)</f>
        <v>12520</v>
      </c>
      <c r="U48" s="134">
        <f>SUM(U12,U18,U23,U30,U36,U42)</f>
        <v>7573</v>
      </c>
      <c r="V48" s="100">
        <f>SUM(V12,V18,V23,V30,V36,V42)</f>
        <v>20093</v>
      </c>
      <c r="W48" s="122"/>
      <c r="X48" s="122"/>
      <c r="Y48" s="122"/>
      <c r="Z48" s="122"/>
      <c r="AA48" s="122"/>
    </row>
    <row r="49" spans="1:27" ht="12.75">
      <c r="A49" s="7" t="s">
        <v>38</v>
      </c>
      <c r="B49" s="14">
        <v>0</v>
      </c>
      <c r="C49" s="15">
        <v>0</v>
      </c>
      <c r="D49" s="31">
        <v>0</v>
      </c>
      <c r="E49" s="14">
        <v>45</v>
      </c>
      <c r="F49" s="15">
        <v>13</v>
      </c>
      <c r="G49" s="31">
        <v>58</v>
      </c>
      <c r="H49" s="14">
        <v>0</v>
      </c>
      <c r="I49" s="15">
        <v>0</v>
      </c>
      <c r="J49" s="31">
        <v>0</v>
      </c>
      <c r="K49" s="14">
        <v>53</v>
      </c>
      <c r="L49" s="15">
        <v>19</v>
      </c>
      <c r="M49" s="31">
        <v>72</v>
      </c>
      <c r="N49" s="14">
        <v>0</v>
      </c>
      <c r="O49" s="15">
        <v>0</v>
      </c>
      <c r="P49" s="31">
        <v>0</v>
      </c>
      <c r="Q49" s="119">
        <v>110</v>
      </c>
      <c r="R49" s="120">
        <v>26</v>
      </c>
      <c r="S49" s="106">
        <v>136</v>
      </c>
      <c r="T49" s="133">
        <f>SUM(T24)</f>
        <v>208</v>
      </c>
      <c r="U49" s="134">
        <f>SUM(U24)</f>
        <v>58</v>
      </c>
      <c r="V49" s="100">
        <f>SUM(V24)</f>
        <v>266</v>
      </c>
      <c r="W49" s="122"/>
      <c r="X49" s="122"/>
      <c r="Y49" s="122"/>
      <c r="Z49" s="122"/>
      <c r="AA49" s="122"/>
    </row>
    <row r="50" spans="1:27" s="19" customFormat="1" ht="12.75">
      <c r="A50" s="10" t="s">
        <v>22</v>
      </c>
      <c r="B50" s="20">
        <v>1014</v>
      </c>
      <c r="C50" s="21">
        <v>825</v>
      </c>
      <c r="D50" s="21">
        <v>1839</v>
      </c>
      <c r="E50" s="20">
        <v>69665</v>
      </c>
      <c r="F50" s="21">
        <v>67266</v>
      </c>
      <c r="G50" s="21">
        <v>136931</v>
      </c>
      <c r="H50" s="20">
        <v>52804</v>
      </c>
      <c r="I50" s="21">
        <v>64408</v>
      </c>
      <c r="J50" s="21">
        <v>117212</v>
      </c>
      <c r="K50" s="20">
        <v>52681</v>
      </c>
      <c r="L50" s="21">
        <v>40462</v>
      </c>
      <c r="M50" s="21">
        <v>93143</v>
      </c>
      <c r="N50" s="20">
        <v>2195</v>
      </c>
      <c r="O50" s="21">
        <v>3996</v>
      </c>
      <c r="P50" s="21">
        <v>6191</v>
      </c>
      <c r="Q50" s="136">
        <v>41613</v>
      </c>
      <c r="R50" s="137">
        <v>39217</v>
      </c>
      <c r="S50" s="137">
        <v>80830</v>
      </c>
      <c r="T50" s="136">
        <f>SUM(T45:T49)</f>
        <v>219972</v>
      </c>
      <c r="U50" s="137">
        <f>SUM(U45:U49)</f>
        <v>216174</v>
      </c>
      <c r="V50" s="137">
        <f>SUM(V45:V49)</f>
        <v>436146</v>
      </c>
      <c r="W50" s="39"/>
      <c r="X50" s="140"/>
      <c r="Y50" s="39"/>
      <c r="Z50" s="39"/>
      <c r="AA50" s="39"/>
    </row>
    <row r="51" spans="20:27" ht="12.75">
      <c r="T51" s="122"/>
      <c r="U51" s="122"/>
      <c r="V51" s="123"/>
      <c r="W51" s="122"/>
      <c r="X51" s="122"/>
      <c r="Y51" s="122"/>
      <c r="Z51" s="122"/>
      <c r="AA51" s="122"/>
    </row>
    <row r="52" spans="8:27" ht="12.75">
      <c r="H52" s="15"/>
      <c r="I52" s="15"/>
      <c r="J52" s="15"/>
      <c r="O52" s="15"/>
      <c r="S52" s="100"/>
      <c r="T52" s="122"/>
      <c r="U52" s="122"/>
      <c r="V52" s="123"/>
      <c r="W52" s="122"/>
      <c r="X52" s="122"/>
      <c r="Y52" s="122"/>
      <c r="Z52" s="122"/>
      <c r="AA52" s="122"/>
    </row>
    <row r="53" spans="8:22" ht="12.75">
      <c r="H53" s="15"/>
      <c r="I53" s="15"/>
      <c r="J53" s="15"/>
      <c r="V53" s="16"/>
    </row>
    <row r="54" spans="8:10" ht="12.75">
      <c r="H54" s="15"/>
      <c r="I54" s="15"/>
      <c r="J54" s="15"/>
    </row>
    <row r="55" spans="8:10" ht="12.75">
      <c r="H55" s="15"/>
      <c r="I55" s="15"/>
      <c r="J55" s="15"/>
    </row>
    <row r="56" spans="8:10" ht="12.75">
      <c r="H56" s="15"/>
      <c r="I56" s="15"/>
      <c r="J56" s="15"/>
    </row>
    <row r="57" spans="8:10" ht="12.75">
      <c r="H57" s="15"/>
      <c r="I57" s="15"/>
      <c r="J57" s="15"/>
    </row>
  </sheetData>
  <sheetProtection/>
  <mergeCells count="15">
    <mergeCell ref="A2:V2"/>
    <mergeCell ref="E4:G4"/>
    <mergeCell ref="B4:D4"/>
    <mergeCell ref="B5:D5"/>
    <mergeCell ref="T4:V4"/>
    <mergeCell ref="Q4:S4"/>
    <mergeCell ref="Q5:S5"/>
    <mergeCell ref="Q6:S6"/>
    <mergeCell ref="B6:D6"/>
    <mergeCell ref="N4:P4"/>
    <mergeCell ref="N5:P5"/>
    <mergeCell ref="K4:M4"/>
    <mergeCell ref="K5:M5"/>
    <mergeCell ref="H4:J4"/>
    <mergeCell ref="H5:J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8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B43" sqref="B43:B44"/>
    </sheetView>
  </sheetViews>
  <sheetFormatPr defaultColWidth="12.28125" defaultRowHeight="12.75"/>
  <cols>
    <col min="1" max="1" width="27.0039062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57421875" style="7" customWidth="1"/>
    <col min="14" max="15" width="8.57421875" style="0" customWidth="1"/>
    <col min="16" max="16" width="8.57421875" style="7" customWidth="1"/>
    <col min="17" max="18" width="6.7109375" style="0" customWidth="1"/>
    <col min="19" max="19" width="12.28125" style="0" customWidth="1"/>
    <col min="20" max="21" width="18.7109375" style="0" customWidth="1"/>
    <col min="22" max="22" width="24.28125" style="0" customWidth="1"/>
    <col min="23" max="24" width="9.7109375" style="0" customWidth="1"/>
    <col min="25" max="25" width="15.28125" style="0" customWidth="1"/>
    <col min="26" max="27" width="24.00390625" style="0" customWidth="1"/>
    <col min="28" max="28" width="29.57421875" style="0" customWidth="1"/>
    <col min="29" max="30" width="5.57421875" style="0" customWidth="1"/>
    <col min="31" max="31" width="11.00390625" style="0" customWidth="1"/>
    <col min="32" max="32" width="17.00390625" style="0" customWidth="1"/>
    <col min="33" max="33" width="22.57421875" style="0" customWidth="1"/>
    <col min="34" max="35" width="19.57421875" style="0" customWidth="1"/>
    <col min="36" max="36" width="25.140625" style="0" customWidth="1"/>
    <col min="37" max="38" width="21.57421875" style="0" customWidth="1"/>
    <col min="39" max="39" width="27.140625" style="0" customWidth="1"/>
    <col min="40" max="41" width="15.8515625" style="0" customWidth="1"/>
    <col min="42" max="42" width="21.421875" style="0" customWidth="1"/>
    <col min="43" max="44" width="21.00390625" style="0" customWidth="1"/>
    <col min="45" max="45" width="26.57421875" style="0" customWidth="1"/>
    <col min="46" max="47" width="32.7109375" style="0" customWidth="1"/>
    <col min="48" max="48" width="38.28125" style="0" customWidth="1"/>
    <col min="49" max="50" width="21.8515625" style="0" customWidth="1"/>
    <col min="51" max="51" width="27.421875" style="0" customWidth="1"/>
    <col min="52" max="53" width="12.8515625" style="0" customWidth="1"/>
    <col min="54" max="54" width="18.421875" style="0" customWidth="1"/>
    <col min="55" max="56" width="7.421875" style="0" customWidth="1"/>
    <col min="57" max="57" width="13.00390625" style="0" customWidth="1"/>
    <col min="58" max="58" width="7.57421875" style="0" customWidth="1"/>
    <col min="59" max="59" width="25.7109375" style="0" customWidth="1"/>
    <col min="60" max="60" width="31.00390625" style="0" customWidth="1"/>
    <col min="61" max="62" width="34.421875" style="0" customWidth="1"/>
    <col min="63" max="63" width="40.00390625" style="0" customWidth="1"/>
    <col min="64" max="65" width="34.140625" style="0" customWidth="1"/>
    <col min="66" max="66" width="39.7109375" style="0" customWidth="1"/>
    <col min="67" max="68" width="11.140625" style="0" customWidth="1"/>
    <col min="69" max="69" width="16.7109375" style="0" customWidth="1"/>
    <col min="70" max="71" width="22.7109375" style="0" customWidth="1"/>
    <col min="72" max="72" width="28.28125" style="0" customWidth="1"/>
    <col min="73" max="74" width="32.28125" style="0" customWidth="1"/>
    <col min="75" max="75" width="37.8515625" style="0" customWidth="1"/>
    <col min="76" max="76" width="24.57421875" style="0" customWidth="1"/>
    <col min="77" max="77" width="30.140625" style="0" customWidth="1"/>
    <col min="78" max="79" width="24.57421875" style="0" customWidth="1"/>
    <col min="80" max="80" width="30.140625" style="0" customWidth="1"/>
    <col min="81" max="82" width="30.28125" style="0" customWidth="1"/>
    <col min="83" max="83" width="35.8515625" style="0" customWidth="1"/>
    <col min="84" max="84" width="33.7109375" style="0" customWidth="1"/>
    <col min="85" max="85" width="39.28125" style="0" customWidth="1"/>
    <col min="86" max="87" width="34.57421875" style="0" customWidth="1"/>
    <col min="88" max="88" width="40.140625" style="0" customWidth="1"/>
    <col min="89" max="89" width="15.8515625" style="0" customWidth="1"/>
    <col min="90" max="90" width="21.421875" style="0" customWidth="1"/>
    <col min="91" max="92" width="20.7109375" style="0" customWidth="1"/>
    <col min="93" max="93" width="26.28125" style="0" customWidth="1"/>
    <col min="94" max="94" width="27.8515625" style="0" customWidth="1"/>
    <col min="95" max="95" width="33.421875" style="0" customWidth="1"/>
    <col min="96" max="97" width="17.57421875" style="0" customWidth="1"/>
    <col min="98" max="98" width="23.140625" style="0" customWidth="1"/>
    <col min="99" max="100" width="31.28125" style="0" customWidth="1"/>
    <col min="101" max="101" width="36.8515625" style="0" customWidth="1"/>
    <col min="102" max="103" width="32.421875" style="0" customWidth="1"/>
    <col min="104" max="104" width="38.00390625" style="0" customWidth="1"/>
    <col min="105" max="106" width="28.8515625" style="0" customWidth="1"/>
    <col min="107" max="107" width="34.421875" style="0" customWidth="1"/>
    <col min="108" max="109" width="25.421875" style="0" customWidth="1"/>
    <col min="110" max="110" width="31.00390625" style="0" customWidth="1"/>
    <col min="111" max="112" width="15.7109375" style="0" customWidth="1"/>
    <col min="113" max="115" width="21.28125" style="0" customWidth="1"/>
    <col min="116" max="116" width="26.8515625" style="0" customWidth="1"/>
    <col min="117" max="118" width="30.28125" style="0" customWidth="1"/>
    <col min="119" max="119" width="35.8515625" style="0" customWidth="1"/>
    <col min="120" max="121" width="25.140625" style="0" customWidth="1"/>
    <col min="122" max="122" width="30.7109375" style="0" customWidth="1"/>
    <col min="123" max="124" width="22.8515625" style="0" customWidth="1"/>
    <col min="125" max="125" width="28.421875" style="0" customWidth="1"/>
    <col min="126" max="126" width="13.140625" style="0" customWidth="1"/>
    <col min="127" max="127" width="18.7109375" style="0" customWidth="1"/>
    <col min="128" max="129" width="27.7109375" style="0" customWidth="1"/>
    <col min="130" max="130" width="33.28125" style="0" customWidth="1"/>
    <col min="131" max="132" width="13.140625" style="0" customWidth="1"/>
    <col min="133" max="133" width="18.7109375" style="0" customWidth="1"/>
    <col min="134" max="135" width="22.57421875" style="0" customWidth="1"/>
    <col min="136" max="136" width="28.140625" style="0" customWidth="1"/>
    <col min="137" max="138" width="21.8515625" style="0" customWidth="1"/>
    <col min="139" max="139" width="27.421875" style="0" customWidth="1"/>
    <col min="140" max="140" width="21.57421875" style="0" customWidth="1"/>
    <col min="141" max="141" width="27.140625" style="0" customWidth="1"/>
    <col min="142" max="143" width="12.140625" style="0" customWidth="1"/>
    <col min="144" max="144" width="17.7109375" style="0" customWidth="1"/>
    <col min="145" max="146" width="21.7109375" style="0" customWidth="1"/>
    <col min="147" max="147" width="27.28125" style="0" customWidth="1"/>
    <col min="148" max="149" width="31.140625" style="0" customWidth="1"/>
    <col min="150" max="150" width="36.7109375" style="0" customWidth="1"/>
    <col min="151" max="152" width="27.28125" style="0" customWidth="1"/>
    <col min="153" max="153" width="32.8515625" style="0" customWidth="1"/>
    <col min="154" max="154" width="17.00390625" style="0" customWidth="1"/>
    <col min="155" max="155" width="22.57421875" style="0" customWidth="1"/>
    <col min="156" max="157" width="26.57421875" style="0" customWidth="1"/>
    <col min="158" max="158" width="32.140625" style="0" customWidth="1"/>
    <col min="159" max="160" width="30.28125" style="0" customWidth="1"/>
    <col min="161" max="161" width="35.8515625" style="0" customWidth="1"/>
    <col min="162" max="162" width="34.57421875" style="0" customWidth="1"/>
    <col min="163" max="163" width="40.140625" style="0" customWidth="1"/>
    <col min="164" max="164" width="16.8515625" style="0" customWidth="1"/>
    <col min="165" max="165" width="22.421875" style="0" customWidth="1"/>
    <col min="166" max="167" width="27.00390625" style="0" customWidth="1"/>
    <col min="168" max="168" width="32.57421875" style="0" customWidth="1"/>
    <col min="169" max="169" width="31.28125" style="0" customWidth="1"/>
    <col min="170" max="170" width="36.8515625" style="0" customWidth="1"/>
    <col min="171" max="172" width="32.8515625" style="0" customWidth="1"/>
    <col min="173" max="173" width="38.421875" style="0" customWidth="1"/>
    <col min="174" max="175" width="24.7109375" style="0" customWidth="1"/>
    <col min="176" max="178" width="30.28125" style="0" customWidth="1"/>
    <col min="179" max="179" width="35.8515625" style="0" customWidth="1"/>
    <col min="180" max="180" width="33.57421875" style="0" customWidth="1"/>
    <col min="181" max="181" width="39.140625" style="0" customWidth="1"/>
    <col min="182" max="182" width="24.7109375" style="0" customWidth="1"/>
    <col min="183" max="183" width="30.28125" style="0" customWidth="1"/>
    <col min="184" max="185" width="34.140625" style="0" customWidth="1"/>
    <col min="186" max="186" width="39.7109375" style="0" customWidth="1"/>
    <col min="187" max="187" width="29.57421875" style="0" customWidth="1"/>
    <col min="188" max="188" width="35.140625" style="0" customWidth="1"/>
    <col min="189" max="190" width="24.421875" style="0" customWidth="1"/>
    <col min="191" max="191" width="30.00390625" style="0" customWidth="1"/>
    <col min="192" max="192" width="31.7109375" style="0" customWidth="1"/>
    <col min="193" max="193" width="37.28125" style="0" customWidth="1"/>
    <col min="194" max="195" width="30.00390625" style="0" customWidth="1"/>
    <col min="196" max="196" width="35.57421875" style="0" customWidth="1"/>
    <col min="197" max="198" width="23.28125" style="0" customWidth="1"/>
    <col min="199" max="199" width="28.8515625" style="0" customWidth="1"/>
    <col min="200" max="201" width="32.8515625" style="0" customWidth="1"/>
    <col min="202" max="202" width="38.421875" style="0" customWidth="1"/>
    <col min="203" max="203" width="33.28125" style="0" customWidth="1"/>
    <col min="204" max="204" width="38.8515625" style="0" customWidth="1"/>
    <col min="205" max="206" width="19.140625" style="0" customWidth="1"/>
    <col min="207" max="207" width="24.7109375" style="0" customWidth="1"/>
    <col min="208" max="209" width="32.8515625" style="0" customWidth="1"/>
    <col min="210" max="210" width="38.421875" style="0" customWidth="1"/>
    <col min="211" max="212" width="32.421875" style="0" customWidth="1"/>
    <col min="213" max="213" width="38.00390625" style="0" customWidth="1"/>
    <col min="214" max="214" width="29.00390625" style="0" customWidth="1"/>
    <col min="215" max="215" width="34.57421875" style="0" customWidth="1"/>
    <col min="216" max="217" width="23.28125" style="0" customWidth="1"/>
    <col min="218" max="218" width="28.8515625" style="0" customWidth="1"/>
    <col min="219" max="219" width="29.00390625" style="0" customWidth="1"/>
    <col min="220" max="220" width="34.57421875" style="0" customWidth="1"/>
    <col min="221" max="222" width="33.421875" style="0" customWidth="1"/>
    <col min="223" max="223" width="39.00390625" style="0" customWidth="1"/>
    <col min="224" max="225" width="22.00390625" style="0" customWidth="1"/>
    <col min="226" max="226" width="27.57421875" style="0" customWidth="1"/>
    <col min="227" max="228" width="33.7109375" style="0" customWidth="1"/>
    <col min="229" max="229" width="39.28125" style="0" customWidth="1"/>
    <col min="230" max="230" width="7.57421875" style="0" customWidth="1"/>
    <col min="231" max="232" width="7.00390625" style="0" customWidth="1"/>
    <col min="233" max="233" width="9.28125" style="0" customWidth="1"/>
  </cols>
  <sheetData>
    <row r="1" ht="12.75">
      <c r="A1" s="6" t="s">
        <v>80</v>
      </c>
    </row>
    <row r="2" spans="1:16" ht="12.75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ht="13.5" thickBot="1"/>
    <row r="4" spans="1:16" ht="12.75">
      <c r="A4" s="8"/>
      <c r="B4" s="194" t="s">
        <v>26</v>
      </c>
      <c r="C4" s="195"/>
      <c r="D4" s="196"/>
      <c r="E4" s="197" t="s">
        <v>27</v>
      </c>
      <c r="F4" s="195"/>
      <c r="G4" s="198"/>
      <c r="H4" s="194" t="s">
        <v>21</v>
      </c>
      <c r="I4" s="195"/>
      <c r="J4" s="198"/>
      <c r="K4" s="194" t="s">
        <v>39</v>
      </c>
      <c r="L4" s="195"/>
      <c r="M4" s="198"/>
      <c r="N4" s="194" t="s">
        <v>17</v>
      </c>
      <c r="O4" s="195"/>
      <c r="P4" s="195"/>
    </row>
    <row r="5" spans="1:16" s="4" customFormat="1" ht="12.75">
      <c r="A5" s="41"/>
      <c r="B5" s="30" t="s">
        <v>1</v>
      </c>
      <c r="C5" s="29" t="s">
        <v>2</v>
      </c>
      <c r="D5" s="29" t="s">
        <v>23</v>
      </c>
      <c r="E5" s="30" t="s">
        <v>1</v>
      </c>
      <c r="F5" s="29" t="s">
        <v>2</v>
      </c>
      <c r="G5" s="29" t="s">
        <v>23</v>
      </c>
      <c r="H5" s="30" t="s">
        <v>1</v>
      </c>
      <c r="I5" s="29" t="s">
        <v>2</v>
      </c>
      <c r="J5" s="29" t="s">
        <v>23</v>
      </c>
      <c r="K5" s="30" t="s">
        <v>1</v>
      </c>
      <c r="L5" s="29" t="s">
        <v>2</v>
      </c>
      <c r="M5" s="29" t="s">
        <v>23</v>
      </c>
      <c r="N5" s="30" t="s">
        <v>1</v>
      </c>
      <c r="O5" s="29" t="s">
        <v>2</v>
      </c>
      <c r="P5" s="29" t="s">
        <v>23</v>
      </c>
    </row>
    <row r="6" spans="1:14" s="7" customFormat="1" ht="12.75">
      <c r="A6" s="23" t="s">
        <v>3</v>
      </c>
      <c r="B6" s="28"/>
      <c r="C6" s="25"/>
      <c r="E6" s="28"/>
      <c r="F6" s="25"/>
      <c r="H6" s="28"/>
      <c r="I6" s="25"/>
      <c r="K6" s="28"/>
      <c r="L6" s="25"/>
      <c r="N6" s="1"/>
    </row>
    <row r="7" spans="1:16" ht="12.75">
      <c r="A7" s="7" t="s">
        <v>34</v>
      </c>
      <c r="B7" s="32">
        <v>1078</v>
      </c>
      <c r="C7" s="31">
        <v>1093</v>
      </c>
      <c r="D7" s="16">
        <v>2171</v>
      </c>
      <c r="E7" s="32">
        <v>254</v>
      </c>
      <c r="F7" s="31">
        <v>240</v>
      </c>
      <c r="G7" s="16">
        <v>494</v>
      </c>
      <c r="H7" s="32">
        <v>909</v>
      </c>
      <c r="I7" s="31">
        <v>959</v>
      </c>
      <c r="J7" s="16">
        <v>1868</v>
      </c>
      <c r="K7" s="32">
        <v>454</v>
      </c>
      <c r="L7" s="31">
        <v>360</v>
      </c>
      <c r="M7" s="16">
        <v>814</v>
      </c>
      <c r="N7" s="14">
        <f aca="true" t="shared" si="0" ref="N7:O11">SUM(K7,H7,E7,B7)</f>
        <v>2695</v>
      </c>
      <c r="O7" s="16">
        <f t="shared" si="0"/>
        <v>2652</v>
      </c>
      <c r="P7" s="16">
        <f>SUM(N7:O7)</f>
        <v>5347</v>
      </c>
    </row>
    <row r="8" spans="1:16" ht="12.75">
      <c r="A8" s="7" t="s">
        <v>35</v>
      </c>
      <c r="B8" s="32">
        <v>6168</v>
      </c>
      <c r="C8" s="33">
        <v>6422</v>
      </c>
      <c r="D8" s="16">
        <v>12590</v>
      </c>
      <c r="E8" s="32">
        <v>752</v>
      </c>
      <c r="F8" s="33">
        <v>733</v>
      </c>
      <c r="G8" s="16">
        <v>1485</v>
      </c>
      <c r="H8" s="32">
        <v>5735</v>
      </c>
      <c r="I8" s="33">
        <v>6301</v>
      </c>
      <c r="J8" s="16">
        <v>12036</v>
      </c>
      <c r="K8" s="32">
        <v>1100</v>
      </c>
      <c r="L8" s="33">
        <v>977</v>
      </c>
      <c r="M8" s="16">
        <v>2077</v>
      </c>
      <c r="N8" s="14">
        <f t="shared" si="0"/>
        <v>13755</v>
      </c>
      <c r="O8" s="16">
        <f t="shared" si="0"/>
        <v>14433</v>
      </c>
      <c r="P8" s="16">
        <f>SUM(N8:O8)</f>
        <v>28188</v>
      </c>
    </row>
    <row r="9" spans="1:16" ht="12.75">
      <c r="A9" s="7" t="s">
        <v>36</v>
      </c>
      <c r="B9" s="32">
        <v>245</v>
      </c>
      <c r="C9" s="33">
        <v>103</v>
      </c>
      <c r="D9" s="16">
        <v>348</v>
      </c>
      <c r="E9" s="32">
        <v>130</v>
      </c>
      <c r="F9" s="33">
        <v>62</v>
      </c>
      <c r="G9" s="16">
        <v>192</v>
      </c>
      <c r="H9" s="32">
        <v>226</v>
      </c>
      <c r="I9" s="33">
        <v>106</v>
      </c>
      <c r="J9" s="16">
        <v>332</v>
      </c>
      <c r="K9" s="32">
        <v>227</v>
      </c>
      <c r="L9" s="33">
        <v>95</v>
      </c>
      <c r="M9" s="16">
        <v>322</v>
      </c>
      <c r="N9" s="14">
        <f t="shared" si="0"/>
        <v>828</v>
      </c>
      <c r="O9" s="16">
        <f t="shared" si="0"/>
        <v>366</v>
      </c>
      <c r="P9" s="16">
        <f>SUM(N9:O9)</f>
        <v>1194</v>
      </c>
    </row>
    <row r="10" spans="1:16" ht="12.75">
      <c r="A10" s="7" t="s">
        <v>37</v>
      </c>
      <c r="B10" s="32">
        <v>611</v>
      </c>
      <c r="C10" s="33">
        <v>371</v>
      </c>
      <c r="D10" s="16">
        <v>982</v>
      </c>
      <c r="E10" s="32">
        <v>275</v>
      </c>
      <c r="F10" s="33">
        <v>166</v>
      </c>
      <c r="G10" s="16">
        <v>441</v>
      </c>
      <c r="H10" s="32">
        <v>613</v>
      </c>
      <c r="I10" s="33">
        <v>322</v>
      </c>
      <c r="J10" s="16">
        <v>935</v>
      </c>
      <c r="K10" s="32">
        <v>431</v>
      </c>
      <c r="L10" s="33">
        <v>249</v>
      </c>
      <c r="M10" s="16">
        <v>680</v>
      </c>
      <c r="N10" s="111">
        <f t="shared" si="0"/>
        <v>1930</v>
      </c>
      <c r="O10" s="105">
        <f t="shared" si="0"/>
        <v>1108</v>
      </c>
      <c r="P10" s="105">
        <f>SUM(N10:O10)</f>
        <v>3038</v>
      </c>
    </row>
    <row r="11" spans="1:16" s="19" customFormat="1" ht="12.75">
      <c r="A11" s="39" t="s">
        <v>22</v>
      </c>
      <c r="B11" s="20">
        <v>8102</v>
      </c>
      <c r="C11" s="21">
        <v>7989</v>
      </c>
      <c r="D11" s="21">
        <v>16091</v>
      </c>
      <c r="E11" s="20">
        <v>1411</v>
      </c>
      <c r="F11" s="21">
        <v>1201</v>
      </c>
      <c r="G11" s="21">
        <v>2612</v>
      </c>
      <c r="H11" s="20">
        <v>7483</v>
      </c>
      <c r="I11" s="21">
        <v>7688</v>
      </c>
      <c r="J11" s="21">
        <v>15171</v>
      </c>
      <c r="K11" s="20">
        <v>2212</v>
      </c>
      <c r="L11" s="21">
        <v>1681</v>
      </c>
      <c r="M11" s="21">
        <v>3893</v>
      </c>
      <c r="N11" s="110">
        <f t="shared" si="0"/>
        <v>19208</v>
      </c>
      <c r="O11" s="98">
        <f t="shared" si="0"/>
        <v>18559</v>
      </c>
      <c r="P11" s="98">
        <f>SUM(N11:O11)</f>
        <v>37767</v>
      </c>
    </row>
    <row r="12" spans="1:16" s="7" customFormat="1" ht="12.75">
      <c r="A12" s="6" t="s">
        <v>4</v>
      </c>
      <c r="B12" s="32"/>
      <c r="C12" s="31"/>
      <c r="D12" s="16"/>
      <c r="E12" s="32"/>
      <c r="F12" s="31"/>
      <c r="G12" s="16"/>
      <c r="H12" s="32"/>
      <c r="I12" s="31"/>
      <c r="J12" s="16"/>
      <c r="K12" s="32"/>
      <c r="L12" s="31"/>
      <c r="M12" s="16"/>
      <c r="N12" s="14"/>
      <c r="O12" s="16"/>
      <c r="P12" s="16"/>
    </row>
    <row r="13" spans="1:16" ht="12.75">
      <c r="A13" s="7" t="s">
        <v>34</v>
      </c>
      <c r="B13" s="32">
        <v>830</v>
      </c>
      <c r="C13" s="31">
        <v>798</v>
      </c>
      <c r="D13" s="16">
        <v>1628</v>
      </c>
      <c r="E13" s="32">
        <v>116</v>
      </c>
      <c r="F13" s="31">
        <v>81</v>
      </c>
      <c r="G13" s="16">
        <v>197</v>
      </c>
      <c r="H13" s="32">
        <v>815</v>
      </c>
      <c r="I13" s="31">
        <v>757</v>
      </c>
      <c r="J13" s="16">
        <v>1572</v>
      </c>
      <c r="K13" s="32">
        <v>185</v>
      </c>
      <c r="L13" s="31">
        <v>141</v>
      </c>
      <c r="M13" s="16">
        <v>326</v>
      </c>
      <c r="N13" s="14">
        <f aca="true" t="shared" si="1" ref="N13:O17">SUM(K13,H13,E13,B13)</f>
        <v>1946</v>
      </c>
      <c r="O13" s="16">
        <f t="shared" si="1"/>
        <v>1777</v>
      </c>
      <c r="P13" s="16">
        <f>SUM(N13:O13)</f>
        <v>3723</v>
      </c>
    </row>
    <row r="14" spans="1:16" ht="12.75">
      <c r="A14" s="7" t="s">
        <v>35</v>
      </c>
      <c r="B14" s="32">
        <v>3382</v>
      </c>
      <c r="C14" s="33">
        <v>3486</v>
      </c>
      <c r="D14" s="16">
        <v>6868</v>
      </c>
      <c r="E14" s="32">
        <v>292</v>
      </c>
      <c r="F14" s="33">
        <v>329</v>
      </c>
      <c r="G14" s="16">
        <v>621</v>
      </c>
      <c r="H14" s="32">
        <v>3299</v>
      </c>
      <c r="I14" s="33">
        <v>3402</v>
      </c>
      <c r="J14" s="16">
        <v>6701</v>
      </c>
      <c r="K14" s="32">
        <v>391</v>
      </c>
      <c r="L14" s="33">
        <v>409</v>
      </c>
      <c r="M14" s="16">
        <v>800</v>
      </c>
      <c r="N14" s="14">
        <f t="shared" si="1"/>
        <v>7364</v>
      </c>
      <c r="O14" s="16">
        <f t="shared" si="1"/>
        <v>7626</v>
      </c>
      <c r="P14" s="16">
        <f>SUM(N14:O14)</f>
        <v>14990</v>
      </c>
    </row>
    <row r="15" spans="1:16" ht="12.75">
      <c r="A15" s="7" t="s">
        <v>36</v>
      </c>
      <c r="B15" s="32">
        <v>35</v>
      </c>
      <c r="C15" s="33">
        <v>21</v>
      </c>
      <c r="D15" s="16">
        <v>56</v>
      </c>
      <c r="E15" s="32">
        <v>33</v>
      </c>
      <c r="F15" s="33">
        <v>20</v>
      </c>
      <c r="G15" s="16">
        <v>53</v>
      </c>
      <c r="H15" s="32">
        <v>37</v>
      </c>
      <c r="I15" s="33">
        <v>21</v>
      </c>
      <c r="J15" s="16">
        <v>58</v>
      </c>
      <c r="K15" s="32">
        <v>51</v>
      </c>
      <c r="L15" s="33">
        <v>20</v>
      </c>
      <c r="M15" s="16">
        <v>71</v>
      </c>
      <c r="N15" s="14">
        <f t="shared" si="1"/>
        <v>156</v>
      </c>
      <c r="O15" s="16">
        <f t="shared" si="1"/>
        <v>82</v>
      </c>
      <c r="P15" s="16">
        <f>SUM(N15:O15)</f>
        <v>238</v>
      </c>
    </row>
    <row r="16" spans="1:16" ht="12.75">
      <c r="A16" s="7" t="s">
        <v>37</v>
      </c>
      <c r="B16" s="32">
        <v>143</v>
      </c>
      <c r="C16" s="33">
        <v>59</v>
      </c>
      <c r="D16" s="16">
        <v>202</v>
      </c>
      <c r="E16" s="32">
        <v>126</v>
      </c>
      <c r="F16" s="33">
        <v>39</v>
      </c>
      <c r="G16" s="16">
        <v>165</v>
      </c>
      <c r="H16" s="32">
        <v>117</v>
      </c>
      <c r="I16" s="33">
        <v>72</v>
      </c>
      <c r="J16" s="16">
        <v>189</v>
      </c>
      <c r="K16" s="32">
        <v>171</v>
      </c>
      <c r="L16" s="33">
        <v>51</v>
      </c>
      <c r="M16" s="16">
        <v>222</v>
      </c>
      <c r="N16" s="111">
        <f t="shared" si="1"/>
        <v>557</v>
      </c>
      <c r="O16" s="105">
        <f t="shared" si="1"/>
        <v>221</v>
      </c>
      <c r="P16" s="105">
        <f>SUM(N16:O16)</f>
        <v>778</v>
      </c>
    </row>
    <row r="17" spans="1:16" s="19" customFormat="1" ht="12.75">
      <c r="A17" s="39" t="s">
        <v>22</v>
      </c>
      <c r="B17" s="20">
        <v>4390</v>
      </c>
      <c r="C17" s="21">
        <v>4364</v>
      </c>
      <c r="D17" s="21">
        <v>8754</v>
      </c>
      <c r="E17" s="20">
        <v>567</v>
      </c>
      <c r="F17" s="21">
        <v>469</v>
      </c>
      <c r="G17" s="21">
        <v>1036</v>
      </c>
      <c r="H17" s="20">
        <v>4268</v>
      </c>
      <c r="I17" s="21">
        <v>4252</v>
      </c>
      <c r="J17" s="21">
        <v>8520</v>
      </c>
      <c r="K17" s="20">
        <v>798</v>
      </c>
      <c r="L17" s="21">
        <v>621</v>
      </c>
      <c r="M17" s="21">
        <v>1419</v>
      </c>
      <c r="N17" s="110">
        <f t="shared" si="1"/>
        <v>10023</v>
      </c>
      <c r="O17" s="98">
        <f t="shared" si="1"/>
        <v>9706</v>
      </c>
      <c r="P17" s="98">
        <f>SUM(N17:O17)</f>
        <v>19729</v>
      </c>
    </row>
    <row r="18" spans="1:16" s="7" customFormat="1" ht="12.75">
      <c r="A18" s="6" t="s">
        <v>5</v>
      </c>
      <c r="B18" s="32"/>
      <c r="C18" s="31"/>
      <c r="D18" s="16"/>
      <c r="E18" s="32"/>
      <c r="F18" s="31"/>
      <c r="G18" s="16"/>
      <c r="H18" s="32"/>
      <c r="I18" s="31"/>
      <c r="J18" s="16"/>
      <c r="K18" s="32"/>
      <c r="L18" s="31"/>
      <c r="M18" s="16"/>
      <c r="N18" s="14"/>
      <c r="O18" s="16"/>
      <c r="P18" s="16"/>
    </row>
    <row r="19" spans="1:16" ht="12.75">
      <c r="A19" s="7" t="s">
        <v>34</v>
      </c>
      <c r="B19" s="32">
        <v>282</v>
      </c>
      <c r="C19" s="31">
        <v>263</v>
      </c>
      <c r="D19" s="16">
        <v>545</v>
      </c>
      <c r="E19" s="32">
        <v>80</v>
      </c>
      <c r="F19" s="31">
        <v>71</v>
      </c>
      <c r="G19" s="16">
        <v>151</v>
      </c>
      <c r="H19" s="32">
        <v>264</v>
      </c>
      <c r="I19" s="31">
        <v>279</v>
      </c>
      <c r="J19" s="16">
        <v>543</v>
      </c>
      <c r="K19" s="32">
        <v>89</v>
      </c>
      <c r="L19" s="31">
        <v>102</v>
      </c>
      <c r="M19" s="16">
        <v>191</v>
      </c>
      <c r="N19" s="14">
        <f aca="true" t="shared" si="2" ref="N19:O23">SUM(K19,H19,E19,B19)</f>
        <v>715</v>
      </c>
      <c r="O19" s="16">
        <f t="shared" si="2"/>
        <v>715</v>
      </c>
      <c r="P19" s="16">
        <f>SUM(N19:O19)</f>
        <v>1430</v>
      </c>
    </row>
    <row r="20" spans="1:16" ht="12.75">
      <c r="A20" s="7" t="s">
        <v>35</v>
      </c>
      <c r="B20" s="32">
        <v>663</v>
      </c>
      <c r="C20" s="33">
        <v>779</v>
      </c>
      <c r="D20" s="16">
        <v>1442</v>
      </c>
      <c r="E20" s="32">
        <v>46</v>
      </c>
      <c r="F20" s="33">
        <v>42</v>
      </c>
      <c r="G20" s="16">
        <v>88</v>
      </c>
      <c r="H20" s="32">
        <v>622</v>
      </c>
      <c r="I20" s="33">
        <v>686</v>
      </c>
      <c r="J20" s="16">
        <v>1308</v>
      </c>
      <c r="K20" s="32">
        <v>65</v>
      </c>
      <c r="L20" s="33">
        <v>46</v>
      </c>
      <c r="M20" s="16">
        <v>111</v>
      </c>
      <c r="N20" s="14">
        <f t="shared" si="2"/>
        <v>1396</v>
      </c>
      <c r="O20" s="16">
        <f t="shared" si="2"/>
        <v>1553</v>
      </c>
      <c r="P20" s="16">
        <f>SUM(N20:O20)</f>
        <v>2949</v>
      </c>
    </row>
    <row r="21" spans="1:16" ht="12.75">
      <c r="A21" s="7" t="s">
        <v>37</v>
      </c>
      <c r="B21" s="32">
        <v>24</v>
      </c>
      <c r="C21" s="33">
        <v>27</v>
      </c>
      <c r="D21" s="16">
        <v>51</v>
      </c>
      <c r="E21" s="32">
        <v>18</v>
      </c>
      <c r="F21" s="33">
        <v>14</v>
      </c>
      <c r="G21" s="16">
        <v>32</v>
      </c>
      <c r="H21" s="32">
        <v>30</v>
      </c>
      <c r="I21" s="33">
        <v>21</v>
      </c>
      <c r="J21" s="16">
        <v>51</v>
      </c>
      <c r="K21" s="32">
        <v>29</v>
      </c>
      <c r="L21" s="33">
        <v>11</v>
      </c>
      <c r="M21" s="16">
        <v>40</v>
      </c>
      <c r="N21" s="14">
        <f t="shared" si="2"/>
        <v>101</v>
      </c>
      <c r="O21" s="16">
        <f t="shared" si="2"/>
        <v>73</v>
      </c>
      <c r="P21" s="16">
        <f>SUM(N21:O21)</f>
        <v>174</v>
      </c>
    </row>
    <row r="22" spans="1:16" ht="12.75">
      <c r="A22" s="7" t="s">
        <v>38</v>
      </c>
      <c r="B22" s="32">
        <v>3</v>
      </c>
      <c r="C22" s="33">
        <v>2</v>
      </c>
      <c r="D22" s="16">
        <v>5</v>
      </c>
      <c r="E22" s="32">
        <v>15</v>
      </c>
      <c r="F22" s="33">
        <v>3</v>
      </c>
      <c r="G22" s="16">
        <v>18</v>
      </c>
      <c r="H22" s="32">
        <v>5</v>
      </c>
      <c r="I22" s="33">
        <v>0</v>
      </c>
      <c r="J22" s="16">
        <v>5</v>
      </c>
      <c r="K22" s="32">
        <v>22</v>
      </c>
      <c r="L22" s="33">
        <v>8</v>
      </c>
      <c r="M22" s="16">
        <v>30</v>
      </c>
      <c r="N22" s="111">
        <f t="shared" si="2"/>
        <v>45</v>
      </c>
      <c r="O22" s="105">
        <f t="shared" si="2"/>
        <v>13</v>
      </c>
      <c r="P22" s="105">
        <f>SUM(N22:O22)</f>
        <v>58</v>
      </c>
    </row>
    <row r="23" spans="1:16" s="19" customFormat="1" ht="12.75">
      <c r="A23" s="39" t="s">
        <v>22</v>
      </c>
      <c r="B23" s="20">
        <v>972</v>
      </c>
      <c r="C23" s="21">
        <v>1071</v>
      </c>
      <c r="D23" s="21">
        <v>2043</v>
      </c>
      <c r="E23" s="20">
        <v>159</v>
      </c>
      <c r="F23" s="21">
        <v>130</v>
      </c>
      <c r="G23" s="21">
        <v>289</v>
      </c>
      <c r="H23" s="20">
        <v>921</v>
      </c>
      <c r="I23" s="21">
        <v>986</v>
      </c>
      <c r="J23" s="21">
        <v>1907</v>
      </c>
      <c r="K23" s="20">
        <v>205</v>
      </c>
      <c r="L23" s="21">
        <v>167</v>
      </c>
      <c r="M23" s="21">
        <v>372</v>
      </c>
      <c r="N23" s="110">
        <f t="shared" si="2"/>
        <v>2257</v>
      </c>
      <c r="O23" s="98">
        <f t="shared" si="2"/>
        <v>2354</v>
      </c>
      <c r="P23" s="98">
        <f>SUM(N23:O23)</f>
        <v>4611</v>
      </c>
    </row>
    <row r="24" spans="1:16" s="7" customFormat="1" ht="12.75">
      <c r="A24" s="6" t="s">
        <v>6</v>
      </c>
      <c r="B24" s="32"/>
      <c r="C24" s="31"/>
      <c r="D24" s="16"/>
      <c r="E24" s="32"/>
      <c r="F24" s="31"/>
      <c r="G24" s="16"/>
      <c r="H24" s="32"/>
      <c r="I24" s="31"/>
      <c r="J24" s="16"/>
      <c r="K24" s="32"/>
      <c r="L24" s="31"/>
      <c r="M24" s="16"/>
      <c r="N24" s="14"/>
      <c r="O24" s="16"/>
      <c r="P24" s="16"/>
    </row>
    <row r="25" spans="1:16" ht="12.75">
      <c r="A25" s="7" t="s">
        <v>34</v>
      </c>
      <c r="B25" s="32">
        <v>634</v>
      </c>
      <c r="C25" s="31">
        <v>617</v>
      </c>
      <c r="D25" s="16">
        <v>1251</v>
      </c>
      <c r="E25" s="32">
        <v>195</v>
      </c>
      <c r="F25" s="31">
        <v>167</v>
      </c>
      <c r="G25" s="16">
        <v>362</v>
      </c>
      <c r="H25" s="32">
        <v>540</v>
      </c>
      <c r="I25" s="31">
        <v>572</v>
      </c>
      <c r="J25" s="16">
        <v>1112</v>
      </c>
      <c r="K25" s="32">
        <v>282</v>
      </c>
      <c r="L25" s="31">
        <v>263</v>
      </c>
      <c r="M25" s="16">
        <v>545</v>
      </c>
      <c r="N25" s="14">
        <f aca="true" t="shared" si="3" ref="N25:O29">SUM(K25,H25,E25,B25)</f>
        <v>1651</v>
      </c>
      <c r="O25" s="16">
        <f t="shared" si="3"/>
        <v>1619</v>
      </c>
      <c r="P25" s="16">
        <f>SUM(N25:O25)</f>
        <v>3270</v>
      </c>
    </row>
    <row r="26" spans="1:16" ht="12.75">
      <c r="A26" s="7" t="s">
        <v>35</v>
      </c>
      <c r="B26" s="32">
        <v>4709</v>
      </c>
      <c r="C26" s="33">
        <v>4862</v>
      </c>
      <c r="D26" s="16">
        <v>9571</v>
      </c>
      <c r="E26" s="32">
        <v>700</v>
      </c>
      <c r="F26" s="33">
        <v>511</v>
      </c>
      <c r="G26" s="16">
        <v>1211</v>
      </c>
      <c r="H26" s="32">
        <v>4585</v>
      </c>
      <c r="I26" s="33">
        <v>4640</v>
      </c>
      <c r="J26" s="16">
        <v>9225</v>
      </c>
      <c r="K26" s="32">
        <v>953</v>
      </c>
      <c r="L26" s="33">
        <v>751</v>
      </c>
      <c r="M26" s="16">
        <v>1704</v>
      </c>
      <c r="N26" s="14">
        <f t="shared" si="3"/>
        <v>10947</v>
      </c>
      <c r="O26" s="16">
        <f t="shared" si="3"/>
        <v>10764</v>
      </c>
      <c r="P26" s="16">
        <f>SUM(N26:O26)</f>
        <v>21711</v>
      </c>
    </row>
    <row r="27" spans="1:16" ht="12.75">
      <c r="A27" s="7" t="s">
        <v>36</v>
      </c>
      <c r="B27" s="32">
        <v>48</v>
      </c>
      <c r="C27" s="33">
        <v>5</v>
      </c>
      <c r="D27" s="16">
        <v>53</v>
      </c>
      <c r="E27" s="32">
        <v>10</v>
      </c>
      <c r="F27" s="33">
        <v>4</v>
      </c>
      <c r="G27" s="16">
        <v>14</v>
      </c>
      <c r="H27" s="32">
        <v>48</v>
      </c>
      <c r="I27" s="33">
        <v>5</v>
      </c>
      <c r="J27" s="16">
        <v>53</v>
      </c>
      <c r="K27" s="32">
        <v>33</v>
      </c>
      <c r="L27" s="33">
        <v>1</v>
      </c>
      <c r="M27" s="16">
        <v>34</v>
      </c>
      <c r="N27" s="14">
        <f t="shared" si="3"/>
        <v>139</v>
      </c>
      <c r="O27" s="16">
        <f t="shared" si="3"/>
        <v>15</v>
      </c>
      <c r="P27" s="16">
        <f>SUM(N27:O27)</f>
        <v>154</v>
      </c>
    </row>
    <row r="28" spans="1:16" ht="12.75">
      <c r="A28" s="7" t="s">
        <v>37</v>
      </c>
      <c r="B28" s="32">
        <v>8</v>
      </c>
      <c r="C28" s="33">
        <v>16</v>
      </c>
      <c r="D28" s="16">
        <v>24</v>
      </c>
      <c r="E28" s="32">
        <v>0</v>
      </c>
      <c r="F28" s="33">
        <v>0</v>
      </c>
      <c r="G28" s="16">
        <v>0</v>
      </c>
      <c r="H28" s="32">
        <v>10</v>
      </c>
      <c r="I28" s="33">
        <v>20</v>
      </c>
      <c r="J28" s="16">
        <v>30</v>
      </c>
      <c r="K28" s="32">
        <v>0</v>
      </c>
      <c r="L28" s="33">
        <v>0</v>
      </c>
      <c r="M28" s="16">
        <v>0</v>
      </c>
      <c r="N28" s="111">
        <f t="shared" si="3"/>
        <v>18</v>
      </c>
      <c r="O28" s="105">
        <f t="shared" si="3"/>
        <v>36</v>
      </c>
      <c r="P28" s="105">
        <f>SUM(N28:O28)</f>
        <v>54</v>
      </c>
    </row>
    <row r="29" spans="1:16" s="19" customFormat="1" ht="12.75">
      <c r="A29" s="39" t="s">
        <v>22</v>
      </c>
      <c r="B29" s="20">
        <v>5399</v>
      </c>
      <c r="C29" s="21">
        <v>5500</v>
      </c>
      <c r="D29" s="21">
        <v>10899</v>
      </c>
      <c r="E29" s="20">
        <v>905</v>
      </c>
      <c r="F29" s="21">
        <v>682</v>
      </c>
      <c r="G29" s="21">
        <v>1587</v>
      </c>
      <c r="H29" s="20">
        <v>5183</v>
      </c>
      <c r="I29" s="21">
        <v>5237</v>
      </c>
      <c r="J29" s="21">
        <v>10420</v>
      </c>
      <c r="K29" s="20">
        <v>1268</v>
      </c>
      <c r="L29" s="21">
        <v>1015</v>
      </c>
      <c r="M29" s="21">
        <v>2283</v>
      </c>
      <c r="N29" s="110">
        <f t="shared" si="3"/>
        <v>12755</v>
      </c>
      <c r="O29" s="98">
        <f t="shared" si="3"/>
        <v>12434</v>
      </c>
      <c r="P29" s="98">
        <f>SUM(N29:O29)</f>
        <v>25189</v>
      </c>
    </row>
    <row r="30" spans="1:16" s="7" customFormat="1" ht="12.75">
      <c r="A30" s="6" t="s">
        <v>7</v>
      </c>
      <c r="B30" s="32"/>
      <c r="C30" s="31"/>
      <c r="D30" s="16"/>
      <c r="E30" s="32"/>
      <c r="F30" s="31"/>
      <c r="G30" s="16"/>
      <c r="H30" s="32"/>
      <c r="I30" s="31"/>
      <c r="J30" s="16"/>
      <c r="K30" s="32"/>
      <c r="L30" s="31"/>
      <c r="M30" s="16"/>
      <c r="N30" s="14"/>
      <c r="O30" s="16"/>
      <c r="P30" s="16"/>
    </row>
    <row r="31" spans="1:16" ht="12.75">
      <c r="A31" s="7" t="s">
        <v>34</v>
      </c>
      <c r="B31" s="32">
        <v>1159</v>
      </c>
      <c r="C31" s="31">
        <v>1156</v>
      </c>
      <c r="D31" s="16">
        <v>2315</v>
      </c>
      <c r="E31" s="32">
        <v>281</v>
      </c>
      <c r="F31" s="31">
        <v>263</v>
      </c>
      <c r="G31" s="16">
        <v>544</v>
      </c>
      <c r="H31" s="32">
        <v>1117</v>
      </c>
      <c r="I31" s="31">
        <v>1056</v>
      </c>
      <c r="J31" s="16">
        <v>2173</v>
      </c>
      <c r="K31" s="32">
        <v>399</v>
      </c>
      <c r="L31" s="31">
        <v>356</v>
      </c>
      <c r="M31" s="16">
        <v>755</v>
      </c>
      <c r="N31" s="14">
        <f aca="true" t="shared" si="4" ref="N31:O35">SUM(K31,H31,E31,B31)</f>
        <v>2956</v>
      </c>
      <c r="O31" s="16">
        <f t="shared" si="4"/>
        <v>2831</v>
      </c>
      <c r="P31" s="16">
        <f>SUM(N31:O31)</f>
        <v>5787</v>
      </c>
    </row>
    <row r="32" spans="1:16" ht="12.75">
      <c r="A32" s="7" t="s">
        <v>35</v>
      </c>
      <c r="B32" s="32">
        <v>5206</v>
      </c>
      <c r="C32" s="33">
        <v>5407</v>
      </c>
      <c r="D32" s="16">
        <v>10613</v>
      </c>
      <c r="E32" s="32">
        <v>592</v>
      </c>
      <c r="F32" s="33">
        <v>516</v>
      </c>
      <c r="G32" s="16">
        <v>1108</v>
      </c>
      <c r="H32" s="32">
        <v>4776</v>
      </c>
      <c r="I32" s="33">
        <v>5331</v>
      </c>
      <c r="J32" s="16">
        <v>10107</v>
      </c>
      <c r="K32" s="32">
        <v>853</v>
      </c>
      <c r="L32" s="33">
        <v>713</v>
      </c>
      <c r="M32" s="16">
        <v>1566</v>
      </c>
      <c r="N32" s="14">
        <f t="shared" si="4"/>
        <v>11427</v>
      </c>
      <c r="O32" s="16">
        <f t="shared" si="4"/>
        <v>11967</v>
      </c>
      <c r="P32" s="16">
        <f>SUM(N32:O32)</f>
        <v>23394</v>
      </c>
    </row>
    <row r="33" spans="1:16" ht="12.75">
      <c r="A33" s="7" t="s">
        <v>36</v>
      </c>
      <c r="B33" s="32">
        <v>171</v>
      </c>
      <c r="C33" s="33">
        <v>14</v>
      </c>
      <c r="D33" s="16">
        <v>185</v>
      </c>
      <c r="E33" s="32">
        <v>90</v>
      </c>
      <c r="F33" s="33">
        <v>46</v>
      </c>
      <c r="G33" s="16">
        <v>136</v>
      </c>
      <c r="H33" s="32">
        <v>161</v>
      </c>
      <c r="I33" s="33">
        <v>26</v>
      </c>
      <c r="J33" s="16">
        <v>187</v>
      </c>
      <c r="K33" s="32">
        <v>138</v>
      </c>
      <c r="L33" s="33">
        <v>78</v>
      </c>
      <c r="M33" s="16">
        <v>216</v>
      </c>
      <c r="N33" s="14">
        <f t="shared" si="4"/>
        <v>560</v>
      </c>
      <c r="O33" s="16">
        <f t="shared" si="4"/>
        <v>164</v>
      </c>
      <c r="P33" s="16">
        <f>SUM(N33:O33)</f>
        <v>724</v>
      </c>
    </row>
    <row r="34" spans="1:16" ht="12.75">
      <c r="A34" s="7" t="s">
        <v>37</v>
      </c>
      <c r="B34" s="32">
        <v>243</v>
      </c>
      <c r="C34" s="33">
        <v>134</v>
      </c>
      <c r="D34" s="16">
        <v>377</v>
      </c>
      <c r="E34" s="32">
        <v>108</v>
      </c>
      <c r="F34" s="33">
        <v>41</v>
      </c>
      <c r="G34" s="16">
        <v>149</v>
      </c>
      <c r="H34" s="32">
        <v>208</v>
      </c>
      <c r="I34" s="33">
        <v>150</v>
      </c>
      <c r="J34" s="16">
        <v>358</v>
      </c>
      <c r="K34" s="32">
        <v>142</v>
      </c>
      <c r="L34" s="33">
        <v>62</v>
      </c>
      <c r="M34" s="16">
        <v>204</v>
      </c>
      <c r="N34" s="111">
        <f t="shared" si="4"/>
        <v>701</v>
      </c>
      <c r="O34" s="105">
        <f t="shared" si="4"/>
        <v>387</v>
      </c>
      <c r="P34" s="105">
        <f>SUM(N34:O34)</f>
        <v>1088</v>
      </c>
    </row>
    <row r="35" spans="1:16" s="19" customFormat="1" ht="12.75">
      <c r="A35" s="39" t="s">
        <v>22</v>
      </c>
      <c r="B35" s="20">
        <v>6779</v>
      </c>
      <c r="C35" s="21">
        <v>6711</v>
      </c>
      <c r="D35" s="21">
        <v>13490</v>
      </c>
      <c r="E35" s="20">
        <v>1071</v>
      </c>
      <c r="F35" s="21">
        <v>866</v>
      </c>
      <c r="G35" s="21">
        <v>1937</v>
      </c>
      <c r="H35" s="20">
        <v>6262</v>
      </c>
      <c r="I35" s="21">
        <v>6563</v>
      </c>
      <c r="J35" s="21">
        <v>12825</v>
      </c>
      <c r="K35" s="20">
        <v>1532</v>
      </c>
      <c r="L35" s="21">
        <v>1209</v>
      </c>
      <c r="M35" s="21">
        <v>2741</v>
      </c>
      <c r="N35" s="110">
        <f t="shared" si="4"/>
        <v>15644</v>
      </c>
      <c r="O35" s="98">
        <f t="shared" si="4"/>
        <v>15349</v>
      </c>
      <c r="P35" s="98">
        <f>SUM(N35:O35)</f>
        <v>30993</v>
      </c>
    </row>
    <row r="36" spans="1:16" s="7" customFormat="1" ht="12.75">
      <c r="A36" s="6" t="s">
        <v>8</v>
      </c>
      <c r="B36" s="32"/>
      <c r="C36" s="31"/>
      <c r="D36" s="16"/>
      <c r="E36" s="32"/>
      <c r="F36" s="31"/>
      <c r="G36" s="16"/>
      <c r="H36" s="32"/>
      <c r="I36" s="31"/>
      <c r="J36" s="16"/>
      <c r="K36" s="32"/>
      <c r="L36" s="31"/>
      <c r="M36" s="16"/>
      <c r="N36" s="14"/>
      <c r="O36" s="16"/>
      <c r="P36" s="16"/>
    </row>
    <row r="37" spans="1:16" ht="12.75">
      <c r="A37" s="7" t="s">
        <v>34</v>
      </c>
      <c r="B37" s="32">
        <v>439</v>
      </c>
      <c r="C37" s="31">
        <v>492</v>
      </c>
      <c r="D37" s="16">
        <v>931</v>
      </c>
      <c r="E37" s="32">
        <v>142</v>
      </c>
      <c r="F37" s="31">
        <v>153</v>
      </c>
      <c r="G37" s="16">
        <v>295</v>
      </c>
      <c r="H37" s="32">
        <v>418</v>
      </c>
      <c r="I37" s="31">
        <v>444</v>
      </c>
      <c r="J37" s="16">
        <v>862</v>
      </c>
      <c r="K37" s="32">
        <v>239</v>
      </c>
      <c r="L37" s="31">
        <v>235</v>
      </c>
      <c r="M37" s="16">
        <v>474</v>
      </c>
      <c r="N37" s="14">
        <f aca="true" t="shared" si="5" ref="N37:O41">SUM(K37,H37,E37,B37)</f>
        <v>1238</v>
      </c>
      <c r="O37" s="16">
        <f t="shared" si="5"/>
        <v>1324</v>
      </c>
      <c r="P37" s="16">
        <f>SUM(N37:O37)</f>
        <v>2562</v>
      </c>
    </row>
    <row r="38" spans="1:16" ht="12.75">
      <c r="A38" s="7" t="s">
        <v>35</v>
      </c>
      <c r="B38" s="32">
        <v>3160</v>
      </c>
      <c r="C38" s="33">
        <v>3068</v>
      </c>
      <c r="D38" s="16">
        <v>6228</v>
      </c>
      <c r="E38" s="32">
        <v>646</v>
      </c>
      <c r="F38" s="33">
        <v>398</v>
      </c>
      <c r="G38" s="16">
        <v>1044</v>
      </c>
      <c r="H38" s="32">
        <v>3053</v>
      </c>
      <c r="I38" s="33">
        <v>2966</v>
      </c>
      <c r="J38" s="16">
        <v>6019</v>
      </c>
      <c r="K38" s="32">
        <v>855</v>
      </c>
      <c r="L38" s="33">
        <v>545</v>
      </c>
      <c r="M38" s="16">
        <v>1400</v>
      </c>
      <c r="N38" s="14">
        <f t="shared" si="5"/>
        <v>7714</v>
      </c>
      <c r="O38" s="16">
        <f t="shared" si="5"/>
        <v>6977</v>
      </c>
      <c r="P38" s="16">
        <f>SUM(N38:O38)</f>
        <v>14691</v>
      </c>
    </row>
    <row r="39" spans="1:16" ht="12.75">
      <c r="A39" s="7" t="s">
        <v>36</v>
      </c>
      <c r="B39" s="32">
        <v>205</v>
      </c>
      <c r="C39" s="33">
        <v>175</v>
      </c>
      <c r="D39" s="16">
        <v>380</v>
      </c>
      <c r="E39" s="32">
        <v>104</v>
      </c>
      <c r="F39" s="33">
        <v>14</v>
      </c>
      <c r="G39" s="16">
        <v>118</v>
      </c>
      <c r="H39" s="32">
        <v>193</v>
      </c>
      <c r="I39" s="33">
        <v>169</v>
      </c>
      <c r="J39" s="16">
        <v>362</v>
      </c>
      <c r="K39" s="32">
        <v>104</v>
      </c>
      <c r="L39" s="33">
        <v>24</v>
      </c>
      <c r="M39" s="16">
        <v>128</v>
      </c>
      <c r="N39" s="14">
        <f t="shared" si="5"/>
        <v>606</v>
      </c>
      <c r="O39" s="16">
        <f t="shared" si="5"/>
        <v>382</v>
      </c>
      <c r="P39" s="16">
        <f>SUM(N39:O39)</f>
        <v>988</v>
      </c>
    </row>
    <row r="40" spans="1:16" ht="12.75">
      <c r="A40" s="7" t="s">
        <v>37</v>
      </c>
      <c r="B40" s="32">
        <v>98</v>
      </c>
      <c r="C40" s="33">
        <v>101</v>
      </c>
      <c r="D40" s="16">
        <v>199</v>
      </c>
      <c r="E40" s="32">
        <v>17</v>
      </c>
      <c r="F40" s="33">
        <v>6</v>
      </c>
      <c r="G40" s="16">
        <v>23</v>
      </c>
      <c r="H40" s="32">
        <v>92</v>
      </c>
      <c r="I40" s="33">
        <v>66</v>
      </c>
      <c r="J40" s="16">
        <v>158</v>
      </c>
      <c r="K40" s="32">
        <v>13</v>
      </c>
      <c r="L40" s="33">
        <v>8</v>
      </c>
      <c r="M40" s="16">
        <v>21</v>
      </c>
      <c r="N40" s="111">
        <f t="shared" si="5"/>
        <v>220</v>
      </c>
      <c r="O40" s="105">
        <f t="shared" si="5"/>
        <v>181</v>
      </c>
      <c r="P40" s="105">
        <f>SUM(N40:O40)</f>
        <v>401</v>
      </c>
    </row>
    <row r="41" spans="1:16" s="19" customFormat="1" ht="12.75">
      <c r="A41" s="39" t="s">
        <v>22</v>
      </c>
      <c r="B41" s="20">
        <v>3902</v>
      </c>
      <c r="C41" s="21">
        <v>3836</v>
      </c>
      <c r="D41" s="21">
        <v>7738</v>
      </c>
      <c r="E41" s="20">
        <v>909</v>
      </c>
      <c r="F41" s="21">
        <v>571</v>
      </c>
      <c r="G41" s="21">
        <v>1480</v>
      </c>
      <c r="H41" s="20">
        <v>3756</v>
      </c>
      <c r="I41" s="21">
        <v>3645</v>
      </c>
      <c r="J41" s="21">
        <v>7401</v>
      </c>
      <c r="K41" s="20">
        <v>1211</v>
      </c>
      <c r="L41" s="21">
        <v>812</v>
      </c>
      <c r="M41" s="21">
        <v>2023</v>
      </c>
      <c r="N41" s="110">
        <f t="shared" si="5"/>
        <v>9778</v>
      </c>
      <c r="O41" s="98">
        <f t="shared" si="5"/>
        <v>8864</v>
      </c>
      <c r="P41" s="98">
        <f>SUM(N41:O41)</f>
        <v>18642</v>
      </c>
    </row>
    <row r="42" spans="1:16" s="6" customFormat="1" ht="12.75">
      <c r="A42" s="40" t="s">
        <v>33</v>
      </c>
      <c r="B42" s="20"/>
      <c r="C42" s="21"/>
      <c r="D42" s="18"/>
      <c r="E42" s="20"/>
      <c r="F42" s="21"/>
      <c r="G42" s="18"/>
      <c r="H42" s="20"/>
      <c r="I42" s="21"/>
      <c r="J42" s="18"/>
      <c r="K42" s="20"/>
      <c r="L42" s="21"/>
      <c r="M42" s="18"/>
      <c r="N42" s="17"/>
      <c r="O42" s="18"/>
      <c r="P42" s="18"/>
    </row>
    <row r="43" spans="1:16" ht="12.75">
      <c r="A43" s="7" t="s">
        <v>34</v>
      </c>
      <c r="B43" s="32">
        <v>4422</v>
      </c>
      <c r="C43" s="31">
        <v>4419</v>
      </c>
      <c r="D43" s="16">
        <v>8841</v>
      </c>
      <c r="E43" s="32">
        <v>1068</v>
      </c>
      <c r="F43" s="31">
        <v>975</v>
      </c>
      <c r="G43" s="16">
        <v>2043</v>
      </c>
      <c r="H43" s="32">
        <v>4063</v>
      </c>
      <c r="I43" s="31">
        <v>4067</v>
      </c>
      <c r="J43" s="16">
        <v>8130</v>
      </c>
      <c r="K43" s="32">
        <v>1648</v>
      </c>
      <c r="L43" s="31">
        <v>1457</v>
      </c>
      <c r="M43" s="16">
        <v>3105</v>
      </c>
      <c r="N43" s="14">
        <f aca="true" t="shared" si="6" ref="N43:N48">SUM(K43,H43,E43,B43)</f>
        <v>11201</v>
      </c>
      <c r="O43" s="16">
        <f aca="true" t="shared" si="7" ref="O43:O48">SUM(L43,I43,F43,C43)</f>
        <v>10918</v>
      </c>
      <c r="P43" s="16">
        <f aca="true" t="shared" si="8" ref="P43:P48">SUM(N43:O43)</f>
        <v>22119</v>
      </c>
    </row>
    <row r="44" spans="1:16" ht="12.75">
      <c r="A44" s="7" t="s">
        <v>35</v>
      </c>
      <c r="B44" s="32">
        <v>23288</v>
      </c>
      <c r="C44" s="33">
        <v>24024</v>
      </c>
      <c r="D44" s="16">
        <v>47312</v>
      </c>
      <c r="E44" s="32">
        <v>3028</v>
      </c>
      <c r="F44" s="33">
        <v>2529</v>
      </c>
      <c r="G44" s="16">
        <v>5557</v>
      </c>
      <c r="H44" s="32">
        <v>22070</v>
      </c>
      <c r="I44" s="33">
        <v>23326</v>
      </c>
      <c r="J44" s="16">
        <v>45396</v>
      </c>
      <c r="K44" s="32">
        <v>4217</v>
      </c>
      <c r="L44" s="33">
        <v>3441</v>
      </c>
      <c r="M44" s="16">
        <v>7658</v>
      </c>
      <c r="N44" s="14">
        <f t="shared" si="6"/>
        <v>52603</v>
      </c>
      <c r="O44" s="16">
        <f t="shared" si="7"/>
        <v>53320</v>
      </c>
      <c r="P44" s="16">
        <f t="shared" si="8"/>
        <v>105923</v>
      </c>
    </row>
    <row r="45" spans="1:16" ht="12.75">
      <c r="A45" s="7" t="s">
        <v>36</v>
      </c>
      <c r="B45" s="32">
        <v>704</v>
      </c>
      <c r="C45" s="33">
        <v>318</v>
      </c>
      <c r="D45" s="16">
        <v>1022</v>
      </c>
      <c r="E45" s="32">
        <v>367</v>
      </c>
      <c r="F45" s="33">
        <v>146</v>
      </c>
      <c r="G45" s="16">
        <v>513</v>
      </c>
      <c r="H45" s="32">
        <v>665</v>
      </c>
      <c r="I45" s="33">
        <v>327</v>
      </c>
      <c r="J45" s="16">
        <v>992</v>
      </c>
      <c r="K45" s="32">
        <v>553</v>
      </c>
      <c r="L45" s="33">
        <v>218</v>
      </c>
      <c r="M45" s="16">
        <v>771</v>
      </c>
      <c r="N45" s="14">
        <f t="shared" si="6"/>
        <v>2289</v>
      </c>
      <c r="O45" s="16">
        <f t="shared" si="7"/>
        <v>1009</v>
      </c>
      <c r="P45" s="16">
        <f t="shared" si="8"/>
        <v>3298</v>
      </c>
    </row>
    <row r="46" spans="1:16" ht="12.75">
      <c r="A46" s="7" t="s">
        <v>37</v>
      </c>
      <c r="B46" s="32">
        <v>1127</v>
      </c>
      <c r="C46" s="33">
        <v>708</v>
      </c>
      <c r="D46" s="16">
        <v>1835</v>
      </c>
      <c r="E46" s="32">
        <v>544</v>
      </c>
      <c r="F46" s="33">
        <v>266</v>
      </c>
      <c r="G46" s="16">
        <v>810</v>
      </c>
      <c r="H46" s="32">
        <v>1070</v>
      </c>
      <c r="I46" s="33">
        <v>651</v>
      </c>
      <c r="J46" s="16">
        <v>1721</v>
      </c>
      <c r="K46" s="32">
        <v>786</v>
      </c>
      <c r="L46" s="33">
        <v>381</v>
      </c>
      <c r="M46" s="16">
        <v>1167</v>
      </c>
      <c r="N46" s="14">
        <f t="shared" si="6"/>
        <v>3527</v>
      </c>
      <c r="O46" s="16">
        <f t="shared" si="7"/>
        <v>2006</v>
      </c>
      <c r="P46" s="16">
        <f t="shared" si="8"/>
        <v>5533</v>
      </c>
    </row>
    <row r="47" spans="1:16" ht="12.75">
      <c r="A47" s="7" t="s">
        <v>38</v>
      </c>
      <c r="B47" s="32">
        <v>3</v>
      </c>
      <c r="C47" s="33">
        <v>2</v>
      </c>
      <c r="D47" s="16">
        <v>5</v>
      </c>
      <c r="E47" s="32">
        <v>15</v>
      </c>
      <c r="F47" s="33">
        <v>3</v>
      </c>
      <c r="G47" s="16">
        <v>18</v>
      </c>
      <c r="H47" s="32">
        <v>5</v>
      </c>
      <c r="I47" s="33">
        <v>0</v>
      </c>
      <c r="J47" s="16">
        <v>5</v>
      </c>
      <c r="K47" s="32">
        <v>22</v>
      </c>
      <c r="L47" s="33">
        <v>8</v>
      </c>
      <c r="M47" s="16">
        <v>30</v>
      </c>
      <c r="N47" s="111">
        <f t="shared" si="6"/>
        <v>45</v>
      </c>
      <c r="O47" s="105">
        <f t="shared" si="7"/>
        <v>13</v>
      </c>
      <c r="P47" s="105">
        <f t="shared" si="8"/>
        <v>58</v>
      </c>
    </row>
    <row r="48" spans="1:16" s="19" customFormat="1" ht="12.75">
      <c r="A48" s="39" t="s">
        <v>22</v>
      </c>
      <c r="B48" s="20">
        <v>29544</v>
      </c>
      <c r="C48" s="21">
        <v>29471</v>
      </c>
      <c r="D48" s="21">
        <v>59015</v>
      </c>
      <c r="E48" s="20">
        <v>5022</v>
      </c>
      <c r="F48" s="21">
        <v>3919</v>
      </c>
      <c r="G48" s="21">
        <v>8941</v>
      </c>
      <c r="H48" s="20">
        <v>27873</v>
      </c>
      <c r="I48" s="21">
        <v>28371</v>
      </c>
      <c r="J48" s="21">
        <v>56244</v>
      </c>
      <c r="K48" s="20">
        <v>7226</v>
      </c>
      <c r="L48" s="21">
        <v>5505</v>
      </c>
      <c r="M48" s="21">
        <v>12731</v>
      </c>
      <c r="N48" s="110">
        <f t="shared" si="6"/>
        <v>69665</v>
      </c>
      <c r="O48" s="98">
        <f t="shared" si="7"/>
        <v>67266</v>
      </c>
      <c r="P48" s="98">
        <f t="shared" si="8"/>
        <v>136931</v>
      </c>
    </row>
  </sheetData>
  <sheetProtection/>
  <mergeCells count="6">
    <mergeCell ref="A2:P2"/>
    <mergeCell ref="B4:D4"/>
    <mergeCell ref="E4:G4"/>
    <mergeCell ref="H4:J4"/>
    <mergeCell ref="N4:P4"/>
    <mergeCell ref="K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5.28125" style="7" customWidth="1"/>
    <col min="2" max="3" width="9.00390625" style="0" customWidth="1"/>
    <col min="4" max="4" width="9.00390625" style="7" customWidth="1"/>
    <col min="5" max="6" width="9.00390625" style="0" customWidth="1"/>
    <col min="7" max="10" width="9.00390625" style="7" customWidth="1"/>
    <col min="11" max="12" width="9.00390625" style="0" customWidth="1"/>
    <col min="13" max="13" width="9.00390625" style="7" customWidth="1"/>
    <col min="14" max="15" width="9.00390625" style="0" customWidth="1"/>
    <col min="16" max="16" width="9.00390625" style="7" customWidth="1"/>
    <col min="17" max="17" width="9.00390625" style="0" customWidth="1"/>
    <col min="18" max="29" width="11.7109375" style="0" customWidth="1"/>
    <col min="30" max="31" width="12.421875" style="0" customWidth="1"/>
    <col min="32" max="32" width="9.57421875" style="0" customWidth="1"/>
    <col min="33" max="34" width="6.00390625" style="0" customWidth="1"/>
    <col min="35" max="35" width="9.57421875" style="0" customWidth="1"/>
    <col min="36" max="37" width="5.00390625" style="0" customWidth="1"/>
    <col min="38" max="38" width="9.57421875" style="0" customWidth="1"/>
    <col min="39" max="40" width="6.00390625" style="0" customWidth="1"/>
    <col min="41" max="41" width="9.2812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6" t="s">
        <v>80</v>
      </c>
    </row>
    <row r="2" spans="1:16" ht="12.75">
      <c r="A2" s="187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ht="13.5" thickBot="1"/>
    <row r="4" spans="1:16" ht="12.75">
      <c r="A4" s="36"/>
      <c r="B4" s="181" t="s">
        <v>40</v>
      </c>
      <c r="C4" s="182"/>
      <c r="D4" s="183"/>
      <c r="E4" s="181" t="s">
        <v>41</v>
      </c>
      <c r="F4" s="182"/>
      <c r="G4" s="183"/>
      <c r="H4" s="181" t="s">
        <v>43</v>
      </c>
      <c r="I4" s="182"/>
      <c r="J4" s="183"/>
      <c r="K4" s="181" t="s">
        <v>42</v>
      </c>
      <c r="L4" s="182"/>
      <c r="M4" s="183"/>
      <c r="N4" s="199" t="s">
        <v>30</v>
      </c>
      <c r="O4" s="200"/>
      <c r="P4" s="200"/>
    </row>
    <row r="5" spans="1:16" s="4" customFormat="1" ht="12.75">
      <c r="A5" s="41"/>
      <c r="B5" s="30" t="s">
        <v>1</v>
      </c>
      <c r="C5" s="29" t="s">
        <v>2</v>
      </c>
      <c r="D5" s="29" t="s">
        <v>23</v>
      </c>
      <c r="E5" s="30" t="s">
        <v>1</v>
      </c>
      <c r="F5" s="29" t="s">
        <v>2</v>
      </c>
      <c r="G5" s="29" t="s">
        <v>23</v>
      </c>
      <c r="H5" s="30" t="s">
        <v>1</v>
      </c>
      <c r="I5" s="29" t="s">
        <v>2</v>
      </c>
      <c r="J5" s="29" t="s">
        <v>23</v>
      </c>
      <c r="K5" s="30" t="s">
        <v>1</v>
      </c>
      <c r="L5" s="29" t="s">
        <v>2</v>
      </c>
      <c r="M5" s="29" t="s">
        <v>23</v>
      </c>
      <c r="N5" s="30" t="s">
        <v>1</v>
      </c>
      <c r="O5" s="29" t="s">
        <v>2</v>
      </c>
      <c r="P5" s="29" t="s">
        <v>23</v>
      </c>
    </row>
    <row r="6" spans="1:16" s="25" customFormat="1" ht="12.75">
      <c r="A6" s="23" t="s">
        <v>3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7" t="s">
        <v>34</v>
      </c>
      <c r="B7" s="14">
        <v>1150</v>
      </c>
      <c r="C7" s="16">
        <v>1277</v>
      </c>
      <c r="D7" s="31">
        <v>2427</v>
      </c>
      <c r="E7" s="14">
        <v>670</v>
      </c>
      <c r="F7" s="16">
        <v>586</v>
      </c>
      <c r="G7" s="31">
        <v>1256</v>
      </c>
      <c r="H7" s="14">
        <v>82</v>
      </c>
      <c r="I7" s="16">
        <v>189</v>
      </c>
      <c r="J7" s="31">
        <v>271</v>
      </c>
      <c r="K7" s="14">
        <v>1083</v>
      </c>
      <c r="L7" s="16">
        <v>874</v>
      </c>
      <c r="M7" s="31">
        <v>1957</v>
      </c>
      <c r="N7" s="14">
        <v>2985</v>
      </c>
      <c r="O7" s="16">
        <v>2926</v>
      </c>
      <c r="P7" s="16">
        <v>5911</v>
      </c>
    </row>
    <row r="8" spans="1:16" ht="12.75">
      <c r="A8" s="26" t="s">
        <v>35</v>
      </c>
      <c r="B8" s="14">
        <v>5934</v>
      </c>
      <c r="C8" s="15">
        <v>7230</v>
      </c>
      <c r="D8" s="31">
        <v>13164</v>
      </c>
      <c r="E8" s="14">
        <v>4899</v>
      </c>
      <c r="F8" s="15">
        <v>4494</v>
      </c>
      <c r="G8" s="31">
        <v>9393</v>
      </c>
      <c r="H8" s="14">
        <v>171</v>
      </c>
      <c r="I8" s="15">
        <v>336</v>
      </c>
      <c r="J8" s="31">
        <v>507</v>
      </c>
      <c r="K8" s="14">
        <v>2819</v>
      </c>
      <c r="L8" s="15">
        <v>2691</v>
      </c>
      <c r="M8" s="31">
        <v>5510</v>
      </c>
      <c r="N8" s="14">
        <v>13823</v>
      </c>
      <c r="O8" s="15">
        <v>14751</v>
      </c>
      <c r="P8" s="16">
        <v>28574</v>
      </c>
    </row>
    <row r="9" spans="1:16" ht="12.75">
      <c r="A9" s="26" t="s">
        <v>36</v>
      </c>
      <c r="B9" s="14">
        <v>22</v>
      </c>
      <c r="C9" s="15">
        <v>37</v>
      </c>
      <c r="D9" s="31">
        <v>59</v>
      </c>
      <c r="E9" s="14">
        <v>556</v>
      </c>
      <c r="F9" s="15">
        <v>160</v>
      </c>
      <c r="G9" s="31">
        <v>716</v>
      </c>
      <c r="H9" s="14">
        <v>9</v>
      </c>
      <c r="I9" s="15">
        <v>19</v>
      </c>
      <c r="J9" s="31">
        <v>28</v>
      </c>
      <c r="K9" s="14">
        <v>534</v>
      </c>
      <c r="L9" s="15">
        <v>216</v>
      </c>
      <c r="M9" s="31">
        <v>750</v>
      </c>
      <c r="N9" s="14">
        <v>1121</v>
      </c>
      <c r="O9" s="15">
        <v>432</v>
      </c>
      <c r="P9" s="16">
        <v>1553</v>
      </c>
    </row>
    <row r="10" spans="1:16" ht="12.75">
      <c r="A10" s="26" t="s">
        <v>37</v>
      </c>
      <c r="B10" s="14">
        <v>274</v>
      </c>
      <c r="C10" s="15">
        <v>325</v>
      </c>
      <c r="D10" s="31">
        <v>599</v>
      </c>
      <c r="E10" s="14">
        <v>951</v>
      </c>
      <c r="F10" s="15">
        <v>291</v>
      </c>
      <c r="G10" s="31">
        <v>1242</v>
      </c>
      <c r="H10" s="14">
        <v>110</v>
      </c>
      <c r="I10" s="15">
        <v>102</v>
      </c>
      <c r="J10" s="31">
        <v>212</v>
      </c>
      <c r="K10" s="14">
        <v>939</v>
      </c>
      <c r="L10" s="15">
        <v>576</v>
      </c>
      <c r="M10" s="31">
        <v>1515</v>
      </c>
      <c r="N10" s="14">
        <v>2274</v>
      </c>
      <c r="O10" s="15">
        <v>1294</v>
      </c>
      <c r="P10" s="16">
        <v>3568</v>
      </c>
    </row>
    <row r="11" spans="1:16" s="6" customFormat="1" ht="12.75">
      <c r="A11" s="10" t="s">
        <v>22</v>
      </c>
      <c r="B11" s="17">
        <v>7380</v>
      </c>
      <c r="C11" s="18">
        <v>8869</v>
      </c>
      <c r="D11" s="21">
        <v>16249</v>
      </c>
      <c r="E11" s="17">
        <v>7076</v>
      </c>
      <c r="F11" s="18">
        <v>5531</v>
      </c>
      <c r="G11" s="21">
        <v>12607</v>
      </c>
      <c r="H11" s="17">
        <v>372</v>
      </c>
      <c r="I11" s="18">
        <v>646</v>
      </c>
      <c r="J11" s="21">
        <v>1018</v>
      </c>
      <c r="K11" s="17">
        <v>5375</v>
      </c>
      <c r="L11" s="18">
        <v>4357</v>
      </c>
      <c r="M11" s="21">
        <v>9732</v>
      </c>
      <c r="N11" s="17">
        <v>20203</v>
      </c>
      <c r="O11" s="18">
        <v>19403</v>
      </c>
      <c r="P11" s="18">
        <v>39606</v>
      </c>
    </row>
    <row r="12" spans="1:16" s="7" customFormat="1" ht="12.75">
      <c r="A12" s="42" t="s">
        <v>4</v>
      </c>
      <c r="B12" s="14"/>
      <c r="C12" s="16"/>
      <c r="D12" s="31"/>
      <c r="E12" s="14"/>
      <c r="F12" s="16"/>
      <c r="G12" s="31"/>
      <c r="H12" s="14"/>
      <c r="I12" s="16"/>
      <c r="J12" s="31"/>
      <c r="K12" s="14"/>
      <c r="L12" s="16"/>
      <c r="M12" s="31"/>
      <c r="N12" s="14"/>
      <c r="O12" s="16"/>
      <c r="P12" s="16"/>
    </row>
    <row r="13" spans="1:16" ht="12.75">
      <c r="A13" s="7" t="s">
        <v>34</v>
      </c>
      <c r="B13" s="14">
        <v>954</v>
      </c>
      <c r="C13" s="16">
        <v>1022</v>
      </c>
      <c r="D13" s="31">
        <v>1976</v>
      </c>
      <c r="E13" s="14">
        <v>536</v>
      </c>
      <c r="F13" s="16">
        <v>311</v>
      </c>
      <c r="G13" s="31">
        <v>847</v>
      </c>
      <c r="H13" s="14">
        <v>1</v>
      </c>
      <c r="I13" s="16">
        <v>14</v>
      </c>
      <c r="J13" s="31">
        <v>15</v>
      </c>
      <c r="K13" s="14">
        <v>499</v>
      </c>
      <c r="L13" s="16">
        <v>452</v>
      </c>
      <c r="M13" s="31">
        <v>951</v>
      </c>
      <c r="N13" s="14">
        <v>1990</v>
      </c>
      <c r="O13" s="16">
        <v>1799</v>
      </c>
      <c r="P13" s="16">
        <v>3789</v>
      </c>
    </row>
    <row r="14" spans="1:16" ht="12.75">
      <c r="A14" s="26" t="s">
        <v>35</v>
      </c>
      <c r="B14" s="14">
        <v>3851</v>
      </c>
      <c r="C14" s="15">
        <v>4485</v>
      </c>
      <c r="D14" s="31">
        <v>8336</v>
      </c>
      <c r="E14" s="14">
        <v>2534</v>
      </c>
      <c r="F14" s="15">
        <v>1734</v>
      </c>
      <c r="G14" s="31">
        <v>4268</v>
      </c>
      <c r="H14" s="14">
        <v>29</v>
      </c>
      <c r="I14" s="15">
        <v>89</v>
      </c>
      <c r="J14" s="31">
        <v>118</v>
      </c>
      <c r="K14" s="14">
        <v>839</v>
      </c>
      <c r="L14" s="15">
        <v>999</v>
      </c>
      <c r="M14" s="31">
        <v>1838</v>
      </c>
      <c r="N14" s="14">
        <v>7253</v>
      </c>
      <c r="O14" s="15">
        <v>7307</v>
      </c>
      <c r="P14" s="16">
        <v>14560</v>
      </c>
    </row>
    <row r="15" spans="1:16" ht="12.75">
      <c r="A15" s="26" t="s">
        <v>36</v>
      </c>
      <c r="B15" s="14">
        <v>0</v>
      </c>
      <c r="C15" s="15">
        <v>0</v>
      </c>
      <c r="D15" s="31">
        <v>0</v>
      </c>
      <c r="E15" s="14">
        <v>101</v>
      </c>
      <c r="F15" s="15">
        <v>41</v>
      </c>
      <c r="G15" s="31">
        <v>142</v>
      </c>
      <c r="H15" s="14">
        <v>17</v>
      </c>
      <c r="I15" s="15">
        <v>46</v>
      </c>
      <c r="J15" s="31">
        <v>63</v>
      </c>
      <c r="K15" s="14">
        <v>102</v>
      </c>
      <c r="L15" s="15">
        <v>62</v>
      </c>
      <c r="M15" s="31">
        <v>164</v>
      </c>
      <c r="N15" s="14">
        <v>220</v>
      </c>
      <c r="O15" s="15">
        <v>149</v>
      </c>
      <c r="P15" s="16">
        <v>369</v>
      </c>
    </row>
    <row r="16" spans="1:16" ht="12.75">
      <c r="A16" s="26" t="s">
        <v>37</v>
      </c>
      <c r="B16" s="14">
        <v>0</v>
      </c>
      <c r="C16" s="15">
        <v>0</v>
      </c>
      <c r="D16" s="31">
        <v>0</v>
      </c>
      <c r="E16" s="14">
        <v>382</v>
      </c>
      <c r="F16" s="15">
        <v>146</v>
      </c>
      <c r="G16" s="31">
        <v>528</v>
      </c>
      <c r="H16" s="14">
        <v>0</v>
      </c>
      <c r="I16" s="15">
        <v>0</v>
      </c>
      <c r="J16" s="31">
        <v>0</v>
      </c>
      <c r="K16" s="14">
        <v>323</v>
      </c>
      <c r="L16" s="15">
        <v>164</v>
      </c>
      <c r="M16" s="31">
        <v>487</v>
      </c>
      <c r="N16" s="14">
        <v>705</v>
      </c>
      <c r="O16" s="15">
        <v>310</v>
      </c>
      <c r="P16" s="16">
        <v>1015</v>
      </c>
    </row>
    <row r="17" spans="1:16" s="6" customFormat="1" ht="12.75">
      <c r="A17" s="10" t="s">
        <v>22</v>
      </c>
      <c r="B17" s="17">
        <v>4805</v>
      </c>
      <c r="C17" s="18">
        <v>5507</v>
      </c>
      <c r="D17" s="21">
        <v>10312</v>
      </c>
      <c r="E17" s="17">
        <v>3553</v>
      </c>
      <c r="F17" s="18">
        <v>2232</v>
      </c>
      <c r="G17" s="21">
        <v>5785</v>
      </c>
      <c r="H17" s="17">
        <v>47</v>
      </c>
      <c r="I17" s="18">
        <v>149</v>
      </c>
      <c r="J17" s="21">
        <v>196</v>
      </c>
      <c r="K17" s="17">
        <v>1763</v>
      </c>
      <c r="L17" s="18">
        <v>1677</v>
      </c>
      <c r="M17" s="21">
        <v>3440</v>
      </c>
      <c r="N17" s="17">
        <v>10168</v>
      </c>
      <c r="O17" s="18">
        <v>9565</v>
      </c>
      <c r="P17" s="18">
        <v>19733</v>
      </c>
    </row>
    <row r="18" spans="1:16" s="7" customFormat="1" ht="12.75">
      <c r="A18" s="6" t="s">
        <v>5</v>
      </c>
      <c r="B18" s="14"/>
      <c r="C18" s="16"/>
      <c r="D18" s="31"/>
      <c r="E18" s="14"/>
      <c r="F18" s="16"/>
      <c r="G18" s="31"/>
      <c r="H18" s="14"/>
      <c r="I18" s="16"/>
      <c r="J18" s="31"/>
      <c r="K18" s="14"/>
      <c r="L18" s="16"/>
      <c r="M18" s="31"/>
      <c r="N18" s="14"/>
      <c r="O18" s="16"/>
      <c r="P18" s="16"/>
    </row>
    <row r="19" spans="1:16" ht="12.75">
      <c r="A19" s="7" t="s">
        <v>34</v>
      </c>
      <c r="B19" s="14">
        <v>387</v>
      </c>
      <c r="C19" s="16">
        <v>382</v>
      </c>
      <c r="D19" s="31">
        <v>769</v>
      </c>
      <c r="E19" s="14">
        <v>80</v>
      </c>
      <c r="F19" s="16">
        <v>87</v>
      </c>
      <c r="G19" s="31">
        <v>167</v>
      </c>
      <c r="H19" s="14">
        <v>48</v>
      </c>
      <c r="I19" s="16">
        <v>79</v>
      </c>
      <c r="J19" s="31">
        <v>127</v>
      </c>
      <c r="K19" s="14">
        <v>169</v>
      </c>
      <c r="L19" s="16">
        <v>230</v>
      </c>
      <c r="M19" s="31">
        <v>399</v>
      </c>
      <c r="N19" s="14">
        <v>684</v>
      </c>
      <c r="O19" s="16">
        <v>778</v>
      </c>
      <c r="P19" s="16">
        <v>1462</v>
      </c>
    </row>
    <row r="20" spans="1:16" ht="12.75">
      <c r="A20" s="26" t="s">
        <v>35</v>
      </c>
      <c r="B20" s="14">
        <v>858</v>
      </c>
      <c r="C20" s="15">
        <v>976</v>
      </c>
      <c r="D20" s="31">
        <v>1834</v>
      </c>
      <c r="E20" s="14">
        <v>194</v>
      </c>
      <c r="F20" s="15">
        <v>227</v>
      </c>
      <c r="G20" s="31">
        <v>421</v>
      </c>
      <c r="H20" s="14">
        <v>65</v>
      </c>
      <c r="I20" s="15">
        <v>90</v>
      </c>
      <c r="J20" s="31">
        <v>155</v>
      </c>
      <c r="K20" s="14">
        <v>97</v>
      </c>
      <c r="L20" s="15">
        <v>126</v>
      </c>
      <c r="M20" s="31">
        <v>223</v>
      </c>
      <c r="N20" s="14">
        <v>1214</v>
      </c>
      <c r="O20" s="15">
        <v>1419</v>
      </c>
      <c r="P20" s="16">
        <v>2633</v>
      </c>
    </row>
    <row r="21" spans="1:16" ht="12.75">
      <c r="A21" s="26" t="s">
        <v>37</v>
      </c>
      <c r="B21" s="14">
        <v>22</v>
      </c>
      <c r="C21" s="15">
        <v>31</v>
      </c>
      <c r="D21" s="31">
        <v>53</v>
      </c>
      <c r="E21" s="14">
        <v>10</v>
      </c>
      <c r="F21" s="15">
        <v>2</v>
      </c>
      <c r="G21" s="31">
        <v>12</v>
      </c>
      <c r="H21" s="14">
        <v>0</v>
      </c>
      <c r="I21" s="15">
        <v>0</v>
      </c>
      <c r="J21" s="31">
        <v>0</v>
      </c>
      <c r="K21" s="14">
        <v>58</v>
      </c>
      <c r="L21" s="15">
        <v>28</v>
      </c>
      <c r="M21" s="31">
        <v>86</v>
      </c>
      <c r="N21" s="14">
        <v>90</v>
      </c>
      <c r="O21" s="15">
        <v>61</v>
      </c>
      <c r="P21" s="16">
        <v>151</v>
      </c>
    </row>
    <row r="22" spans="1:16" ht="12.75">
      <c r="A22" s="26" t="s">
        <v>38</v>
      </c>
      <c r="B22" s="14">
        <v>0</v>
      </c>
      <c r="C22" s="15">
        <v>0</v>
      </c>
      <c r="D22" s="31">
        <v>0</v>
      </c>
      <c r="E22" s="14">
        <v>29</v>
      </c>
      <c r="F22" s="15">
        <v>7</v>
      </c>
      <c r="G22" s="31">
        <v>36</v>
      </c>
      <c r="H22" s="14">
        <v>0</v>
      </c>
      <c r="I22" s="15">
        <v>0</v>
      </c>
      <c r="J22" s="31">
        <v>0</v>
      </c>
      <c r="K22" s="14">
        <v>53</v>
      </c>
      <c r="L22" s="15">
        <v>16</v>
      </c>
      <c r="M22" s="31">
        <v>69</v>
      </c>
      <c r="N22" s="14">
        <v>82</v>
      </c>
      <c r="O22" s="15">
        <v>23</v>
      </c>
      <c r="P22" s="16">
        <v>105</v>
      </c>
    </row>
    <row r="23" spans="1:16" s="6" customFormat="1" ht="12.75">
      <c r="A23" s="10" t="s">
        <v>22</v>
      </c>
      <c r="B23" s="17">
        <v>1267</v>
      </c>
      <c r="C23" s="18">
        <v>1389</v>
      </c>
      <c r="D23" s="21">
        <v>2656</v>
      </c>
      <c r="E23" s="17">
        <v>313</v>
      </c>
      <c r="F23" s="18">
        <v>323</v>
      </c>
      <c r="G23" s="21">
        <v>636</v>
      </c>
      <c r="H23" s="17">
        <v>113</v>
      </c>
      <c r="I23" s="18">
        <v>169</v>
      </c>
      <c r="J23" s="21">
        <v>282</v>
      </c>
      <c r="K23" s="17">
        <v>377</v>
      </c>
      <c r="L23" s="18">
        <v>400</v>
      </c>
      <c r="M23" s="21">
        <v>777</v>
      </c>
      <c r="N23" s="17">
        <v>2070</v>
      </c>
      <c r="O23" s="18">
        <v>2281</v>
      </c>
      <c r="P23" s="18">
        <v>4351</v>
      </c>
    </row>
    <row r="24" spans="1:16" s="7" customFormat="1" ht="12.75">
      <c r="A24" s="6" t="s">
        <v>6</v>
      </c>
      <c r="B24" s="14"/>
      <c r="C24" s="16"/>
      <c r="D24" s="31"/>
      <c r="E24" s="14"/>
      <c r="F24" s="16"/>
      <c r="G24" s="31"/>
      <c r="H24" s="14"/>
      <c r="I24" s="16"/>
      <c r="J24" s="31"/>
      <c r="K24" s="14"/>
      <c r="L24" s="16"/>
      <c r="M24" s="31"/>
      <c r="N24" s="14"/>
      <c r="O24" s="16"/>
      <c r="P24" s="16"/>
    </row>
    <row r="25" spans="1:16" ht="12.75">
      <c r="A25" s="7" t="s">
        <v>34</v>
      </c>
      <c r="B25" s="14">
        <v>622</v>
      </c>
      <c r="C25" s="16">
        <v>738</v>
      </c>
      <c r="D25" s="31">
        <v>1360</v>
      </c>
      <c r="E25" s="14">
        <v>515</v>
      </c>
      <c r="F25" s="16">
        <v>500</v>
      </c>
      <c r="G25" s="31">
        <v>1015</v>
      </c>
      <c r="H25" s="14">
        <v>46</v>
      </c>
      <c r="I25" s="16">
        <v>47</v>
      </c>
      <c r="J25" s="31">
        <v>93</v>
      </c>
      <c r="K25" s="14">
        <v>725</v>
      </c>
      <c r="L25" s="16">
        <v>730</v>
      </c>
      <c r="M25" s="31">
        <v>1455</v>
      </c>
      <c r="N25" s="14">
        <v>1908</v>
      </c>
      <c r="O25" s="16">
        <v>2015</v>
      </c>
      <c r="P25" s="16">
        <v>3923</v>
      </c>
    </row>
    <row r="26" spans="1:16" ht="12.75">
      <c r="A26" s="26" t="s">
        <v>35</v>
      </c>
      <c r="B26" s="14">
        <v>4377</v>
      </c>
      <c r="C26" s="15">
        <v>5157</v>
      </c>
      <c r="D26" s="31">
        <v>9534</v>
      </c>
      <c r="E26" s="14">
        <v>4616</v>
      </c>
      <c r="F26" s="15">
        <v>3757</v>
      </c>
      <c r="G26" s="31">
        <v>8373</v>
      </c>
      <c r="H26" s="14">
        <v>43</v>
      </c>
      <c r="I26" s="15">
        <v>111</v>
      </c>
      <c r="J26" s="31">
        <v>154</v>
      </c>
      <c r="K26" s="14">
        <v>2489</v>
      </c>
      <c r="L26" s="15">
        <v>1964</v>
      </c>
      <c r="M26" s="31">
        <v>4453</v>
      </c>
      <c r="N26" s="14">
        <v>11525</v>
      </c>
      <c r="O26" s="15">
        <v>10989</v>
      </c>
      <c r="P26" s="16">
        <v>22514</v>
      </c>
    </row>
    <row r="27" spans="1:16" ht="12.75">
      <c r="A27" s="26" t="s">
        <v>36</v>
      </c>
      <c r="B27" s="14">
        <v>0</v>
      </c>
      <c r="C27" s="15">
        <v>0</v>
      </c>
      <c r="D27" s="31">
        <v>0</v>
      </c>
      <c r="E27" s="14">
        <v>175</v>
      </c>
      <c r="F27" s="15">
        <v>16</v>
      </c>
      <c r="G27" s="31">
        <v>191</v>
      </c>
      <c r="H27" s="14">
        <v>0</v>
      </c>
      <c r="I27" s="15">
        <v>0</v>
      </c>
      <c r="J27" s="31">
        <v>0</v>
      </c>
      <c r="K27" s="14">
        <v>54</v>
      </c>
      <c r="L27" s="15">
        <v>2</v>
      </c>
      <c r="M27" s="31">
        <v>56</v>
      </c>
      <c r="N27" s="14">
        <v>229</v>
      </c>
      <c r="O27" s="15">
        <v>18</v>
      </c>
      <c r="P27" s="16">
        <v>247</v>
      </c>
    </row>
    <row r="28" spans="1:16" ht="12.75">
      <c r="A28" s="26" t="s">
        <v>37</v>
      </c>
      <c r="B28" s="14">
        <v>0</v>
      </c>
      <c r="C28" s="15">
        <v>0</v>
      </c>
      <c r="D28" s="31">
        <v>0</v>
      </c>
      <c r="E28" s="14">
        <v>0</v>
      </c>
      <c r="F28" s="15">
        <v>0</v>
      </c>
      <c r="G28" s="31">
        <v>0</v>
      </c>
      <c r="H28" s="14">
        <v>55</v>
      </c>
      <c r="I28" s="15">
        <v>105</v>
      </c>
      <c r="J28" s="31">
        <v>160</v>
      </c>
      <c r="K28" s="14">
        <v>0</v>
      </c>
      <c r="L28" s="15">
        <v>0</v>
      </c>
      <c r="M28" s="31">
        <v>0</v>
      </c>
      <c r="N28" s="14">
        <v>55</v>
      </c>
      <c r="O28" s="15">
        <v>105</v>
      </c>
      <c r="P28" s="16">
        <v>160</v>
      </c>
    </row>
    <row r="29" spans="1:16" s="6" customFormat="1" ht="12.75">
      <c r="A29" s="10" t="s">
        <v>22</v>
      </c>
      <c r="B29" s="17">
        <v>4999</v>
      </c>
      <c r="C29" s="18">
        <v>5895</v>
      </c>
      <c r="D29" s="21">
        <v>10894</v>
      </c>
      <c r="E29" s="17">
        <v>5306</v>
      </c>
      <c r="F29" s="18">
        <v>4273</v>
      </c>
      <c r="G29" s="21">
        <v>9579</v>
      </c>
      <c r="H29" s="17">
        <v>144</v>
      </c>
      <c r="I29" s="18">
        <v>263</v>
      </c>
      <c r="J29" s="21">
        <v>407</v>
      </c>
      <c r="K29" s="17">
        <v>3268</v>
      </c>
      <c r="L29" s="18">
        <v>2696</v>
      </c>
      <c r="M29" s="21">
        <v>5964</v>
      </c>
      <c r="N29" s="17">
        <v>13717</v>
      </c>
      <c r="O29" s="18">
        <v>13127</v>
      </c>
      <c r="P29" s="18">
        <v>26844</v>
      </c>
    </row>
    <row r="30" spans="1:16" s="7" customFormat="1" ht="12.75">
      <c r="A30" s="6" t="s">
        <v>7</v>
      </c>
      <c r="B30" s="14"/>
      <c r="C30" s="16"/>
      <c r="D30" s="31"/>
      <c r="E30" s="14"/>
      <c r="F30" s="16"/>
      <c r="G30" s="31"/>
      <c r="H30" s="14"/>
      <c r="I30" s="16"/>
      <c r="J30" s="31"/>
      <c r="K30" s="14"/>
      <c r="L30" s="16"/>
      <c r="M30" s="31"/>
      <c r="N30" s="14"/>
      <c r="O30" s="16"/>
      <c r="P30" s="16"/>
    </row>
    <row r="31" spans="1:16" ht="12.75">
      <c r="A31" s="7" t="s">
        <v>34</v>
      </c>
      <c r="B31" s="14">
        <v>1268</v>
      </c>
      <c r="C31" s="16">
        <v>1409</v>
      </c>
      <c r="D31" s="31">
        <v>2677</v>
      </c>
      <c r="E31" s="14">
        <v>687</v>
      </c>
      <c r="F31" s="16">
        <v>508</v>
      </c>
      <c r="G31" s="31">
        <v>1195</v>
      </c>
      <c r="H31" s="14">
        <v>41</v>
      </c>
      <c r="I31" s="16">
        <v>64</v>
      </c>
      <c r="J31" s="31">
        <v>105</v>
      </c>
      <c r="K31" s="14">
        <v>937</v>
      </c>
      <c r="L31" s="16">
        <v>803</v>
      </c>
      <c r="M31" s="31">
        <v>1740</v>
      </c>
      <c r="N31" s="14">
        <v>2933</v>
      </c>
      <c r="O31" s="16">
        <v>2784</v>
      </c>
      <c r="P31" s="16">
        <v>5717</v>
      </c>
    </row>
    <row r="32" spans="1:16" ht="12.75">
      <c r="A32" s="26" t="s">
        <v>35</v>
      </c>
      <c r="B32" s="14">
        <v>5267</v>
      </c>
      <c r="C32" s="15">
        <v>6545</v>
      </c>
      <c r="D32" s="31">
        <v>11812</v>
      </c>
      <c r="E32" s="14">
        <v>4010</v>
      </c>
      <c r="F32" s="15">
        <v>3331</v>
      </c>
      <c r="G32" s="31">
        <v>7341</v>
      </c>
      <c r="H32" s="14">
        <v>86</v>
      </c>
      <c r="I32" s="15">
        <v>192</v>
      </c>
      <c r="J32" s="31">
        <v>278</v>
      </c>
      <c r="K32" s="14">
        <v>2037</v>
      </c>
      <c r="L32" s="15">
        <v>1676</v>
      </c>
      <c r="M32" s="31">
        <v>3713</v>
      </c>
      <c r="N32" s="14">
        <v>11400</v>
      </c>
      <c r="O32" s="15">
        <v>11744</v>
      </c>
      <c r="P32" s="16">
        <v>23144</v>
      </c>
    </row>
    <row r="33" spans="1:16" ht="12.75">
      <c r="A33" s="26" t="s">
        <v>36</v>
      </c>
      <c r="B33" s="14">
        <v>0</v>
      </c>
      <c r="C33" s="15">
        <v>0</v>
      </c>
      <c r="D33" s="31">
        <v>0</v>
      </c>
      <c r="E33" s="14">
        <v>435</v>
      </c>
      <c r="F33" s="15">
        <v>135</v>
      </c>
      <c r="G33" s="31">
        <v>570</v>
      </c>
      <c r="H33" s="14">
        <v>0</v>
      </c>
      <c r="I33" s="15">
        <v>0</v>
      </c>
      <c r="J33" s="31">
        <v>0</v>
      </c>
      <c r="K33" s="14">
        <v>401</v>
      </c>
      <c r="L33" s="15">
        <v>227</v>
      </c>
      <c r="M33" s="31">
        <v>628</v>
      </c>
      <c r="N33" s="14">
        <v>836</v>
      </c>
      <c r="O33" s="15">
        <v>362</v>
      </c>
      <c r="P33" s="16">
        <v>1198</v>
      </c>
    </row>
    <row r="34" spans="1:16" ht="12.75">
      <c r="A34" s="26" t="s">
        <v>37</v>
      </c>
      <c r="B34" s="14">
        <v>155</v>
      </c>
      <c r="C34" s="15">
        <v>207</v>
      </c>
      <c r="D34" s="31">
        <v>362</v>
      </c>
      <c r="E34" s="14">
        <v>230</v>
      </c>
      <c r="F34" s="15">
        <v>42</v>
      </c>
      <c r="G34" s="31">
        <v>272</v>
      </c>
      <c r="H34" s="14">
        <v>79</v>
      </c>
      <c r="I34" s="15">
        <v>130</v>
      </c>
      <c r="J34" s="31">
        <v>209</v>
      </c>
      <c r="K34" s="14">
        <v>334</v>
      </c>
      <c r="L34" s="15">
        <v>144</v>
      </c>
      <c r="M34" s="31">
        <v>478</v>
      </c>
      <c r="N34" s="14">
        <v>798</v>
      </c>
      <c r="O34" s="15">
        <v>523</v>
      </c>
      <c r="P34" s="16">
        <v>1321</v>
      </c>
    </row>
    <row r="35" spans="1:16" s="6" customFormat="1" ht="12.75">
      <c r="A35" s="10" t="s">
        <v>22</v>
      </c>
      <c r="B35" s="17">
        <v>6690</v>
      </c>
      <c r="C35" s="18">
        <v>8161</v>
      </c>
      <c r="D35" s="21">
        <v>14851</v>
      </c>
      <c r="E35" s="17">
        <v>5362</v>
      </c>
      <c r="F35" s="18">
        <v>4016</v>
      </c>
      <c r="G35" s="21">
        <v>9378</v>
      </c>
      <c r="H35" s="17">
        <v>206</v>
      </c>
      <c r="I35" s="18">
        <v>386</v>
      </c>
      <c r="J35" s="21">
        <v>592</v>
      </c>
      <c r="K35" s="17">
        <v>3709</v>
      </c>
      <c r="L35" s="18">
        <v>2850</v>
      </c>
      <c r="M35" s="21">
        <v>6559</v>
      </c>
      <c r="N35" s="17">
        <v>15967</v>
      </c>
      <c r="O35" s="18">
        <v>15413</v>
      </c>
      <c r="P35" s="18">
        <v>31380</v>
      </c>
    </row>
    <row r="36" spans="1:16" s="7" customFormat="1" ht="12.75">
      <c r="A36" s="42" t="s">
        <v>8</v>
      </c>
      <c r="B36" s="14"/>
      <c r="C36" s="16"/>
      <c r="D36" s="31"/>
      <c r="E36" s="14"/>
      <c r="F36" s="16"/>
      <c r="G36" s="31"/>
      <c r="H36" s="14"/>
      <c r="I36" s="16"/>
      <c r="J36" s="31"/>
      <c r="K36" s="14"/>
      <c r="L36" s="16"/>
      <c r="M36" s="31"/>
      <c r="N36" s="14"/>
      <c r="O36" s="16"/>
      <c r="P36" s="16"/>
    </row>
    <row r="37" spans="1:16" ht="12.75">
      <c r="A37" s="7" t="s">
        <v>34</v>
      </c>
      <c r="B37" s="14">
        <v>497</v>
      </c>
      <c r="C37" s="16">
        <v>566</v>
      </c>
      <c r="D37" s="31">
        <v>1063</v>
      </c>
      <c r="E37" s="14">
        <v>486</v>
      </c>
      <c r="F37" s="16">
        <v>461</v>
      </c>
      <c r="G37" s="31">
        <v>947</v>
      </c>
      <c r="H37" s="14">
        <v>0</v>
      </c>
      <c r="I37" s="16">
        <v>0</v>
      </c>
      <c r="J37" s="31">
        <v>0</v>
      </c>
      <c r="K37" s="14">
        <v>695</v>
      </c>
      <c r="L37" s="16">
        <v>760</v>
      </c>
      <c r="M37" s="31">
        <v>1455</v>
      </c>
      <c r="N37" s="14">
        <v>1678</v>
      </c>
      <c r="O37" s="16">
        <v>1787</v>
      </c>
      <c r="P37" s="16">
        <v>3465</v>
      </c>
    </row>
    <row r="38" spans="1:16" ht="12.75">
      <c r="A38" s="26" t="s">
        <v>35</v>
      </c>
      <c r="B38" s="14">
        <v>2826</v>
      </c>
      <c r="C38" s="15">
        <v>3454</v>
      </c>
      <c r="D38" s="31">
        <v>6280</v>
      </c>
      <c r="E38" s="14">
        <v>3004</v>
      </c>
      <c r="F38" s="15">
        <v>1992</v>
      </c>
      <c r="G38" s="31">
        <v>4996</v>
      </c>
      <c r="H38" s="14">
        <v>65</v>
      </c>
      <c r="I38" s="15">
        <v>115</v>
      </c>
      <c r="J38" s="31">
        <v>180</v>
      </c>
      <c r="K38" s="14">
        <v>2085</v>
      </c>
      <c r="L38" s="15">
        <v>1470</v>
      </c>
      <c r="M38" s="31">
        <v>3555</v>
      </c>
      <c r="N38" s="14">
        <v>7980</v>
      </c>
      <c r="O38" s="15">
        <v>7031</v>
      </c>
      <c r="P38" s="16">
        <v>15011</v>
      </c>
    </row>
    <row r="39" spans="1:16" ht="12.75">
      <c r="A39" s="26" t="s">
        <v>36</v>
      </c>
      <c r="B39" s="14">
        <v>103</v>
      </c>
      <c r="C39" s="15">
        <v>149</v>
      </c>
      <c r="D39" s="31">
        <v>252</v>
      </c>
      <c r="E39" s="14">
        <v>306</v>
      </c>
      <c r="F39" s="15">
        <v>135</v>
      </c>
      <c r="G39" s="31">
        <v>441</v>
      </c>
      <c r="H39" s="14">
        <v>89</v>
      </c>
      <c r="I39" s="15">
        <v>196</v>
      </c>
      <c r="J39" s="31">
        <v>285</v>
      </c>
      <c r="K39" s="14">
        <v>201</v>
      </c>
      <c r="L39" s="15">
        <v>50</v>
      </c>
      <c r="M39" s="31">
        <v>251</v>
      </c>
      <c r="N39" s="14">
        <v>699</v>
      </c>
      <c r="O39" s="15">
        <v>530</v>
      </c>
      <c r="P39" s="16">
        <v>1229</v>
      </c>
    </row>
    <row r="40" spans="1:16" ht="12.75">
      <c r="A40" s="26" t="s">
        <v>37</v>
      </c>
      <c r="B40" s="14">
        <v>102</v>
      </c>
      <c r="C40" s="15">
        <v>113</v>
      </c>
      <c r="D40" s="31">
        <v>215</v>
      </c>
      <c r="E40" s="14">
        <v>54</v>
      </c>
      <c r="F40" s="15">
        <v>32</v>
      </c>
      <c r="G40" s="31">
        <v>86</v>
      </c>
      <c r="H40" s="14">
        <v>0</v>
      </c>
      <c r="I40" s="15">
        <v>0</v>
      </c>
      <c r="J40" s="31">
        <v>0</v>
      </c>
      <c r="K40" s="14">
        <v>54</v>
      </c>
      <c r="L40" s="15">
        <v>16</v>
      </c>
      <c r="M40" s="31">
        <v>70</v>
      </c>
      <c r="N40" s="14">
        <v>210</v>
      </c>
      <c r="O40" s="15">
        <v>161</v>
      </c>
      <c r="P40" s="16">
        <v>371</v>
      </c>
    </row>
    <row r="41" spans="1:16" s="6" customFormat="1" ht="12.75">
      <c r="A41" s="10" t="s">
        <v>22</v>
      </c>
      <c r="B41" s="17">
        <v>3528</v>
      </c>
      <c r="C41" s="18">
        <v>4282</v>
      </c>
      <c r="D41" s="21">
        <v>7810</v>
      </c>
      <c r="E41" s="17">
        <v>3850</v>
      </c>
      <c r="F41" s="18">
        <v>2620</v>
      </c>
      <c r="G41" s="21">
        <v>6470</v>
      </c>
      <c r="H41" s="17">
        <v>154</v>
      </c>
      <c r="I41" s="18">
        <v>311</v>
      </c>
      <c r="J41" s="21">
        <v>465</v>
      </c>
      <c r="K41" s="17">
        <v>3035</v>
      </c>
      <c r="L41" s="18">
        <v>2296</v>
      </c>
      <c r="M41" s="21">
        <v>5331</v>
      </c>
      <c r="N41" s="17">
        <v>10567</v>
      </c>
      <c r="O41" s="18">
        <v>9509</v>
      </c>
      <c r="P41" s="18">
        <v>20076</v>
      </c>
    </row>
    <row r="42" spans="1:16" s="7" customFormat="1" ht="12.75">
      <c r="A42" s="40" t="s">
        <v>33</v>
      </c>
      <c r="B42" s="12"/>
      <c r="C42" s="13"/>
      <c r="D42" s="37"/>
      <c r="E42" s="12"/>
      <c r="F42" s="13"/>
      <c r="G42" s="37"/>
      <c r="H42" s="12"/>
      <c r="I42" s="13"/>
      <c r="J42" s="37"/>
      <c r="K42" s="12"/>
      <c r="L42" s="13"/>
      <c r="M42" s="37"/>
      <c r="N42" s="12"/>
      <c r="O42" s="13"/>
      <c r="P42" s="13"/>
    </row>
    <row r="43" spans="1:16" ht="12.75">
      <c r="A43" s="7" t="s">
        <v>34</v>
      </c>
      <c r="B43" s="14">
        <v>4878</v>
      </c>
      <c r="C43" s="16">
        <v>5394</v>
      </c>
      <c r="D43" s="31">
        <v>10272</v>
      </c>
      <c r="E43" s="14">
        <v>2974</v>
      </c>
      <c r="F43" s="16">
        <v>2453</v>
      </c>
      <c r="G43" s="31">
        <v>5427</v>
      </c>
      <c r="H43" s="14">
        <v>218</v>
      </c>
      <c r="I43" s="16">
        <v>393</v>
      </c>
      <c r="J43" s="31">
        <v>611</v>
      </c>
      <c r="K43" s="14">
        <v>4108</v>
      </c>
      <c r="L43" s="16">
        <v>3849</v>
      </c>
      <c r="M43" s="31">
        <v>7957</v>
      </c>
      <c r="N43" s="14">
        <v>12178</v>
      </c>
      <c r="O43" s="16">
        <v>12089</v>
      </c>
      <c r="P43" s="16">
        <v>24267</v>
      </c>
    </row>
    <row r="44" spans="1:16" ht="12.75">
      <c r="A44" s="26" t="s">
        <v>35</v>
      </c>
      <c r="B44" s="14">
        <v>23113</v>
      </c>
      <c r="C44" s="15">
        <v>27847</v>
      </c>
      <c r="D44" s="31">
        <v>50960</v>
      </c>
      <c r="E44" s="14">
        <v>19257</v>
      </c>
      <c r="F44" s="15">
        <v>15535</v>
      </c>
      <c r="G44" s="31">
        <v>34792</v>
      </c>
      <c r="H44" s="14">
        <v>459</v>
      </c>
      <c r="I44" s="15">
        <v>933</v>
      </c>
      <c r="J44" s="31">
        <v>1392</v>
      </c>
      <c r="K44" s="14">
        <v>10366</v>
      </c>
      <c r="L44" s="15">
        <v>8926</v>
      </c>
      <c r="M44" s="31">
        <v>19292</v>
      </c>
      <c r="N44" s="14">
        <v>53195</v>
      </c>
      <c r="O44" s="15">
        <v>53241</v>
      </c>
      <c r="P44" s="16">
        <v>106436</v>
      </c>
    </row>
    <row r="45" spans="1:16" ht="12.75">
      <c r="A45" s="26" t="s">
        <v>36</v>
      </c>
      <c r="B45" s="14">
        <v>125</v>
      </c>
      <c r="C45" s="15">
        <v>186</v>
      </c>
      <c r="D45" s="31">
        <v>311</v>
      </c>
      <c r="E45" s="14">
        <v>1573</v>
      </c>
      <c r="F45" s="15">
        <v>487</v>
      </c>
      <c r="G45" s="31">
        <v>2060</v>
      </c>
      <c r="H45" s="14">
        <v>115</v>
      </c>
      <c r="I45" s="15">
        <v>261</v>
      </c>
      <c r="J45" s="31">
        <v>376</v>
      </c>
      <c r="K45" s="14">
        <v>1292</v>
      </c>
      <c r="L45" s="15">
        <v>557</v>
      </c>
      <c r="M45" s="31">
        <v>1849</v>
      </c>
      <c r="N45" s="14">
        <v>3105</v>
      </c>
      <c r="O45" s="15">
        <v>1491</v>
      </c>
      <c r="P45" s="16">
        <v>4596</v>
      </c>
    </row>
    <row r="46" spans="1:16" ht="12.75">
      <c r="A46" s="26" t="s">
        <v>37</v>
      </c>
      <c r="B46" s="14">
        <v>553</v>
      </c>
      <c r="C46" s="15">
        <v>676</v>
      </c>
      <c r="D46" s="31">
        <v>1229</v>
      </c>
      <c r="E46" s="14">
        <v>1627</v>
      </c>
      <c r="F46" s="15">
        <v>513</v>
      </c>
      <c r="G46" s="31">
        <v>2140</v>
      </c>
      <c r="H46" s="14">
        <v>244</v>
      </c>
      <c r="I46" s="15">
        <v>337</v>
      </c>
      <c r="J46" s="31">
        <v>581</v>
      </c>
      <c r="K46" s="14">
        <v>1708</v>
      </c>
      <c r="L46" s="15">
        <v>928</v>
      </c>
      <c r="M46" s="31">
        <v>2636</v>
      </c>
      <c r="N46" s="14">
        <v>4132</v>
      </c>
      <c r="O46" s="15">
        <v>2454</v>
      </c>
      <c r="P46" s="16">
        <v>6586</v>
      </c>
    </row>
    <row r="47" spans="1:16" ht="12.75">
      <c r="A47" s="26" t="s">
        <v>38</v>
      </c>
      <c r="B47" s="14">
        <v>0</v>
      </c>
      <c r="C47" s="15">
        <v>0</v>
      </c>
      <c r="D47" s="31">
        <v>0</v>
      </c>
      <c r="E47" s="14">
        <v>29</v>
      </c>
      <c r="F47" s="15">
        <v>7</v>
      </c>
      <c r="G47" s="31">
        <v>36</v>
      </c>
      <c r="H47" s="14">
        <v>0</v>
      </c>
      <c r="I47" s="15">
        <v>0</v>
      </c>
      <c r="J47" s="31">
        <v>0</v>
      </c>
      <c r="K47" s="14">
        <v>53</v>
      </c>
      <c r="L47" s="15">
        <v>16</v>
      </c>
      <c r="M47" s="31">
        <v>69</v>
      </c>
      <c r="N47" s="14">
        <v>82</v>
      </c>
      <c r="O47" s="15">
        <v>23</v>
      </c>
      <c r="P47" s="16">
        <v>105</v>
      </c>
    </row>
    <row r="48" spans="1:16" s="19" customFormat="1" ht="12.75">
      <c r="A48" s="10" t="s">
        <v>22</v>
      </c>
      <c r="B48" s="20">
        <v>28669</v>
      </c>
      <c r="C48" s="21">
        <v>34103</v>
      </c>
      <c r="D48" s="21">
        <v>62772</v>
      </c>
      <c r="E48" s="20">
        <v>25460</v>
      </c>
      <c r="F48" s="21">
        <v>18995</v>
      </c>
      <c r="G48" s="21">
        <v>44455</v>
      </c>
      <c r="H48" s="20">
        <v>1036</v>
      </c>
      <c r="I48" s="21">
        <v>1924</v>
      </c>
      <c r="J48" s="21">
        <v>2960</v>
      </c>
      <c r="K48" s="20">
        <v>17527</v>
      </c>
      <c r="L48" s="21">
        <v>14276</v>
      </c>
      <c r="M48" s="21">
        <v>31803</v>
      </c>
      <c r="N48" s="20">
        <v>72692</v>
      </c>
      <c r="O48" s="21">
        <v>69298</v>
      </c>
      <c r="P48" s="21">
        <v>141990</v>
      </c>
    </row>
    <row r="49" ht="12.75">
      <c r="M49" s="106"/>
    </row>
    <row r="50" ht="12.75">
      <c r="M50" s="16"/>
    </row>
  </sheetData>
  <sheetProtection/>
  <mergeCells count="6">
    <mergeCell ref="N4:P4"/>
    <mergeCell ref="A2:P2"/>
    <mergeCell ref="E4:G4"/>
    <mergeCell ref="B4:D4"/>
    <mergeCell ref="K4:M4"/>
    <mergeCell ref="H4:J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25.42187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7109375" style="7" customWidth="1"/>
    <col min="14" max="15" width="8.57421875" style="0" customWidth="1"/>
    <col min="16" max="16" width="8.57421875" style="7" customWidth="1"/>
    <col min="17" max="17" width="9.28125" style="0" customWidth="1"/>
    <col min="18" max="18" width="9.57421875" style="0" customWidth="1"/>
    <col min="19" max="20" width="6.00390625" style="0" customWidth="1"/>
    <col min="21" max="21" width="9.28125" style="0" customWidth="1"/>
    <col min="22" max="22" width="15.57421875" style="0" customWidth="1"/>
    <col min="23" max="24" width="11.57421875" style="0" customWidth="1"/>
    <col min="25" max="25" width="9.57421875" style="0" customWidth="1"/>
    <col min="26" max="27" width="6.00390625" style="0" customWidth="1"/>
    <col min="28" max="28" width="9.7109375" style="0" customWidth="1"/>
    <col min="29" max="29" width="16.140625" style="0" customWidth="1"/>
    <col min="30" max="31" width="12.421875" style="0" customWidth="1"/>
    <col min="32" max="32" width="9.57421875" style="0" customWidth="1"/>
    <col min="33" max="34" width="6.00390625" style="0" customWidth="1"/>
    <col min="35" max="35" width="9.57421875" style="0" customWidth="1"/>
    <col min="36" max="37" width="5.00390625" style="0" customWidth="1"/>
    <col min="38" max="38" width="9.57421875" style="0" customWidth="1"/>
    <col min="39" max="40" width="6.00390625" style="0" customWidth="1"/>
    <col min="41" max="41" width="9.2812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6" t="s">
        <v>80</v>
      </c>
    </row>
    <row r="2" spans="1:16" ht="12.75">
      <c r="A2" s="187" t="s">
        <v>19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ht="13.5" thickBot="1"/>
    <row r="4" spans="1:16" ht="12.75">
      <c r="A4" s="36"/>
      <c r="B4" s="199" t="s">
        <v>40</v>
      </c>
      <c r="C4" s="200"/>
      <c r="D4" s="201"/>
      <c r="E4" s="199" t="s">
        <v>41</v>
      </c>
      <c r="F4" s="200"/>
      <c r="G4" s="201"/>
      <c r="H4" s="199" t="s">
        <v>43</v>
      </c>
      <c r="I4" s="200"/>
      <c r="J4" s="201"/>
      <c r="K4" s="199" t="s">
        <v>42</v>
      </c>
      <c r="L4" s="200"/>
      <c r="M4" s="201"/>
      <c r="N4" s="199" t="s">
        <v>32</v>
      </c>
      <c r="O4" s="200"/>
      <c r="P4" s="200"/>
    </row>
    <row r="5" spans="1:16" ht="12.75">
      <c r="A5" s="22"/>
      <c r="B5" s="30" t="s">
        <v>1</v>
      </c>
      <c r="C5" s="29" t="s">
        <v>2</v>
      </c>
      <c r="D5" s="29" t="s">
        <v>23</v>
      </c>
      <c r="E5" s="30" t="s">
        <v>1</v>
      </c>
      <c r="F5" s="29" t="s">
        <v>2</v>
      </c>
      <c r="G5" s="29" t="s">
        <v>23</v>
      </c>
      <c r="H5" s="30" t="s">
        <v>1</v>
      </c>
      <c r="I5" s="29" t="s">
        <v>2</v>
      </c>
      <c r="J5" s="29" t="s">
        <v>23</v>
      </c>
      <c r="K5" s="30" t="s">
        <v>1</v>
      </c>
      <c r="L5" s="29" t="s">
        <v>2</v>
      </c>
      <c r="M5" s="29" t="s">
        <v>23</v>
      </c>
      <c r="N5" s="30" t="s">
        <v>1</v>
      </c>
      <c r="O5" s="29" t="s">
        <v>2</v>
      </c>
      <c r="P5" s="29" t="s">
        <v>23</v>
      </c>
    </row>
    <row r="6" spans="1:16" s="7" customFormat="1" ht="12.75">
      <c r="A6" s="23" t="s">
        <v>3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26" t="s">
        <v>34</v>
      </c>
      <c r="B7" s="14">
        <v>933</v>
      </c>
      <c r="C7" s="16">
        <v>1158</v>
      </c>
      <c r="D7" s="31">
        <v>2091</v>
      </c>
      <c r="E7" s="14">
        <v>736</v>
      </c>
      <c r="F7" s="16">
        <v>627</v>
      </c>
      <c r="G7" s="31">
        <v>1363</v>
      </c>
      <c r="H7" s="14">
        <v>124</v>
      </c>
      <c r="I7" s="16">
        <v>200</v>
      </c>
      <c r="J7" s="31">
        <v>324</v>
      </c>
      <c r="K7" s="14">
        <v>1000</v>
      </c>
      <c r="L7" s="16">
        <v>1164</v>
      </c>
      <c r="M7" s="31">
        <v>2164</v>
      </c>
      <c r="N7" s="32">
        <v>2793</v>
      </c>
      <c r="O7" s="31">
        <v>3149</v>
      </c>
      <c r="P7" s="16">
        <v>5942</v>
      </c>
    </row>
    <row r="8" spans="1:16" ht="12.75">
      <c r="A8" s="26" t="s">
        <v>35</v>
      </c>
      <c r="B8" s="14">
        <v>4919</v>
      </c>
      <c r="C8" s="15">
        <v>6381</v>
      </c>
      <c r="D8" s="31">
        <v>11300</v>
      </c>
      <c r="E8" s="14">
        <v>5187</v>
      </c>
      <c r="F8" s="15">
        <v>5118</v>
      </c>
      <c r="G8" s="31">
        <v>10305</v>
      </c>
      <c r="H8" s="14">
        <v>148</v>
      </c>
      <c r="I8" s="15">
        <v>341</v>
      </c>
      <c r="J8" s="31">
        <v>489</v>
      </c>
      <c r="K8" s="14">
        <v>3557</v>
      </c>
      <c r="L8" s="15">
        <v>3654</v>
      </c>
      <c r="M8" s="31">
        <v>7211</v>
      </c>
      <c r="N8" s="32">
        <v>13811</v>
      </c>
      <c r="O8" s="33">
        <v>15494</v>
      </c>
      <c r="P8" s="16">
        <v>29305</v>
      </c>
    </row>
    <row r="9" spans="1:16" ht="12.75">
      <c r="A9" s="26" t="s">
        <v>36</v>
      </c>
      <c r="B9" s="14">
        <v>16</v>
      </c>
      <c r="C9" s="15">
        <v>25</v>
      </c>
      <c r="D9" s="31">
        <v>41</v>
      </c>
      <c r="E9" s="14">
        <v>544</v>
      </c>
      <c r="F9" s="15">
        <v>181</v>
      </c>
      <c r="G9" s="31">
        <v>725</v>
      </c>
      <c r="H9" s="14">
        <v>8</v>
      </c>
      <c r="I9" s="15">
        <v>19</v>
      </c>
      <c r="J9" s="31">
        <v>27</v>
      </c>
      <c r="K9" s="14">
        <v>705</v>
      </c>
      <c r="L9" s="15">
        <v>308</v>
      </c>
      <c r="M9" s="31">
        <v>1013</v>
      </c>
      <c r="N9" s="32">
        <v>1273</v>
      </c>
      <c r="O9" s="33">
        <v>533</v>
      </c>
      <c r="P9" s="16">
        <v>1806</v>
      </c>
    </row>
    <row r="10" spans="1:16" ht="12.75">
      <c r="A10" s="26" t="s">
        <v>37</v>
      </c>
      <c r="B10" s="14">
        <v>213</v>
      </c>
      <c r="C10" s="15">
        <v>205</v>
      </c>
      <c r="D10" s="31">
        <v>418</v>
      </c>
      <c r="E10" s="14">
        <v>969</v>
      </c>
      <c r="F10" s="15">
        <v>414</v>
      </c>
      <c r="G10" s="31">
        <v>1383</v>
      </c>
      <c r="H10" s="14">
        <v>52</v>
      </c>
      <c r="I10" s="15">
        <v>86</v>
      </c>
      <c r="J10" s="31">
        <v>138</v>
      </c>
      <c r="K10" s="14">
        <v>1028</v>
      </c>
      <c r="L10" s="15">
        <v>646</v>
      </c>
      <c r="M10" s="31">
        <v>1674</v>
      </c>
      <c r="N10" s="32">
        <v>2262</v>
      </c>
      <c r="O10" s="33">
        <v>1351</v>
      </c>
      <c r="P10" s="16">
        <v>3613</v>
      </c>
    </row>
    <row r="11" spans="1:16" s="19" customFormat="1" ht="12.75">
      <c r="A11" s="10" t="s">
        <v>22</v>
      </c>
      <c r="B11" s="20">
        <v>6081</v>
      </c>
      <c r="C11" s="21">
        <v>7769</v>
      </c>
      <c r="D11" s="21">
        <v>13850</v>
      </c>
      <c r="E11" s="20">
        <v>7436</v>
      </c>
      <c r="F11" s="21">
        <v>6340</v>
      </c>
      <c r="G11" s="21">
        <v>13776</v>
      </c>
      <c r="H11" s="20">
        <v>332</v>
      </c>
      <c r="I11" s="21">
        <v>646</v>
      </c>
      <c r="J11" s="21">
        <v>978</v>
      </c>
      <c r="K11" s="20">
        <v>6290</v>
      </c>
      <c r="L11" s="21">
        <v>5772</v>
      </c>
      <c r="M11" s="21">
        <v>12062</v>
      </c>
      <c r="N11" s="20">
        <v>20139</v>
      </c>
      <c r="O11" s="21">
        <v>20527</v>
      </c>
      <c r="P11" s="21">
        <v>40666</v>
      </c>
    </row>
    <row r="12" spans="1:16" s="19" customFormat="1" ht="12.75">
      <c r="A12" s="42" t="s">
        <v>4</v>
      </c>
      <c r="B12" s="35"/>
      <c r="C12" s="34"/>
      <c r="D12" s="34"/>
      <c r="E12" s="35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</row>
    <row r="13" spans="1:16" ht="12.75">
      <c r="A13" s="26" t="s">
        <v>34</v>
      </c>
      <c r="B13" s="14">
        <v>778</v>
      </c>
      <c r="C13" s="16">
        <v>899</v>
      </c>
      <c r="D13" s="31">
        <v>1677</v>
      </c>
      <c r="E13" s="14">
        <v>531</v>
      </c>
      <c r="F13" s="16">
        <v>316</v>
      </c>
      <c r="G13" s="31">
        <v>847</v>
      </c>
      <c r="H13" s="14">
        <v>7</v>
      </c>
      <c r="I13" s="16">
        <v>18</v>
      </c>
      <c r="J13" s="31">
        <v>25</v>
      </c>
      <c r="K13" s="14">
        <v>647</v>
      </c>
      <c r="L13" s="16">
        <v>599</v>
      </c>
      <c r="M13" s="31">
        <v>1246</v>
      </c>
      <c r="N13" s="32">
        <v>1963</v>
      </c>
      <c r="O13" s="31">
        <v>1832</v>
      </c>
      <c r="P13" s="16">
        <v>3795</v>
      </c>
    </row>
    <row r="14" spans="1:16" ht="12.75">
      <c r="A14" s="26" t="s">
        <v>35</v>
      </c>
      <c r="B14" s="14">
        <v>3081</v>
      </c>
      <c r="C14" s="15">
        <v>3885</v>
      </c>
      <c r="D14" s="31">
        <v>6966</v>
      </c>
      <c r="E14" s="14">
        <v>2624</v>
      </c>
      <c r="F14" s="15">
        <v>1941</v>
      </c>
      <c r="G14" s="31">
        <v>4565</v>
      </c>
      <c r="H14" s="14">
        <v>30</v>
      </c>
      <c r="I14" s="15">
        <v>81</v>
      </c>
      <c r="J14" s="31">
        <v>111</v>
      </c>
      <c r="K14" s="14">
        <v>1116</v>
      </c>
      <c r="L14" s="15">
        <v>1420</v>
      </c>
      <c r="M14" s="31">
        <v>2536</v>
      </c>
      <c r="N14" s="32">
        <v>6851</v>
      </c>
      <c r="O14" s="33">
        <v>7327</v>
      </c>
      <c r="P14" s="16">
        <v>14178</v>
      </c>
    </row>
    <row r="15" spans="1:16" ht="12.75">
      <c r="A15" s="26" t="s">
        <v>36</v>
      </c>
      <c r="B15" s="14">
        <v>0</v>
      </c>
      <c r="C15" s="15">
        <v>0</v>
      </c>
      <c r="D15" s="31">
        <v>0</v>
      </c>
      <c r="E15" s="14">
        <v>97</v>
      </c>
      <c r="F15" s="15">
        <v>32</v>
      </c>
      <c r="G15" s="31">
        <v>129</v>
      </c>
      <c r="H15" s="14">
        <v>14</v>
      </c>
      <c r="I15" s="15">
        <v>32</v>
      </c>
      <c r="J15" s="31">
        <v>46</v>
      </c>
      <c r="K15" s="14">
        <v>131</v>
      </c>
      <c r="L15" s="15">
        <v>56</v>
      </c>
      <c r="M15" s="31">
        <v>187</v>
      </c>
      <c r="N15" s="32">
        <v>242</v>
      </c>
      <c r="O15" s="33">
        <v>120</v>
      </c>
      <c r="P15" s="16">
        <v>362</v>
      </c>
    </row>
    <row r="16" spans="1:16" ht="12.75">
      <c r="A16" s="26" t="s">
        <v>37</v>
      </c>
      <c r="B16" s="14">
        <v>0</v>
      </c>
      <c r="C16" s="15">
        <v>0</v>
      </c>
      <c r="D16" s="31">
        <v>0</v>
      </c>
      <c r="E16" s="14">
        <v>302</v>
      </c>
      <c r="F16" s="15">
        <v>127</v>
      </c>
      <c r="G16" s="31">
        <v>429</v>
      </c>
      <c r="H16" s="14">
        <v>0</v>
      </c>
      <c r="I16" s="15">
        <v>0</v>
      </c>
      <c r="J16" s="31">
        <v>0</v>
      </c>
      <c r="K16" s="14">
        <v>371</v>
      </c>
      <c r="L16" s="15">
        <v>184</v>
      </c>
      <c r="M16" s="31">
        <v>555</v>
      </c>
      <c r="N16" s="32">
        <v>673</v>
      </c>
      <c r="O16" s="33">
        <v>311</v>
      </c>
      <c r="P16" s="16">
        <v>984</v>
      </c>
    </row>
    <row r="17" spans="1:16" s="19" customFormat="1" ht="12.75">
      <c r="A17" s="10" t="s">
        <v>22</v>
      </c>
      <c r="B17" s="20">
        <v>3859</v>
      </c>
      <c r="C17" s="21">
        <v>4784</v>
      </c>
      <c r="D17" s="21">
        <v>8643</v>
      </c>
      <c r="E17" s="20">
        <v>3554</v>
      </c>
      <c r="F17" s="21">
        <v>2416</v>
      </c>
      <c r="G17" s="21">
        <v>5970</v>
      </c>
      <c r="H17" s="20">
        <v>51</v>
      </c>
      <c r="I17" s="21">
        <v>131</v>
      </c>
      <c r="J17" s="21">
        <v>182</v>
      </c>
      <c r="K17" s="20">
        <v>2265</v>
      </c>
      <c r="L17" s="21">
        <v>2259</v>
      </c>
      <c r="M17" s="21">
        <v>4524</v>
      </c>
      <c r="N17" s="20">
        <v>9729</v>
      </c>
      <c r="O17" s="21">
        <v>9590</v>
      </c>
      <c r="P17" s="21">
        <v>19319</v>
      </c>
    </row>
    <row r="18" spans="1:16" s="19" customFormat="1" ht="12.75">
      <c r="A18" s="42" t="s">
        <v>5</v>
      </c>
      <c r="B18" s="35"/>
      <c r="C18" s="34"/>
      <c r="D18" s="34"/>
      <c r="E18" s="35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</row>
    <row r="19" spans="1:16" ht="12.75">
      <c r="A19" s="26" t="s">
        <v>34</v>
      </c>
      <c r="B19" s="14">
        <v>283</v>
      </c>
      <c r="C19" s="16">
        <v>281</v>
      </c>
      <c r="D19" s="31">
        <v>564</v>
      </c>
      <c r="E19" s="14">
        <v>94</v>
      </c>
      <c r="F19" s="16">
        <v>134</v>
      </c>
      <c r="G19" s="31">
        <v>228</v>
      </c>
      <c r="H19" s="14">
        <v>40</v>
      </c>
      <c r="I19" s="16">
        <v>61</v>
      </c>
      <c r="J19" s="31">
        <v>101</v>
      </c>
      <c r="K19" s="14">
        <v>152</v>
      </c>
      <c r="L19" s="16">
        <v>223</v>
      </c>
      <c r="M19" s="31">
        <v>375</v>
      </c>
      <c r="N19" s="32">
        <v>569</v>
      </c>
      <c r="O19" s="31">
        <v>699</v>
      </c>
      <c r="P19" s="16">
        <v>1268</v>
      </c>
    </row>
    <row r="20" spans="1:16" ht="12.75">
      <c r="A20" s="26" t="s">
        <v>35</v>
      </c>
      <c r="B20" s="14">
        <v>643</v>
      </c>
      <c r="C20" s="15">
        <v>774</v>
      </c>
      <c r="D20" s="31">
        <v>1417</v>
      </c>
      <c r="E20" s="14">
        <v>173</v>
      </c>
      <c r="F20" s="15">
        <v>256</v>
      </c>
      <c r="G20" s="31">
        <v>429</v>
      </c>
      <c r="H20" s="14">
        <v>101</v>
      </c>
      <c r="I20" s="15">
        <v>124</v>
      </c>
      <c r="J20" s="31">
        <v>225</v>
      </c>
      <c r="K20" s="14">
        <v>113</v>
      </c>
      <c r="L20" s="15">
        <v>160</v>
      </c>
      <c r="M20" s="31">
        <v>273</v>
      </c>
      <c r="N20" s="32">
        <v>1030</v>
      </c>
      <c r="O20" s="33">
        <v>1314</v>
      </c>
      <c r="P20" s="16">
        <v>2344</v>
      </c>
    </row>
    <row r="21" spans="1:16" ht="12.75">
      <c r="A21" s="26" t="s">
        <v>37</v>
      </c>
      <c r="B21" s="14">
        <v>14</v>
      </c>
      <c r="C21" s="15">
        <v>15</v>
      </c>
      <c r="D21" s="31">
        <v>29</v>
      </c>
      <c r="E21" s="14">
        <v>18</v>
      </c>
      <c r="F21" s="15">
        <v>9</v>
      </c>
      <c r="G21" s="31">
        <v>27</v>
      </c>
      <c r="H21" s="14">
        <v>0</v>
      </c>
      <c r="I21" s="15">
        <v>0</v>
      </c>
      <c r="J21" s="31">
        <v>0</v>
      </c>
      <c r="K21" s="14">
        <v>38</v>
      </c>
      <c r="L21" s="15">
        <v>43</v>
      </c>
      <c r="M21" s="31">
        <v>81</v>
      </c>
      <c r="N21" s="32">
        <v>70</v>
      </c>
      <c r="O21" s="33">
        <v>67</v>
      </c>
      <c r="P21" s="16">
        <v>137</v>
      </c>
    </row>
    <row r="22" spans="1:16" ht="12.75">
      <c r="A22" s="26" t="s">
        <v>38</v>
      </c>
      <c r="B22" s="14">
        <v>0</v>
      </c>
      <c r="C22" s="15">
        <v>0</v>
      </c>
      <c r="D22" s="31">
        <v>0</v>
      </c>
      <c r="E22" s="14">
        <v>24</v>
      </c>
      <c r="F22" s="15">
        <v>12</v>
      </c>
      <c r="G22" s="31">
        <v>36</v>
      </c>
      <c r="H22" s="14">
        <v>0</v>
      </c>
      <c r="I22" s="15">
        <v>0</v>
      </c>
      <c r="J22" s="31">
        <v>0</v>
      </c>
      <c r="K22" s="14">
        <v>57</v>
      </c>
      <c r="L22" s="15">
        <v>10</v>
      </c>
      <c r="M22" s="31">
        <v>67</v>
      </c>
      <c r="N22" s="32">
        <v>81</v>
      </c>
      <c r="O22" s="33">
        <v>22</v>
      </c>
      <c r="P22" s="16">
        <v>103</v>
      </c>
    </row>
    <row r="23" spans="1:16" s="19" customFormat="1" ht="12.75">
      <c r="A23" s="10" t="s">
        <v>22</v>
      </c>
      <c r="B23" s="20">
        <v>940</v>
      </c>
      <c r="C23" s="21">
        <v>1070</v>
      </c>
      <c r="D23" s="21">
        <v>2010</v>
      </c>
      <c r="E23" s="20">
        <v>309</v>
      </c>
      <c r="F23" s="21">
        <v>411</v>
      </c>
      <c r="G23" s="21">
        <v>720</v>
      </c>
      <c r="H23" s="20">
        <v>141</v>
      </c>
      <c r="I23" s="21">
        <v>185</v>
      </c>
      <c r="J23" s="21">
        <v>326</v>
      </c>
      <c r="K23" s="20">
        <v>360</v>
      </c>
      <c r="L23" s="21">
        <v>436</v>
      </c>
      <c r="M23" s="21">
        <v>796</v>
      </c>
      <c r="N23" s="20">
        <v>1750</v>
      </c>
      <c r="O23" s="21">
        <v>2102</v>
      </c>
      <c r="P23" s="21">
        <v>3852</v>
      </c>
    </row>
    <row r="24" spans="1:16" s="19" customFormat="1" ht="12.75">
      <c r="A24" s="42" t="s">
        <v>6</v>
      </c>
      <c r="B24" s="35"/>
      <c r="C24" s="34"/>
      <c r="D24" s="34"/>
      <c r="E24" s="35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</row>
    <row r="25" spans="1:16" ht="12.75">
      <c r="A25" s="26" t="s">
        <v>34</v>
      </c>
      <c r="B25" s="14">
        <v>497</v>
      </c>
      <c r="C25" s="16">
        <v>635</v>
      </c>
      <c r="D25" s="31">
        <v>1132</v>
      </c>
      <c r="E25" s="14">
        <v>587</v>
      </c>
      <c r="F25" s="16">
        <v>534</v>
      </c>
      <c r="G25" s="31">
        <v>1121</v>
      </c>
      <c r="H25" s="14">
        <v>32</v>
      </c>
      <c r="I25" s="16">
        <v>40</v>
      </c>
      <c r="J25" s="31">
        <v>72</v>
      </c>
      <c r="K25" s="14">
        <v>838</v>
      </c>
      <c r="L25" s="16">
        <v>899</v>
      </c>
      <c r="M25" s="31">
        <v>1737</v>
      </c>
      <c r="N25" s="32">
        <v>1954</v>
      </c>
      <c r="O25" s="31">
        <v>2108</v>
      </c>
      <c r="P25" s="16">
        <v>4062</v>
      </c>
    </row>
    <row r="26" spans="1:16" ht="12.75">
      <c r="A26" s="26" t="s">
        <v>35</v>
      </c>
      <c r="B26" s="14">
        <v>3788</v>
      </c>
      <c r="C26" s="15">
        <v>4767</v>
      </c>
      <c r="D26" s="31">
        <v>8555</v>
      </c>
      <c r="E26" s="14">
        <v>5098</v>
      </c>
      <c r="F26" s="15">
        <v>4224</v>
      </c>
      <c r="G26" s="31">
        <v>9322</v>
      </c>
      <c r="H26" s="14">
        <v>55</v>
      </c>
      <c r="I26" s="15">
        <v>156</v>
      </c>
      <c r="J26" s="31">
        <v>211</v>
      </c>
      <c r="K26" s="14">
        <v>3796</v>
      </c>
      <c r="L26" s="15">
        <v>3089</v>
      </c>
      <c r="M26" s="31">
        <v>6885</v>
      </c>
      <c r="N26" s="32">
        <v>12737</v>
      </c>
      <c r="O26" s="33">
        <v>12236</v>
      </c>
      <c r="P26" s="16">
        <v>24973</v>
      </c>
    </row>
    <row r="27" spans="1:16" ht="12.75">
      <c r="A27" s="26" t="s">
        <v>36</v>
      </c>
      <c r="B27" s="14">
        <v>0</v>
      </c>
      <c r="C27" s="15">
        <v>0</v>
      </c>
      <c r="D27" s="31">
        <v>0</v>
      </c>
      <c r="E27" s="14">
        <v>196</v>
      </c>
      <c r="F27" s="15">
        <v>18</v>
      </c>
      <c r="G27" s="31">
        <v>214</v>
      </c>
      <c r="H27" s="14">
        <v>0</v>
      </c>
      <c r="I27" s="15">
        <v>0</v>
      </c>
      <c r="J27" s="31">
        <v>0</v>
      </c>
      <c r="K27" s="14">
        <v>91</v>
      </c>
      <c r="L27" s="15">
        <v>20</v>
      </c>
      <c r="M27" s="31">
        <v>111</v>
      </c>
      <c r="N27" s="32">
        <v>287</v>
      </c>
      <c r="O27" s="33">
        <v>38</v>
      </c>
      <c r="P27" s="16">
        <v>325</v>
      </c>
    </row>
    <row r="28" spans="1:16" ht="12.75">
      <c r="A28" s="26" t="s">
        <v>37</v>
      </c>
      <c r="B28" s="14">
        <v>0</v>
      </c>
      <c r="C28" s="15">
        <v>0</v>
      </c>
      <c r="D28" s="31">
        <v>0</v>
      </c>
      <c r="E28" s="14">
        <v>0</v>
      </c>
      <c r="F28" s="15">
        <v>0</v>
      </c>
      <c r="G28" s="31">
        <v>0</v>
      </c>
      <c r="H28" s="14">
        <v>78</v>
      </c>
      <c r="I28" s="15">
        <v>94</v>
      </c>
      <c r="J28" s="31">
        <v>172</v>
      </c>
      <c r="K28" s="14">
        <v>0</v>
      </c>
      <c r="L28" s="15">
        <v>0</v>
      </c>
      <c r="M28" s="31">
        <v>0</v>
      </c>
      <c r="N28" s="32">
        <v>78</v>
      </c>
      <c r="O28" s="33">
        <v>94</v>
      </c>
      <c r="P28" s="16">
        <v>172</v>
      </c>
    </row>
    <row r="29" spans="1:16" s="19" customFormat="1" ht="12.75">
      <c r="A29" s="10" t="s">
        <v>22</v>
      </c>
      <c r="B29" s="20">
        <v>4285</v>
      </c>
      <c r="C29" s="21">
        <v>5402</v>
      </c>
      <c r="D29" s="21">
        <v>9687</v>
      </c>
      <c r="E29" s="20">
        <v>5881</v>
      </c>
      <c r="F29" s="21">
        <v>4776</v>
      </c>
      <c r="G29" s="21">
        <v>10657</v>
      </c>
      <c r="H29" s="20">
        <v>165</v>
      </c>
      <c r="I29" s="21">
        <v>290</v>
      </c>
      <c r="J29" s="21">
        <v>455</v>
      </c>
      <c r="K29" s="20">
        <v>4725</v>
      </c>
      <c r="L29" s="21">
        <v>4008</v>
      </c>
      <c r="M29" s="21">
        <v>8733</v>
      </c>
      <c r="N29" s="20">
        <v>15056</v>
      </c>
      <c r="O29" s="21">
        <v>14476</v>
      </c>
      <c r="P29" s="21">
        <v>29532</v>
      </c>
    </row>
    <row r="30" spans="1:16" s="19" customFormat="1" ht="12.75">
      <c r="A30" s="42" t="s">
        <v>7</v>
      </c>
      <c r="B30" s="35"/>
      <c r="C30" s="34"/>
      <c r="D30" s="34"/>
      <c r="E30" s="35"/>
      <c r="F30" s="34"/>
      <c r="G30" s="34"/>
      <c r="H30" s="35"/>
      <c r="I30" s="34"/>
      <c r="J30" s="34"/>
      <c r="K30" s="35"/>
      <c r="L30" s="34"/>
      <c r="M30" s="34"/>
      <c r="N30" s="35"/>
      <c r="O30" s="34"/>
      <c r="P30" s="34"/>
    </row>
    <row r="31" spans="1:16" ht="12.75">
      <c r="A31" s="26" t="s">
        <v>34</v>
      </c>
      <c r="B31" s="14">
        <v>1060</v>
      </c>
      <c r="C31" s="16">
        <v>1312</v>
      </c>
      <c r="D31" s="31">
        <v>2372</v>
      </c>
      <c r="E31" s="14">
        <v>849</v>
      </c>
      <c r="F31" s="16">
        <v>619</v>
      </c>
      <c r="G31" s="31">
        <v>1468</v>
      </c>
      <c r="H31" s="14">
        <v>34</v>
      </c>
      <c r="I31" s="16">
        <v>56</v>
      </c>
      <c r="J31" s="31">
        <v>90</v>
      </c>
      <c r="K31" s="14">
        <v>1067</v>
      </c>
      <c r="L31" s="16">
        <v>979</v>
      </c>
      <c r="M31" s="31">
        <v>2046</v>
      </c>
      <c r="N31" s="32">
        <v>3010</v>
      </c>
      <c r="O31" s="31">
        <v>2966</v>
      </c>
      <c r="P31" s="16">
        <v>5976</v>
      </c>
    </row>
    <row r="32" spans="1:16" ht="12.75">
      <c r="A32" s="26" t="s">
        <v>35</v>
      </c>
      <c r="B32" s="14">
        <v>4637</v>
      </c>
      <c r="C32" s="15">
        <v>5829</v>
      </c>
      <c r="D32" s="31">
        <v>10466</v>
      </c>
      <c r="E32" s="14">
        <v>4372</v>
      </c>
      <c r="F32" s="15">
        <v>3706</v>
      </c>
      <c r="G32" s="31">
        <v>8078</v>
      </c>
      <c r="H32" s="14">
        <v>108</v>
      </c>
      <c r="I32" s="15">
        <v>210</v>
      </c>
      <c r="J32" s="31">
        <v>318</v>
      </c>
      <c r="K32" s="14">
        <v>2723</v>
      </c>
      <c r="L32" s="15">
        <v>2357</v>
      </c>
      <c r="M32" s="31">
        <v>5080</v>
      </c>
      <c r="N32" s="32">
        <v>11840</v>
      </c>
      <c r="O32" s="33">
        <v>12102</v>
      </c>
      <c r="P32" s="16">
        <v>23942</v>
      </c>
    </row>
    <row r="33" spans="1:16" ht="12.75">
      <c r="A33" s="26" t="s">
        <v>36</v>
      </c>
      <c r="B33" s="14">
        <v>0</v>
      </c>
      <c r="C33" s="15">
        <v>0</v>
      </c>
      <c r="D33" s="31">
        <v>0</v>
      </c>
      <c r="E33" s="14">
        <v>408</v>
      </c>
      <c r="F33" s="15">
        <v>226</v>
      </c>
      <c r="G33" s="31">
        <v>634</v>
      </c>
      <c r="H33" s="14">
        <v>0</v>
      </c>
      <c r="I33" s="15">
        <v>0</v>
      </c>
      <c r="J33" s="31">
        <v>0</v>
      </c>
      <c r="K33" s="14">
        <v>474</v>
      </c>
      <c r="L33" s="15">
        <v>277</v>
      </c>
      <c r="M33" s="31">
        <v>751</v>
      </c>
      <c r="N33" s="32">
        <v>882</v>
      </c>
      <c r="O33" s="33">
        <v>503</v>
      </c>
      <c r="P33" s="16">
        <v>1385</v>
      </c>
    </row>
    <row r="34" spans="1:16" ht="12.75">
      <c r="A34" s="26" t="s">
        <v>37</v>
      </c>
      <c r="B34" s="14">
        <v>180</v>
      </c>
      <c r="C34" s="15">
        <v>206</v>
      </c>
      <c r="D34" s="31">
        <v>386</v>
      </c>
      <c r="E34" s="14">
        <v>204</v>
      </c>
      <c r="F34" s="15">
        <v>46</v>
      </c>
      <c r="G34" s="31">
        <v>250</v>
      </c>
      <c r="H34" s="14">
        <v>119</v>
      </c>
      <c r="I34" s="15">
        <v>194</v>
      </c>
      <c r="J34" s="31">
        <v>313</v>
      </c>
      <c r="K34" s="14">
        <v>362</v>
      </c>
      <c r="L34" s="15">
        <v>162</v>
      </c>
      <c r="M34" s="31">
        <v>524</v>
      </c>
      <c r="N34" s="32">
        <v>865</v>
      </c>
      <c r="O34" s="33">
        <v>608</v>
      </c>
      <c r="P34" s="16">
        <v>1473</v>
      </c>
    </row>
    <row r="35" spans="1:16" s="19" customFormat="1" ht="12.75">
      <c r="A35" s="10" t="s">
        <v>22</v>
      </c>
      <c r="B35" s="20">
        <v>5877</v>
      </c>
      <c r="C35" s="21">
        <v>7347</v>
      </c>
      <c r="D35" s="21">
        <v>13224</v>
      </c>
      <c r="E35" s="20">
        <v>5833</v>
      </c>
      <c r="F35" s="21">
        <v>4597</v>
      </c>
      <c r="G35" s="21">
        <v>10430</v>
      </c>
      <c r="H35" s="20">
        <v>261</v>
      </c>
      <c r="I35" s="21">
        <v>460</v>
      </c>
      <c r="J35" s="21">
        <v>721</v>
      </c>
      <c r="K35" s="20">
        <v>4626</v>
      </c>
      <c r="L35" s="21">
        <v>3775</v>
      </c>
      <c r="M35" s="21">
        <v>8401</v>
      </c>
      <c r="N35" s="20">
        <v>16597</v>
      </c>
      <c r="O35" s="21">
        <v>16179</v>
      </c>
      <c r="P35" s="21">
        <v>32776</v>
      </c>
    </row>
    <row r="36" spans="1:16" s="19" customFormat="1" ht="12.75">
      <c r="A36" s="42" t="s">
        <v>8</v>
      </c>
      <c r="B36" s="35"/>
      <c r="C36" s="34"/>
      <c r="D36" s="34"/>
      <c r="E36" s="35"/>
      <c r="F36" s="34"/>
      <c r="G36" s="34"/>
      <c r="H36" s="35"/>
      <c r="I36" s="34"/>
      <c r="J36" s="34"/>
      <c r="K36" s="35"/>
      <c r="L36" s="34"/>
      <c r="M36" s="34"/>
      <c r="N36" s="35"/>
      <c r="O36" s="34"/>
      <c r="P36" s="34"/>
    </row>
    <row r="37" spans="1:16" ht="12.75">
      <c r="A37" s="26" t="s">
        <v>34</v>
      </c>
      <c r="B37" s="14">
        <v>445</v>
      </c>
      <c r="C37" s="16">
        <v>533</v>
      </c>
      <c r="D37" s="31">
        <v>978</v>
      </c>
      <c r="E37" s="14">
        <v>546</v>
      </c>
      <c r="F37" s="16">
        <v>599</v>
      </c>
      <c r="G37" s="31">
        <v>1145</v>
      </c>
      <c r="H37" s="14">
        <v>0</v>
      </c>
      <c r="I37" s="16">
        <v>0</v>
      </c>
      <c r="J37" s="31">
        <v>0</v>
      </c>
      <c r="K37" s="14">
        <v>830</v>
      </c>
      <c r="L37" s="16">
        <v>943</v>
      </c>
      <c r="M37" s="31">
        <v>1773</v>
      </c>
      <c r="N37" s="32">
        <v>1821</v>
      </c>
      <c r="O37" s="31">
        <v>2075</v>
      </c>
      <c r="P37" s="16">
        <v>3896</v>
      </c>
    </row>
    <row r="38" spans="1:16" ht="12.75">
      <c r="A38" s="26" t="s">
        <v>35</v>
      </c>
      <c r="B38" s="14">
        <v>2449</v>
      </c>
      <c r="C38" s="15">
        <v>3161</v>
      </c>
      <c r="D38" s="31">
        <v>5610</v>
      </c>
      <c r="E38" s="14">
        <v>3195</v>
      </c>
      <c r="F38" s="15">
        <v>2101</v>
      </c>
      <c r="G38" s="31">
        <v>5296</v>
      </c>
      <c r="H38" s="14">
        <v>82</v>
      </c>
      <c r="I38" s="15">
        <v>131</v>
      </c>
      <c r="J38" s="31">
        <v>213</v>
      </c>
      <c r="K38" s="14">
        <v>2746</v>
      </c>
      <c r="L38" s="15">
        <v>2158</v>
      </c>
      <c r="M38" s="31">
        <v>4904</v>
      </c>
      <c r="N38" s="32">
        <v>8472</v>
      </c>
      <c r="O38" s="33">
        <v>7551</v>
      </c>
      <c r="P38" s="16">
        <v>16023</v>
      </c>
    </row>
    <row r="39" spans="1:16" ht="12.75">
      <c r="A39" s="26" t="s">
        <v>36</v>
      </c>
      <c r="B39" s="14">
        <v>101</v>
      </c>
      <c r="C39" s="15">
        <v>132</v>
      </c>
      <c r="D39" s="31">
        <v>233</v>
      </c>
      <c r="E39" s="14">
        <v>386</v>
      </c>
      <c r="F39" s="15">
        <v>187</v>
      </c>
      <c r="G39" s="31">
        <v>573</v>
      </c>
      <c r="H39" s="14">
        <v>127</v>
      </c>
      <c r="I39" s="15">
        <v>229</v>
      </c>
      <c r="J39" s="31">
        <v>356</v>
      </c>
      <c r="K39" s="14">
        <v>279</v>
      </c>
      <c r="L39" s="15">
        <v>111</v>
      </c>
      <c r="M39" s="31">
        <v>390</v>
      </c>
      <c r="N39" s="32">
        <v>893</v>
      </c>
      <c r="O39" s="33">
        <v>659</v>
      </c>
      <c r="P39" s="16">
        <v>1552</v>
      </c>
    </row>
    <row r="40" spans="1:16" ht="12.75">
      <c r="A40" s="26" t="s">
        <v>37</v>
      </c>
      <c r="B40" s="14">
        <v>98</v>
      </c>
      <c r="C40" s="15">
        <v>107</v>
      </c>
      <c r="D40" s="31">
        <v>205</v>
      </c>
      <c r="E40" s="14">
        <v>81</v>
      </c>
      <c r="F40" s="15">
        <v>40</v>
      </c>
      <c r="G40" s="31">
        <v>121</v>
      </c>
      <c r="H40" s="14">
        <v>0</v>
      </c>
      <c r="I40" s="15">
        <v>0</v>
      </c>
      <c r="J40" s="31">
        <v>0</v>
      </c>
      <c r="K40" s="14">
        <v>72</v>
      </c>
      <c r="L40" s="15">
        <v>33</v>
      </c>
      <c r="M40" s="31">
        <v>105</v>
      </c>
      <c r="N40" s="32">
        <v>251</v>
      </c>
      <c r="O40" s="33">
        <v>180</v>
      </c>
      <c r="P40" s="16">
        <v>431</v>
      </c>
    </row>
    <row r="41" spans="1:16" s="19" customFormat="1" ht="12.75">
      <c r="A41" s="10" t="s">
        <v>22</v>
      </c>
      <c r="B41" s="20">
        <v>3093</v>
      </c>
      <c r="C41" s="21">
        <v>3933</v>
      </c>
      <c r="D41" s="21">
        <v>7026</v>
      </c>
      <c r="E41" s="20">
        <v>4208</v>
      </c>
      <c r="F41" s="21">
        <v>2927</v>
      </c>
      <c r="G41" s="21">
        <v>7135</v>
      </c>
      <c r="H41" s="20">
        <v>209</v>
      </c>
      <c r="I41" s="21">
        <v>360</v>
      </c>
      <c r="J41" s="21">
        <v>569</v>
      </c>
      <c r="K41" s="20">
        <v>3927</v>
      </c>
      <c r="L41" s="21">
        <v>3245</v>
      </c>
      <c r="M41" s="21">
        <v>7172</v>
      </c>
      <c r="N41" s="20">
        <v>11437</v>
      </c>
      <c r="O41" s="21">
        <v>10465</v>
      </c>
      <c r="P41" s="21">
        <v>21902</v>
      </c>
    </row>
    <row r="42" spans="1:16" s="19" customFormat="1" ht="12.75">
      <c r="A42" s="43" t="s">
        <v>33</v>
      </c>
      <c r="B42" s="20"/>
      <c r="C42" s="21"/>
      <c r="D42" s="21"/>
      <c r="E42" s="20"/>
      <c r="F42" s="21"/>
      <c r="G42" s="21"/>
      <c r="H42" s="20"/>
      <c r="I42" s="21"/>
      <c r="J42" s="21"/>
      <c r="K42" s="20"/>
      <c r="L42" s="21"/>
      <c r="M42" s="21"/>
      <c r="N42" s="20"/>
      <c r="O42" s="21"/>
      <c r="P42" s="21"/>
    </row>
    <row r="43" spans="1:16" ht="12.75">
      <c r="A43" s="26" t="s">
        <v>34</v>
      </c>
      <c r="B43" s="14">
        <v>3996</v>
      </c>
      <c r="C43" s="16">
        <v>4818</v>
      </c>
      <c r="D43" s="31">
        <v>8814</v>
      </c>
      <c r="E43" s="14">
        <v>3343</v>
      </c>
      <c r="F43" s="16">
        <v>2829</v>
      </c>
      <c r="G43" s="31">
        <v>6172</v>
      </c>
      <c r="H43" s="14">
        <v>237</v>
      </c>
      <c r="I43" s="16">
        <v>375</v>
      </c>
      <c r="J43" s="31">
        <v>612</v>
      </c>
      <c r="K43" s="14">
        <v>4534</v>
      </c>
      <c r="L43" s="16">
        <v>4807</v>
      </c>
      <c r="M43" s="31">
        <v>9341</v>
      </c>
      <c r="N43" s="32">
        <v>12110</v>
      </c>
      <c r="O43" s="31">
        <v>12829</v>
      </c>
      <c r="P43" s="16">
        <v>24939</v>
      </c>
    </row>
    <row r="44" spans="1:16" ht="12.75">
      <c r="A44" s="26" t="s">
        <v>35</v>
      </c>
      <c r="B44" s="14">
        <v>19517</v>
      </c>
      <c r="C44" s="15">
        <v>24797</v>
      </c>
      <c r="D44" s="31">
        <v>44314</v>
      </c>
      <c r="E44" s="14">
        <v>20649</v>
      </c>
      <c r="F44" s="15">
        <v>17346</v>
      </c>
      <c r="G44" s="31">
        <v>37995</v>
      </c>
      <c r="H44" s="14">
        <v>524</v>
      </c>
      <c r="I44" s="15">
        <v>1043</v>
      </c>
      <c r="J44" s="31">
        <v>1567</v>
      </c>
      <c r="K44" s="14">
        <v>14051</v>
      </c>
      <c r="L44" s="15">
        <v>12838</v>
      </c>
      <c r="M44" s="31">
        <v>26889</v>
      </c>
      <c r="N44" s="32">
        <v>54741</v>
      </c>
      <c r="O44" s="33">
        <v>56024</v>
      </c>
      <c r="P44" s="16">
        <v>110765</v>
      </c>
    </row>
    <row r="45" spans="1:16" ht="12.75">
      <c r="A45" s="26" t="s">
        <v>36</v>
      </c>
      <c r="B45" s="14">
        <v>117</v>
      </c>
      <c r="C45" s="15">
        <v>157</v>
      </c>
      <c r="D45" s="31">
        <v>274</v>
      </c>
      <c r="E45" s="14">
        <v>1631</v>
      </c>
      <c r="F45" s="15">
        <v>644</v>
      </c>
      <c r="G45" s="31">
        <v>2275</v>
      </c>
      <c r="H45" s="14">
        <v>149</v>
      </c>
      <c r="I45" s="15">
        <v>280</v>
      </c>
      <c r="J45" s="31">
        <v>429</v>
      </c>
      <c r="K45" s="14">
        <v>1680</v>
      </c>
      <c r="L45" s="15">
        <v>772</v>
      </c>
      <c r="M45" s="31">
        <v>2452</v>
      </c>
      <c r="N45" s="32">
        <v>3577</v>
      </c>
      <c r="O45" s="33">
        <v>1853</v>
      </c>
      <c r="P45" s="16">
        <v>5430</v>
      </c>
    </row>
    <row r="46" spans="1:16" ht="12.75">
      <c r="A46" s="26" t="s">
        <v>37</v>
      </c>
      <c r="B46" s="14">
        <v>505</v>
      </c>
      <c r="C46" s="15">
        <v>533</v>
      </c>
      <c r="D46" s="31">
        <v>1038</v>
      </c>
      <c r="E46" s="14">
        <v>1574</v>
      </c>
      <c r="F46" s="15">
        <v>636</v>
      </c>
      <c r="G46" s="31">
        <v>2210</v>
      </c>
      <c r="H46" s="14">
        <v>249</v>
      </c>
      <c r="I46" s="15">
        <v>374</v>
      </c>
      <c r="J46" s="31">
        <v>623</v>
      </c>
      <c r="K46" s="14">
        <v>1871</v>
      </c>
      <c r="L46" s="15">
        <v>1068</v>
      </c>
      <c r="M46" s="31">
        <v>2939</v>
      </c>
      <c r="N46" s="32">
        <v>4199</v>
      </c>
      <c r="O46" s="33">
        <v>2611</v>
      </c>
      <c r="P46" s="16">
        <v>6810</v>
      </c>
    </row>
    <row r="47" spans="1:16" ht="12.75">
      <c r="A47" s="26" t="s">
        <v>38</v>
      </c>
      <c r="B47" s="14">
        <v>0</v>
      </c>
      <c r="C47" s="15">
        <v>0</v>
      </c>
      <c r="D47" s="31">
        <v>0</v>
      </c>
      <c r="E47" s="14">
        <v>24</v>
      </c>
      <c r="F47" s="15">
        <v>12</v>
      </c>
      <c r="G47" s="31">
        <v>36</v>
      </c>
      <c r="H47" s="14">
        <v>0</v>
      </c>
      <c r="I47" s="15">
        <v>0</v>
      </c>
      <c r="J47" s="31">
        <v>0</v>
      </c>
      <c r="K47" s="14">
        <v>57</v>
      </c>
      <c r="L47" s="15">
        <v>10</v>
      </c>
      <c r="M47" s="31">
        <v>67</v>
      </c>
      <c r="N47" s="32">
        <v>81</v>
      </c>
      <c r="O47" s="33">
        <v>22</v>
      </c>
      <c r="P47" s="16">
        <v>103</v>
      </c>
    </row>
    <row r="48" spans="1:16" s="19" customFormat="1" ht="12.75">
      <c r="A48" s="10" t="s">
        <v>22</v>
      </c>
      <c r="B48" s="20">
        <v>24135</v>
      </c>
      <c r="C48" s="21">
        <v>30305</v>
      </c>
      <c r="D48" s="21">
        <v>54440</v>
      </c>
      <c r="E48" s="20">
        <v>27221</v>
      </c>
      <c r="F48" s="21">
        <v>21467</v>
      </c>
      <c r="G48" s="21">
        <v>48688</v>
      </c>
      <c r="H48" s="20">
        <v>1159</v>
      </c>
      <c r="I48" s="21">
        <v>2072</v>
      </c>
      <c r="J48" s="21">
        <v>3231</v>
      </c>
      <c r="K48" s="20">
        <v>22193</v>
      </c>
      <c r="L48" s="21">
        <v>19495</v>
      </c>
      <c r="M48" s="21">
        <v>41688</v>
      </c>
      <c r="N48" s="20">
        <v>74708</v>
      </c>
      <c r="O48" s="21">
        <v>73339</v>
      </c>
      <c r="P48" s="21">
        <v>148047</v>
      </c>
    </row>
  </sheetData>
  <sheetProtection/>
  <mergeCells count="6">
    <mergeCell ref="A2:P2"/>
    <mergeCell ref="H4:J4"/>
    <mergeCell ref="K4:M4"/>
    <mergeCell ref="B4:D4"/>
    <mergeCell ref="N4:P4"/>
    <mergeCell ref="E4:G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28.140625" style="7" bestFit="1" customWidth="1"/>
    <col min="2" max="3" width="8.28125" style="0" customWidth="1"/>
    <col min="4" max="4" width="8.28125" style="7" customWidth="1"/>
    <col min="5" max="6" width="8.28125" style="0" customWidth="1"/>
    <col min="7" max="7" width="8.28125" style="7" customWidth="1"/>
    <col min="8" max="9" width="8.28125" style="0" customWidth="1"/>
    <col min="10" max="10" width="8.28125" style="7" customWidth="1"/>
    <col min="11" max="12" width="8.28125" style="122" customWidth="1"/>
    <col min="13" max="13" width="8.28125" style="123" customWidth="1"/>
    <col min="14" max="15" width="8.28125" style="122" customWidth="1"/>
    <col min="16" max="16" width="8.28125" style="123" customWidth="1"/>
    <col min="17" max="18" width="8.28125" style="0" customWidth="1"/>
    <col min="19" max="19" width="8.28125" style="7" customWidth="1"/>
    <col min="20" max="20" width="8.7109375" style="0" customWidth="1"/>
    <col min="21" max="22" width="8.28125" style="0" customWidth="1"/>
  </cols>
  <sheetData>
    <row r="1" ht="12.75">
      <c r="A1" s="6" t="s">
        <v>80</v>
      </c>
    </row>
    <row r="2" spans="1:22" ht="12.75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ht="13.5" thickBot="1"/>
    <row r="4" spans="1:22" ht="12.75">
      <c r="A4" s="36"/>
      <c r="B4" s="206" t="s">
        <v>44</v>
      </c>
      <c r="C4" s="207"/>
      <c r="D4" s="208"/>
      <c r="E4" s="181" t="s">
        <v>16</v>
      </c>
      <c r="F4" s="182"/>
      <c r="G4" s="183"/>
      <c r="H4" s="181" t="s">
        <v>29</v>
      </c>
      <c r="I4" s="182"/>
      <c r="J4" s="183"/>
      <c r="K4" s="188" t="s">
        <v>31</v>
      </c>
      <c r="L4" s="189"/>
      <c r="M4" s="190"/>
      <c r="N4" s="188" t="s">
        <v>74</v>
      </c>
      <c r="O4" s="189"/>
      <c r="P4" s="190"/>
      <c r="Q4" s="181" t="s">
        <v>76</v>
      </c>
      <c r="R4" s="182"/>
      <c r="S4" s="183"/>
      <c r="T4" s="204" t="s">
        <v>22</v>
      </c>
      <c r="U4" s="205"/>
      <c r="V4" s="205"/>
    </row>
    <row r="5" spans="2:22" s="7" customFormat="1" ht="12.75">
      <c r="B5" s="202" t="s">
        <v>62</v>
      </c>
      <c r="C5" s="203"/>
      <c r="D5" s="203"/>
      <c r="E5" s="11"/>
      <c r="F5" s="9"/>
      <c r="G5" s="9"/>
      <c r="H5" s="11"/>
      <c r="I5" s="9"/>
      <c r="J5" s="9"/>
      <c r="K5" s="153"/>
      <c r="L5" s="154"/>
      <c r="M5" s="154"/>
      <c r="N5" s="153"/>
      <c r="O5" s="154"/>
      <c r="P5" s="154"/>
      <c r="Q5" s="178" t="s">
        <v>77</v>
      </c>
      <c r="R5" s="179"/>
      <c r="S5" s="180"/>
      <c r="T5" s="85"/>
      <c r="U5" s="86"/>
      <c r="V5" s="86"/>
    </row>
    <row r="6" spans="1:22" s="4" customFormat="1" ht="12.75">
      <c r="A6" s="84"/>
      <c r="B6" s="87" t="s">
        <v>1</v>
      </c>
      <c r="C6" s="88" t="s">
        <v>2</v>
      </c>
      <c r="D6" s="88" t="s">
        <v>23</v>
      </c>
      <c r="E6" s="30" t="s">
        <v>1</v>
      </c>
      <c r="F6" s="29" t="s">
        <v>2</v>
      </c>
      <c r="G6" s="29" t="s">
        <v>23</v>
      </c>
      <c r="H6" s="30" t="s">
        <v>1</v>
      </c>
      <c r="I6" s="29" t="s">
        <v>2</v>
      </c>
      <c r="J6" s="29" t="s">
        <v>23</v>
      </c>
      <c r="K6" s="155" t="s">
        <v>1</v>
      </c>
      <c r="L6" s="156" t="s">
        <v>2</v>
      </c>
      <c r="M6" s="156" t="s">
        <v>23</v>
      </c>
      <c r="N6" s="155" t="s">
        <v>1</v>
      </c>
      <c r="O6" s="156" t="s">
        <v>2</v>
      </c>
      <c r="P6" s="156" t="s">
        <v>23</v>
      </c>
      <c r="Q6" s="30" t="s">
        <v>1</v>
      </c>
      <c r="R6" s="29" t="s">
        <v>2</v>
      </c>
      <c r="S6" s="29" t="s">
        <v>23</v>
      </c>
      <c r="T6" s="30" t="s">
        <v>1</v>
      </c>
      <c r="U6" s="29" t="s">
        <v>2</v>
      </c>
      <c r="V6" s="29" t="s">
        <v>23</v>
      </c>
    </row>
    <row r="7" spans="1:22" s="25" customFormat="1" ht="12.75">
      <c r="A7" s="23" t="s">
        <v>3</v>
      </c>
      <c r="B7" s="89"/>
      <c r="C7" s="90"/>
      <c r="D7" s="90"/>
      <c r="E7" s="89"/>
      <c r="F7" s="90"/>
      <c r="G7" s="90"/>
      <c r="H7" s="2"/>
      <c r="I7" s="3"/>
      <c r="J7" s="3"/>
      <c r="K7" s="157"/>
      <c r="L7" s="158"/>
      <c r="M7" s="158"/>
      <c r="N7" s="157"/>
      <c r="O7" s="158"/>
      <c r="P7" s="158"/>
      <c r="Q7" s="2"/>
      <c r="R7" s="3"/>
      <c r="S7" s="3"/>
      <c r="T7" s="2"/>
      <c r="U7" s="3"/>
      <c r="V7" s="3"/>
    </row>
    <row r="8" spans="1:22" ht="12.75">
      <c r="A8" s="7" t="s">
        <v>34</v>
      </c>
      <c r="B8" s="91">
        <v>164</v>
      </c>
      <c r="C8" s="49">
        <v>142</v>
      </c>
      <c r="D8" s="49">
        <v>306</v>
      </c>
      <c r="E8" s="167">
        <v>2695</v>
      </c>
      <c r="F8" s="168">
        <v>2652</v>
      </c>
      <c r="G8" s="168">
        <v>5347</v>
      </c>
      <c r="H8" s="14">
        <v>2985</v>
      </c>
      <c r="I8" s="16">
        <v>2926</v>
      </c>
      <c r="J8" s="31">
        <v>5911</v>
      </c>
      <c r="K8" s="119">
        <v>2793</v>
      </c>
      <c r="L8" s="100">
        <v>3149</v>
      </c>
      <c r="M8" s="106">
        <v>5942</v>
      </c>
      <c r="N8" s="119">
        <v>0</v>
      </c>
      <c r="O8" s="100">
        <v>0</v>
      </c>
      <c r="P8" s="106">
        <v>0</v>
      </c>
      <c r="Q8" s="14">
        <v>15</v>
      </c>
      <c r="R8" s="16">
        <v>70</v>
      </c>
      <c r="S8" s="31">
        <v>85</v>
      </c>
      <c r="T8" s="32">
        <f aca="true" t="shared" si="0" ref="T8:U12">SUM(B8,E8,H8,K8,N8,Q8)</f>
        <v>8652</v>
      </c>
      <c r="U8" s="31">
        <f t="shared" si="0"/>
        <v>8939</v>
      </c>
      <c r="V8" s="16">
        <f>SUM(T8:U8)</f>
        <v>17591</v>
      </c>
    </row>
    <row r="9" spans="1:22" ht="12.75">
      <c r="A9" s="26" t="s">
        <v>35</v>
      </c>
      <c r="B9" s="49">
        <v>154</v>
      </c>
      <c r="C9" s="49">
        <v>156</v>
      </c>
      <c r="D9" s="49">
        <v>310</v>
      </c>
      <c r="E9" s="167">
        <v>13755</v>
      </c>
      <c r="F9" s="168">
        <v>14433</v>
      </c>
      <c r="G9" s="168">
        <v>28188</v>
      </c>
      <c r="H9" s="14">
        <v>13823</v>
      </c>
      <c r="I9" s="15">
        <v>14751</v>
      </c>
      <c r="J9" s="31">
        <v>28574</v>
      </c>
      <c r="K9" s="119">
        <v>13811</v>
      </c>
      <c r="L9" s="120">
        <v>15494</v>
      </c>
      <c r="M9" s="106">
        <v>29305</v>
      </c>
      <c r="N9" s="119">
        <v>54</v>
      </c>
      <c r="O9" s="120">
        <v>186</v>
      </c>
      <c r="P9" s="106">
        <v>240</v>
      </c>
      <c r="Q9" s="14">
        <v>163</v>
      </c>
      <c r="R9" s="15">
        <v>1131</v>
      </c>
      <c r="S9" s="31">
        <v>1294</v>
      </c>
      <c r="T9" s="32">
        <f t="shared" si="0"/>
        <v>41760</v>
      </c>
      <c r="U9" s="33">
        <f t="shared" si="0"/>
        <v>46151</v>
      </c>
      <c r="V9" s="16">
        <f>SUM(T9:U9)</f>
        <v>87911</v>
      </c>
    </row>
    <row r="10" spans="1:22" ht="12.75">
      <c r="A10" s="26" t="s">
        <v>36</v>
      </c>
      <c r="B10" s="49">
        <v>0</v>
      </c>
      <c r="C10" s="49">
        <v>0</v>
      </c>
      <c r="D10" s="49">
        <v>0</v>
      </c>
      <c r="E10" s="167">
        <v>828</v>
      </c>
      <c r="F10" s="168">
        <v>366</v>
      </c>
      <c r="G10" s="168">
        <v>1194</v>
      </c>
      <c r="H10" s="14">
        <v>1121</v>
      </c>
      <c r="I10" s="15">
        <v>432</v>
      </c>
      <c r="J10" s="31">
        <v>1553</v>
      </c>
      <c r="K10" s="119">
        <v>1273</v>
      </c>
      <c r="L10" s="120">
        <v>533</v>
      </c>
      <c r="M10" s="106">
        <v>1806</v>
      </c>
      <c r="N10" s="119">
        <v>0</v>
      </c>
      <c r="O10" s="120">
        <v>0</v>
      </c>
      <c r="P10" s="106">
        <v>0</v>
      </c>
      <c r="Q10" s="14">
        <v>0</v>
      </c>
      <c r="R10" s="15">
        <v>0</v>
      </c>
      <c r="S10" s="31">
        <v>0</v>
      </c>
      <c r="T10" s="32">
        <f t="shared" si="0"/>
        <v>3222</v>
      </c>
      <c r="U10" s="33">
        <f t="shared" si="0"/>
        <v>1331</v>
      </c>
      <c r="V10" s="16">
        <f>SUM(T10:U10)</f>
        <v>4553</v>
      </c>
    </row>
    <row r="11" spans="1:22" ht="12.75">
      <c r="A11" s="26" t="s">
        <v>37</v>
      </c>
      <c r="B11" s="49">
        <v>126</v>
      </c>
      <c r="C11" s="49">
        <v>110</v>
      </c>
      <c r="D11" s="49">
        <v>236</v>
      </c>
      <c r="E11" s="167">
        <v>1930</v>
      </c>
      <c r="F11" s="168">
        <v>1108</v>
      </c>
      <c r="G11" s="168">
        <v>3038</v>
      </c>
      <c r="H11" s="14">
        <v>2274</v>
      </c>
      <c r="I11" s="15">
        <v>1294</v>
      </c>
      <c r="J11" s="31">
        <v>3568</v>
      </c>
      <c r="K11" s="119">
        <v>2262</v>
      </c>
      <c r="L11" s="120">
        <v>1351</v>
      </c>
      <c r="M11" s="106">
        <v>3613</v>
      </c>
      <c r="N11" s="119">
        <v>0</v>
      </c>
      <c r="O11" s="120">
        <v>0</v>
      </c>
      <c r="P11" s="106">
        <v>0</v>
      </c>
      <c r="Q11" s="14">
        <v>140</v>
      </c>
      <c r="R11" s="15">
        <v>323</v>
      </c>
      <c r="S11" s="31">
        <v>463</v>
      </c>
      <c r="T11" s="32">
        <f t="shared" si="0"/>
        <v>6732</v>
      </c>
      <c r="U11" s="33">
        <f t="shared" si="0"/>
        <v>4186</v>
      </c>
      <c r="V11" s="16">
        <f>SUM(T11:U11)</f>
        <v>10918</v>
      </c>
    </row>
    <row r="12" spans="1:22" s="19" customFormat="1" ht="12.75">
      <c r="A12" s="10" t="s">
        <v>22</v>
      </c>
      <c r="B12" s="50">
        <v>444</v>
      </c>
      <c r="C12" s="51">
        <v>408</v>
      </c>
      <c r="D12" s="51">
        <v>852</v>
      </c>
      <c r="E12" s="169">
        <v>19208</v>
      </c>
      <c r="F12" s="170">
        <v>18559</v>
      </c>
      <c r="G12" s="170">
        <v>37767</v>
      </c>
      <c r="H12" s="20">
        <v>20203</v>
      </c>
      <c r="I12" s="21">
        <v>19403</v>
      </c>
      <c r="J12" s="21">
        <v>39606</v>
      </c>
      <c r="K12" s="136">
        <v>20139</v>
      </c>
      <c r="L12" s="137">
        <v>20527</v>
      </c>
      <c r="M12" s="137">
        <v>40666</v>
      </c>
      <c r="N12" s="136">
        <v>54</v>
      </c>
      <c r="O12" s="137">
        <v>186</v>
      </c>
      <c r="P12" s="137">
        <v>240</v>
      </c>
      <c r="Q12" s="20">
        <v>318</v>
      </c>
      <c r="R12" s="21">
        <v>1524</v>
      </c>
      <c r="S12" s="21">
        <v>1842</v>
      </c>
      <c r="T12" s="20">
        <f t="shared" si="0"/>
        <v>60366</v>
      </c>
      <c r="U12" s="21">
        <f t="shared" si="0"/>
        <v>60607</v>
      </c>
      <c r="V12" s="21">
        <f>SUM(T12:U12)</f>
        <v>120973</v>
      </c>
    </row>
    <row r="13" spans="1:22" s="7" customFormat="1" ht="12.75">
      <c r="A13" s="42" t="s">
        <v>4</v>
      </c>
      <c r="B13" s="83"/>
      <c r="C13" s="83"/>
      <c r="D13" s="83"/>
      <c r="E13" s="165"/>
      <c r="F13" s="166"/>
      <c r="G13" s="166"/>
      <c r="H13" s="14"/>
      <c r="I13" s="16"/>
      <c r="J13" s="31"/>
      <c r="K13" s="119"/>
      <c r="L13" s="100"/>
      <c r="M13" s="106"/>
      <c r="N13" s="119"/>
      <c r="O13" s="100"/>
      <c r="P13" s="106"/>
      <c r="Q13" s="14"/>
      <c r="R13" s="16"/>
      <c r="S13" s="31"/>
      <c r="T13" s="32"/>
      <c r="U13" s="31"/>
      <c r="V13" s="16"/>
    </row>
    <row r="14" spans="1:22" ht="12.75">
      <c r="A14" s="26" t="s">
        <v>34</v>
      </c>
      <c r="B14" s="49">
        <v>0</v>
      </c>
      <c r="C14" s="49">
        <v>0</v>
      </c>
      <c r="D14" s="49">
        <v>0</v>
      </c>
      <c r="E14" s="167">
        <v>1946</v>
      </c>
      <c r="F14" s="168">
        <v>1777</v>
      </c>
      <c r="G14" s="168">
        <v>3723</v>
      </c>
      <c r="H14" s="14">
        <v>1990</v>
      </c>
      <c r="I14" s="16">
        <v>1799</v>
      </c>
      <c r="J14" s="31">
        <v>3789</v>
      </c>
      <c r="K14" s="119">
        <v>1963</v>
      </c>
      <c r="L14" s="100">
        <v>1832</v>
      </c>
      <c r="M14" s="106">
        <v>3795</v>
      </c>
      <c r="N14" s="119">
        <v>0</v>
      </c>
      <c r="O14" s="100">
        <v>0</v>
      </c>
      <c r="P14" s="106">
        <v>0</v>
      </c>
      <c r="Q14" s="14">
        <v>0</v>
      </c>
      <c r="R14" s="16">
        <v>0</v>
      </c>
      <c r="S14" s="31">
        <v>0</v>
      </c>
      <c r="T14" s="32">
        <f aca="true" t="shared" si="1" ref="T14:U18">SUM(B14,E14,H14,K14,N14,Q14)</f>
        <v>5899</v>
      </c>
      <c r="U14" s="31">
        <f t="shared" si="1"/>
        <v>5408</v>
      </c>
      <c r="V14" s="16">
        <f>SUM(T14:U14)</f>
        <v>11307</v>
      </c>
    </row>
    <row r="15" spans="1:22" ht="12.75">
      <c r="A15" s="26" t="s">
        <v>35</v>
      </c>
      <c r="B15" s="49">
        <v>43</v>
      </c>
      <c r="C15" s="49">
        <v>59</v>
      </c>
      <c r="D15" s="49">
        <v>102</v>
      </c>
      <c r="E15" s="167">
        <v>7364</v>
      </c>
      <c r="F15" s="168">
        <v>7626</v>
      </c>
      <c r="G15" s="168">
        <v>14990</v>
      </c>
      <c r="H15" s="14">
        <v>7253</v>
      </c>
      <c r="I15" s="15">
        <v>7307</v>
      </c>
      <c r="J15" s="31">
        <v>14560</v>
      </c>
      <c r="K15" s="119">
        <v>6851</v>
      </c>
      <c r="L15" s="120">
        <v>7327</v>
      </c>
      <c r="M15" s="106">
        <v>14178</v>
      </c>
      <c r="N15" s="119">
        <v>0</v>
      </c>
      <c r="O15" s="120">
        <v>0</v>
      </c>
      <c r="P15" s="106">
        <v>0</v>
      </c>
      <c r="Q15" s="14">
        <v>398</v>
      </c>
      <c r="R15" s="15">
        <v>249</v>
      </c>
      <c r="S15" s="31">
        <v>647</v>
      </c>
      <c r="T15" s="32">
        <f t="shared" si="1"/>
        <v>21909</v>
      </c>
      <c r="U15" s="33">
        <f t="shared" si="1"/>
        <v>22568</v>
      </c>
      <c r="V15" s="16">
        <f>SUM(T15:U15)</f>
        <v>44477</v>
      </c>
    </row>
    <row r="16" spans="1:22" ht="12.75">
      <c r="A16" s="26" t="s">
        <v>36</v>
      </c>
      <c r="B16" s="49">
        <v>9</v>
      </c>
      <c r="C16" s="49">
        <v>14</v>
      </c>
      <c r="D16" s="49">
        <v>23</v>
      </c>
      <c r="E16" s="167">
        <v>156</v>
      </c>
      <c r="F16" s="168">
        <v>82</v>
      </c>
      <c r="G16" s="168">
        <v>238</v>
      </c>
      <c r="H16" s="14">
        <v>220</v>
      </c>
      <c r="I16" s="15">
        <v>149</v>
      </c>
      <c r="J16" s="31">
        <v>369</v>
      </c>
      <c r="K16" s="119">
        <v>242</v>
      </c>
      <c r="L16" s="120">
        <v>120</v>
      </c>
      <c r="M16" s="106">
        <v>362</v>
      </c>
      <c r="N16" s="119">
        <v>0</v>
      </c>
      <c r="O16" s="120">
        <v>0</v>
      </c>
      <c r="P16" s="106">
        <v>0</v>
      </c>
      <c r="Q16" s="14">
        <v>0</v>
      </c>
      <c r="R16" s="15">
        <v>0</v>
      </c>
      <c r="S16" s="31">
        <v>0</v>
      </c>
      <c r="T16" s="32">
        <f t="shared" si="1"/>
        <v>627</v>
      </c>
      <c r="U16" s="33">
        <f t="shared" si="1"/>
        <v>365</v>
      </c>
      <c r="V16" s="16">
        <f>SUM(T16:U16)</f>
        <v>992</v>
      </c>
    </row>
    <row r="17" spans="1:22" ht="12.75">
      <c r="A17" s="26" t="s">
        <v>37</v>
      </c>
      <c r="B17" s="49">
        <v>0</v>
      </c>
      <c r="C17" s="49">
        <v>0</v>
      </c>
      <c r="D17" s="49">
        <v>0</v>
      </c>
      <c r="E17" s="167">
        <v>557</v>
      </c>
      <c r="F17" s="168">
        <v>221</v>
      </c>
      <c r="G17" s="168">
        <v>778</v>
      </c>
      <c r="H17" s="14">
        <v>705</v>
      </c>
      <c r="I17" s="15">
        <v>310</v>
      </c>
      <c r="J17" s="31">
        <v>1015</v>
      </c>
      <c r="K17" s="119">
        <v>673</v>
      </c>
      <c r="L17" s="120">
        <v>311</v>
      </c>
      <c r="M17" s="106">
        <v>984</v>
      </c>
      <c r="N17" s="119">
        <v>0</v>
      </c>
      <c r="O17" s="120">
        <v>0</v>
      </c>
      <c r="P17" s="106">
        <v>0</v>
      </c>
      <c r="Q17" s="14">
        <v>311</v>
      </c>
      <c r="R17" s="15">
        <v>4</v>
      </c>
      <c r="S17" s="31">
        <v>315</v>
      </c>
      <c r="T17" s="32">
        <f t="shared" si="1"/>
        <v>2246</v>
      </c>
      <c r="U17" s="33">
        <f t="shared" si="1"/>
        <v>846</v>
      </c>
      <c r="V17" s="16">
        <f>SUM(T17:U17)</f>
        <v>3092</v>
      </c>
    </row>
    <row r="18" spans="1:22" s="19" customFormat="1" ht="12.75">
      <c r="A18" s="10" t="s">
        <v>22</v>
      </c>
      <c r="B18" s="50">
        <v>52</v>
      </c>
      <c r="C18" s="51">
        <v>73</v>
      </c>
      <c r="D18" s="51">
        <v>125</v>
      </c>
      <c r="E18" s="169">
        <v>10023</v>
      </c>
      <c r="F18" s="170">
        <v>9706</v>
      </c>
      <c r="G18" s="170">
        <v>19729</v>
      </c>
      <c r="H18" s="20">
        <v>10168</v>
      </c>
      <c r="I18" s="21">
        <v>9565</v>
      </c>
      <c r="J18" s="21">
        <v>19733</v>
      </c>
      <c r="K18" s="136">
        <v>9729</v>
      </c>
      <c r="L18" s="137">
        <v>9590</v>
      </c>
      <c r="M18" s="137">
        <v>19319</v>
      </c>
      <c r="N18" s="136">
        <v>0</v>
      </c>
      <c r="O18" s="137">
        <v>0</v>
      </c>
      <c r="P18" s="137">
        <v>0</v>
      </c>
      <c r="Q18" s="20">
        <v>709</v>
      </c>
      <c r="R18" s="21">
        <v>253</v>
      </c>
      <c r="S18" s="21">
        <v>962</v>
      </c>
      <c r="T18" s="20">
        <f t="shared" si="1"/>
        <v>30681</v>
      </c>
      <c r="U18" s="21">
        <f t="shared" si="1"/>
        <v>29187</v>
      </c>
      <c r="V18" s="21">
        <f>SUM(T18:U18)</f>
        <v>59868</v>
      </c>
    </row>
    <row r="19" spans="1:22" s="7" customFormat="1" ht="12.75">
      <c r="A19" s="42" t="s">
        <v>5</v>
      </c>
      <c r="B19" s="83"/>
      <c r="C19" s="83"/>
      <c r="D19" s="83"/>
      <c r="E19" s="165"/>
      <c r="F19" s="166"/>
      <c r="G19" s="166"/>
      <c r="H19" s="14"/>
      <c r="I19" s="16"/>
      <c r="J19" s="31"/>
      <c r="K19" s="119"/>
      <c r="L19" s="100"/>
      <c r="M19" s="106"/>
      <c r="N19" s="119"/>
      <c r="O19" s="100"/>
      <c r="P19" s="106"/>
      <c r="Q19" s="14"/>
      <c r="R19" s="16"/>
      <c r="S19" s="31"/>
      <c r="T19" s="32"/>
      <c r="U19" s="31"/>
      <c r="V19" s="16"/>
    </row>
    <row r="20" spans="1:22" ht="12.75">
      <c r="A20" s="26" t="s">
        <v>34</v>
      </c>
      <c r="B20" s="49">
        <v>0</v>
      </c>
      <c r="C20" s="49">
        <v>0</v>
      </c>
      <c r="D20" s="49">
        <v>0</v>
      </c>
      <c r="E20" s="167">
        <v>715</v>
      </c>
      <c r="F20" s="168">
        <v>715</v>
      </c>
      <c r="G20" s="168">
        <v>1430</v>
      </c>
      <c r="H20" s="14">
        <v>684</v>
      </c>
      <c r="I20" s="16">
        <v>778</v>
      </c>
      <c r="J20" s="31">
        <v>1462</v>
      </c>
      <c r="K20" s="119">
        <v>569</v>
      </c>
      <c r="L20" s="100">
        <v>699</v>
      </c>
      <c r="M20" s="106">
        <v>1268</v>
      </c>
      <c r="N20" s="119">
        <v>0</v>
      </c>
      <c r="O20" s="100">
        <v>0</v>
      </c>
      <c r="P20" s="106">
        <v>0</v>
      </c>
      <c r="Q20" s="14">
        <v>0</v>
      </c>
      <c r="R20" s="16">
        <v>0</v>
      </c>
      <c r="S20" s="31">
        <v>0</v>
      </c>
      <c r="T20" s="32">
        <f aca="true" t="shared" si="2" ref="T20:U24">SUM(B20,E20,H20,K20,N20,Q20)</f>
        <v>1968</v>
      </c>
      <c r="U20" s="31">
        <f t="shared" si="2"/>
        <v>2192</v>
      </c>
      <c r="V20" s="16">
        <f>SUM(T20:U20)</f>
        <v>4160</v>
      </c>
    </row>
    <row r="21" spans="1:22" ht="12.75">
      <c r="A21" s="26" t="s">
        <v>35</v>
      </c>
      <c r="B21" s="49">
        <v>39</v>
      </c>
      <c r="C21" s="49">
        <v>23</v>
      </c>
      <c r="D21" s="49">
        <v>62</v>
      </c>
      <c r="E21" s="167">
        <v>1396</v>
      </c>
      <c r="F21" s="168">
        <v>1553</v>
      </c>
      <c r="G21" s="168">
        <v>2949</v>
      </c>
      <c r="H21" s="14">
        <v>1214</v>
      </c>
      <c r="I21" s="15">
        <v>1419</v>
      </c>
      <c r="J21" s="31">
        <v>2633</v>
      </c>
      <c r="K21" s="119">
        <v>1030</v>
      </c>
      <c r="L21" s="120">
        <v>1314</v>
      </c>
      <c r="M21" s="106">
        <v>2344</v>
      </c>
      <c r="N21" s="119">
        <v>0</v>
      </c>
      <c r="O21" s="120">
        <v>0</v>
      </c>
      <c r="P21" s="106">
        <v>0</v>
      </c>
      <c r="Q21" s="14">
        <v>12</v>
      </c>
      <c r="R21" s="15">
        <v>71</v>
      </c>
      <c r="S21" s="31">
        <v>83</v>
      </c>
      <c r="T21" s="32">
        <f t="shared" si="2"/>
        <v>3691</v>
      </c>
      <c r="U21" s="33">
        <f t="shared" si="2"/>
        <v>4380</v>
      </c>
      <c r="V21" s="16">
        <f>SUM(T21:U21)</f>
        <v>8071</v>
      </c>
    </row>
    <row r="22" spans="1:22" ht="12.75">
      <c r="A22" s="26" t="s">
        <v>37</v>
      </c>
      <c r="B22" s="49">
        <v>38</v>
      </c>
      <c r="C22" s="49">
        <v>26</v>
      </c>
      <c r="D22" s="49">
        <v>64</v>
      </c>
      <c r="E22" s="167">
        <v>101</v>
      </c>
      <c r="F22" s="168">
        <v>73</v>
      </c>
      <c r="G22" s="168">
        <v>174</v>
      </c>
      <c r="H22" s="14">
        <v>90</v>
      </c>
      <c r="I22" s="15">
        <v>61</v>
      </c>
      <c r="J22" s="31">
        <v>151</v>
      </c>
      <c r="K22" s="119">
        <v>70</v>
      </c>
      <c r="L22" s="120">
        <v>67</v>
      </c>
      <c r="M22" s="106">
        <v>137</v>
      </c>
      <c r="N22" s="119">
        <v>0</v>
      </c>
      <c r="O22" s="120">
        <v>0</v>
      </c>
      <c r="P22" s="106">
        <v>0</v>
      </c>
      <c r="Q22" s="14">
        <v>0</v>
      </c>
      <c r="R22" s="15">
        <v>0</v>
      </c>
      <c r="S22" s="31">
        <v>0</v>
      </c>
      <c r="T22" s="32">
        <f t="shared" si="2"/>
        <v>299</v>
      </c>
      <c r="U22" s="33">
        <f t="shared" si="2"/>
        <v>227</v>
      </c>
      <c r="V22" s="16">
        <f>SUM(T22:U22)</f>
        <v>526</v>
      </c>
    </row>
    <row r="23" spans="1:22" ht="12.75">
      <c r="A23" s="26" t="s">
        <v>38</v>
      </c>
      <c r="B23" s="49">
        <v>0</v>
      </c>
      <c r="C23" s="49">
        <v>0</v>
      </c>
      <c r="D23" s="49">
        <v>0</v>
      </c>
      <c r="E23" s="167">
        <v>45</v>
      </c>
      <c r="F23" s="168">
        <v>13</v>
      </c>
      <c r="G23" s="168">
        <v>58</v>
      </c>
      <c r="H23" s="14">
        <v>82</v>
      </c>
      <c r="I23" s="15">
        <v>23</v>
      </c>
      <c r="J23" s="31">
        <v>105</v>
      </c>
      <c r="K23" s="119">
        <v>81</v>
      </c>
      <c r="L23" s="120">
        <v>22</v>
      </c>
      <c r="M23" s="106">
        <v>103</v>
      </c>
      <c r="N23" s="119">
        <v>0</v>
      </c>
      <c r="O23" s="120">
        <v>0</v>
      </c>
      <c r="P23" s="106">
        <v>0</v>
      </c>
      <c r="Q23" s="14">
        <v>0</v>
      </c>
      <c r="R23" s="15">
        <v>0</v>
      </c>
      <c r="S23" s="31">
        <v>0</v>
      </c>
      <c r="T23" s="32">
        <f t="shared" si="2"/>
        <v>208</v>
      </c>
      <c r="U23" s="33">
        <f t="shared" si="2"/>
        <v>58</v>
      </c>
      <c r="V23" s="16">
        <f>SUM(T23:U23)</f>
        <v>266</v>
      </c>
    </row>
    <row r="24" spans="1:22" s="19" customFormat="1" ht="12.75">
      <c r="A24" s="10" t="s">
        <v>22</v>
      </c>
      <c r="B24" s="50">
        <v>77</v>
      </c>
      <c r="C24" s="51">
        <v>49</v>
      </c>
      <c r="D24" s="51">
        <v>126</v>
      </c>
      <c r="E24" s="169">
        <v>2257</v>
      </c>
      <c r="F24" s="170">
        <v>2354</v>
      </c>
      <c r="G24" s="170">
        <v>4611</v>
      </c>
      <c r="H24" s="20">
        <v>2070</v>
      </c>
      <c r="I24" s="21">
        <v>2281</v>
      </c>
      <c r="J24" s="21">
        <v>4351</v>
      </c>
      <c r="K24" s="136">
        <v>1750</v>
      </c>
      <c r="L24" s="137">
        <v>2102</v>
      </c>
      <c r="M24" s="137">
        <v>3852</v>
      </c>
      <c r="N24" s="136">
        <v>0</v>
      </c>
      <c r="O24" s="137">
        <v>0</v>
      </c>
      <c r="P24" s="137">
        <v>0</v>
      </c>
      <c r="Q24" s="20">
        <v>12</v>
      </c>
      <c r="R24" s="21">
        <v>71</v>
      </c>
      <c r="S24" s="21">
        <v>83</v>
      </c>
      <c r="T24" s="20">
        <f t="shared" si="2"/>
        <v>6166</v>
      </c>
      <c r="U24" s="21">
        <f t="shared" si="2"/>
        <v>6857</v>
      </c>
      <c r="V24" s="21">
        <f>SUM(T24:U24)</f>
        <v>13023</v>
      </c>
    </row>
    <row r="25" spans="1:22" s="7" customFormat="1" ht="12.75">
      <c r="A25" s="42" t="s">
        <v>6</v>
      </c>
      <c r="B25" s="83"/>
      <c r="C25" s="83"/>
      <c r="D25" s="83"/>
      <c r="E25" s="165"/>
      <c r="F25" s="166"/>
      <c r="G25" s="166"/>
      <c r="H25" s="14"/>
      <c r="I25" s="16"/>
      <c r="J25" s="31"/>
      <c r="K25" s="119"/>
      <c r="L25" s="100"/>
      <c r="M25" s="106"/>
      <c r="N25" s="119"/>
      <c r="O25" s="100"/>
      <c r="P25" s="106"/>
      <c r="Q25" s="14"/>
      <c r="R25" s="16"/>
      <c r="S25" s="31"/>
      <c r="T25" s="32"/>
      <c r="U25" s="31"/>
      <c r="V25" s="16"/>
    </row>
    <row r="26" spans="1:22" ht="12.75">
      <c r="A26" s="26" t="s">
        <v>34</v>
      </c>
      <c r="B26" s="49">
        <v>16</v>
      </c>
      <c r="C26" s="49">
        <v>20</v>
      </c>
      <c r="D26" s="49">
        <v>36</v>
      </c>
      <c r="E26" s="167">
        <v>1651</v>
      </c>
      <c r="F26" s="168">
        <v>1619</v>
      </c>
      <c r="G26" s="168">
        <v>3270</v>
      </c>
      <c r="H26" s="14">
        <v>1908</v>
      </c>
      <c r="I26" s="16">
        <v>2015</v>
      </c>
      <c r="J26" s="31">
        <v>3923</v>
      </c>
      <c r="K26" s="119">
        <v>1954</v>
      </c>
      <c r="L26" s="100">
        <v>2108</v>
      </c>
      <c r="M26" s="106">
        <v>4062</v>
      </c>
      <c r="N26" s="119">
        <v>0</v>
      </c>
      <c r="O26" s="100">
        <v>0</v>
      </c>
      <c r="P26" s="106">
        <v>0</v>
      </c>
      <c r="Q26" s="14">
        <v>76</v>
      </c>
      <c r="R26" s="16">
        <v>286</v>
      </c>
      <c r="S26" s="31">
        <v>362</v>
      </c>
      <c r="T26" s="32">
        <f aca="true" t="shared" si="3" ref="T26:U30">SUM(B26,E26,H26,K26,N26,Q26)</f>
        <v>5605</v>
      </c>
      <c r="U26" s="31">
        <f t="shared" si="3"/>
        <v>6048</v>
      </c>
      <c r="V26" s="16">
        <f>SUM(T26:U26)</f>
        <v>11653</v>
      </c>
    </row>
    <row r="27" spans="1:22" ht="12.75">
      <c r="A27" s="26" t="s">
        <v>35</v>
      </c>
      <c r="B27" s="49">
        <v>58</v>
      </c>
      <c r="C27" s="49">
        <v>55</v>
      </c>
      <c r="D27" s="49">
        <v>113</v>
      </c>
      <c r="E27" s="167">
        <v>10947</v>
      </c>
      <c r="F27" s="168">
        <v>10764</v>
      </c>
      <c r="G27" s="168">
        <v>21711</v>
      </c>
      <c r="H27" s="14">
        <v>11525</v>
      </c>
      <c r="I27" s="15">
        <v>10989</v>
      </c>
      <c r="J27" s="31">
        <v>22514</v>
      </c>
      <c r="K27" s="119">
        <v>12737</v>
      </c>
      <c r="L27" s="120">
        <v>12236</v>
      </c>
      <c r="M27" s="106">
        <v>24973</v>
      </c>
      <c r="N27" s="119">
        <v>0</v>
      </c>
      <c r="O27" s="120">
        <v>12</v>
      </c>
      <c r="P27" s="106">
        <v>12</v>
      </c>
      <c r="Q27" s="14">
        <v>228</v>
      </c>
      <c r="R27" s="15">
        <v>1026</v>
      </c>
      <c r="S27" s="31">
        <v>1254</v>
      </c>
      <c r="T27" s="32">
        <f t="shared" si="3"/>
        <v>35495</v>
      </c>
      <c r="U27" s="33">
        <f t="shared" si="3"/>
        <v>35082</v>
      </c>
      <c r="V27" s="16">
        <f>SUM(T27:U27)</f>
        <v>70577</v>
      </c>
    </row>
    <row r="28" spans="1:22" ht="12.75">
      <c r="A28" s="26" t="s">
        <v>36</v>
      </c>
      <c r="B28" s="49">
        <v>0</v>
      </c>
      <c r="C28" s="49">
        <v>0</v>
      </c>
      <c r="D28" s="49">
        <v>0</v>
      </c>
      <c r="E28" s="167">
        <v>139</v>
      </c>
      <c r="F28" s="168">
        <v>15</v>
      </c>
      <c r="G28" s="168">
        <v>154</v>
      </c>
      <c r="H28" s="14">
        <v>229</v>
      </c>
      <c r="I28" s="15">
        <v>18</v>
      </c>
      <c r="J28" s="31">
        <v>247</v>
      </c>
      <c r="K28" s="119">
        <v>287</v>
      </c>
      <c r="L28" s="120">
        <v>38</v>
      </c>
      <c r="M28" s="106">
        <v>325</v>
      </c>
      <c r="N28" s="119">
        <v>0</v>
      </c>
      <c r="O28" s="120">
        <v>0</v>
      </c>
      <c r="P28" s="106">
        <v>0</v>
      </c>
      <c r="Q28" s="14">
        <v>15</v>
      </c>
      <c r="R28" s="15">
        <v>2</v>
      </c>
      <c r="S28" s="31">
        <v>17</v>
      </c>
      <c r="T28" s="32">
        <f t="shared" si="3"/>
        <v>670</v>
      </c>
      <c r="U28" s="33">
        <f t="shared" si="3"/>
        <v>73</v>
      </c>
      <c r="V28" s="16">
        <f>SUM(T28:U28)</f>
        <v>743</v>
      </c>
    </row>
    <row r="29" spans="1:22" ht="12.75">
      <c r="A29" s="26" t="s">
        <v>37</v>
      </c>
      <c r="B29" s="49">
        <v>0</v>
      </c>
      <c r="C29" s="49">
        <v>0</v>
      </c>
      <c r="D29" s="49">
        <v>0</v>
      </c>
      <c r="E29" s="167">
        <v>18</v>
      </c>
      <c r="F29" s="168">
        <v>36</v>
      </c>
      <c r="G29" s="168">
        <v>54</v>
      </c>
      <c r="H29" s="14">
        <v>55</v>
      </c>
      <c r="I29" s="15">
        <v>105</v>
      </c>
      <c r="J29" s="31">
        <v>160</v>
      </c>
      <c r="K29" s="119">
        <v>78</v>
      </c>
      <c r="L29" s="120">
        <v>94</v>
      </c>
      <c r="M29" s="106">
        <v>172</v>
      </c>
      <c r="N29" s="119">
        <v>0</v>
      </c>
      <c r="O29" s="120">
        <v>0</v>
      </c>
      <c r="P29" s="106">
        <v>0</v>
      </c>
      <c r="Q29" s="14">
        <v>0</v>
      </c>
      <c r="R29" s="15">
        <v>0</v>
      </c>
      <c r="S29" s="31">
        <v>0</v>
      </c>
      <c r="T29" s="32">
        <f t="shared" si="3"/>
        <v>151</v>
      </c>
      <c r="U29" s="33">
        <f t="shared" si="3"/>
        <v>235</v>
      </c>
      <c r="V29" s="16">
        <f>SUM(T29:U29)</f>
        <v>386</v>
      </c>
    </row>
    <row r="30" spans="1:22" s="19" customFormat="1" ht="12.75">
      <c r="A30" s="10" t="s">
        <v>22</v>
      </c>
      <c r="B30" s="50">
        <v>74</v>
      </c>
      <c r="C30" s="51">
        <v>75</v>
      </c>
      <c r="D30" s="51">
        <v>149</v>
      </c>
      <c r="E30" s="169">
        <v>12755</v>
      </c>
      <c r="F30" s="170">
        <v>12434</v>
      </c>
      <c r="G30" s="170">
        <v>25189</v>
      </c>
      <c r="H30" s="20">
        <v>13717</v>
      </c>
      <c r="I30" s="21">
        <v>13127</v>
      </c>
      <c r="J30" s="21">
        <v>26844</v>
      </c>
      <c r="K30" s="136">
        <v>15056</v>
      </c>
      <c r="L30" s="137">
        <v>14476</v>
      </c>
      <c r="M30" s="137">
        <v>29532</v>
      </c>
      <c r="N30" s="136">
        <v>0</v>
      </c>
      <c r="O30" s="137">
        <v>12</v>
      </c>
      <c r="P30" s="137">
        <v>12</v>
      </c>
      <c r="Q30" s="20">
        <v>319</v>
      </c>
      <c r="R30" s="21">
        <v>1314</v>
      </c>
      <c r="S30" s="21">
        <v>1633</v>
      </c>
      <c r="T30" s="20">
        <f t="shared" si="3"/>
        <v>41921</v>
      </c>
      <c r="U30" s="21">
        <f t="shared" si="3"/>
        <v>41438</v>
      </c>
      <c r="V30" s="21">
        <f>SUM(T30:U30)</f>
        <v>83359</v>
      </c>
    </row>
    <row r="31" spans="1:22" s="7" customFormat="1" ht="12.75">
      <c r="A31" s="42" t="s">
        <v>7</v>
      </c>
      <c r="B31" s="83"/>
      <c r="C31" s="83"/>
      <c r="D31" s="83"/>
      <c r="E31" s="165"/>
      <c r="F31" s="166"/>
      <c r="G31" s="166"/>
      <c r="H31" s="14"/>
      <c r="I31" s="16"/>
      <c r="J31" s="31"/>
      <c r="K31" s="119"/>
      <c r="L31" s="100"/>
      <c r="M31" s="106"/>
      <c r="N31" s="119"/>
      <c r="O31" s="100"/>
      <c r="P31" s="106"/>
      <c r="Q31" s="14"/>
      <c r="R31" s="16"/>
      <c r="S31" s="31"/>
      <c r="T31" s="32"/>
      <c r="U31" s="31"/>
      <c r="V31" s="16"/>
    </row>
    <row r="32" spans="1:22" ht="12.75">
      <c r="A32" s="26" t="s">
        <v>34</v>
      </c>
      <c r="B32" s="49">
        <v>30</v>
      </c>
      <c r="C32" s="49">
        <v>14</v>
      </c>
      <c r="D32" s="49">
        <v>44</v>
      </c>
      <c r="E32" s="167">
        <v>2956</v>
      </c>
      <c r="F32" s="168">
        <v>2831</v>
      </c>
      <c r="G32" s="168">
        <v>5787</v>
      </c>
      <c r="H32" s="14">
        <v>2933</v>
      </c>
      <c r="I32" s="16">
        <v>2784</v>
      </c>
      <c r="J32" s="31">
        <v>5717</v>
      </c>
      <c r="K32" s="119">
        <v>3010</v>
      </c>
      <c r="L32" s="100">
        <v>2966</v>
      </c>
      <c r="M32" s="106">
        <v>5976</v>
      </c>
      <c r="N32" s="119">
        <v>0</v>
      </c>
      <c r="O32" s="100">
        <v>0</v>
      </c>
      <c r="P32" s="106">
        <v>0</v>
      </c>
      <c r="Q32" s="14">
        <v>13</v>
      </c>
      <c r="R32" s="16">
        <v>66</v>
      </c>
      <c r="S32" s="31">
        <v>79</v>
      </c>
      <c r="T32" s="32">
        <f aca="true" t="shared" si="4" ref="T32:U36">SUM(B32,E32,H32,K32,N32,Q32)</f>
        <v>8942</v>
      </c>
      <c r="U32" s="31">
        <f t="shared" si="4"/>
        <v>8661</v>
      </c>
      <c r="V32" s="16">
        <f>SUM(T32:U32)</f>
        <v>17603</v>
      </c>
    </row>
    <row r="33" spans="1:22" ht="12.75">
      <c r="A33" s="26" t="s">
        <v>35</v>
      </c>
      <c r="B33" s="49">
        <v>108</v>
      </c>
      <c r="C33" s="49">
        <v>74</v>
      </c>
      <c r="D33" s="49">
        <v>182</v>
      </c>
      <c r="E33" s="167">
        <v>11427</v>
      </c>
      <c r="F33" s="168">
        <v>11967</v>
      </c>
      <c r="G33" s="168">
        <v>23394</v>
      </c>
      <c r="H33" s="14">
        <v>11400</v>
      </c>
      <c r="I33" s="15">
        <v>11744</v>
      </c>
      <c r="J33" s="31">
        <v>23144</v>
      </c>
      <c r="K33" s="119">
        <v>11840</v>
      </c>
      <c r="L33" s="120">
        <v>12102</v>
      </c>
      <c r="M33" s="106">
        <v>23942</v>
      </c>
      <c r="N33" s="119">
        <v>7</v>
      </c>
      <c r="O33" s="120">
        <v>72</v>
      </c>
      <c r="P33" s="106">
        <v>79</v>
      </c>
      <c r="Q33" s="14">
        <v>185</v>
      </c>
      <c r="R33" s="15">
        <v>1073</v>
      </c>
      <c r="S33" s="31">
        <v>1258</v>
      </c>
      <c r="T33" s="32">
        <f t="shared" si="4"/>
        <v>34967</v>
      </c>
      <c r="U33" s="33">
        <f t="shared" si="4"/>
        <v>37032</v>
      </c>
      <c r="V33" s="16">
        <f>SUM(T33:U33)</f>
        <v>71999</v>
      </c>
    </row>
    <row r="34" spans="1:22" ht="12.75">
      <c r="A34" s="26" t="s">
        <v>36</v>
      </c>
      <c r="B34" s="49">
        <v>28</v>
      </c>
      <c r="C34" s="49">
        <v>20</v>
      </c>
      <c r="D34" s="49">
        <v>48</v>
      </c>
      <c r="E34" s="167">
        <v>560</v>
      </c>
      <c r="F34" s="168">
        <v>164</v>
      </c>
      <c r="G34" s="168">
        <v>724</v>
      </c>
      <c r="H34" s="14">
        <v>836</v>
      </c>
      <c r="I34" s="15">
        <v>362</v>
      </c>
      <c r="J34" s="31">
        <v>1198</v>
      </c>
      <c r="K34" s="119">
        <v>882</v>
      </c>
      <c r="L34" s="120">
        <v>503</v>
      </c>
      <c r="M34" s="106">
        <v>1385</v>
      </c>
      <c r="N34" s="119">
        <v>0</v>
      </c>
      <c r="O34" s="120">
        <v>0</v>
      </c>
      <c r="P34" s="106">
        <v>0</v>
      </c>
      <c r="Q34" s="14">
        <v>0</v>
      </c>
      <c r="R34" s="15">
        <v>0</v>
      </c>
      <c r="S34" s="31">
        <v>0</v>
      </c>
      <c r="T34" s="32">
        <f t="shared" si="4"/>
        <v>2306</v>
      </c>
      <c r="U34" s="33">
        <f t="shared" si="4"/>
        <v>1049</v>
      </c>
      <c r="V34" s="16">
        <f>SUM(T34:U34)</f>
        <v>3355</v>
      </c>
    </row>
    <row r="35" spans="1:22" ht="12.75">
      <c r="A35" s="26" t="s">
        <v>37</v>
      </c>
      <c r="B35" s="49">
        <v>47</v>
      </c>
      <c r="C35" s="49">
        <v>39</v>
      </c>
      <c r="D35" s="49">
        <v>86</v>
      </c>
      <c r="E35" s="167">
        <v>701</v>
      </c>
      <c r="F35" s="168">
        <v>387</v>
      </c>
      <c r="G35" s="168">
        <v>1088</v>
      </c>
      <c r="H35" s="14">
        <v>798</v>
      </c>
      <c r="I35" s="15">
        <v>523</v>
      </c>
      <c r="J35" s="31">
        <v>1321</v>
      </c>
      <c r="K35" s="119">
        <v>865</v>
      </c>
      <c r="L35" s="120">
        <v>608</v>
      </c>
      <c r="M35" s="106">
        <v>1473</v>
      </c>
      <c r="N35" s="119">
        <v>0</v>
      </c>
      <c r="O35" s="120">
        <v>0</v>
      </c>
      <c r="P35" s="106">
        <v>0</v>
      </c>
      <c r="Q35" s="14">
        <v>0</v>
      </c>
      <c r="R35" s="15">
        <v>0</v>
      </c>
      <c r="S35" s="31">
        <v>0</v>
      </c>
      <c r="T35" s="32">
        <f t="shared" si="4"/>
        <v>2411</v>
      </c>
      <c r="U35" s="33">
        <f t="shared" si="4"/>
        <v>1557</v>
      </c>
      <c r="V35" s="16">
        <f>SUM(T35:U35)</f>
        <v>3968</v>
      </c>
    </row>
    <row r="36" spans="1:22" s="19" customFormat="1" ht="12.75">
      <c r="A36" s="10" t="s">
        <v>22</v>
      </c>
      <c r="B36" s="50">
        <v>213</v>
      </c>
      <c r="C36" s="51">
        <v>147</v>
      </c>
      <c r="D36" s="51">
        <v>360</v>
      </c>
      <c r="E36" s="169">
        <v>15644</v>
      </c>
      <c r="F36" s="170">
        <v>15349</v>
      </c>
      <c r="G36" s="170">
        <v>30993</v>
      </c>
      <c r="H36" s="20">
        <v>15967</v>
      </c>
      <c r="I36" s="21">
        <v>15413</v>
      </c>
      <c r="J36" s="21">
        <v>31380</v>
      </c>
      <c r="K36" s="136">
        <v>16597</v>
      </c>
      <c r="L36" s="137">
        <v>16179</v>
      </c>
      <c r="M36" s="137">
        <v>32776</v>
      </c>
      <c r="N36" s="136">
        <v>7</v>
      </c>
      <c r="O36" s="137">
        <v>72</v>
      </c>
      <c r="P36" s="137">
        <v>79</v>
      </c>
      <c r="Q36" s="20">
        <v>198</v>
      </c>
      <c r="R36" s="21">
        <v>1139</v>
      </c>
      <c r="S36" s="21">
        <v>1337</v>
      </c>
      <c r="T36" s="20">
        <f t="shared" si="4"/>
        <v>48626</v>
      </c>
      <c r="U36" s="21">
        <f t="shared" si="4"/>
        <v>48299</v>
      </c>
      <c r="V36" s="21">
        <f>SUM(T36:U36)</f>
        <v>96925</v>
      </c>
    </row>
    <row r="37" spans="1:22" s="7" customFormat="1" ht="12.75">
      <c r="A37" s="42" t="s">
        <v>8</v>
      </c>
      <c r="B37" s="83"/>
      <c r="C37" s="83"/>
      <c r="D37" s="83"/>
      <c r="E37" s="165"/>
      <c r="F37" s="166"/>
      <c r="G37" s="166"/>
      <c r="H37" s="14"/>
      <c r="I37" s="16"/>
      <c r="J37" s="31"/>
      <c r="K37" s="119"/>
      <c r="L37" s="100"/>
      <c r="M37" s="106"/>
      <c r="N37" s="119"/>
      <c r="O37" s="100"/>
      <c r="P37" s="106"/>
      <c r="Q37" s="119"/>
      <c r="R37" s="100"/>
      <c r="S37" s="106"/>
      <c r="T37" s="133"/>
      <c r="U37" s="106"/>
      <c r="V37" s="100"/>
    </row>
    <row r="38" spans="1:22" ht="12.75">
      <c r="A38" s="26" t="s">
        <v>34</v>
      </c>
      <c r="B38" s="49">
        <v>66</v>
      </c>
      <c r="C38" s="49">
        <v>46</v>
      </c>
      <c r="D38" s="49">
        <v>112</v>
      </c>
      <c r="E38" s="167">
        <v>1238</v>
      </c>
      <c r="F38" s="168">
        <v>1324</v>
      </c>
      <c r="G38" s="168">
        <v>2562</v>
      </c>
      <c r="H38" s="14">
        <v>1678</v>
      </c>
      <c r="I38" s="16">
        <v>1787</v>
      </c>
      <c r="J38" s="31">
        <v>3465</v>
      </c>
      <c r="K38" s="119">
        <v>1821</v>
      </c>
      <c r="L38" s="100">
        <v>2075</v>
      </c>
      <c r="M38" s="106">
        <v>3896</v>
      </c>
      <c r="N38" s="119">
        <v>0</v>
      </c>
      <c r="O38" s="100">
        <v>0</v>
      </c>
      <c r="P38" s="106">
        <v>0</v>
      </c>
      <c r="Q38" s="119">
        <v>0</v>
      </c>
      <c r="R38" s="100">
        <v>0</v>
      </c>
      <c r="S38" s="106">
        <v>0</v>
      </c>
      <c r="T38" s="133">
        <f aca="true" t="shared" si="5" ref="T38:U42">SUM(B38,E38,H38,K38,N38,Q38)</f>
        <v>4803</v>
      </c>
      <c r="U38" s="106">
        <f t="shared" si="5"/>
        <v>5232</v>
      </c>
      <c r="V38" s="100">
        <f>SUM(T38:U38)</f>
        <v>10035</v>
      </c>
    </row>
    <row r="39" spans="1:22" ht="12.75">
      <c r="A39" s="26" t="s">
        <v>35</v>
      </c>
      <c r="B39" s="49">
        <v>53</v>
      </c>
      <c r="C39" s="49">
        <v>17</v>
      </c>
      <c r="D39" s="49">
        <v>70</v>
      </c>
      <c r="E39" s="167">
        <v>7714</v>
      </c>
      <c r="F39" s="168">
        <v>6977</v>
      </c>
      <c r="G39" s="168">
        <v>14691</v>
      </c>
      <c r="H39" s="14">
        <v>7980</v>
      </c>
      <c r="I39" s="15">
        <v>7031</v>
      </c>
      <c r="J39" s="31">
        <v>15011</v>
      </c>
      <c r="K39" s="119">
        <v>8472</v>
      </c>
      <c r="L39" s="120">
        <v>7551</v>
      </c>
      <c r="M39" s="106">
        <v>16023</v>
      </c>
      <c r="N39" s="119">
        <v>0</v>
      </c>
      <c r="O39" s="120">
        <v>0</v>
      </c>
      <c r="P39" s="106">
        <v>0</v>
      </c>
      <c r="Q39" s="119">
        <v>92</v>
      </c>
      <c r="R39" s="120">
        <v>539</v>
      </c>
      <c r="S39" s="106">
        <v>631</v>
      </c>
      <c r="T39" s="133">
        <f t="shared" si="5"/>
        <v>24311</v>
      </c>
      <c r="U39" s="134">
        <f t="shared" si="5"/>
        <v>22115</v>
      </c>
      <c r="V39" s="100">
        <f>SUM(T39:U39)</f>
        <v>46426</v>
      </c>
    </row>
    <row r="40" spans="1:22" ht="12.75">
      <c r="A40" s="26" t="s">
        <v>36</v>
      </c>
      <c r="B40" s="49">
        <v>35</v>
      </c>
      <c r="C40" s="49">
        <v>10</v>
      </c>
      <c r="D40" s="49">
        <v>45</v>
      </c>
      <c r="E40" s="167">
        <v>606</v>
      </c>
      <c r="F40" s="168">
        <v>382</v>
      </c>
      <c r="G40" s="168">
        <v>988</v>
      </c>
      <c r="H40" s="14">
        <v>699</v>
      </c>
      <c r="I40" s="15">
        <v>530</v>
      </c>
      <c r="J40" s="31">
        <v>1229</v>
      </c>
      <c r="K40" s="119">
        <v>893</v>
      </c>
      <c r="L40" s="120">
        <v>659</v>
      </c>
      <c r="M40" s="106">
        <v>1552</v>
      </c>
      <c r="N40" s="119">
        <v>0</v>
      </c>
      <c r="O40" s="120">
        <v>0</v>
      </c>
      <c r="P40" s="106">
        <v>0</v>
      </c>
      <c r="Q40" s="119">
        <v>184</v>
      </c>
      <c r="R40" s="120">
        <v>336</v>
      </c>
      <c r="S40" s="106">
        <v>520</v>
      </c>
      <c r="T40" s="133">
        <f t="shared" si="5"/>
        <v>2417</v>
      </c>
      <c r="U40" s="134">
        <f t="shared" si="5"/>
        <v>1917</v>
      </c>
      <c r="V40" s="100">
        <f>SUM(T40:U40)</f>
        <v>4334</v>
      </c>
    </row>
    <row r="41" spans="1:22" ht="12.75">
      <c r="A41" s="26" t="s">
        <v>37</v>
      </c>
      <c r="B41" s="49">
        <v>0</v>
      </c>
      <c r="C41" s="49">
        <v>0</v>
      </c>
      <c r="D41" s="49">
        <v>0</v>
      </c>
      <c r="E41" s="167">
        <v>220</v>
      </c>
      <c r="F41" s="168">
        <v>181</v>
      </c>
      <c r="G41" s="168">
        <v>401</v>
      </c>
      <c r="H41" s="14">
        <v>210</v>
      </c>
      <c r="I41" s="15">
        <v>161</v>
      </c>
      <c r="J41" s="31">
        <v>371</v>
      </c>
      <c r="K41" s="119">
        <v>251</v>
      </c>
      <c r="L41" s="120">
        <v>180</v>
      </c>
      <c r="M41" s="106">
        <v>431</v>
      </c>
      <c r="N41" s="119">
        <v>0</v>
      </c>
      <c r="O41" s="120">
        <v>0</v>
      </c>
      <c r="P41" s="106">
        <v>0</v>
      </c>
      <c r="Q41" s="119">
        <v>0</v>
      </c>
      <c r="R41" s="120">
        <v>0</v>
      </c>
      <c r="S41" s="106">
        <v>0</v>
      </c>
      <c r="T41" s="133">
        <f t="shared" si="5"/>
        <v>681</v>
      </c>
      <c r="U41" s="134">
        <f t="shared" si="5"/>
        <v>522</v>
      </c>
      <c r="V41" s="100">
        <f>SUM(T41:U41)</f>
        <v>1203</v>
      </c>
    </row>
    <row r="42" spans="1:22" s="19" customFormat="1" ht="12.75">
      <c r="A42" s="10" t="s">
        <v>22</v>
      </c>
      <c r="B42" s="50">
        <v>154</v>
      </c>
      <c r="C42" s="51">
        <v>73</v>
      </c>
      <c r="D42" s="51">
        <v>227</v>
      </c>
      <c r="E42" s="169">
        <v>9778</v>
      </c>
      <c r="F42" s="170">
        <v>8864</v>
      </c>
      <c r="G42" s="170">
        <v>18642</v>
      </c>
      <c r="H42" s="20">
        <v>10567</v>
      </c>
      <c r="I42" s="21">
        <v>9509</v>
      </c>
      <c r="J42" s="21">
        <v>20076</v>
      </c>
      <c r="K42" s="136">
        <v>11437</v>
      </c>
      <c r="L42" s="137">
        <v>10465</v>
      </c>
      <c r="M42" s="137">
        <v>21902</v>
      </c>
      <c r="N42" s="136">
        <v>0</v>
      </c>
      <c r="O42" s="137">
        <v>0</v>
      </c>
      <c r="P42" s="137">
        <v>0</v>
      </c>
      <c r="Q42" s="136">
        <v>276</v>
      </c>
      <c r="R42" s="137">
        <v>875</v>
      </c>
      <c r="S42" s="137">
        <v>1151</v>
      </c>
      <c r="T42" s="136">
        <f t="shared" si="5"/>
        <v>32212</v>
      </c>
      <c r="U42" s="137">
        <f t="shared" si="5"/>
        <v>29786</v>
      </c>
      <c r="V42" s="137">
        <f>SUM(T42:U42)</f>
        <v>61998</v>
      </c>
    </row>
    <row r="43" spans="1:22" s="7" customFormat="1" ht="12.75">
      <c r="A43" s="23" t="s">
        <v>33</v>
      </c>
      <c r="B43" s="89"/>
      <c r="C43" s="90"/>
      <c r="D43" s="90"/>
      <c r="E43" s="171"/>
      <c r="F43" s="172"/>
      <c r="G43" s="172"/>
      <c r="H43" s="12"/>
      <c r="I43" s="13"/>
      <c r="J43" s="37"/>
      <c r="K43" s="117"/>
      <c r="L43" s="118"/>
      <c r="M43" s="152"/>
      <c r="N43" s="117"/>
      <c r="O43" s="118"/>
      <c r="P43" s="152"/>
      <c r="Q43" s="117"/>
      <c r="R43" s="118"/>
      <c r="S43" s="152"/>
      <c r="T43" s="151"/>
      <c r="U43" s="152"/>
      <c r="V43" s="118"/>
    </row>
    <row r="44" spans="1:22" ht="12.75">
      <c r="A44" s="7" t="s">
        <v>34</v>
      </c>
      <c r="B44" s="91">
        <v>276</v>
      </c>
      <c r="C44" s="49">
        <v>222</v>
      </c>
      <c r="D44" s="49">
        <v>498</v>
      </c>
      <c r="E44" s="167">
        <v>11201</v>
      </c>
      <c r="F44" s="168">
        <v>10918</v>
      </c>
      <c r="G44" s="168">
        <v>22119</v>
      </c>
      <c r="H44" s="14">
        <v>12178</v>
      </c>
      <c r="I44" s="16">
        <v>12089</v>
      </c>
      <c r="J44" s="31">
        <v>24267</v>
      </c>
      <c r="K44" s="119">
        <v>12110</v>
      </c>
      <c r="L44" s="100">
        <v>12829</v>
      </c>
      <c r="M44" s="106">
        <v>24939</v>
      </c>
      <c r="N44" s="119">
        <f aca="true" t="shared" si="6" ref="N44:S44">SUM(N8,N14,N20,N26,N32,N38)</f>
        <v>0</v>
      </c>
      <c r="O44" s="100">
        <f t="shared" si="6"/>
        <v>0</v>
      </c>
      <c r="P44" s="106">
        <f t="shared" si="6"/>
        <v>0</v>
      </c>
      <c r="Q44" s="119">
        <f t="shared" si="6"/>
        <v>104</v>
      </c>
      <c r="R44" s="100">
        <f t="shared" si="6"/>
        <v>422</v>
      </c>
      <c r="S44" s="106">
        <f t="shared" si="6"/>
        <v>526</v>
      </c>
      <c r="T44" s="133">
        <f aca="true" t="shared" si="7" ref="T44:T49">SUM(B44,E44,H44,K44,N44,Q44)</f>
        <v>35869</v>
      </c>
      <c r="U44" s="106">
        <f aca="true" t="shared" si="8" ref="U44:U49">SUM(C44,F44,I44,L44,O44,R44)</f>
        <v>36480</v>
      </c>
      <c r="V44" s="100">
        <f aca="true" t="shared" si="9" ref="V44:V49">SUM(T44:U44)</f>
        <v>72349</v>
      </c>
    </row>
    <row r="45" spans="1:22" ht="12.75">
      <c r="A45" s="7" t="s">
        <v>35</v>
      </c>
      <c r="B45" s="91">
        <v>455</v>
      </c>
      <c r="C45" s="49">
        <v>384</v>
      </c>
      <c r="D45" s="49">
        <v>839</v>
      </c>
      <c r="E45" s="167">
        <v>52603</v>
      </c>
      <c r="F45" s="168">
        <v>53320</v>
      </c>
      <c r="G45" s="168">
        <v>105923</v>
      </c>
      <c r="H45" s="14">
        <v>53195</v>
      </c>
      <c r="I45" s="15">
        <v>53241</v>
      </c>
      <c r="J45" s="31">
        <v>106436</v>
      </c>
      <c r="K45" s="119">
        <v>54741</v>
      </c>
      <c r="L45" s="120">
        <v>56024</v>
      </c>
      <c r="M45" s="106">
        <v>110765</v>
      </c>
      <c r="N45" s="119">
        <f aca="true" t="shared" si="10" ref="N45:S45">SUM(N9,N15,N21,N27,N33,N39)</f>
        <v>61</v>
      </c>
      <c r="O45" s="120">
        <f t="shared" si="10"/>
        <v>270</v>
      </c>
      <c r="P45" s="106">
        <f t="shared" si="10"/>
        <v>331</v>
      </c>
      <c r="Q45" s="119">
        <f t="shared" si="10"/>
        <v>1078</v>
      </c>
      <c r="R45" s="100">
        <f t="shared" si="10"/>
        <v>4089</v>
      </c>
      <c r="S45" s="106">
        <f t="shared" si="10"/>
        <v>5167</v>
      </c>
      <c r="T45" s="133">
        <f t="shared" si="7"/>
        <v>162133</v>
      </c>
      <c r="U45" s="134">
        <f t="shared" si="8"/>
        <v>167328</v>
      </c>
      <c r="V45" s="100">
        <f t="shared" si="9"/>
        <v>329461</v>
      </c>
    </row>
    <row r="46" spans="1:22" ht="12.75">
      <c r="A46" s="7" t="s">
        <v>36</v>
      </c>
      <c r="B46" s="91">
        <v>72</v>
      </c>
      <c r="C46" s="49">
        <v>44</v>
      </c>
      <c r="D46" s="49">
        <v>116</v>
      </c>
      <c r="E46" s="167">
        <v>2289</v>
      </c>
      <c r="F46" s="168">
        <v>1009</v>
      </c>
      <c r="G46" s="168">
        <v>3298</v>
      </c>
      <c r="H46" s="14">
        <v>3105</v>
      </c>
      <c r="I46" s="15">
        <v>1491</v>
      </c>
      <c r="J46" s="31">
        <v>4596</v>
      </c>
      <c r="K46" s="119">
        <v>3577</v>
      </c>
      <c r="L46" s="120">
        <v>1853</v>
      </c>
      <c r="M46" s="106">
        <v>5430</v>
      </c>
      <c r="N46" s="119">
        <f aca="true" t="shared" si="11" ref="N46:S46">SUM(N10,N16,N28,N34,N40)</f>
        <v>0</v>
      </c>
      <c r="O46" s="120">
        <f t="shared" si="11"/>
        <v>0</v>
      </c>
      <c r="P46" s="106">
        <f t="shared" si="11"/>
        <v>0</v>
      </c>
      <c r="Q46" s="119">
        <f t="shared" si="11"/>
        <v>199</v>
      </c>
      <c r="R46" s="100">
        <f t="shared" si="11"/>
        <v>338</v>
      </c>
      <c r="S46" s="106">
        <f t="shared" si="11"/>
        <v>537</v>
      </c>
      <c r="T46" s="133">
        <f t="shared" si="7"/>
        <v>9242</v>
      </c>
      <c r="U46" s="134">
        <f t="shared" si="8"/>
        <v>4735</v>
      </c>
      <c r="V46" s="100">
        <f t="shared" si="9"/>
        <v>13977</v>
      </c>
    </row>
    <row r="47" spans="1:22" ht="12.75">
      <c r="A47" s="7" t="s">
        <v>37</v>
      </c>
      <c r="B47" s="91">
        <v>211</v>
      </c>
      <c r="C47" s="49">
        <v>175</v>
      </c>
      <c r="D47" s="49">
        <v>386</v>
      </c>
      <c r="E47" s="167">
        <v>3527</v>
      </c>
      <c r="F47" s="168">
        <v>2006</v>
      </c>
      <c r="G47" s="168">
        <v>5533</v>
      </c>
      <c r="H47" s="14">
        <v>4132</v>
      </c>
      <c r="I47" s="15">
        <v>2454</v>
      </c>
      <c r="J47" s="31">
        <v>6586</v>
      </c>
      <c r="K47" s="119">
        <v>4199</v>
      </c>
      <c r="L47" s="120">
        <v>2611</v>
      </c>
      <c r="M47" s="106">
        <v>6810</v>
      </c>
      <c r="N47" s="119">
        <f aca="true" t="shared" si="12" ref="N47:S47">SUM(N11,N17,N22,N29,N35,N41)</f>
        <v>0</v>
      </c>
      <c r="O47" s="120">
        <f t="shared" si="12"/>
        <v>0</v>
      </c>
      <c r="P47" s="106">
        <f t="shared" si="12"/>
        <v>0</v>
      </c>
      <c r="Q47" s="119">
        <f t="shared" si="12"/>
        <v>451</v>
      </c>
      <c r="R47" s="100">
        <f t="shared" si="12"/>
        <v>327</v>
      </c>
      <c r="S47" s="106">
        <f t="shared" si="12"/>
        <v>778</v>
      </c>
      <c r="T47" s="133">
        <f t="shared" si="7"/>
        <v>12520</v>
      </c>
      <c r="U47" s="134">
        <f t="shared" si="8"/>
        <v>7573</v>
      </c>
      <c r="V47" s="100">
        <f t="shared" si="9"/>
        <v>20093</v>
      </c>
    </row>
    <row r="48" spans="1:22" ht="12.75">
      <c r="A48" s="7" t="s">
        <v>38</v>
      </c>
      <c r="B48" s="91">
        <v>0</v>
      </c>
      <c r="C48" s="49">
        <v>0</v>
      </c>
      <c r="D48" s="49">
        <v>0</v>
      </c>
      <c r="E48" s="167">
        <v>45</v>
      </c>
      <c r="F48" s="168">
        <v>13</v>
      </c>
      <c r="G48" s="168">
        <v>58</v>
      </c>
      <c r="H48" s="14">
        <v>82</v>
      </c>
      <c r="I48" s="15">
        <v>23</v>
      </c>
      <c r="J48" s="31">
        <v>105</v>
      </c>
      <c r="K48" s="119">
        <v>81</v>
      </c>
      <c r="L48" s="120">
        <v>22</v>
      </c>
      <c r="M48" s="106">
        <v>103</v>
      </c>
      <c r="N48" s="119">
        <f aca="true" t="shared" si="13" ref="N48:S48">SUM(N23)</f>
        <v>0</v>
      </c>
      <c r="O48" s="120">
        <f t="shared" si="13"/>
        <v>0</v>
      </c>
      <c r="P48" s="106">
        <f t="shared" si="13"/>
        <v>0</v>
      </c>
      <c r="Q48" s="119">
        <f t="shared" si="13"/>
        <v>0</v>
      </c>
      <c r="R48" s="100">
        <f t="shared" si="13"/>
        <v>0</v>
      </c>
      <c r="S48" s="106">
        <f t="shared" si="13"/>
        <v>0</v>
      </c>
      <c r="T48" s="133">
        <f t="shared" si="7"/>
        <v>208</v>
      </c>
      <c r="U48" s="134">
        <f t="shared" si="8"/>
        <v>58</v>
      </c>
      <c r="V48" s="100">
        <f t="shared" si="9"/>
        <v>266</v>
      </c>
    </row>
    <row r="49" spans="1:22" s="19" customFormat="1" ht="12.75">
      <c r="A49" s="19" t="s">
        <v>22</v>
      </c>
      <c r="B49" s="92">
        <v>1014</v>
      </c>
      <c r="C49" s="51">
        <v>825</v>
      </c>
      <c r="D49" s="51">
        <v>1839</v>
      </c>
      <c r="E49" s="169">
        <v>69665</v>
      </c>
      <c r="F49" s="170">
        <v>67266</v>
      </c>
      <c r="G49" s="170">
        <v>136931</v>
      </c>
      <c r="H49" s="20">
        <v>72692</v>
      </c>
      <c r="I49" s="21">
        <v>69298</v>
      </c>
      <c r="J49" s="21">
        <v>141990</v>
      </c>
      <c r="K49" s="136">
        <v>74708</v>
      </c>
      <c r="L49" s="137">
        <v>73339</v>
      </c>
      <c r="M49" s="137">
        <v>148047</v>
      </c>
      <c r="N49" s="136">
        <f aca="true" t="shared" si="14" ref="N49:S49">SUM(N44:N48)</f>
        <v>61</v>
      </c>
      <c r="O49" s="137">
        <f t="shared" si="14"/>
        <v>270</v>
      </c>
      <c r="P49" s="137">
        <f t="shared" si="14"/>
        <v>331</v>
      </c>
      <c r="Q49" s="136">
        <f t="shared" si="14"/>
        <v>1832</v>
      </c>
      <c r="R49" s="137">
        <f t="shared" si="14"/>
        <v>5176</v>
      </c>
      <c r="S49" s="160">
        <f t="shared" si="14"/>
        <v>7008</v>
      </c>
      <c r="T49" s="136">
        <f t="shared" si="7"/>
        <v>219972</v>
      </c>
      <c r="U49" s="137">
        <f t="shared" si="8"/>
        <v>216174</v>
      </c>
      <c r="V49" s="137">
        <f t="shared" si="9"/>
        <v>436146</v>
      </c>
    </row>
    <row r="50" spans="17:22" ht="12.75">
      <c r="Q50" s="122"/>
      <c r="R50" s="122"/>
      <c r="S50" s="123"/>
      <c r="T50" s="122"/>
      <c r="U50" s="122"/>
      <c r="V50" s="122"/>
    </row>
    <row r="51" spans="17:22" ht="12.75">
      <c r="Q51" s="122"/>
      <c r="R51" s="122"/>
      <c r="S51" s="123"/>
      <c r="T51" s="122"/>
      <c r="U51" s="122"/>
      <c r="V51" s="120"/>
    </row>
    <row r="52" spans="17:22" ht="12.75">
      <c r="Q52" s="122"/>
      <c r="R52" s="122"/>
      <c r="S52" s="123"/>
      <c r="T52" s="122"/>
      <c r="U52" s="122"/>
      <c r="V52" s="122"/>
    </row>
    <row r="53" spans="2:22" ht="12.75">
      <c r="B53" s="5"/>
      <c r="Q53" s="122"/>
      <c r="R53" s="122"/>
      <c r="S53" s="123"/>
      <c r="T53" s="122"/>
      <c r="U53" s="122"/>
      <c r="V53" s="122"/>
    </row>
    <row r="54" spans="17:22" ht="12.75">
      <c r="Q54" s="122"/>
      <c r="R54" s="122"/>
      <c r="S54" s="123"/>
      <c r="T54" s="122"/>
      <c r="U54" s="122"/>
      <c r="V54" s="122"/>
    </row>
    <row r="55" ht="12.75">
      <c r="E55" s="48"/>
    </row>
  </sheetData>
  <sheetProtection/>
  <mergeCells count="10">
    <mergeCell ref="B5:D5"/>
    <mergeCell ref="E4:G4"/>
    <mergeCell ref="A2:V2"/>
    <mergeCell ref="T4:V4"/>
    <mergeCell ref="Q4:S4"/>
    <mergeCell ref="N4:P4"/>
    <mergeCell ref="H4:J4"/>
    <mergeCell ref="K4:M4"/>
    <mergeCell ref="B4:D4"/>
    <mergeCell ref="Q5:S5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70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D75" sqref="AD75"/>
    </sheetView>
  </sheetViews>
  <sheetFormatPr defaultColWidth="9.57421875" defaultRowHeight="12.75"/>
  <cols>
    <col min="1" max="1" width="26.421875" style="123" customWidth="1"/>
    <col min="2" max="7" width="7.00390625" style="122" customWidth="1"/>
    <col min="8" max="27" width="9.140625" style="122" customWidth="1"/>
    <col min="28" max="28" width="9.140625" style="123" customWidth="1"/>
    <col min="29" max="29" width="10.57421875" style="122" customWidth="1"/>
    <col min="30" max="30" width="10.00390625" style="122" customWidth="1"/>
    <col min="31" max="31" width="10.57421875" style="122" customWidth="1"/>
    <col min="32" max="33" width="5.57421875" style="122" customWidth="1"/>
    <col min="34" max="34" width="10.57421875" style="122" customWidth="1"/>
    <col min="35" max="36" width="5.57421875" style="122" customWidth="1"/>
    <col min="37" max="37" width="11.140625" style="122" customWidth="1"/>
    <col min="38" max="39" width="7.57421875" style="122" customWidth="1"/>
    <col min="40" max="41" width="9.28125" style="122" customWidth="1"/>
    <col min="42" max="42" width="5.00390625" style="122" customWidth="1"/>
    <col min="43" max="43" width="10.57421875" style="122" customWidth="1"/>
    <col min="44" max="44" width="5.00390625" style="122" customWidth="1"/>
    <col min="45" max="45" width="10.57421875" style="122" customWidth="1"/>
    <col min="46" max="46" width="5.00390625" style="122" customWidth="1"/>
    <col min="47" max="47" width="10.57421875" style="122" customWidth="1"/>
    <col min="48" max="48" width="5.00390625" style="122" customWidth="1"/>
    <col min="49" max="49" width="10.57421875" style="122" customWidth="1"/>
    <col min="50" max="50" width="5.00390625" style="122" customWidth="1"/>
    <col min="51" max="51" width="10.57421875" style="122" customWidth="1"/>
    <col min="52" max="52" width="5.00390625" style="122" customWidth="1"/>
    <col min="53" max="53" width="10.57421875" style="122" customWidth="1"/>
    <col min="54" max="54" width="5.00390625" style="122" customWidth="1"/>
    <col min="55" max="55" width="10.57421875" style="122" customWidth="1"/>
    <col min="56" max="56" width="5.00390625" style="122" customWidth="1"/>
    <col min="57" max="57" width="10.57421875" style="122" customWidth="1"/>
    <col min="58" max="58" width="5.00390625" style="122" customWidth="1"/>
    <col min="59" max="59" width="10.57421875" style="122" customWidth="1"/>
    <col min="60" max="60" width="5.00390625" style="122" customWidth="1"/>
    <col min="61" max="61" width="10.57421875" style="122" customWidth="1"/>
    <col min="62" max="62" width="5.00390625" style="122" customWidth="1"/>
    <col min="63" max="63" width="10.57421875" style="122" customWidth="1"/>
    <col min="64" max="64" width="5.00390625" style="122" customWidth="1"/>
    <col min="65" max="65" width="10.57421875" style="122" customWidth="1"/>
    <col min="66" max="66" width="5.00390625" style="122" customWidth="1"/>
    <col min="67" max="67" width="10.57421875" style="122" customWidth="1"/>
    <col min="68" max="68" width="5.00390625" style="122" customWidth="1"/>
    <col min="69" max="69" width="10.57421875" style="122" customWidth="1"/>
    <col min="70" max="70" width="5.00390625" style="122" customWidth="1"/>
    <col min="71" max="71" width="10.57421875" style="122" customWidth="1"/>
    <col min="72" max="72" width="5.00390625" style="122" customWidth="1"/>
    <col min="73" max="73" width="10.57421875" style="122" customWidth="1"/>
    <col min="74" max="74" width="5.00390625" style="122" customWidth="1"/>
    <col min="75" max="75" width="10.57421875" style="122" customWidth="1"/>
    <col min="76" max="76" width="5.00390625" style="122" customWidth="1"/>
    <col min="77" max="77" width="10.57421875" style="122" customWidth="1"/>
    <col min="78" max="78" width="5.00390625" style="122" customWidth="1"/>
    <col min="79" max="79" width="10.57421875" style="122" customWidth="1"/>
    <col min="80" max="80" width="5.00390625" style="122" customWidth="1"/>
    <col min="81" max="81" width="10.57421875" style="122" customWidth="1"/>
    <col min="82" max="82" width="5.00390625" style="122" customWidth="1"/>
    <col min="83" max="83" width="10.57421875" style="122" customWidth="1"/>
    <col min="84" max="84" width="5.00390625" style="122" customWidth="1"/>
    <col min="85" max="85" width="10.57421875" style="122" customWidth="1"/>
    <col min="86" max="86" width="5.00390625" style="122" customWidth="1"/>
    <col min="87" max="87" width="10.57421875" style="122" customWidth="1"/>
    <col min="88" max="88" width="5.00390625" style="122" customWidth="1"/>
    <col min="89" max="89" width="10.57421875" style="122" customWidth="1"/>
    <col min="90" max="90" width="5.00390625" style="122" customWidth="1"/>
    <col min="91" max="91" width="10.57421875" style="122" customWidth="1"/>
    <col min="92" max="92" width="5.00390625" style="122" customWidth="1"/>
    <col min="93" max="93" width="10.57421875" style="122" customWidth="1"/>
    <col min="94" max="94" width="5.00390625" style="122" customWidth="1"/>
    <col min="95" max="95" width="10.57421875" style="122" customWidth="1"/>
    <col min="96" max="96" width="5.00390625" style="122" customWidth="1"/>
    <col min="97" max="97" width="10.57421875" style="122" customWidth="1"/>
    <col min="98" max="98" width="5.00390625" style="122" customWidth="1"/>
    <col min="99" max="99" width="10.57421875" style="122" customWidth="1"/>
    <col min="100" max="100" width="5.00390625" style="122" customWidth="1"/>
    <col min="101" max="101" width="10.57421875" style="122" customWidth="1"/>
    <col min="102" max="102" width="5.00390625" style="122" customWidth="1"/>
    <col min="103" max="103" width="10.57421875" style="122" customWidth="1"/>
    <col min="104" max="104" width="5.00390625" style="122" customWidth="1"/>
    <col min="105" max="105" width="10.57421875" style="122" customWidth="1"/>
    <col min="106" max="106" width="5.00390625" style="122" customWidth="1"/>
    <col min="107" max="107" width="10.57421875" style="122" customWidth="1"/>
    <col min="108" max="108" width="5.00390625" style="122" customWidth="1"/>
    <col min="109" max="109" width="10.57421875" style="122" customWidth="1"/>
    <col min="110" max="110" width="5.00390625" style="122" customWidth="1"/>
    <col min="111" max="111" width="10.57421875" style="122" customWidth="1"/>
    <col min="112" max="112" width="5.00390625" style="122" customWidth="1"/>
    <col min="113" max="113" width="10.57421875" style="122" customWidth="1"/>
    <col min="114" max="114" width="5.00390625" style="122" customWidth="1"/>
    <col min="115" max="115" width="10.57421875" style="122" customWidth="1"/>
    <col min="116" max="116" width="5.00390625" style="122" customWidth="1"/>
    <col min="117" max="117" width="10.57421875" style="122" customWidth="1"/>
    <col min="118" max="118" width="5.00390625" style="122" customWidth="1"/>
    <col min="119" max="119" width="10.57421875" style="122" customWidth="1"/>
    <col min="120" max="120" width="5.00390625" style="122" customWidth="1"/>
    <col min="121" max="121" width="10.57421875" style="122" customWidth="1"/>
    <col min="122" max="122" width="5.00390625" style="122" customWidth="1"/>
    <col min="123" max="123" width="10.57421875" style="122" customWidth="1"/>
    <col min="124" max="124" width="5.00390625" style="122" customWidth="1"/>
    <col min="125" max="125" width="10.57421875" style="122" customWidth="1"/>
    <col min="126" max="126" width="5.00390625" style="122" customWidth="1"/>
    <col min="127" max="127" width="10.57421875" style="122" customWidth="1"/>
    <col min="128" max="128" width="5.00390625" style="122" customWidth="1"/>
    <col min="129" max="129" width="10.57421875" style="122" customWidth="1"/>
    <col min="130" max="130" width="5.00390625" style="122" customWidth="1"/>
    <col min="131" max="131" width="10.57421875" style="122" customWidth="1"/>
    <col min="132" max="132" width="5.00390625" style="122" customWidth="1"/>
    <col min="133" max="133" width="10.57421875" style="122" customWidth="1"/>
    <col min="134" max="134" width="5.00390625" style="122" customWidth="1"/>
    <col min="135" max="135" width="10.57421875" style="122" customWidth="1"/>
    <col min="136" max="136" width="5.00390625" style="122" customWidth="1"/>
    <col min="137" max="137" width="10.57421875" style="122" customWidth="1"/>
    <col min="138" max="138" width="5.00390625" style="122" customWidth="1"/>
    <col min="139" max="139" width="10.57421875" style="122" customWidth="1"/>
    <col min="140" max="140" width="5.00390625" style="122" customWidth="1"/>
    <col min="141" max="141" width="10.57421875" style="122" customWidth="1"/>
    <col min="142" max="143" width="5.00390625" style="122" customWidth="1"/>
    <col min="144" max="144" width="10.57421875" style="122" customWidth="1"/>
    <col min="145" max="145" width="5.00390625" style="122" customWidth="1"/>
    <col min="146" max="146" width="10.57421875" style="122" customWidth="1"/>
    <col min="147" max="147" width="5.00390625" style="122" customWidth="1"/>
    <col min="148" max="148" width="10.57421875" style="122" customWidth="1"/>
    <col min="149" max="149" width="5.00390625" style="122" customWidth="1"/>
    <col min="150" max="150" width="10.57421875" style="122" customWidth="1"/>
    <col min="151" max="151" width="5.00390625" style="122" customWidth="1"/>
    <col min="152" max="152" width="10.57421875" style="122" customWidth="1"/>
    <col min="153" max="153" width="5.00390625" style="122" customWidth="1"/>
    <col min="154" max="154" width="10.57421875" style="122" customWidth="1"/>
    <col min="155" max="155" width="5.00390625" style="122" customWidth="1"/>
    <col min="156" max="156" width="10.57421875" style="122" customWidth="1"/>
    <col min="157" max="157" width="5.00390625" style="122" customWidth="1"/>
    <col min="158" max="158" width="10.57421875" style="122" customWidth="1"/>
    <col min="159" max="159" width="5.00390625" style="122" customWidth="1"/>
    <col min="160" max="160" width="10.57421875" style="122" customWidth="1"/>
    <col min="161" max="161" width="5.00390625" style="122" customWidth="1"/>
    <col min="162" max="162" width="10.57421875" style="122" customWidth="1"/>
    <col min="163" max="163" width="5.00390625" style="122" customWidth="1"/>
    <col min="164" max="164" width="10.57421875" style="122" customWidth="1"/>
    <col min="165" max="165" width="5.00390625" style="122" customWidth="1"/>
    <col min="166" max="166" width="10.57421875" style="122" customWidth="1"/>
    <col min="167" max="167" width="5.00390625" style="122" customWidth="1"/>
    <col min="168" max="168" width="10.57421875" style="122" customWidth="1"/>
    <col min="169" max="169" width="4.00390625" style="122" customWidth="1"/>
    <col min="170" max="170" width="9.57421875" style="122" customWidth="1"/>
    <col min="171" max="171" width="4.00390625" style="122" customWidth="1"/>
    <col min="172" max="172" width="9.57421875" style="122" customWidth="1"/>
    <col min="173" max="173" width="4.00390625" style="122" customWidth="1"/>
    <col min="174" max="174" width="9.57421875" style="122" customWidth="1"/>
    <col min="175" max="175" width="4.00390625" style="122" customWidth="1"/>
    <col min="176" max="176" width="9.57421875" style="122" customWidth="1"/>
    <col min="177" max="177" width="4.00390625" style="122" customWidth="1"/>
    <col min="178" max="178" width="9.57421875" style="122" customWidth="1"/>
    <col min="179" max="180" width="5.00390625" style="122" customWidth="1"/>
    <col min="181" max="181" width="9.57421875" style="122" customWidth="1"/>
    <col min="182" max="182" width="4.00390625" style="122" customWidth="1"/>
    <col min="183" max="183" width="9.57421875" style="122" customWidth="1"/>
    <col min="184" max="184" width="4.00390625" style="122" customWidth="1"/>
    <col min="185" max="185" width="9.57421875" style="122" customWidth="1"/>
    <col min="186" max="186" width="4.00390625" style="122" customWidth="1"/>
    <col min="187" max="187" width="9.57421875" style="122" customWidth="1"/>
    <col min="188" max="188" width="4.00390625" style="122" customWidth="1"/>
    <col min="189" max="189" width="9.57421875" style="122" customWidth="1"/>
    <col min="190" max="190" width="4.00390625" style="122" customWidth="1"/>
    <col min="191" max="191" width="9.57421875" style="122" customWidth="1"/>
    <col min="192" max="192" width="4.00390625" style="122" customWidth="1"/>
    <col min="193" max="193" width="9.57421875" style="122" customWidth="1"/>
    <col min="194" max="194" width="4.00390625" style="122" customWidth="1"/>
    <col min="195" max="195" width="9.57421875" style="122" customWidth="1"/>
    <col min="196" max="196" width="4.00390625" style="122" customWidth="1"/>
    <col min="197" max="197" width="9.57421875" style="122" customWidth="1"/>
    <col min="198" max="198" width="4.00390625" style="122" customWidth="1"/>
    <col min="199" max="199" width="9.57421875" style="122" customWidth="1"/>
    <col min="200" max="200" width="4.00390625" style="122" customWidth="1"/>
    <col min="201" max="201" width="9.57421875" style="122" customWidth="1"/>
    <col min="202" max="202" width="4.00390625" style="122" customWidth="1"/>
    <col min="203" max="203" width="9.57421875" style="122" customWidth="1"/>
    <col min="204" max="204" width="4.00390625" style="122" customWidth="1"/>
    <col min="205" max="205" width="9.57421875" style="122" customWidth="1"/>
    <col min="206" max="206" width="4.00390625" style="122" customWidth="1"/>
    <col min="207" max="207" width="9.57421875" style="122" customWidth="1"/>
    <col min="208" max="208" width="4.00390625" style="122" customWidth="1"/>
    <col min="209" max="209" width="9.57421875" style="122" customWidth="1"/>
    <col min="210" max="210" width="4.00390625" style="122" customWidth="1"/>
    <col min="211" max="211" width="9.57421875" style="122" customWidth="1"/>
    <col min="212" max="212" width="4.00390625" style="122" customWidth="1"/>
    <col min="213" max="213" width="9.57421875" style="122" customWidth="1"/>
    <col min="214" max="214" width="4.00390625" style="122" customWidth="1"/>
    <col min="215" max="215" width="9.57421875" style="122" customWidth="1"/>
    <col min="216" max="216" width="4.00390625" style="122" customWidth="1"/>
    <col min="217" max="217" width="9.57421875" style="122" customWidth="1"/>
    <col min="218" max="218" width="4.00390625" style="122" customWidth="1"/>
    <col min="219" max="219" width="9.57421875" style="122" customWidth="1"/>
    <col min="220" max="220" width="4.00390625" style="122" customWidth="1"/>
    <col min="221" max="221" width="9.57421875" style="122" customWidth="1"/>
    <col min="222" max="222" width="4.00390625" style="122" customWidth="1"/>
    <col min="223" max="223" width="9.57421875" style="122" customWidth="1"/>
    <col min="224" max="224" width="4.00390625" style="122" customWidth="1"/>
    <col min="225" max="225" width="9.57421875" style="122" customWidth="1"/>
    <col min="226" max="226" width="4.00390625" style="122" customWidth="1"/>
    <col min="227" max="227" width="9.57421875" style="122" customWidth="1"/>
    <col min="228" max="228" width="4.00390625" style="122" customWidth="1"/>
    <col min="229" max="229" width="9.57421875" style="122" customWidth="1"/>
    <col min="230" max="230" width="4.00390625" style="122" customWidth="1"/>
    <col min="231" max="231" width="9.57421875" style="122" customWidth="1"/>
    <col min="232" max="232" width="4.00390625" style="122" customWidth="1"/>
    <col min="233" max="233" width="9.57421875" style="122" customWidth="1"/>
    <col min="234" max="234" width="4.00390625" style="122" customWidth="1"/>
    <col min="235" max="235" width="9.57421875" style="122" customWidth="1"/>
    <col min="236" max="236" width="4.00390625" style="122" customWidth="1"/>
    <col min="237" max="237" width="9.57421875" style="122" customWidth="1"/>
    <col min="238" max="238" width="4.00390625" style="122" customWidth="1"/>
    <col min="239" max="239" width="9.57421875" style="122" customWidth="1"/>
    <col min="240" max="240" width="4.00390625" style="122" customWidth="1"/>
    <col min="241" max="241" width="9.57421875" style="122" customWidth="1"/>
    <col min="242" max="242" width="4.00390625" style="122" customWidth="1"/>
    <col min="243" max="243" width="9.57421875" style="122" customWidth="1"/>
    <col min="244" max="244" width="4.00390625" style="122" customWidth="1"/>
    <col min="245" max="245" width="9.57421875" style="122" customWidth="1"/>
    <col min="246" max="246" width="4.00390625" style="122" customWidth="1"/>
    <col min="247" max="247" width="9.57421875" style="122" customWidth="1"/>
    <col min="248" max="248" width="4.00390625" style="122" customWidth="1"/>
    <col min="249" max="249" width="9.57421875" style="122" customWidth="1"/>
    <col min="250" max="250" width="4.00390625" style="122" customWidth="1"/>
    <col min="251" max="251" width="9.57421875" style="122" customWidth="1"/>
    <col min="252" max="252" width="4.00390625" style="122" customWidth="1"/>
    <col min="253" max="16384" width="9.57421875" style="122" customWidth="1"/>
  </cols>
  <sheetData>
    <row r="1" ht="12.75">
      <c r="A1" s="6" t="s">
        <v>80</v>
      </c>
    </row>
    <row r="2" spans="1:28" ht="12.75">
      <c r="A2" s="209" t="s">
        <v>11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ht="13.5" thickBot="1">
      <c r="A3" s="124"/>
    </row>
    <row r="4" spans="1:28" ht="12.75">
      <c r="A4" s="125"/>
      <c r="B4" s="210">
        <v>1999</v>
      </c>
      <c r="C4" s="211"/>
      <c r="D4" s="210">
        <f>B4-1</f>
        <v>1998</v>
      </c>
      <c r="E4" s="211"/>
      <c r="F4" s="210">
        <f>D4-1</f>
        <v>1997</v>
      </c>
      <c r="G4" s="211"/>
      <c r="H4" s="210">
        <f>F4-1</f>
        <v>1996</v>
      </c>
      <c r="I4" s="211"/>
      <c r="J4" s="210">
        <f>H4-1</f>
        <v>1995</v>
      </c>
      <c r="K4" s="211"/>
      <c r="L4" s="210">
        <f>J4-1</f>
        <v>1994</v>
      </c>
      <c r="M4" s="211"/>
      <c r="N4" s="210">
        <f>L4-1</f>
        <v>1993</v>
      </c>
      <c r="O4" s="211"/>
      <c r="P4" s="210">
        <f>N4-1</f>
        <v>1992</v>
      </c>
      <c r="Q4" s="211"/>
      <c r="R4" s="210">
        <f>P4-1</f>
        <v>1991</v>
      </c>
      <c r="S4" s="211"/>
      <c r="T4" s="210">
        <f>R4-1</f>
        <v>1990</v>
      </c>
      <c r="U4" s="211"/>
      <c r="V4" s="210">
        <f>T4-1</f>
        <v>1989</v>
      </c>
      <c r="W4" s="211"/>
      <c r="X4" s="210" t="s">
        <v>81</v>
      </c>
      <c r="Y4" s="211"/>
      <c r="Z4" s="188" t="s">
        <v>25</v>
      </c>
      <c r="AA4" s="189"/>
      <c r="AB4" s="189"/>
    </row>
    <row r="5" spans="1:28" ht="12.75">
      <c r="A5" s="126"/>
      <c r="B5" s="127" t="s">
        <v>1</v>
      </c>
      <c r="C5" s="128" t="s">
        <v>2</v>
      </c>
      <c r="D5" s="127" t="s">
        <v>1</v>
      </c>
      <c r="E5" s="128" t="s">
        <v>2</v>
      </c>
      <c r="F5" s="127" t="s">
        <v>1</v>
      </c>
      <c r="G5" s="128" t="s">
        <v>2</v>
      </c>
      <c r="H5" s="127" t="s">
        <v>1</v>
      </c>
      <c r="I5" s="128" t="s">
        <v>2</v>
      </c>
      <c r="J5" s="127" t="s">
        <v>1</v>
      </c>
      <c r="K5" s="128" t="s">
        <v>2</v>
      </c>
      <c r="L5" s="127" t="s">
        <v>1</v>
      </c>
      <c r="M5" s="128" t="s">
        <v>2</v>
      </c>
      <c r="N5" s="127" t="s">
        <v>1</v>
      </c>
      <c r="O5" s="128" t="s">
        <v>2</v>
      </c>
      <c r="P5" s="127" t="s">
        <v>1</v>
      </c>
      <c r="Q5" s="128" t="s">
        <v>2</v>
      </c>
      <c r="R5" s="127" t="s">
        <v>1</v>
      </c>
      <c r="S5" s="128" t="s">
        <v>2</v>
      </c>
      <c r="T5" s="127" t="s">
        <v>1</v>
      </c>
      <c r="U5" s="128" t="s">
        <v>2</v>
      </c>
      <c r="V5" s="127" t="s">
        <v>1</v>
      </c>
      <c r="W5" s="128" t="s">
        <v>2</v>
      </c>
      <c r="X5" s="127" t="s">
        <v>1</v>
      </c>
      <c r="Y5" s="128" t="s">
        <v>2</v>
      </c>
      <c r="Z5" s="127" t="s">
        <v>1</v>
      </c>
      <c r="AA5" s="128" t="s">
        <v>2</v>
      </c>
      <c r="AB5" s="129" t="s">
        <v>23</v>
      </c>
    </row>
    <row r="6" spans="1:28" s="123" customFormat="1" ht="12.75">
      <c r="A6" s="121" t="s">
        <v>71</v>
      </c>
      <c r="B6" s="130"/>
      <c r="C6" s="131"/>
      <c r="D6" s="130"/>
      <c r="E6" s="131"/>
      <c r="F6" s="130"/>
      <c r="G6" s="131"/>
      <c r="H6" s="130"/>
      <c r="I6" s="131"/>
      <c r="J6" s="130"/>
      <c r="K6" s="131"/>
      <c r="L6" s="130"/>
      <c r="M6" s="131"/>
      <c r="N6" s="130"/>
      <c r="O6" s="131"/>
      <c r="P6" s="130"/>
      <c r="Q6" s="131"/>
      <c r="R6" s="130"/>
      <c r="S6" s="131"/>
      <c r="T6" s="130"/>
      <c r="U6" s="131"/>
      <c r="V6" s="130"/>
      <c r="W6" s="131"/>
      <c r="X6" s="130"/>
      <c r="Y6" s="131"/>
      <c r="Z6" s="130"/>
      <c r="AA6" s="131"/>
      <c r="AB6" s="131"/>
    </row>
    <row r="7" spans="1:28" ht="12.75">
      <c r="A7" s="132" t="s">
        <v>34</v>
      </c>
      <c r="B7" s="119">
        <v>0</v>
      </c>
      <c r="C7" s="100">
        <v>0</v>
      </c>
      <c r="D7" s="119">
        <v>0</v>
      </c>
      <c r="E7" s="100">
        <v>0</v>
      </c>
      <c r="F7" s="119">
        <v>2</v>
      </c>
      <c r="G7" s="100">
        <v>1</v>
      </c>
      <c r="H7" s="119">
        <v>29</v>
      </c>
      <c r="I7" s="100">
        <v>18</v>
      </c>
      <c r="J7" s="119">
        <v>38</v>
      </c>
      <c r="K7" s="100">
        <v>44</v>
      </c>
      <c r="L7" s="119">
        <v>52</v>
      </c>
      <c r="M7" s="100">
        <v>29</v>
      </c>
      <c r="N7" s="119">
        <v>48</v>
      </c>
      <c r="O7" s="100">
        <v>33</v>
      </c>
      <c r="P7" s="119">
        <v>55</v>
      </c>
      <c r="Q7" s="100">
        <v>52</v>
      </c>
      <c r="R7" s="119">
        <v>49</v>
      </c>
      <c r="S7" s="100">
        <v>39</v>
      </c>
      <c r="T7" s="119">
        <v>3</v>
      </c>
      <c r="U7" s="100">
        <v>5</v>
      </c>
      <c r="V7" s="119">
        <v>0</v>
      </c>
      <c r="W7" s="100">
        <v>1</v>
      </c>
      <c r="X7" s="119">
        <v>0</v>
      </c>
      <c r="Y7" s="100">
        <v>0</v>
      </c>
      <c r="Z7" s="133">
        <v>276</v>
      </c>
      <c r="AA7" s="106">
        <v>222</v>
      </c>
      <c r="AB7" s="100">
        <v>498</v>
      </c>
    </row>
    <row r="8" spans="1:28" ht="12.75">
      <c r="A8" s="132" t="s">
        <v>35</v>
      </c>
      <c r="B8" s="119">
        <v>0</v>
      </c>
      <c r="C8" s="120">
        <v>0</v>
      </c>
      <c r="D8" s="119">
        <v>0</v>
      </c>
      <c r="E8" s="120">
        <v>0</v>
      </c>
      <c r="F8" s="119">
        <v>6</v>
      </c>
      <c r="G8" s="120">
        <v>5</v>
      </c>
      <c r="H8" s="119">
        <v>52</v>
      </c>
      <c r="I8" s="120">
        <v>33</v>
      </c>
      <c r="J8" s="119">
        <v>69</v>
      </c>
      <c r="K8" s="120">
        <v>66</v>
      </c>
      <c r="L8" s="119">
        <v>69</v>
      </c>
      <c r="M8" s="120">
        <v>74</v>
      </c>
      <c r="N8" s="119">
        <v>86</v>
      </c>
      <c r="O8" s="120">
        <v>65</v>
      </c>
      <c r="P8" s="119">
        <v>83</v>
      </c>
      <c r="Q8" s="120">
        <v>67</v>
      </c>
      <c r="R8" s="119">
        <v>75</v>
      </c>
      <c r="S8" s="120">
        <v>57</v>
      </c>
      <c r="T8" s="119">
        <v>15</v>
      </c>
      <c r="U8" s="120">
        <v>17</v>
      </c>
      <c r="V8" s="119">
        <v>0</v>
      </c>
      <c r="W8" s="120">
        <v>0</v>
      </c>
      <c r="X8" s="119">
        <v>0</v>
      </c>
      <c r="Y8" s="120">
        <v>0</v>
      </c>
      <c r="Z8" s="133">
        <v>455</v>
      </c>
      <c r="AA8" s="134">
        <v>384</v>
      </c>
      <c r="AB8" s="100">
        <v>839</v>
      </c>
    </row>
    <row r="9" spans="1:28" ht="12.75">
      <c r="A9" s="132" t="s">
        <v>36</v>
      </c>
      <c r="B9" s="119">
        <v>0</v>
      </c>
      <c r="C9" s="120">
        <v>0</v>
      </c>
      <c r="D9" s="119">
        <v>0</v>
      </c>
      <c r="E9" s="120">
        <v>0</v>
      </c>
      <c r="F9" s="119">
        <v>0</v>
      </c>
      <c r="G9" s="120">
        <v>2</v>
      </c>
      <c r="H9" s="119">
        <v>11</v>
      </c>
      <c r="I9" s="120">
        <v>6</v>
      </c>
      <c r="J9" s="119">
        <v>10</v>
      </c>
      <c r="K9" s="120">
        <v>6</v>
      </c>
      <c r="L9" s="119">
        <v>11</v>
      </c>
      <c r="M9" s="120">
        <v>4</v>
      </c>
      <c r="N9" s="119">
        <v>11</v>
      </c>
      <c r="O9" s="120">
        <v>7</v>
      </c>
      <c r="P9" s="119">
        <v>22</v>
      </c>
      <c r="Q9" s="120">
        <v>16</v>
      </c>
      <c r="R9" s="119">
        <v>7</v>
      </c>
      <c r="S9" s="120">
        <v>3</v>
      </c>
      <c r="T9" s="119">
        <v>0</v>
      </c>
      <c r="U9" s="120">
        <v>0</v>
      </c>
      <c r="V9" s="119">
        <v>0</v>
      </c>
      <c r="W9" s="120">
        <v>0</v>
      </c>
      <c r="X9" s="119">
        <v>0</v>
      </c>
      <c r="Y9" s="120">
        <v>0</v>
      </c>
      <c r="Z9" s="133">
        <v>72</v>
      </c>
      <c r="AA9" s="134">
        <v>44</v>
      </c>
      <c r="AB9" s="100">
        <v>116</v>
      </c>
    </row>
    <row r="10" spans="1:28" ht="12.75">
      <c r="A10" s="132" t="s">
        <v>37</v>
      </c>
      <c r="B10" s="119">
        <v>1</v>
      </c>
      <c r="C10" s="120">
        <v>0</v>
      </c>
      <c r="D10" s="119">
        <v>0</v>
      </c>
      <c r="E10" s="120">
        <v>0</v>
      </c>
      <c r="F10" s="119">
        <v>0</v>
      </c>
      <c r="G10" s="120">
        <v>3</v>
      </c>
      <c r="H10" s="119">
        <v>22</v>
      </c>
      <c r="I10" s="120">
        <v>14</v>
      </c>
      <c r="J10" s="119">
        <v>40</v>
      </c>
      <c r="K10" s="120">
        <v>37</v>
      </c>
      <c r="L10" s="119">
        <v>33</v>
      </c>
      <c r="M10" s="120">
        <v>32</v>
      </c>
      <c r="N10" s="119">
        <v>35</v>
      </c>
      <c r="O10" s="120">
        <v>30</v>
      </c>
      <c r="P10" s="119">
        <v>32</v>
      </c>
      <c r="Q10" s="120">
        <v>21</v>
      </c>
      <c r="R10" s="119">
        <v>34</v>
      </c>
      <c r="S10" s="120">
        <v>30</v>
      </c>
      <c r="T10" s="119">
        <v>12</v>
      </c>
      <c r="U10" s="120">
        <v>8</v>
      </c>
      <c r="V10" s="119">
        <v>2</v>
      </c>
      <c r="W10" s="120">
        <v>0</v>
      </c>
      <c r="X10" s="119">
        <v>0</v>
      </c>
      <c r="Y10" s="120">
        <v>0</v>
      </c>
      <c r="Z10" s="133">
        <v>211</v>
      </c>
      <c r="AA10" s="134">
        <v>175</v>
      </c>
      <c r="AB10" s="100">
        <v>386</v>
      </c>
    </row>
    <row r="11" spans="1:28" s="39" customFormat="1" ht="12.75">
      <c r="A11" s="135" t="s">
        <v>22</v>
      </c>
      <c r="B11" s="136">
        <v>1</v>
      </c>
      <c r="C11" s="137">
        <v>0</v>
      </c>
      <c r="D11" s="136">
        <v>0</v>
      </c>
      <c r="E11" s="137">
        <v>0</v>
      </c>
      <c r="F11" s="136">
        <v>8</v>
      </c>
      <c r="G11" s="137">
        <v>11</v>
      </c>
      <c r="H11" s="136">
        <v>114</v>
      </c>
      <c r="I11" s="137">
        <v>71</v>
      </c>
      <c r="J11" s="136">
        <v>157</v>
      </c>
      <c r="K11" s="137">
        <v>153</v>
      </c>
      <c r="L11" s="136">
        <v>165</v>
      </c>
      <c r="M11" s="137">
        <v>139</v>
      </c>
      <c r="N11" s="136">
        <v>180</v>
      </c>
      <c r="O11" s="137">
        <v>135</v>
      </c>
      <c r="P11" s="136">
        <v>192</v>
      </c>
      <c r="Q11" s="137">
        <v>156</v>
      </c>
      <c r="R11" s="136">
        <v>165</v>
      </c>
      <c r="S11" s="137">
        <v>129</v>
      </c>
      <c r="T11" s="136">
        <v>30</v>
      </c>
      <c r="U11" s="137">
        <v>30</v>
      </c>
      <c r="V11" s="136">
        <v>2</v>
      </c>
      <c r="W11" s="137">
        <v>1</v>
      </c>
      <c r="X11" s="136">
        <v>0</v>
      </c>
      <c r="Y11" s="137">
        <v>0</v>
      </c>
      <c r="Z11" s="136">
        <v>1014</v>
      </c>
      <c r="AA11" s="137">
        <v>825</v>
      </c>
      <c r="AB11" s="137">
        <v>1839</v>
      </c>
    </row>
    <row r="12" spans="1:28" s="39" customFormat="1" ht="12.75">
      <c r="A12" s="138" t="s">
        <v>56</v>
      </c>
      <c r="B12" s="139"/>
      <c r="C12" s="140"/>
      <c r="D12" s="139"/>
      <c r="E12" s="140"/>
      <c r="F12" s="139"/>
      <c r="G12" s="140"/>
      <c r="H12" s="139"/>
      <c r="I12" s="140"/>
      <c r="J12" s="139"/>
      <c r="K12" s="140"/>
      <c r="L12" s="139"/>
      <c r="M12" s="140"/>
      <c r="N12" s="139"/>
      <c r="O12" s="140"/>
      <c r="P12" s="139"/>
      <c r="Q12" s="140"/>
      <c r="R12" s="139"/>
      <c r="S12" s="140"/>
      <c r="T12" s="139"/>
      <c r="U12" s="140"/>
      <c r="V12" s="139"/>
      <c r="W12" s="140"/>
      <c r="X12" s="139"/>
      <c r="Y12" s="140"/>
      <c r="Z12" s="139"/>
      <c r="AA12" s="140"/>
      <c r="AB12" s="140"/>
    </row>
    <row r="13" spans="1:28" s="39" customFormat="1" ht="13.5" thickBot="1">
      <c r="A13" s="141" t="s">
        <v>72</v>
      </c>
      <c r="B13" s="139"/>
      <c r="C13" s="140"/>
      <c r="D13" s="139"/>
      <c r="E13" s="140"/>
      <c r="F13" s="139"/>
      <c r="G13" s="140"/>
      <c r="H13" s="139"/>
      <c r="I13" s="140"/>
      <c r="J13" s="139"/>
      <c r="K13" s="140"/>
      <c r="L13" s="139"/>
      <c r="M13" s="140"/>
      <c r="N13" s="139"/>
      <c r="O13" s="140"/>
      <c r="P13" s="139"/>
      <c r="Q13" s="140"/>
      <c r="R13" s="139"/>
      <c r="S13" s="140"/>
      <c r="T13" s="139"/>
      <c r="U13" s="140"/>
      <c r="V13" s="139"/>
      <c r="W13" s="140"/>
      <c r="X13" s="139"/>
      <c r="Y13" s="140"/>
      <c r="Z13" s="139"/>
      <c r="AA13" s="140"/>
      <c r="AB13" s="140"/>
    </row>
    <row r="14" spans="1:28" ht="12.75">
      <c r="A14" s="132" t="s">
        <v>34</v>
      </c>
      <c r="B14" s="119">
        <v>0</v>
      </c>
      <c r="C14" s="100">
        <v>0</v>
      </c>
      <c r="D14" s="119">
        <v>1</v>
      </c>
      <c r="E14" s="100">
        <v>0</v>
      </c>
      <c r="F14" s="119">
        <v>82</v>
      </c>
      <c r="G14" s="100">
        <v>78</v>
      </c>
      <c r="H14" s="142">
        <v>3633</v>
      </c>
      <c r="I14" s="143">
        <v>3686</v>
      </c>
      <c r="J14" s="119">
        <v>1498</v>
      </c>
      <c r="K14" s="100">
        <v>1398</v>
      </c>
      <c r="L14" s="119">
        <v>251</v>
      </c>
      <c r="M14" s="100">
        <v>207</v>
      </c>
      <c r="N14" s="119">
        <v>23</v>
      </c>
      <c r="O14" s="100">
        <v>23</v>
      </c>
      <c r="P14" s="119">
        <v>1</v>
      </c>
      <c r="Q14" s="100">
        <v>1</v>
      </c>
      <c r="R14" s="119">
        <v>1</v>
      </c>
      <c r="S14" s="100">
        <v>1</v>
      </c>
      <c r="T14" s="119">
        <v>0</v>
      </c>
      <c r="U14" s="100">
        <v>0</v>
      </c>
      <c r="V14" s="119">
        <v>0</v>
      </c>
      <c r="W14" s="100">
        <v>0</v>
      </c>
      <c r="X14" s="119">
        <v>0</v>
      </c>
      <c r="Y14" s="100">
        <v>0</v>
      </c>
      <c r="Z14" s="133">
        <v>5490</v>
      </c>
      <c r="AA14" s="106">
        <v>5394</v>
      </c>
      <c r="AB14" s="100">
        <v>10884</v>
      </c>
    </row>
    <row r="15" spans="1:28" ht="12.75">
      <c r="A15" s="132" t="s">
        <v>35</v>
      </c>
      <c r="B15" s="119">
        <v>0</v>
      </c>
      <c r="C15" s="120">
        <v>0</v>
      </c>
      <c r="D15" s="119">
        <v>10</v>
      </c>
      <c r="E15" s="120">
        <v>6</v>
      </c>
      <c r="F15" s="119">
        <v>372</v>
      </c>
      <c r="G15" s="120">
        <v>332</v>
      </c>
      <c r="H15" s="119">
        <v>21150</v>
      </c>
      <c r="I15" s="144">
        <v>22049</v>
      </c>
      <c r="J15" s="119">
        <v>4339</v>
      </c>
      <c r="K15" s="120">
        <v>3828</v>
      </c>
      <c r="L15" s="119">
        <v>425</v>
      </c>
      <c r="M15" s="120">
        <v>322</v>
      </c>
      <c r="N15" s="119">
        <v>19</v>
      </c>
      <c r="O15" s="120">
        <v>16</v>
      </c>
      <c r="P15" s="119">
        <v>1</v>
      </c>
      <c r="Q15" s="120">
        <v>0</v>
      </c>
      <c r="R15" s="119">
        <v>0</v>
      </c>
      <c r="S15" s="120">
        <v>0</v>
      </c>
      <c r="T15" s="119">
        <v>0</v>
      </c>
      <c r="U15" s="120">
        <v>0</v>
      </c>
      <c r="V15" s="119">
        <v>0</v>
      </c>
      <c r="W15" s="120">
        <v>0</v>
      </c>
      <c r="X15" s="119">
        <v>0</v>
      </c>
      <c r="Y15" s="120">
        <v>0</v>
      </c>
      <c r="Z15" s="133">
        <v>26316</v>
      </c>
      <c r="AA15" s="134">
        <v>26553</v>
      </c>
      <c r="AB15" s="100">
        <v>52869</v>
      </c>
    </row>
    <row r="16" spans="1:28" ht="12.75">
      <c r="A16" s="132" t="s">
        <v>36</v>
      </c>
      <c r="B16" s="119">
        <v>0</v>
      </c>
      <c r="C16" s="120">
        <v>1</v>
      </c>
      <c r="D16" s="119">
        <v>0</v>
      </c>
      <c r="E16" s="120">
        <v>0</v>
      </c>
      <c r="F16" s="119">
        <v>0</v>
      </c>
      <c r="G16" s="120">
        <v>1</v>
      </c>
      <c r="H16" s="119">
        <v>692</v>
      </c>
      <c r="I16" s="144">
        <v>282</v>
      </c>
      <c r="J16" s="119">
        <v>363</v>
      </c>
      <c r="K16" s="120">
        <v>155</v>
      </c>
      <c r="L16" s="119">
        <v>16</v>
      </c>
      <c r="M16" s="120">
        <v>22</v>
      </c>
      <c r="N16" s="119">
        <v>0</v>
      </c>
      <c r="O16" s="120">
        <v>3</v>
      </c>
      <c r="P16" s="119">
        <v>0</v>
      </c>
      <c r="Q16" s="120">
        <v>0</v>
      </c>
      <c r="R16" s="119">
        <v>0</v>
      </c>
      <c r="S16" s="120">
        <v>0</v>
      </c>
      <c r="T16" s="119">
        <v>0</v>
      </c>
      <c r="U16" s="120">
        <v>0</v>
      </c>
      <c r="V16" s="119">
        <v>0</v>
      </c>
      <c r="W16" s="120">
        <v>0</v>
      </c>
      <c r="X16" s="119">
        <v>0</v>
      </c>
      <c r="Y16" s="120">
        <v>0</v>
      </c>
      <c r="Z16" s="133">
        <v>1071</v>
      </c>
      <c r="AA16" s="134">
        <v>464</v>
      </c>
      <c r="AB16" s="100">
        <v>1535</v>
      </c>
    </row>
    <row r="17" spans="1:28" ht="12.75">
      <c r="A17" s="132" t="s">
        <v>37</v>
      </c>
      <c r="B17" s="119">
        <v>0</v>
      </c>
      <c r="C17" s="120">
        <v>0</v>
      </c>
      <c r="D17" s="119">
        <v>0</v>
      </c>
      <c r="E17" s="120">
        <v>0</v>
      </c>
      <c r="F17" s="119">
        <v>10</v>
      </c>
      <c r="G17" s="120">
        <v>6</v>
      </c>
      <c r="H17" s="119">
        <v>1000</v>
      </c>
      <c r="I17" s="144">
        <v>603</v>
      </c>
      <c r="J17" s="119">
        <v>567</v>
      </c>
      <c r="K17" s="120">
        <v>296</v>
      </c>
      <c r="L17" s="119">
        <v>87</v>
      </c>
      <c r="M17" s="120">
        <v>59</v>
      </c>
      <c r="N17" s="119">
        <v>7</v>
      </c>
      <c r="O17" s="120">
        <v>8</v>
      </c>
      <c r="P17" s="119">
        <v>0</v>
      </c>
      <c r="Q17" s="120">
        <v>0</v>
      </c>
      <c r="R17" s="119">
        <v>0</v>
      </c>
      <c r="S17" s="120">
        <v>1</v>
      </c>
      <c r="T17" s="119">
        <v>0</v>
      </c>
      <c r="U17" s="120">
        <v>1</v>
      </c>
      <c r="V17" s="119">
        <v>0</v>
      </c>
      <c r="W17" s="120">
        <v>0</v>
      </c>
      <c r="X17" s="119">
        <v>0</v>
      </c>
      <c r="Y17" s="120">
        <v>0</v>
      </c>
      <c r="Z17" s="133">
        <v>1671</v>
      </c>
      <c r="AA17" s="134">
        <v>974</v>
      </c>
      <c r="AB17" s="100">
        <v>2645</v>
      </c>
    </row>
    <row r="18" spans="1:28" ht="12.75">
      <c r="A18" s="132" t="s">
        <v>38</v>
      </c>
      <c r="B18" s="119">
        <v>0</v>
      </c>
      <c r="C18" s="120">
        <v>0</v>
      </c>
      <c r="D18" s="119">
        <v>0</v>
      </c>
      <c r="E18" s="120">
        <v>0</v>
      </c>
      <c r="F18" s="119">
        <v>0</v>
      </c>
      <c r="G18" s="120">
        <v>0</v>
      </c>
      <c r="H18" s="119">
        <v>4</v>
      </c>
      <c r="I18" s="144">
        <v>3</v>
      </c>
      <c r="J18" s="119">
        <v>14</v>
      </c>
      <c r="K18" s="120">
        <v>2</v>
      </c>
      <c r="L18" s="119">
        <v>0</v>
      </c>
      <c r="M18" s="120">
        <v>0</v>
      </c>
      <c r="N18" s="119">
        <v>0</v>
      </c>
      <c r="O18" s="120">
        <v>0</v>
      </c>
      <c r="P18" s="119">
        <v>0</v>
      </c>
      <c r="Q18" s="120">
        <v>0</v>
      </c>
      <c r="R18" s="119">
        <v>0</v>
      </c>
      <c r="S18" s="120">
        <v>0</v>
      </c>
      <c r="T18" s="119">
        <v>0</v>
      </c>
      <c r="U18" s="120">
        <v>0</v>
      </c>
      <c r="V18" s="119">
        <v>0</v>
      </c>
      <c r="W18" s="120">
        <v>0</v>
      </c>
      <c r="X18" s="119">
        <v>0</v>
      </c>
      <c r="Y18" s="120">
        <v>0</v>
      </c>
      <c r="Z18" s="133">
        <v>18</v>
      </c>
      <c r="AA18" s="134">
        <v>5</v>
      </c>
      <c r="AB18" s="100">
        <v>23</v>
      </c>
    </row>
    <row r="19" spans="1:28" s="39" customFormat="1" ht="13.5" thickBot="1">
      <c r="A19" s="135" t="s">
        <v>22</v>
      </c>
      <c r="B19" s="136">
        <v>0</v>
      </c>
      <c r="C19" s="137">
        <v>1</v>
      </c>
      <c r="D19" s="136">
        <v>11</v>
      </c>
      <c r="E19" s="137">
        <v>6</v>
      </c>
      <c r="F19" s="136">
        <v>464</v>
      </c>
      <c r="G19" s="137">
        <v>417</v>
      </c>
      <c r="H19" s="145">
        <v>26479</v>
      </c>
      <c r="I19" s="146">
        <v>26623</v>
      </c>
      <c r="J19" s="136">
        <v>6781</v>
      </c>
      <c r="K19" s="137">
        <v>5679</v>
      </c>
      <c r="L19" s="136">
        <v>779</v>
      </c>
      <c r="M19" s="137">
        <v>610</v>
      </c>
      <c r="N19" s="136">
        <v>49</v>
      </c>
      <c r="O19" s="137">
        <v>50</v>
      </c>
      <c r="P19" s="136">
        <v>2</v>
      </c>
      <c r="Q19" s="137">
        <v>1</v>
      </c>
      <c r="R19" s="136">
        <v>1</v>
      </c>
      <c r="S19" s="137">
        <v>2</v>
      </c>
      <c r="T19" s="136">
        <v>0</v>
      </c>
      <c r="U19" s="137">
        <v>1</v>
      </c>
      <c r="V19" s="136">
        <v>0</v>
      </c>
      <c r="W19" s="137">
        <v>0</v>
      </c>
      <c r="X19" s="136">
        <v>0</v>
      </c>
      <c r="Y19" s="137">
        <v>0</v>
      </c>
      <c r="Z19" s="136">
        <v>34566</v>
      </c>
      <c r="AA19" s="137">
        <v>33390</v>
      </c>
      <c r="AB19" s="137">
        <v>67956</v>
      </c>
    </row>
    <row r="20" spans="1:28" s="39" customFormat="1" ht="13.5" thickBot="1">
      <c r="A20" s="141" t="s">
        <v>73</v>
      </c>
      <c r="B20" s="139"/>
      <c r="C20" s="140"/>
      <c r="D20" s="139"/>
      <c r="E20" s="140"/>
      <c r="F20" s="139"/>
      <c r="G20" s="140"/>
      <c r="H20" s="139"/>
      <c r="I20" s="140"/>
      <c r="J20" s="139"/>
      <c r="K20" s="140"/>
      <c r="L20" s="139"/>
      <c r="M20" s="140"/>
      <c r="N20" s="139"/>
      <c r="O20" s="140"/>
      <c r="P20" s="139"/>
      <c r="Q20" s="140"/>
      <c r="R20" s="139"/>
      <c r="S20" s="140"/>
      <c r="T20" s="139"/>
      <c r="U20" s="140"/>
      <c r="V20" s="139"/>
      <c r="W20" s="140"/>
      <c r="X20" s="139"/>
      <c r="Y20" s="140"/>
      <c r="Z20" s="139"/>
      <c r="AA20" s="140"/>
      <c r="AB20" s="140"/>
    </row>
    <row r="21" spans="1:28" ht="12.75">
      <c r="A21" s="132" t="s">
        <v>34</v>
      </c>
      <c r="B21" s="119">
        <v>0</v>
      </c>
      <c r="C21" s="100">
        <v>0</v>
      </c>
      <c r="D21" s="119">
        <v>0</v>
      </c>
      <c r="E21" s="100">
        <v>1</v>
      </c>
      <c r="F21" s="119">
        <v>1</v>
      </c>
      <c r="G21" s="100">
        <v>1</v>
      </c>
      <c r="H21" s="119">
        <v>64</v>
      </c>
      <c r="I21" s="100">
        <v>74</v>
      </c>
      <c r="J21" s="142">
        <v>3315</v>
      </c>
      <c r="K21" s="143">
        <v>3459</v>
      </c>
      <c r="L21" s="119">
        <v>1755</v>
      </c>
      <c r="M21" s="100">
        <v>1575</v>
      </c>
      <c r="N21" s="119">
        <v>529</v>
      </c>
      <c r="O21" s="100">
        <v>380</v>
      </c>
      <c r="P21" s="119">
        <v>44</v>
      </c>
      <c r="Q21" s="100">
        <v>32</v>
      </c>
      <c r="R21" s="119">
        <v>3</v>
      </c>
      <c r="S21" s="100">
        <v>2</v>
      </c>
      <c r="T21" s="119">
        <v>0</v>
      </c>
      <c r="U21" s="100">
        <v>0</v>
      </c>
      <c r="V21" s="119">
        <v>0</v>
      </c>
      <c r="W21" s="100">
        <v>0</v>
      </c>
      <c r="X21" s="119">
        <v>0</v>
      </c>
      <c r="Y21" s="100">
        <v>0</v>
      </c>
      <c r="Z21" s="133">
        <v>5711</v>
      </c>
      <c r="AA21" s="106">
        <v>5524</v>
      </c>
      <c r="AB21" s="100">
        <v>11235</v>
      </c>
    </row>
    <row r="22" spans="1:28" ht="12.75">
      <c r="A22" s="132" t="s">
        <v>35</v>
      </c>
      <c r="B22" s="119">
        <v>0</v>
      </c>
      <c r="C22" s="120">
        <v>0</v>
      </c>
      <c r="D22" s="119">
        <v>0</v>
      </c>
      <c r="E22" s="120">
        <v>0</v>
      </c>
      <c r="F22" s="119">
        <v>7</v>
      </c>
      <c r="G22" s="120">
        <v>6</v>
      </c>
      <c r="H22" s="119">
        <v>335</v>
      </c>
      <c r="I22" s="120">
        <v>287</v>
      </c>
      <c r="J22" s="119">
        <v>20376</v>
      </c>
      <c r="K22" s="144">
        <v>21686</v>
      </c>
      <c r="L22" s="119">
        <v>4852</v>
      </c>
      <c r="M22" s="120">
        <v>4202</v>
      </c>
      <c r="N22" s="119">
        <v>672</v>
      </c>
      <c r="O22" s="120">
        <v>529</v>
      </c>
      <c r="P22" s="119">
        <v>43</v>
      </c>
      <c r="Q22" s="120">
        <v>50</v>
      </c>
      <c r="R22" s="119">
        <v>2</v>
      </c>
      <c r="S22" s="120">
        <v>6</v>
      </c>
      <c r="T22" s="119">
        <v>0</v>
      </c>
      <c r="U22" s="120">
        <v>0</v>
      </c>
      <c r="V22" s="119">
        <v>0</v>
      </c>
      <c r="W22" s="120">
        <v>0</v>
      </c>
      <c r="X22" s="119">
        <v>0</v>
      </c>
      <c r="Y22" s="120">
        <v>1</v>
      </c>
      <c r="Z22" s="133">
        <v>26287</v>
      </c>
      <c r="AA22" s="134">
        <v>26767</v>
      </c>
      <c r="AB22" s="100">
        <v>53054</v>
      </c>
    </row>
    <row r="23" spans="1:28" ht="12.75">
      <c r="A23" s="132" t="s">
        <v>36</v>
      </c>
      <c r="B23" s="119">
        <v>0</v>
      </c>
      <c r="C23" s="120">
        <v>0</v>
      </c>
      <c r="D23" s="119">
        <v>0</v>
      </c>
      <c r="E23" s="120">
        <v>0</v>
      </c>
      <c r="F23" s="119">
        <v>0</v>
      </c>
      <c r="G23" s="120">
        <v>0</v>
      </c>
      <c r="H23" s="119">
        <v>2</v>
      </c>
      <c r="I23" s="120">
        <v>3</v>
      </c>
      <c r="J23" s="119">
        <v>726</v>
      </c>
      <c r="K23" s="144">
        <v>297</v>
      </c>
      <c r="L23" s="119">
        <v>432</v>
      </c>
      <c r="M23" s="120">
        <v>192</v>
      </c>
      <c r="N23" s="119">
        <v>56</v>
      </c>
      <c r="O23" s="120">
        <v>51</v>
      </c>
      <c r="P23" s="119">
        <v>2</v>
      </c>
      <c r="Q23" s="120">
        <v>2</v>
      </c>
      <c r="R23" s="119">
        <v>0</v>
      </c>
      <c r="S23" s="120">
        <v>0</v>
      </c>
      <c r="T23" s="119">
        <v>0</v>
      </c>
      <c r="U23" s="120">
        <v>0</v>
      </c>
      <c r="V23" s="119">
        <v>0</v>
      </c>
      <c r="W23" s="120">
        <v>0</v>
      </c>
      <c r="X23" s="119">
        <v>0</v>
      </c>
      <c r="Y23" s="120">
        <v>0</v>
      </c>
      <c r="Z23" s="133">
        <v>1218</v>
      </c>
      <c r="AA23" s="134">
        <v>545</v>
      </c>
      <c r="AB23" s="100">
        <v>1763</v>
      </c>
    </row>
    <row r="24" spans="1:28" ht="12.75">
      <c r="A24" s="132" t="s">
        <v>37</v>
      </c>
      <c r="B24" s="119">
        <v>0</v>
      </c>
      <c r="C24" s="120">
        <v>0</v>
      </c>
      <c r="D24" s="119">
        <v>0</v>
      </c>
      <c r="E24" s="120">
        <v>0</v>
      </c>
      <c r="F24" s="119">
        <v>0</v>
      </c>
      <c r="G24" s="120">
        <v>0</v>
      </c>
      <c r="H24" s="119">
        <v>10</v>
      </c>
      <c r="I24" s="120">
        <v>11</v>
      </c>
      <c r="J24" s="119">
        <v>998</v>
      </c>
      <c r="K24" s="144">
        <v>520</v>
      </c>
      <c r="L24" s="119">
        <v>637</v>
      </c>
      <c r="M24" s="120">
        <v>376</v>
      </c>
      <c r="N24" s="119">
        <v>194</v>
      </c>
      <c r="O24" s="120">
        <v>107</v>
      </c>
      <c r="P24" s="119">
        <v>16</v>
      </c>
      <c r="Q24" s="120">
        <v>15</v>
      </c>
      <c r="R24" s="119">
        <v>1</v>
      </c>
      <c r="S24" s="120">
        <v>3</v>
      </c>
      <c r="T24" s="119">
        <v>0</v>
      </c>
      <c r="U24" s="120">
        <v>0</v>
      </c>
      <c r="V24" s="119">
        <v>0</v>
      </c>
      <c r="W24" s="120">
        <v>0</v>
      </c>
      <c r="X24" s="119">
        <v>0</v>
      </c>
      <c r="Y24" s="120">
        <v>0</v>
      </c>
      <c r="Z24" s="133">
        <v>1856</v>
      </c>
      <c r="AA24" s="134">
        <v>1032</v>
      </c>
      <c r="AB24" s="100">
        <v>2888</v>
      </c>
    </row>
    <row r="25" spans="1:28" ht="12.75">
      <c r="A25" s="132" t="s">
        <v>38</v>
      </c>
      <c r="B25" s="119">
        <v>0</v>
      </c>
      <c r="C25" s="120">
        <v>0</v>
      </c>
      <c r="D25" s="119">
        <v>0</v>
      </c>
      <c r="E25" s="120">
        <v>0</v>
      </c>
      <c r="F25" s="119">
        <v>0</v>
      </c>
      <c r="G25" s="120">
        <v>0</v>
      </c>
      <c r="H25" s="119">
        <v>0</v>
      </c>
      <c r="I25" s="120">
        <v>0</v>
      </c>
      <c r="J25" s="119">
        <v>6</v>
      </c>
      <c r="K25" s="144">
        <v>1</v>
      </c>
      <c r="L25" s="119">
        <v>15</v>
      </c>
      <c r="M25" s="120">
        <v>5</v>
      </c>
      <c r="N25" s="119">
        <v>6</v>
      </c>
      <c r="O25" s="120">
        <v>2</v>
      </c>
      <c r="P25" s="119">
        <v>0</v>
      </c>
      <c r="Q25" s="120">
        <v>0</v>
      </c>
      <c r="R25" s="119">
        <v>0</v>
      </c>
      <c r="S25" s="120">
        <v>0</v>
      </c>
      <c r="T25" s="119">
        <v>0</v>
      </c>
      <c r="U25" s="120">
        <v>0</v>
      </c>
      <c r="V25" s="119">
        <v>0</v>
      </c>
      <c r="W25" s="120">
        <v>0</v>
      </c>
      <c r="X25" s="119">
        <v>0</v>
      </c>
      <c r="Y25" s="120">
        <v>0</v>
      </c>
      <c r="Z25" s="133">
        <v>27</v>
      </c>
      <c r="AA25" s="134">
        <v>8</v>
      </c>
      <c r="AB25" s="100">
        <v>35</v>
      </c>
    </row>
    <row r="26" spans="1:28" s="39" customFormat="1" ht="13.5" thickBot="1">
      <c r="A26" s="135" t="s">
        <v>22</v>
      </c>
      <c r="B26" s="136">
        <v>0</v>
      </c>
      <c r="C26" s="137">
        <v>0</v>
      </c>
      <c r="D26" s="136">
        <v>0</v>
      </c>
      <c r="E26" s="137">
        <v>1</v>
      </c>
      <c r="F26" s="136">
        <v>8</v>
      </c>
      <c r="G26" s="137">
        <v>7</v>
      </c>
      <c r="H26" s="136">
        <v>411</v>
      </c>
      <c r="I26" s="137">
        <v>375</v>
      </c>
      <c r="J26" s="145">
        <v>25421</v>
      </c>
      <c r="K26" s="146">
        <v>25963</v>
      </c>
      <c r="L26" s="136">
        <v>7691</v>
      </c>
      <c r="M26" s="137">
        <v>6350</v>
      </c>
      <c r="N26" s="136">
        <v>1457</v>
      </c>
      <c r="O26" s="137">
        <v>1069</v>
      </c>
      <c r="P26" s="136">
        <v>105</v>
      </c>
      <c r="Q26" s="137">
        <v>99</v>
      </c>
      <c r="R26" s="136">
        <v>6</v>
      </c>
      <c r="S26" s="137">
        <v>11</v>
      </c>
      <c r="T26" s="136">
        <v>0</v>
      </c>
      <c r="U26" s="137">
        <v>0</v>
      </c>
      <c r="V26" s="136">
        <v>0</v>
      </c>
      <c r="W26" s="137">
        <v>0</v>
      </c>
      <c r="X26" s="136">
        <v>0</v>
      </c>
      <c r="Y26" s="137">
        <v>1</v>
      </c>
      <c r="Z26" s="136">
        <v>35099</v>
      </c>
      <c r="AA26" s="137">
        <v>33876</v>
      </c>
      <c r="AB26" s="137">
        <v>68975</v>
      </c>
    </row>
    <row r="27" spans="1:28" s="39" customFormat="1" ht="12.75">
      <c r="A27" s="138" t="s">
        <v>68</v>
      </c>
      <c r="B27" s="139"/>
      <c r="C27" s="140"/>
      <c r="D27" s="139"/>
      <c r="E27" s="140"/>
      <c r="F27" s="139"/>
      <c r="G27" s="140"/>
      <c r="H27" s="139"/>
      <c r="I27" s="140"/>
      <c r="J27" s="139"/>
      <c r="K27" s="140"/>
      <c r="L27" s="139"/>
      <c r="M27" s="140"/>
      <c r="N27" s="139"/>
      <c r="O27" s="140"/>
      <c r="P27" s="139"/>
      <c r="Q27" s="140"/>
      <c r="R27" s="139"/>
      <c r="S27" s="140"/>
      <c r="T27" s="139"/>
      <c r="U27" s="140"/>
      <c r="V27" s="139"/>
      <c r="W27" s="140"/>
      <c r="X27" s="139"/>
      <c r="Y27" s="140"/>
      <c r="Z27" s="139"/>
      <c r="AA27" s="140"/>
      <c r="AB27" s="140"/>
    </row>
    <row r="28" spans="1:28" s="123" customFormat="1" ht="13.5" thickBot="1">
      <c r="A28" s="141" t="s">
        <v>14</v>
      </c>
      <c r="B28" s="119"/>
      <c r="C28" s="100"/>
      <c r="D28" s="119"/>
      <c r="E28" s="100"/>
      <c r="F28" s="119"/>
      <c r="G28" s="100"/>
      <c r="H28" s="119"/>
      <c r="I28" s="100"/>
      <c r="J28" s="119"/>
      <c r="K28" s="100"/>
      <c r="L28" s="119"/>
      <c r="M28" s="100"/>
      <c r="N28" s="119"/>
      <c r="O28" s="100"/>
      <c r="P28" s="119"/>
      <c r="Q28" s="100"/>
      <c r="R28" s="119"/>
      <c r="S28" s="100"/>
      <c r="T28" s="119"/>
      <c r="U28" s="100"/>
      <c r="V28" s="119"/>
      <c r="W28" s="100"/>
      <c r="X28" s="119"/>
      <c r="Y28" s="100"/>
      <c r="Z28" s="133"/>
      <c r="AA28" s="106"/>
      <c r="AB28" s="100"/>
    </row>
    <row r="29" spans="1:28" ht="12.75">
      <c r="A29" s="132" t="s">
        <v>34</v>
      </c>
      <c r="B29" s="119">
        <v>0</v>
      </c>
      <c r="C29" s="100">
        <v>0</v>
      </c>
      <c r="D29" s="119">
        <v>0</v>
      </c>
      <c r="E29" s="100">
        <v>0</v>
      </c>
      <c r="F29" s="119">
        <v>0</v>
      </c>
      <c r="G29" s="100">
        <v>0</v>
      </c>
      <c r="H29" s="119">
        <v>0</v>
      </c>
      <c r="I29" s="100">
        <v>0</v>
      </c>
      <c r="J29" s="119">
        <v>50</v>
      </c>
      <c r="K29" s="100">
        <v>52</v>
      </c>
      <c r="L29" s="142">
        <v>3148</v>
      </c>
      <c r="M29" s="143">
        <v>3507</v>
      </c>
      <c r="N29" s="119">
        <v>1974</v>
      </c>
      <c r="O29" s="100">
        <v>1782</v>
      </c>
      <c r="P29" s="119">
        <v>837</v>
      </c>
      <c r="Q29" s="100">
        <v>610</v>
      </c>
      <c r="R29" s="119">
        <v>200</v>
      </c>
      <c r="S29" s="100">
        <v>124</v>
      </c>
      <c r="T29" s="119">
        <v>38</v>
      </c>
      <c r="U29" s="100">
        <v>19</v>
      </c>
      <c r="V29" s="119">
        <v>8</v>
      </c>
      <c r="W29" s="100">
        <v>2</v>
      </c>
      <c r="X29" s="119">
        <v>2</v>
      </c>
      <c r="Y29" s="100">
        <v>2</v>
      </c>
      <c r="Z29" s="133">
        <v>6257</v>
      </c>
      <c r="AA29" s="106">
        <v>6098</v>
      </c>
      <c r="AB29" s="100">
        <v>12355</v>
      </c>
    </row>
    <row r="30" spans="1:28" ht="12.75">
      <c r="A30" s="132" t="s">
        <v>35</v>
      </c>
      <c r="B30" s="119">
        <v>0</v>
      </c>
      <c r="C30" s="120">
        <v>0</v>
      </c>
      <c r="D30" s="119">
        <v>0</v>
      </c>
      <c r="E30" s="120">
        <v>0</v>
      </c>
      <c r="F30" s="119">
        <v>0</v>
      </c>
      <c r="G30" s="120">
        <v>0</v>
      </c>
      <c r="H30" s="119">
        <v>2</v>
      </c>
      <c r="I30" s="120">
        <v>2</v>
      </c>
      <c r="J30" s="119">
        <v>306</v>
      </c>
      <c r="K30" s="120">
        <v>284</v>
      </c>
      <c r="L30" s="119">
        <v>19349</v>
      </c>
      <c r="M30" s="144">
        <v>20434</v>
      </c>
      <c r="N30" s="119">
        <v>5771</v>
      </c>
      <c r="O30" s="120">
        <v>4569</v>
      </c>
      <c r="P30" s="119">
        <v>1160</v>
      </c>
      <c r="Q30" s="120">
        <v>852</v>
      </c>
      <c r="R30" s="119">
        <v>178</v>
      </c>
      <c r="S30" s="120">
        <v>112</v>
      </c>
      <c r="T30" s="119">
        <v>19</v>
      </c>
      <c r="U30" s="120">
        <v>19</v>
      </c>
      <c r="V30" s="119">
        <v>1</v>
      </c>
      <c r="W30" s="120">
        <v>4</v>
      </c>
      <c r="X30" s="119">
        <v>0</v>
      </c>
      <c r="Y30" s="120">
        <v>2</v>
      </c>
      <c r="Z30" s="133">
        <v>26786</v>
      </c>
      <c r="AA30" s="134">
        <v>26278</v>
      </c>
      <c r="AB30" s="100">
        <v>53064</v>
      </c>
    </row>
    <row r="31" spans="1:28" ht="12.75">
      <c r="A31" s="132" t="s">
        <v>36</v>
      </c>
      <c r="B31" s="119">
        <v>0</v>
      </c>
      <c r="C31" s="120">
        <v>0</v>
      </c>
      <c r="D31" s="119">
        <v>0</v>
      </c>
      <c r="E31" s="120">
        <v>0</v>
      </c>
      <c r="F31" s="119">
        <v>0</v>
      </c>
      <c r="G31" s="120">
        <v>0</v>
      </c>
      <c r="H31" s="119">
        <v>0</v>
      </c>
      <c r="I31" s="120">
        <v>0</v>
      </c>
      <c r="J31" s="119">
        <v>4</v>
      </c>
      <c r="K31" s="120">
        <v>1</v>
      </c>
      <c r="L31" s="119">
        <v>866</v>
      </c>
      <c r="M31" s="144">
        <v>382</v>
      </c>
      <c r="N31" s="119">
        <v>554</v>
      </c>
      <c r="O31" s="120">
        <v>266</v>
      </c>
      <c r="P31" s="119">
        <v>123</v>
      </c>
      <c r="Q31" s="120">
        <v>77</v>
      </c>
      <c r="R31" s="119">
        <v>17</v>
      </c>
      <c r="S31" s="120">
        <v>23</v>
      </c>
      <c r="T31" s="119">
        <v>4</v>
      </c>
      <c r="U31" s="120">
        <v>5</v>
      </c>
      <c r="V31" s="119">
        <v>0</v>
      </c>
      <c r="W31" s="120">
        <v>1</v>
      </c>
      <c r="X31" s="119">
        <v>1</v>
      </c>
      <c r="Y31" s="120">
        <v>1</v>
      </c>
      <c r="Z31" s="133">
        <v>1569</v>
      </c>
      <c r="AA31" s="134">
        <v>756</v>
      </c>
      <c r="AB31" s="100">
        <v>2325</v>
      </c>
    </row>
    <row r="32" spans="1:28" ht="12.75">
      <c r="A32" s="132" t="s">
        <v>37</v>
      </c>
      <c r="B32" s="119">
        <v>0</v>
      </c>
      <c r="C32" s="120">
        <v>0</v>
      </c>
      <c r="D32" s="119">
        <v>0</v>
      </c>
      <c r="E32" s="120">
        <v>0</v>
      </c>
      <c r="F32" s="119">
        <v>0</v>
      </c>
      <c r="G32" s="120">
        <v>0</v>
      </c>
      <c r="H32" s="119">
        <v>0</v>
      </c>
      <c r="I32" s="120">
        <v>0</v>
      </c>
      <c r="J32" s="119">
        <v>5</v>
      </c>
      <c r="K32" s="120">
        <v>7</v>
      </c>
      <c r="L32" s="119">
        <v>1008</v>
      </c>
      <c r="M32" s="144">
        <v>602</v>
      </c>
      <c r="N32" s="119">
        <v>726</v>
      </c>
      <c r="O32" s="120">
        <v>385</v>
      </c>
      <c r="P32" s="119">
        <v>311</v>
      </c>
      <c r="Q32" s="120">
        <v>168</v>
      </c>
      <c r="R32" s="119">
        <v>66</v>
      </c>
      <c r="S32" s="120">
        <v>36</v>
      </c>
      <c r="T32" s="119">
        <v>12</v>
      </c>
      <c r="U32" s="120">
        <v>5</v>
      </c>
      <c r="V32" s="119">
        <v>1</v>
      </c>
      <c r="W32" s="120">
        <v>0</v>
      </c>
      <c r="X32" s="119">
        <v>1</v>
      </c>
      <c r="Y32" s="120">
        <v>2</v>
      </c>
      <c r="Z32" s="133">
        <v>2130</v>
      </c>
      <c r="AA32" s="134">
        <v>1205</v>
      </c>
      <c r="AB32" s="100">
        <v>3335</v>
      </c>
    </row>
    <row r="33" spans="1:28" ht="12.75">
      <c r="A33" s="132" t="s">
        <v>38</v>
      </c>
      <c r="B33" s="119">
        <v>0</v>
      </c>
      <c r="C33" s="120">
        <v>0</v>
      </c>
      <c r="D33" s="119">
        <v>0</v>
      </c>
      <c r="E33" s="120">
        <v>0</v>
      </c>
      <c r="F33" s="119">
        <v>0</v>
      </c>
      <c r="G33" s="120">
        <v>0</v>
      </c>
      <c r="H33" s="119">
        <v>0</v>
      </c>
      <c r="I33" s="120">
        <v>0</v>
      </c>
      <c r="J33" s="119">
        <v>0</v>
      </c>
      <c r="K33" s="120">
        <v>0</v>
      </c>
      <c r="L33" s="119">
        <v>15</v>
      </c>
      <c r="M33" s="144">
        <v>5</v>
      </c>
      <c r="N33" s="119">
        <v>17</v>
      </c>
      <c r="O33" s="120">
        <v>4</v>
      </c>
      <c r="P33" s="119">
        <v>11</v>
      </c>
      <c r="Q33" s="120">
        <v>3</v>
      </c>
      <c r="R33" s="119">
        <v>2</v>
      </c>
      <c r="S33" s="120">
        <v>0</v>
      </c>
      <c r="T33" s="119">
        <v>1</v>
      </c>
      <c r="U33" s="120">
        <v>0</v>
      </c>
      <c r="V33" s="119">
        <v>0</v>
      </c>
      <c r="W33" s="120">
        <v>0</v>
      </c>
      <c r="X33" s="119">
        <v>0</v>
      </c>
      <c r="Y33" s="120">
        <v>0</v>
      </c>
      <c r="Z33" s="133">
        <v>46</v>
      </c>
      <c r="AA33" s="134">
        <v>12</v>
      </c>
      <c r="AB33" s="100">
        <v>58</v>
      </c>
    </row>
    <row r="34" spans="1:28" s="39" customFormat="1" ht="13.5" thickBot="1">
      <c r="A34" s="135" t="s">
        <v>22</v>
      </c>
      <c r="B34" s="136">
        <v>0</v>
      </c>
      <c r="C34" s="137">
        <v>0</v>
      </c>
      <c r="D34" s="136">
        <v>0</v>
      </c>
      <c r="E34" s="137">
        <v>0</v>
      </c>
      <c r="F34" s="136">
        <v>0</v>
      </c>
      <c r="G34" s="137">
        <v>0</v>
      </c>
      <c r="H34" s="136">
        <v>2</v>
      </c>
      <c r="I34" s="137">
        <v>2</v>
      </c>
      <c r="J34" s="136">
        <v>365</v>
      </c>
      <c r="K34" s="137">
        <v>344</v>
      </c>
      <c r="L34" s="145">
        <v>24386</v>
      </c>
      <c r="M34" s="146">
        <v>24930</v>
      </c>
      <c r="N34" s="136">
        <v>9042</v>
      </c>
      <c r="O34" s="137">
        <v>7006</v>
      </c>
      <c r="P34" s="136">
        <v>2442</v>
      </c>
      <c r="Q34" s="137">
        <v>1710</v>
      </c>
      <c r="R34" s="136">
        <v>463</v>
      </c>
      <c r="S34" s="137">
        <v>295</v>
      </c>
      <c r="T34" s="136">
        <v>74</v>
      </c>
      <c r="U34" s="137">
        <v>48</v>
      </c>
      <c r="V34" s="136">
        <v>10</v>
      </c>
      <c r="W34" s="137">
        <v>7</v>
      </c>
      <c r="X34" s="136">
        <v>4</v>
      </c>
      <c r="Y34" s="137">
        <v>7</v>
      </c>
      <c r="Z34" s="136">
        <v>36788</v>
      </c>
      <c r="AA34" s="137">
        <v>34349</v>
      </c>
      <c r="AB34" s="137">
        <v>71137</v>
      </c>
    </row>
    <row r="35" spans="1:28" s="39" customFormat="1" ht="13.5" thickBot="1">
      <c r="A35" s="141" t="s">
        <v>79</v>
      </c>
      <c r="B35" s="139"/>
      <c r="C35" s="140"/>
      <c r="D35" s="139"/>
      <c r="E35" s="140"/>
      <c r="F35" s="139"/>
      <c r="G35" s="140"/>
      <c r="H35" s="139"/>
      <c r="I35" s="140"/>
      <c r="J35" s="139"/>
      <c r="K35" s="140"/>
      <c r="L35" s="139"/>
      <c r="M35" s="140"/>
      <c r="N35" s="139"/>
      <c r="O35" s="140"/>
      <c r="P35" s="139"/>
      <c r="Q35" s="140"/>
      <c r="R35" s="139"/>
      <c r="S35" s="140"/>
      <c r="T35" s="139"/>
      <c r="U35" s="140"/>
      <c r="V35" s="139"/>
      <c r="W35" s="140"/>
      <c r="X35" s="139"/>
      <c r="Y35" s="140"/>
      <c r="Z35" s="139"/>
      <c r="AA35" s="140"/>
      <c r="AB35" s="140"/>
    </row>
    <row r="36" spans="1:28" ht="12.75">
      <c r="A36" s="132" t="s">
        <v>34</v>
      </c>
      <c r="B36" s="119">
        <v>0</v>
      </c>
      <c r="C36" s="100">
        <v>0</v>
      </c>
      <c r="D36" s="119">
        <v>0</v>
      </c>
      <c r="E36" s="100">
        <v>0</v>
      </c>
      <c r="F36" s="119">
        <v>0</v>
      </c>
      <c r="G36" s="100">
        <v>0</v>
      </c>
      <c r="H36" s="119">
        <v>0</v>
      </c>
      <c r="I36" s="100">
        <v>0</v>
      </c>
      <c r="J36" s="119">
        <v>1</v>
      </c>
      <c r="K36" s="100">
        <v>1</v>
      </c>
      <c r="L36" s="119">
        <v>44</v>
      </c>
      <c r="M36" s="100">
        <v>66</v>
      </c>
      <c r="N36" s="142">
        <v>2759</v>
      </c>
      <c r="O36" s="143">
        <v>3332</v>
      </c>
      <c r="P36" s="119">
        <v>2001</v>
      </c>
      <c r="Q36" s="100">
        <v>1851</v>
      </c>
      <c r="R36" s="119">
        <v>851</v>
      </c>
      <c r="S36" s="100">
        <v>587</v>
      </c>
      <c r="T36" s="119">
        <v>216</v>
      </c>
      <c r="U36" s="100">
        <v>128</v>
      </c>
      <c r="V36" s="119">
        <v>40</v>
      </c>
      <c r="W36" s="100">
        <v>15</v>
      </c>
      <c r="X36" s="119">
        <v>9</v>
      </c>
      <c r="Y36" s="100">
        <v>11</v>
      </c>
      <c r="Z36" s="133">
        <v>5921</v>
      </c>
      <c r="AA36" s="106">
        <v>5991</v>
      </c>
      <c r="AB36" s="100">
        <v>11912</v>
      </c>
    </row>
    <row r="37" spans="1:28" ht="12.75">
      <c r="A37" s="132" t="s">
        <v>35</v>
      </c>
      <c r="B37" s="119">
        <v>0</v>
      </c>
      <c r="C37" s="120">
        <v>0</v>
      </c>
      <c r="D37" s="119">
        <v>0</v>
      </c>
      <c r="E37" s="120">
        <v>0</v>
      </c>
      <c r="F37" s="119">
        <v>0</v>
      </c>
      <c r="G37" s="120">
        <v>0</v>
      </c>
      <c r="H37" s="119">
        <v>0</v>
      </c>
      <c r="I37" s="120">
        <v>0</v>
      </c>
      <c r="J37" s="119">
        <v>2</v>
      </c>
      <c r="K37" s="120">
        <v>2</v>
      </c>
      <c r="L37" s="119">
        <v>234</v>
      </c>
      <c r="M37" s="120">
        <v>248</v>
      </c>
      <c r="N37" s="119">
        <v>18233</v>
      </c>
      <c r="O37" s="144">
        <v>20811</v>
      </c>
      <c r="P37" s="119">
        <v>6428</v>
      </c>
      <c r="Q37" s="120">
        <v>4836</v>
      </c>
      <c r="R37" s="119">
        <v>1307</v>
      </c>
      <c r="S37" s="120">
        <v>916</v>
      </c>
      <c r="T37" s="119">
        <v>185</v>
      </c>
      <c r="U37" s="120">
        <v>129</v>
      </c>
      <c r="V37" s="119">
        <v>19</v>
      </c>
      <c r="W37" s="120">
        <v>18</v>
      </c>
      <c r="X37" s="119">
        <v>1</v>
      </c>
      <c r="Y37" s="120">
        <v>3</v>
      </c>
      <c r="Z37" s="133">
        <v>26409</v>
      </c>
      <c r="AA37" s="134">
        <v>26963</v>
      </c>
      <c r="AB37" s="100">
        <v>53372</v>
      </c>
    </row>
    <row r="38" spans="1:28" ht="12.75">
      <c r="A38" s="132" t="s">
        <v>36</v>
      </c>
      <c r="B38" s="119">
        <v>0</v>
      </c>
      <c r="C38" s="120">
        <v>0</v>
      </c>
      <c r="D38" s="119">
        <v>0</v>
      </c>
      <c r="E38" s="120">
        <v>0</v>
      </c>
      <c r="F38" s="119">
        <v>0</v>
      </c>
      <c r="G38" s="120">
        <v>0</v>
      </c>
      <c r="H38" s="119">
        <v>0</v>
      </c>
      <c r="I38" s="120">
        <v>0</v>
      </c>
      <c r="J38" s="119">
        <v>0</v>
      </c>
      <c r="K38" s="120">
        <v>0</v>
      </c>
      <c r="L38" s="119">
        <v>2</v>
      </c>
      <c r="M38" s="120">
        <v>3</v>
      </c>
      <c r="N38" s="119">
        <v>728</v>
      </c>
      <c r="O38" s="144">
        <v>391</v>
      </c>
      <c r="P38" s="119">
        <v>609</v>
      </c>
      <c r="Q38" s="120">
        <v>238</v>
      </c>
      <c r="R38" s="119">
        <v>157</v>
      </c>
      <c r="S38" s="120">
        <v>86</v>
      </c>
      <c r="T38" s="119">
        <v>35</v>
      </c>
      <c r="U38" s="120">
        <v>15</v>
      </c>
      <c r="V38" s="119">
        <v>4</v>
      </c>
      <c r="W38" s="120">
        <v>2</v>
      </c>
      <c r="X38" s="119">
        <v>1</v>
      </c>
      <c r="Y38" s="120">
        <v>0</v>
      </c>
      <c r="Z38" s="133">
        <v>1536</v>
      </c>
      <c r="AA38" s="134">
        <v>735</v>
      </c>
      <c r="AB38" s="100">
        <v>2271</v>
      </c>
    </row>
    <row r="39" spans="1:28" ht="12.75">
      <c r="A39" s="132" t="s">
        <v>37</v>
      </c>
      <c r="B39" s="119">
        <v>0</v>
      </c>
      <c r="C39" s="120">
        <v>0</v>
      </c>
      <c r="D39" s="119">
        <v>0</v>
      </c>
      <c r="E39" s="120">
        <v>0</v>
      </c>
      <c r="F39" s="119">
        <v>0</v>
      </c>
      <c r="G39" s="120">
        <v>0</v>
      </c>
      <c r="H39" s="119">
        <v>0</v>
      </c>
      <c r="I39" s="120">
        <v>0</v>
      </c>
      <c r="J39" s="119">
        <v>0</v>
      </c>
      <c r="K39" s="120">
        <v>0</v>
      </c>
      <c r="L39" s="119">
        <v>2</v>
      </c>
      <c r="M39" s="120">
        <v>9</v>
      </c>
      <c r="N39" s="119">
        <v>892</v>
      </c>
      <c r="O39" s="144">
        <v>584</v>
      </c>
      <c r="P39" s="119">
        <v>715</v>
      </c>
      <c r="Q39" s="120">
        <v>421</v>
      </c>
      <c r="R39" s="119">
        <v>287</v>
      </c>
      <c r="S39" s="120">
        <v>179</v>
      </c>
      <c r="T39" s="119">
        <v>87</v>
      </c>
      <c r="U39" s="120">
        <v>41</v>
      </c>
      <c r="V39" s="119">
        <v>17</v>
      </c>
      <c r="W39" s="120">
        <v>9</v>
      </c>
      <c r="X39" s="119">
        <v>2</v>
      </c>
      <c r="Y39" s="120">
        <v>6</v>
      </c>
      <c r="Z39" s="133">
        <v>2002</v>
      </c>
      <c r="AA39" s="134">
        <v>1249</v>
      </c>
      <c r="AB39" s="100">
        <v>3251</v>
      </c>
    </row>
    <row r="40" spans="1:28" ht="12.75">
      <c r="A40" s="132" t="s">
        <v>38</v>
      </c>
      <c r="B40" s="119">
        <v>0</v>
      </c>
      <c r="C40" s="120">
        <v>0</v>
      </c>
      <c r="D40" s="119">
        <v>0</v>
      </c>
      <c r="E40" s="120">
        <v>0</v>
      </c>
      <c r="F40" s="119">
        <v>0</v>
      </c>
      <c r="G40" s="120">
        <v>0</v>
      </c>
      <c r="H40" s="119">
        <v>0</v>
      </c>
      <c r="I40" s="120">
        <v>0</v>
      </c>
      <c r="J40" s="119">
        <v>0</v>
      </c>
      <c r="K40" s="120">
        <v>0</v>
      </c>
      <c r="L40" s="119">
        <v>0</v>
      </c>
      <c r="M40" s="120">
        <v>0</v>
      </c>
      <c r="N40" s="119">
        <v>10</v>
      </c>
      <c r="O40" s="144">
        <v>7</v>
      </c>
      <c r="P40" s="119">
        <v>14</v>
      </c>
      <c r="Q40" s="120">
        <v>4</v>
      </c>
      <c r="R40" s="119">
        <v>10</v>
      </c>
      <c r="S40" s="120">
        <v>0</v>
      </c>
      <c r="T40" s="119">
        <v>2</v>
      </c>
      <c r="U40" s="120">
        <v>0</v>
      </c>
      <c r="V40" s="119">
        <v>0</v>
      </c>
      <c r="W40" s="120">
        <v>0</v>
      </c>
      <c r="X40" s="119">
        <v>0</v>
      </c>
      <c r="Y40" s="120">
        <v>0</v>
      </c>
      <c r="Z40" s="133">
        <v>36</v>
      </c>
      <c r="AA40" s="134">
        <v>11</v>
      </c>
      <c r="AB40" s="100">
        <v>47</v>
      </c>
    </row>
    <row r="41" spans="1:31" s="39" customFormat="1" ht="13.5" thickBot="1">
      <c r="A41" s="135" t="s">
        <v>22</v>
      </c>
      <c r="B41" s="136">
        <v>0</v>
      </c>
      <c r="C41" s="137">
        <v>0</v>
      </c>
      <c r="D41" s="136">
        <v>0</v>
      </c>
      <c r="E41" s="137">
        <v>0</v>
      </c>
      <c r="F41" s="136">
        <v>0</v>
      </c>
      <c r="G41" s="137">
        <v>0</v>
      </c>
      <c r="H41" s="136">
        <v>0</v>
      </c>
      <c r="I41" s="137">
        <v>0</v>
      </c>
      <c r="J41" s="136">
        <v>3</v>
      </c>
      <c r="K41" s="137">
        <v>3</v>
      </c>
      <c r="L41" s="136">
        <v>282</v>
      </c>
      <c r="M41" s="137">
        <v>326</v>
      </c>
      <c r="N41" s="145">
        <v>22622</v>
      </c>
      <c r="O41" s="146">
        <v>25125</v>
      </c>
      <c r="P41" s="136">
        <v>9767</v>
      </c>
      <c r="Q41" s="137">
        <v>7350</v>
      </c>
      <c r="R41" s="136">
        <v>2612</v>
      </c>
      <c r="S41" s="137">
        <v>1768</v>
      </c>
      <c r="T41" s="136">
        <v>525</v>
      </c>
      <c r="U41" s="137">
        <v>313</v>
      </c>
      <c r="V41" s="136">
        <v>80</v>
      </c>
      <c r="W41" s="137">
        <v>44</v>
      </c>
      <c r="X41" s="136">
        <v>13</v>
      </c>
      <c r="Y41" s="137">
        <v>20</v>
      </c>
      <c r="Z41" s="136">
        <v>35904</v>
      </c>
      <c r="AA41" s="137">
        <v>34949</v>
      </c>
      <c r="AB41" s="137">
        <v>70853</v>
      </c>
      <c r="AD41" s="140"/>
      <c r="AE41" s="140"/>
    </row>
    <row r="42" spans="1:28" s="39" customFormat="1" ht="12.75">
      <c r="A42" s="138" t="s">
        <v>66</v>
      </c>
      <c r="B42" s="139"/>
      <c r="C42" s="140"/>
      <c r="D42" s="139"/>
      <c r="E42" s="140"/>
      <c r="F42" s="139"/>
      <c r="G42" s="140"/>
      <c r="H42" s="139"/>
      <c r="I42" s="140"/>
      <c r="J42" s="147"/>
      <c r="K42" s="148"/>
      <c r="L42" s="140"/>
      <c r="M42" s="140"/>
      <c r="N42" s="139"/>
      <c r="O42" s="149"/>
      <c r="P42" s="140"/>
      <c r="Q42" s="140"/>
      <c r="R42" s="147"/>
      <c r="S42" s="148"/>
      <c r="T42" s="140"/>
      <c r="U42" s="140"/>
      <c r="V42" s="139"/>
      <c r="W42" s="140"/>
      <c r="X42" s="139"/>
      <c r="Y42" s="140"/>
      <c r="Z42" s="147"/>
      <c r="AA42" s="140"/>
      <c r="AB42" s="140"/>
    </row>
    <row r="43" spans="1:28" s="123" customFormat="1" ht="13.5" thickBot="1">
      <c r="A43" s="141" t="s">
        <v>14</v>
      </c>
      <c r="B43" s="119"/>
      <c r="C43" s="100"/>
      <c r="D43" s="119"/>
      <c r="E43" s="100"/>
      <c r="F43" s="119"/>
      <c r="G43" s="100"/>
      <c r="H43" s="119"/>
      <c r="I43" s="100"/>
      <c r="J43" s="119"/>
      <c r="K43" s="100"/>
      <c r="L43" s="119"/>
      <c r="M43" s="100"/>
      <c r="N43" s="119"/>
      <c r="O43" s="100"/>
      <c r="P43" s="119"/>
      <c r="Q43" s="100"/>
      <c r="R43" s="119"/>
      <c r="S43" s="100"/>
      <c r="T43" s="119"/>
      <c r="U43" s="100"/>
      <c r="V43" s="119"/>
      <c r="W43" s="100"/>
      <c r="X43" s="119"/>
      <c r="Y43" s="100"/>
      <c r="Z43" s="133"/>
      <c r="AA43" s="106"/>
      <c r="AB43" s="100"/>
    </row>
    <row r="44" spans="1:28" ht="12.75">
      <c r="A44" s="132" t="s">
        <v>34</v>
      </c>
      <c r="B44" s="119">
        <v>0</v>
      </c>
      <c r="C44" s="100">
        <v>0</v>
      </c>
      <c r="D44" s="119">
        <v>0</v>
      </c>
      <c r="E44" s="100">
        <v>0</v>
      </c>
      <c r="F44" s="119">
        <v>0</v>
      </c>
      <c r="G44" s="100">
        <v>0</v>
      </c>
      <c r="H44" s="119">
        <v>0</v>
      </c>
      <c r="I44" s="100">
        <v>0</v>
      </c>
      <c r="J44" s="119">
        <v>0</v>
      </c>
      <c r="K44" s="100">
        <v>0</v>
      </c>
      <c r="L44" s="119">
        <v>3</v>
      </c>
      <c r="M44" s="100">
        <v>0</v>
      </c>
      <c r="N44" s="119">
        <v>48</v>
      </c>
      <c r="O44" s="100">
        <v>38</v>
      </c>
      <c r="P44" s="142">
        <v>2484</v>
      </c>
      <c r="Q44" s="143">
        <v>3240</v>
      </c>
      <c r="R44" s="119">
        <v>2128</v>
      </c>
      <c r="S44" s="100">
        <v>1860</v>
      </c>
      <c r="T44" s="119">
        <v>889</v>
      </c>
      <c r="U44" s="100">
        <v>617</v>
      </c>
      <c r="V44" s="119">
        <v>275</v>
      </c>
      <c r="W44" s="100">
        <v>165</v>
      </c>
      <c r="X44" s="119">
        <v>67</v>
      </c>
      <c r="Y44" s="100">
        <v>50</v>
      </c>
      <c r="Z44" s="133">
        <v>5894</v>
      </c>
      <c r="AA44" s="106">
        <v>5970</v>
      </c>
      <c r="AB44" s="100">
        <v>11864</v>
      </c>
    </row>
    <row r="45" spans="1:28" ht="12.75">
      <c r="A45" s="132" t="s">
        <v>35</v>
      </c>
      <c r="B45" s="119">
        <v>0</v>
      </c>
      <c r="C45" s="120">
        <v>0</v>
      </c>
      <c r="D45" s="119">
        <v>0</v>
      </c>
      <c r="E45" s="120">
        <v>0</v>
      </c>
      <c r="F45" s="119">
        <v>0</v>
      </c>
      <c r="G45" s="120">
        <v>0</v>
      </c>
      <c r="H45" s="119">
        <v>0</v>
      </c>
      <c r="I45" s="120">
        <v>0</v>
      </c>
      <c r="J45" s="119">
        <v>0</v>
      </c>
      <c r="K45" s="120">
        <v>1</v>
      </c>
      <c r="L45" s="119">
        <v>3</v>
      </c>
      <c r="M45" s="120">
        <v>3</v>
      </c>
      <c r="N45" s="119">
        <v>222</v>
      </c>
      <c r="O45" s="120">
        <v>260</v>
      </c>
      <c r="P45" s="119">
        <v>17060</v>
      </c>
      <c r="Q45" s="144">
        <v>20091</v>
      </c>
      <c r="R45" s="119">
        <v>7260</v>
      </c>
      <c r="S45" s="120">
        <v>5689</v>
      </c>
      <c r="T45" s="119">
        <v>1768</v>
      </c>
      <c r="U45" s="120">
        <v>1038</v>
      </c>
      <c r="V45" s="119">
        <v>288</v>
      </c>
      <c r="W45" s="120">
        <v>167</v>
      </c>
      <c r="X45" s="119">
        <v>58</v>
      </c>
      <c r="Y45" s="120">
        <v>58</v>
      </c>
      <c r="Z45" s="133">
        <v>26659</v>
      </c>
      <c r="AA45" s="134">
        <v>27307</v>
      </c>
      <c r="AB45" s="100">
        <v>53966</v>
      </c>
    </row>
    <row r="46" spans="1:28" ht="12.75">
      <c r="A46" s="132" t="s">
        <v>36</v>
      </c>
      <c r="B46" s="119">
        <v>0</v>
      </c>
      <c r="C46" s="120">
        <v>0</v>
      </c>
      <c r="D46" s="119">
        <v>0</v>
      </c>
      <c r="E46" s="120">
        <v>0</v>
      </c>
      <c r="F46" s="119">
        <v>0</v>
      </c>
      <c r="G46" s="120">
        <v>0</v>
      </c>
      <c r="H46" s="119">
        <v>0</v>
      </c>
      <c r="I46" s="120">
        <v>0</v>
      </c>
      <c r="J46" s="119">
        <v>0</v>
      </c>
      <c r="K46" s="120">
        <v>0</v>
      </c>
      <c r="L46" s="119">
        <v>0</v>
      </c>
      <c r="M46" s="120">
        <v>0</v>
      </c>
      <c r="N46" s="119">
        <v>3</v>
      </c>
      <c r="O46" s="120">
        <v>2</v>
      </c>
      <c r="P46" s="119">
        <v>799</v>
      </c>
      <c r="Q46" s="144">
        <v>432</v>
      </c>
      <c r="R46" s="119">
        <v>603</v>
      </c>
      <c r="S46" s="120">
        <v>251</v>
      </c>
      <c r="T46" s="119">
        <v>205</v>
      </c>
      <c r="U46" s="120">
        <v>111</v>
      </c>
      <c r="V46" s="119">
        <v>39</v>
      </c>
      <c r="W46" s="120">
        <v>30</v>
      </c>
      <c r="X46" s="119">
        <v>16</v>
      </c>
      <c r="Y46" s="120">
        <v>4</v>
      </c>
      <c r="Z46" s="133">
        <v>1665</v>
      </c>
      <c r="AA46" s="134">
        <v>830</v>
      </c>
      <c r="AB46" s="100">
        <v>2495</v>
      </c>
    </row>
    <row r="47" spans="1:28" ht="12.75">
      <c r="A47" s="132" t="s">
        <v>37</v>
      </c>
      <c r="B47" s="119">
        <v>0</v>
      </c>
      <c r="C47" s="120">
        <v>0</v>
      </c>
      <c r="D47" s="119">
        <v>0</v>
      </c>
      <c r="E47" s="120">
        <v>0</v>
      </c>
      <c r="F47" s="119">
        <v>0</v>
      </c>
      <c r="G47" s="120">
        <v>0</v>
      </c>
      <c r="H47" s="119">
        <v>0</v>
      </c>
      <c r="I47" s="120">
        <v>0</v>
      </c>
      <c r="J47" s="119">
        <v>0</v>
      </c>
      <c r="K47" s="120">
        <v>0</v>
      </c>
      <c r="L47" s="119">
        <v>0</v>
      </c>
      <c r="M47" s="120">
        <v>0</v>
      </c>
      <c r="N47" s="119">
        <v>10</v>
      </c>
      <c r="O47" s="120">
        <v>7</v>
      </c>
      <c r="P47" s="119">
        <v>838</v>
      </c>
      <c r="Q47" s="144">
        <v>602</v>
      </c>
      <c r="R47" s="119">
        <v>689</v>
      </c>
      <c r="S47" s="120">
        <v>402</v>
      </c>
      <c r="T47" s="119">
        <v>329</v>
      </c>
      <c r="U47" s="120">
        <v>146</v>
      </c>
      <c r="V47" s="119">
        <v>115</v>
      </c>
      <c r="W47" s="120">
        <v>36</v>
      </c>
      <c r="X47" s="119">
        <v>28</v>
      </c>
      <c r="Y47" s="120">
        <v>15</v>
      </c>
      <c r="Z47" s="133">
        <v>2009</v>
      </c>
      <c r="AA47" s="134">
        <v>1208</v>
      </c>
      <c r="AB47" s="100">
        <v>3217</v>
      </c>
    </row>
    <row r="48" spans="1:28" ht="12.75">
      <c r="A48" s="132" t="s">
        <v>38</v>
      </c>
      <c r="B48" s="119">
        <v>0</v>
      </c>
      <c r="C48" s="120">
        <v>0</v>
      </c>
      <c r="D48" s="119">
        <v>0</v>
      </c>
      <c r="E48" s="120">
        <v>0</v>
      </c>
      <c r="F48" s="119">
        <v>0</v>
      </c>
      <c r="G48" s="120">
        <v>0</v>
      </c>
      <c r="H48" s="119">
        <v>0</v>
      </c>
      <c r="I48" s="120">
        <v>0</v>
      </c>
      <c r="J48" s="119">
        <v>0</v>
      </c>
      <c r="K48" s="120">
        <v>0</v>
      </c>
      <c r="L48" s="119">
        <v>0</v>
      </c>
      <c r="M48" s="120">
        <v>0</v>
      </c>
      <c r="N48" s="119">
        <v>0</v>
      </c>
      <c r="O48" s="120">
        <v>0</v>
      </c>
      <c r="P48" s="119">
        <v>7</v>
      </c>
      <c r="Q48" s="144">
        <v>2</v>
      </c>
      <c r="R48" s="119">
        <v>19</v>
      </c>
      <c r="S48" s="120">
        <v>3</v>
      </c>
      <c r="T48" s="119">
        <v>5</v>
      </c>
      <c r="U48" s="120">
        <v>4</v>
      </c>
      <c r="V48" s="119">
        <v>1</v>
      </c>
      <c r="W48" s="120">
        <v>1</v>
      </c>
      <c r="X48" s="119">
        <v>0</v>
      </c>
      <c r="Y48" s="120">
        <v>0</v>
      </c>
      <c r="Z48" s="133">
        <v>32</v>
      </c>
      <c r="AA48" s="134">
        <v>10</v>
      </c>
      <c r="AB48" s="100">
        <v>42</v>
      </c>
    </row>
    <row r="49" spans="1:28" s="39" customFormat="1" ht="13.5" thickBot="1">
      <c r="A49" s="135" t="s">
        <v>22</v>
      </c>
      <c r="B49" s="136">
        <v>0</v>
      </c>
      <c r="C49" s="137">
        <v>0</v>
      </c>
      <c r="D49" s="136">
        <v>0</v>
      </c>
      <c r="E49" s="137">
        <v>0</v>
      </c>
      <c r="F49" s="136">
        <v>0</v>
      </c>
      <c r="G49" s="137">
        <v>0</v>
      </c>
      <c r="H49" s="136">
        <v>0</v>
      </c>
      <c r="I49" s="137">
        <v>0</v>
      </c>
      <c r="J49" s="136">
        <v>0</v>
      </c>
      <c r="K49" s="137">
        <v>1</v>
      </c>
      <c r="L49" s="136">
        <v>6</v>
      </c>
      <c r="M49" s="137">
        <v>3</v>
      </c>
      <c r="N49" s="136">
        <v>283</v>
      </c>
      <c r="O49" s="137">
        <v>307</v>
      </c>
      <c r="P49" s="145">
        <v>21188</v>
      </c>
      <c r="Q49" s="146">
        <v>24367</v>
      </c>
      <c r="R49" s="136">
        <v>10699</v>
      </c>
      <c r="S49" s="137">
        <v>8205</v>
      </c>
      <c r="T49" s="136">
        <v>3196</v>
      </c>
      <c r="U49" s="137">
        <v>1916</v>
      </c>
      <c r="V49" s="136">
        <v>718</v>
      </c>
      <c r="W49" s="137">
        <v>399</v>
      </c>
      <c r="X49" s="136">
        <v>169</v>
      </c>
      <c r="Y49" s="137">
        <v>127</v>
      </c>
      <c r="Z49" s="136">
        <v>36259</v>
      </c>
      <c r="AA49" s="137">
        <v>35325</v>
      </c>
      <c r="AB49" s="137">
        <v>71584</v>
      </c>
    </row>
    <row r="50" spans="1:28" s="39" customFormat="1" ht="13.5" thickBot="1">
      <c r="A50" s="138" t="s">
        <v>21</v>
      </c>
      <c r="B50" s="139"/>
      <c r="C50" s="140"/>
      <c r="D50" s="139"/>
      <c r="E50" s="140"/>
      <c r="F50" s="139"/>
      <c r="G50" s="140"/>
      <c r="H50" s="139"/>
      <c r="I50" s="140"/>
      <c r="J50" s="139"/>
      <c r="K50" s="140"/>
      <c r="L50" s="139"/>
      <c r="M50" s="140"/>
      <c r="N50" s="139"/>
      <c r="O50" s="140"/>
      <c r="P50" s="139"/>
      <c r="Q50" s="140"/>
      <c r="R50" s="139"/>
      <c r="S50" s="140"/>
      <c r="T50" s="139"/>
      <c r="U50" s="140"/>
      <c r="V50" s="139"/>
      <c r="W50" s="140"/>
      <c r="X50" s="139"/>
      <c r="Y50" s="140"/>
      <c r="Z50" s="139"/>
      <c r="AA50" s="140"/>
      <c r="AB50" s="140"/>
    </row>
    <row r="51" spans="1:28" ht="12.75">
      <c r="A51" s="132" t="s">
        <v>34</v>
      </c>
      <c r="B51" s="119">
        <v>0</v>
      </c>
      <c r="C51" s="100">
        <v>0</v>
      </c>
      <c r="D51" s="119">
        <v>0</v>
      </c>
      <c r="E51" s="100">
        <v>0</v>
      </c>
      <c r="F51" s="119">
        <v>0</v>
      </c>
      <c r="G51" s="100">
        <v>0</v>
      </c>
      <c r="H51" s="119">
        <v>0</v>
      </c>
      <c r="I51" s="100">
        <v>0</v>
      </c>
      <c r="J51" s="119">
        <v>0</v>
      </c>
      <c r="K51" s="100">
        <v>0</v>
      </c>
      <c r="L51" s="119">
        <v>0</v>
      </c>
      <c r="M51" s="100">
        <v>0</v>
      </c>
      <c r="N51" s="119">
        <v>1</v>
      </c>
      <c r="O51" s="100">
        <v>1</v>
      </c>
      <c r="P51" s="119">
        <v>25</v>
      </c>
      <c r="Q51" s="100">
        <v>56</v>
      </c>
      <c r="R51" s="142">
        <v>2168</v>
      </c>
      <c r="S51" s="143">
        <v>2989</v>
      </c>
      <c r="T51" s="119">
        <v>1707</v>
      </c>
      <c r="U51" s="100">
        <v>1631</v>
      </c>
      <c r="V51" s="119">
        <v>774</v>
      </c>
      <c r="W51" s="100">
        <v>531</v>
      </c>
      <c r="X51" s="119">
        <v>292</v>
      </c>
      <c r="Y51" s="100">
        <v>186</v>
      </c>
      <c r="Z51" s="133">
        <v>4967</v>
      </c>
      <c r="AA51" s="106">
        <v>5394</v>
      </c>
      <c r="AB51" s="100">
        <v>10361</v>
      </c>
    </row>
    <row r="52" spans="1:28" ht="12.75">
      <c r="A52" s="132" t="s">
        <v>35</v>
      </c>
      <c r="B52" s="119">
        <v>0</v>
      </c>
      <c r="C52" s="120">
        <v>0</v>
      </c>
      <c r="D52" s="119">
        <v>0</v>
      </c>
      <c r="E52" s="120">
        <v>0</v>
      </c>
      <c r="F52" s="119">
        <v>0</v>
      </c>
      <c r="G52" s="120">
        <v>0</v>
      </c>
      <c r="H52" s="119">
        <v>0</v>
      </c>
      <c r="I52" s="120">
        <v>0</v>
      </c>
      <c r="J52" s="119">
        <v>0</v>
      </c>
      <c r="K52" s="120">
        <v>0</v>
      </c>
      <c r="L52" s="119">
        <v>0</v>
      </c>
      <c r="M52" s="120">
        <v>0</v>
      </c>
      <c r="N52" s="119">
        <v>4</v>
      </c>
      <c r="O52" s="120">
        <v>3</v>
      </c>
      <c r="P52" s="119">
        <v>170</v>
      </c>
      <c r="Q52" s="120">
        <v>240</v>
      </c>
      <c r="R52" s="119">
        <v>15334</v>
      </c>
      <c r="S52" s="144">
        <v>18564</v>
      </c>
      <c r="T52" s="119">
        <v>6221</v>
      </c>
      <c r="U52" s="120">
        <v>4721</v>
      </c>
      <c r="V52" s="119">
        <v>1638</v>
      </c>
      <c r="W52" s="120">
        <v>919</v>
      </c>
      <c r="X52" s="119">
        <v>347</v>
      </c>
      <c r="Y52" s="120">
        <v>245</v>
      </c>
      <c r="Z52" s="133">
        <v>23714</v>
      </c>
      <c r="AA52" s="134">
        <v>24692</v>
      </c>
      <c r="AB52" s="100">
        <v>48406</v>
      </c>
    </row>
    <row r="53" spans="1:28" ht="12.75">
      <c r="A53" s="132" t="s">
        <v>36</v>
      </c>
      <c r="B53" s="119">
        <v>0</v>
      </c>
      <c r="C53" s="120">
        <v>0</v>
      </c>
      <c r="D53" s="119">
        <v>0</v>
      </c>
      <c r="E53" s="120">
        <v>0</v>
      </c>
      <c r="F53" s="119">
        <v>0</v>
      </c>
      <c r="G53" s="120">
        <v>0</v>
      </c>
      <c r="H53" s="119">
        <v>0</v>
      </c>
      <c r="I53" s="120">
        <v>0</v>
      </c>
      <c r="J53" s="119">
        <v>0</v>
      </c>
      <c r="K53" s="120">
        <v>0</v>
      </c>
      <c r="L53" s="119">
        <v>0</v>
      </c>
      <c r="M53" s="120">
        <v>0</v>
      </c>
      <c r="N53" s="119">
        <v>0</v>
      </c>
      <c r="O53" s="120">
        <v>0</v>
      </c>
      <c r="P53" s="119">
        <v>5</v>
      </c>
      <c r="Q53" s="120">
        <v>2</v>
      </c>
      <c r="R53" s="119">
        <v>651</v>
      </c>
      <c r="S53" s="144">
        <v>407</v>
      </c>
      <c r="T53" s="119">
        <v>506</v>
      </c>
      <c r="U53" s="120">
        <v>233</v>
      </c>
      <c r="V53" s="119">
        <v>192</v>
      </c>
      <c r="W53" s="120">
        <v>84</v>
      </c>
      <c r="X53" s="119">
        <v>67</v>
      </c>
      <c r="Y53" s="120">
        <v>25</v>
      </c>
      <c r="Z53" s="133">
        <v>1421</v>
      </c>
      <c r="AA53" s="134">
        <v>751</v>
      </c>
      <c r="AB53" s="100">
        <v>2172</v>
      </c>
    </row>
    <row r="54" spans="1:28" ht="12.75">
      <c r="A54" s="132" t="s">
        <v>37</v>
      </c>
      <c r="B54" s="119">
        <v>0</v>
      </c>
      <c r="C54" s="120">
        <v>0</v>
      </c>
      <c r="D54" s="119">
        <v>0</v>
      </c>
      <c r="E54" s="120">
        <v>0</v>
      </c>
      <c r="F54" s="119">
        <v>0</v>
      </c>
      <c r="G54" s="120">
        <v>0</v>
      </c>
      <c r="H54" s="119">
        <v>0</v>
      </c>
      <c r="I54" s="120">
        <v>0</v>
      </c>
      <c r="J54" s="119">
        <v>0</v>
      </c>
      <c r="K54" s="120">
        <v>0</v>
      </c>
      <c r="L54" s="119">
        <v>0</v>
      </c>
      <c r="M54" s="120">
        <v>0</v>
      </c>
      <c r="N54" s="119">
        <v>0</v>
      </c>
      <c r="O54" s="120">
        <v>0</v>
      </c>
      <c r="P54" s="119">
        <v>6</v>
      </c>
      <c r="Q54" s="120">
        <v>3</v>
      </c>
      <c r="R54" s="119">
        <v>736</v>
      </c>
      <c r="S54" s="144">
        <v>525</v>
      </c>
      <c r="T54" s="119">
        <v>589</v>
      </c>
      <c r="U54" s="120">
        <v>338</v>
      </c>
      <c r="V54" s="119">
        <v>284</v>
      </c>
      <c r="W54" s="120">
        <v>121</v>
      </c>
      <c r="X54" s="119">
        <v>109</v>
      </c>
      <c r="Y54" s="120">
        <v>81</v>
      </c>
      <c r="Z54" s="133">
        <v>1724</v>
      </c>
      <c r="AA54" s="134">
        <v>1068</v>
      </c>
      <c r="AB54" s="100">
        <v>2792</v>
      </c>
    </row>
    <row r="55" spans="1:28" ht="12.75">
      <c r="A55" s="132" t="s">
        <v>38</v>
      </c>
      <c r="B55" s="119">
        <v>0</v>
      </c>
      <c r="C55" s="120">
        <v>0</v>
      </c>
      <c r="D55" s="119">
        <v>0</v>
      </c>
      <c r="E55" s="120">
        <v>0</v>
      </c>
      <c r="F55" s="119">
        <v>0</v>
      </c>
      <c r="G55" s="120">
        <v>0</v>
      </c>
      <c r="H55" s="119">
        <v>0</v>
      </c>
      <c r="I55" s="120">
        <v>0</v>
      </c>
      <c r="J55" s="119">
        <v>0</v>
      </c>
      <c r="K55" s="120">
        <v>0</v>
      </c>
      <c r="L55" s="119">
        <v>0</v>
      </c>
      <c r="M55" s="120">
        <v>0</v>
      </c>
      <c r="N55" s="119">
        <v>0</v>
      </c>
      <c r="O55" s="120">
        <v>0</v>
      </c>
      <c r="P55" s="119">
        <v>0</v>
      </c>
      <c r="Q55" s="120">
        <v>0</v>
      </c>
      <c r="R55" s="119">
        <v>17</v>
      </c>
      <c r="S55" s="144">
        <v>7</v>
      </c>
      <c r="T55" s="119">
        <v>15</v>
      </c>
      <c r="U55" s="120">
        <v>2</v>
      </c>
      <c r="V55" s="119">
        <v>5</v>
      </c>
      <c r="W55" s="120">
        <v>0</v>
      </c>
      <c r="X55" s="119">
        <v>0</v>
      </c>
      <c r="Y55" s="120">
        <v>0</v>
      </c>
      <c r="Z55" s="133">
        <v>37</v>
      </c>
      <c r="AA55" s="134">
        <v>9</v>
      </c>
      <c r="AB55" s="100">
        <v>46</v>
      </c>
    </row>
    <row r="56" spans="1:28" s="39" customFormat="1" ht="13.5" thickBot="1">
      <c r="A56" s="135" t="s">
        <v>22</v>
      </c>
      <c r="B56" s="136">
        <v>0</v>
      </c>
      <c r="C56" s="137">
        <v>0</v>
      </c>
      <c r="D56" s="136">
        <v>0</v>
      </c>
      <c r="E56" s="137">
        <v>0</v>
      </c>
      <c r="F56" s="136">
        <v>0</v>
      </c>
      <c r="G56" s="137">
        <v>0</v>
      </c>
      <c r="H56" s="136">
        <v>0</v>
      </c>
      <c r="I56" s="137">
        <v>0</v>
      </c>
      <c r="J56" s="136">
        <v>0</v>
      </c>
      <c r="K56" s="137">
        <v>0</v>
      </c>
      <c r="L56" s="136">
        <v>0</v>
      </c>
      <c r="M56" s="137">
        <v>0</v>
      </c>
      <c r="N56" s="136">
        <v>5</v>
      </c>
      <c r="O56" s="137">
        <v>4</v>
      </c>
      <c r="P56" s="136">
        <v>206</v>
      </c>
      <c r="Q56" s="137">
        <v>301</v>
      </c>
      <c r="R56" s="145">
        <v>18906</v>
      </c>
      <c r="S56" s="146">
        <v>22492</v>
      </c>
      <c r="T56" s="136">
        <v>9038</v>
      </c>
      <c r="U56" s="137">
        <v>6925</v>
      </c>
      <c r="V56" s="136">
        <v>2893</v>
      </c>
      <c r="W56" s="137">
        <v>1655</v>
      </c>
      <c r="X56" s="136">
        <v>815</v>
      </c>
      <c r="Y56" s="137">
        <v>537</v>
      </c>
      <c r="Z56" s="136">
        <v>31863</v>
      </c>
      <c r="AA56" s="137">
        <v>31914</v>
      </c>
      <c r="AB56" s="137">
        <v>63777</v>
      </c>
    </row>
    <row r="57" spans="1:28" s="39" customFormat="1" ht="13.5" thickBot="1">
      <c r="A57" s="138" t="s">
        <v>24</v>
      </c>
      <c r="B57" s="139"/>
      <c r="C57" s="140"/>
      <c r="D57" s="139"/>
      <c r="E57" s="140"/>
      <c r="F57" s="139"/>
      <c r="G57" s="140"/>
      <c r="H57" s="139"/>
      <c r="I57" s="140"/>
      <c r="J57" s="139"/>
      <c r="K57" s="140"/>
      <c r="L57" s="139"/>
      <c r="M57" s="140"/>
      <c r="N57" s="139"/>
      <c r="O57" s="140"/>
      <c r="P57" s="139"/>
      <c r="Q57" s="140"/>
      <c r="R57" s="139"/>
      <c r="S57" s="140"/>
      <c r="T57" s="139"/>
      <c r="U57" s="140"/>
      <c r="V57" s="139"/>
      <c r="W57" s="140"/>
      <c r="X57" s="139"/>
      <c r="Y57" s="140"/>
      <c r="Z57" s="139"/>
      <c r="AA57" s="140"/>
      <c r="AB57" s="140"/>
    </row>
    <row r="58" spans="1:28" ht="12.75">
      <c r="A58" s="132" t="s">
        <v>34</v>
      </c>
      <c r="B58" s="119">
        <v>0</v>
      </c>
      <c r="C58" s="100">
        <v>0</v>
      </c>
      <c r="D58" s="119">
        <v>0</v>
      </c>
      <c r="E58" s="100">
        <v>0</v>
      </c>
      <c r="F58" s="119">
        <v>0</v>
      </c>
      <c r="G58" s="100">
        <v>0</v>
      </c>
      <c r="H58" s="119">
        <v>0</v>
      </c>
      <c r="I58" s="100">
        <v>0</v>
      </c>
      <c r="J58" s="119">
        <v>0</v>
      </c>
      <c r="K58" s="100">
        <v>0</v>
      </c>
      <c r="L58" s="119">
        <v>0</v>
      </c>
      <c r="M58" s="100">
        <v>0</v>
      </c>
      <c r="N58" s="119">
        <v>0</v>
      </c>
      <c r="O58" s="100">
        <v>0</v>
      </c>
      <c r="P58" s="119">
        <v>0</v>
      </c>
      <c r="Q58" s="100">
        <v>0</v>
      </c>
      <c r="R58" s="119">
        <v>2</v>
      </c>
      <c r="S58" s="100">
        <v>1</v>
      </c>
      <c r="T58" s="142">
        <v>384</v>
      </c>
      <c r="U58" s="143">
        <v>560</v>
      </c>
      <c r="V58" s="119">
        <v>495</v>
      </c>
      <c r="W58" s="100">
        <v>547</v>
      </c>
      <c r="X58" s="119">
        <v>368</v>
      </c>
      <c r="Y58" s="100">
        <v>357</v>
      </c>
      <c r="Z58" s="133">
        <v>1249</v>
      </c>
      <c r="AA58" s="106">
        <v>1465</v>
      </c>
      <c r="AB58" s="100">
        <v>2714</v>
      </c>
    </row>
    <row r="59" spans="1:28" ht="12.75">
      <c r="A59" s="132" t="s">
        <v>35</v>
      </c>
      <c r="B59" s="119">
        <v>0</v>
      </c>
      <c r="C59" s="120">
        <v>0</v>
      </c>
      <c r="D59" s="119">
        <v>0</v>
      </c>
      <c r="E59" s="120">
        <v>0</v>
      </c>
      <c r="F59" s="119">
        <v>0</v>
      </c>
      <c r="G59" s="120">
        <v>0</v>
      </c>
      <c r="H59" s="119">
        <v>0</v>
      </c>
      <c r="I59" s="120">
        <v>0</v>
      </c>
      <c r="J59" s="119">
        <v>0</v>
      </c>
      <c r="K59" s="120">
        <v>0</v>
      </c>
      <c r="L59" s="119">
        <v>0</v>
      </c>
      <c r="M59" s="120">
        <v>0</v>
      </c>
      <c r="N59" s="119">
        <v>0</v>
      </c>
      <c r="O59" s="120">
        <v>0</v>
      </c>
      <c r="P59" s="119">
        <v>1</v>
      </c>
      <c r="Q59" s="120">
        <v>1</v>
      </c>
      <c r="R59" s="119">
        <v>0</v>
      </c>
      <c r="S59" s="120">
        <v>2</v>
      </c>
      <c r="T59" s="119">
        <v>1930</v>
      </c>
      <c r="U59" s="144">
        <v>1911</v>
      </c>
      <c r="V59" s="119">
        <v>1678</v>
      </c>
      <c r="W59" s="120">
        <v>1469</v>
      </c>
      <c r="X59" s="119">
        <v>759</v>
      </c>
      <c r="Y59" s="120">
        <v>642</v>
      </c>
      <c r="Z59" s="133">
        <v>4368</v>
      </c>
      <c r="AA59" s="134">
        <v>4025</v>
      </c>
      <c r="AB59" s="100">
        <v>8393</v>
      </c>
    </row>
    <row r="60" spans="1:28" ht="12.75">
      <c r="A60" s="132" t="s">
        <v>36</v>
      </c>
      <c r="B60" s="119">
        <v>0</v>
      </c>
      <c r="C60" s="120">
        <v>0</v>
      </c>
      <c r="D60" s="119">
        <v>0</v>
      </c>
      <c r="E60" s="120">
        <v>0</v>
      </c>
      <c r="F60" s="119">
        <v>0</v>
      </c>
      <c r="G60" s="120">
        <v>0</v>
      </c>
      <c r="H60" s="119">
        <v>0</v>
      </c>
      <c r="I60" s="120">
        <v>0</v>
      </c>
      <c r="J60" s="119">
        <v>0</v>
      </c>
      <c r="K60" s="120">
        <v>0</v>
      </c>
      <c r="L60" s="119">
        <v>0</v>
      </c>
      <c r="M60" s="120">
        <v>0</v>
      </c>
      <c r="N60" s="119">
        <v>0</v>
      </c>
      <c r="O60" s="120">
        <v>0</v>
      </c>
      <c r="P60" s="119">
        <v>0</v>
      </c>
      <c r="Q60" s="120">
        <v>0</v>
      </c>
      <c r="R60" s="119">
        <v>0</v>
      </c>
      <c r="S60" s="120">
        <v>0</v>
      </c>
      <c r="T60" s="119">
        <v>204</v>
      </c>
      <c r="U60" s="144">
        <v>99</v>
      </c>
      <c r="V60" s="119">
        <v>182</v>
      </c>
      <c r="W60" s="120">
        <v>109</v>
      </c>
      <c r="X60" s="119">
        <v>105</v>
      </c>
      <c r="Y60" s="120">
        <v>64</v>
      </c>
      <c r="Z60" s="133">
        <v>491</v>
      </c>
      <c r="AA60" s="134">
        <v>272</v>
      </c>
      <c r="AB60" s="100">
        <v>763</v>
      </c>
    </row>
    <row r="61" spans="1:28" ht="12.75">
      <c r="A61" s="132" t="s">
        <v>37</v>
      </c>
      <c r="B61" s="119">
        <v>0</v>
      </c>
      <c r="C61" s="120">
        <v>0</v>
      </c>
      <c r="D61" s="119">
        <v>0</v>
      </c>
      <c r="E61" s="120">
        <v>0</v>
      </c>
      <c r="F61" s="119">
        <v>0</v>
      </c>
      <c r="G61" s="120">
        <v>0</v>
      </c>
      <c r="H61" s="119">
        <v>0</v>
      </c>
      <c r="I61" s="120">
        <v>0</v>
      </c>
      <c r="J61" s="119">
        <v>0</v>
      </c>
      <c r="K61" s="120">
        <v>0</v>
      </c>
      <c r="L61" s="119">
        <v>0</v>
      </c>
      <c r="M61" s="120">
        <v>0</v>
      </c>
      <c r="N61" s="119">
        <v>0</v>
      </c>
      <c r="O61" s="120">
        <v>0</v>
      </c>
      <c r="P61" s="119">
        <v>0</v>
      </c>
      <c r="Q61" s="120">
        <v>0</v>
      </c>
      <c r="R61" s="119">
        <v>0</v>
      </c>
      <c r="S61" s="120">
        <v>1</v>
      </c>
      <c r="T61" s="119">
        <v>171</v>
      </c>
      <c r="U61" s="144">
        <v>104</v>
      </c>
      <c r="V61" s="119">
        <v>168</v>
      </c>
      <c r="W61" s="120">
        <v>140</v>
      </c>
      <c r="X61" s="119">
        <v>127</v>
      </c>
      <c r="Y61" s="120">
        <v>90</v>
      </c>
      <c r="Z61" s="133">
        <v>466</v>
      </c>
      <c r="AA61" s="134">
        <v>335</v>
      </c>
      <c r="AB61" s="100">
        <v>801</v>
      </c>
    </row>
    <row r="62" spans="1:28" ht="12.75">
      <c r="A62" s="132" t="s">
        <v>38</v>
      </c>
      <c r="B62" s="119">
        <v>0</v>
      </c>
      <c r="C62" s="120">
        <v>0</v>
      </c>
      <c r="D62" s="119">
        <v>0</v>
      </c>
      <c r="E62" s="120">
        <v>0</v>
      </c>
      <c r="F62" s="119">
        <v>0</v>
      </c>
      <c r="G62" s="120">
        <v>0</v>
      </c>
      <c r="H62" s="119">
        <v>0</v>
      </c>
      <c r="I62" s="120">
        <v>0</v>
      </c>
      <c r="J62" s="159">
        <v>0</v>
      </c>
      <c r="K62" s="120">
        <v>0</v>
      </c>
      <c r="L62" s="119">
        <v>0</v>
      </c>
      <c r="M62" s="120">
        <v>0</v>
      </c>
      <c r="N62" s="119">
        <v>0</v>
      </c>
      <c r="O62" s="120">
        <v>0</v>
      </c>
      <c r="P62" s="119">
        <v>0</v>
      </c>
      <c r="Q62" s="120">
        <v>0</v>
      </c>
      <c r="R62" s="119">
        <v>0</v>
      </c>
      <c r="S62" s="120">
        <v>0</v>
      </c>
      <c r="T62" s="119">
        <v>6</v>
      </c>
      <c r="U62" s="144">
        <v>0</v>
      </c>
      <c r="V62" s="119">
        <v>4</v>
      </c>
      <c r="W62" s="120">
        <v>2</v>
      </c>
      <c r="X62" s="119">
        <v>2</v>
      </c>
      <c r="Y62" s="120">
        <v>1</v>
      </c>
      <c r="Z62" s="133">
        <v>12</v>
      </c>
      <c r="AA62" s="134">
        <v>3</v>
      </c>
      <c r="AB62" s="100">
        <v>15</v>
      </c>
    </row>
    <row r="63" spans="1:28" s="39" customFormat="1" ht="13.5" thickBot="1">
      <c r="A63" s="135" t="s">
        <v>22</v>
      </c>
      <c r="B63" s="136">
        <v>0</v>
      </c>
      <c r="C63" s="137">
        <v>0</v>
      </c>
      <c r="D63" s="136">
        <v>0</v>
      </c>
      <c r="E63" s="137">
        <v>0</v>
      </c>
      <c r="F63" s="136">
        <v>0</v>
      </c>
      <c r="G63" s="137">
        <v>0</v>
      </c>
      <c r="H63" s="136">
        <v>0</v>
      </c>
      <c r="I63" s="137">
        <v>0</v>
      </c>
      <c r="J63" s="136">
        <v>0</v>
      </c>
      <c r="K63" s="137">
        <v>0</v>
      </c>
      <c r="L63" s="136">
        <v>0</v>
      </c>
      <c r="M63" s="137">
        <v>0</v>
      </c>
      <c r="N63" s="136">
        <v>0</v>
      </c>
      <c r="O63" s="137">
        <v>0</v>
      </c>
      <c r="P63" s="136">
        <v>1</v>
      </c>
      <c r="Q63" s="137">
        <v>1</v>
      </c>
      <c r="R63" s="136">
        <v>2</v>
      </c>
      <c r="S63" s="137">
        <v>4</v>
      </c>
      <c r="T63" s="145">
        <v>2695</v>
      </c>
      <c r="U63" s="146">
        <v>2674</v>
      </c>
      <c r="V63" s="136">
        <v>2527</v>
      </c>
      <c r="W63" s="137">
        <v>2267</v>
      </c>
      <c r="X63" s="136">
        <v>1361</v>
      </c>
      <c r="Y63" s="137">
        <v>1154</v>
      </c>
      <c r="Z63" s="136">
        <v>6586</v>
      </c>
      <c r="AA63" s="137">
        <v>6100</v>
      </c>
      <c r="AB63" s="137">
        <v>12686</v>
      </c>
    </row>
    <row r="64" spans="1:28" s="39" customFormat="1" ht="12.75">
      <c r="A64" s="138" t="s">
        <v>60</v>
      </c>
      <c r="B64" s="139"/>
      <c r="C64" s="140"/>
      <c r="D64" s="139"/>
      <c r="E64" s="140"/>
      <c r="F64" s="139"/>
      <c r="G64" s="140"/>
      <c r="H64" s="139"/>
      <c r="I64" s="140"/>
      <c r="J64" s="139"/>
      <c r="K64" s="140"/>
      <c r="L64" s="139"/>
      <c r="M64" s="140"/>
      <c r="N64" s="139"/>
      <c r="O64" s="140"/>
      <c r="P64" s="139"/>
      <c r="Q64" s="140"/>
      <c r="R64" s="101"/>
      <c r="S64" s="102"/>
      <c r="T64" s="101"/>
      <c r="U64" s="161"/>
      <c r="V64" s="162"/>
      <c r="W64" s="161"/>
      <c r="X64" s="162"/>
      <c r="Y64" s="161"/>
      <c r="Z64" s="163"/>
      <c r="AA64" s="164"/>
      <c r="AB64" s="161"/>
    </row>
    <row r="65" spans="1:28" s="123" customFormat="1" ht="12.75">
      <c r="A65" s="132" t="s">
        <v>35</v>
      </c>
      <c r="B65" s="119">
        <v>0</v>
      </c>
      <c r="C65" s="100">
        <v>0</v>
      </c>
      <c r="D65" s="119">
        <v>0</v>
      </c>
      <c r="E65" s="100">
        <v>0</v>
      </c>
      <c r="F65" s="119">
        <v>0</v>
      </c>
      <c r="G65" s="100">
        <v>0</v>
      </c>
      <c r="H65" s="119">
        <v>0</v>
      </c>
      <c r="I65" s="100">
        <v>0</v>
      </c>
      <c r="J65" s="119">
        <v>0</v>
      </c>
      <c r="K65" s="100">
        <v>0</v>
      </c>
      <c r="L65" s="119">
        <v>0</v>
      </c>
      <c r="M65" s="100">
        <v>0</v>
      </c>
      <c r="N65" s="119">
        <v>0</v>
      </c>
      <c r="O65" s="100">
        <v>0</v>
      </c>
      <c r="P65" s="119">
        <v>0</v>
      </c>
      <c r="Q65" s="100">
        <v>0</v>
      </c>
      <c r="R65" s="119">
        <v>0</v>
      </c>
      <c r="S65" s="100">
        <v>1</v>
      </c>
      <c r="T65" s="119">
        <v>7</v>
      </c>
      <c r="U65" s="100">
        <v>47</v>
      </c>
      <c r="V65" s="119">
        <v>13</v>
      </c>
      <c r="W65" s="100">
        <v>86</v>
      </c>
      <c r="X65" s="119">
        <v>41</v>
      </c>
      <c r="Y65" s="100">
        <v>136</v>
      </c>
      <c r="Z65" s="133">
        <v>61</v>
      </c>
      <c r="AA65" s="106">
        <v>270</v>
      </c>
      <c r="AB65" s="100">
        <v>331</v>
      </c>
    </row>
    <row r="66" spans="1:28" s="39" customFormat="1" ht="12.75">
      <c r="A66" s="135" t="s">
        <v>22</v>
      </c>
      <c r="B66" s="136">
        <v>0</v>
      </c>
      <c r="C66" s="137">
        <v>0</v>
      </c>
      <c r="D66" s="136">
        <v>0</v>
      </c>
      <c r="E66" s="137">
        <v>0</v>
      </c>
      <c r="F66" s="136">
        <v>0</v>
      </c>
      <c r="G66" s="137">
        <v>0</v>
      </c>
      <c r="H66" s="136">
        <v>0</v>
      </c>
      <c r="I66" s="137">
        <v>0</v>
      </c>
      <c r="J66" s="136">
        <v>0</v>
      </c>
      <c r="K66" s="137">
        <v>0</v>
      </c>
      <c r="L66" s="136">
        <v>0</v>
      </c>
      <c r="M66" s="137">
        <v>0</v>
      </c>
      <c r="N66" s="136">
        <v>0</v>
      </c>
      <c r="O66" s="137">
        <v>0</v>
      </c>
      <c r="P66" s="136">
        <v>0</v>
      </c>
      <c r="Q66" s="137">
        <v>0</v>
      </c>
      <c r="R66" s="136">
        <v>0</v>
      </c>
      <c r="S66" s="137">
        <v>1</v>
      </c>
      <c r="T66" s="136">
        <v>7</v>
      </c>
      <c r="U66" s="137">
        <v>47</v>
      </c>
      <c r="V66" s="136">
        <v>13</v>
      </c>
      <c r="W66" s="137">
        <v>86</v>
      </c>
      <c r="X66" s="136">
        <v>41</v>
      </c>
      <c r="Y66" s="137">
        <v>136</v>
      </c>
      <c r="Z66" s="136">
        <v>61</v>
      </c>
      <c r="AA66" s="137">
        <v>270</v>
      </c>
      <c r="AB66" s="137">
        <v>331</v>
      </c>
    </row>
    <row r="67" spans="1:28" s="123" customFormat="1" ht="12.75">
      <c r="A67" s="141" t="s">
        <v>61</v>
      </c>
      <c r="B67" s="119"/>
      <c r="C67" s="100"/>
      <c r="D67" s="119"/>
      <c r="E67" s="100"/>
      <c r="F67" s="119"/>
      <c r="G67" s="100"/>
      <c r="H67" s="119"/>
      <c r="I67" s="100"/>
      <c r="J67" s="119"/>
      <c r="K67" s="100"/>
      <c r="L67" s="119"/>
      <c r="M67" s="100"/>
      <c r="N67" s="119"/>
      <c r="O67" s="100"/>
      <c r="P67" s="119"/>
      <c r="Q67" s="100"/>
      <c r="R67" s="119"/>
      <c r="S67" s="100"/>
      <c r="T67" s="119"/>
      <c r="U67" s="100"/>
      <c r="V67" s="119"/>
      <c r="W67" s="100"/>
      <c r="X67" s="119"/>
      <c r="Y67" s="100"/>
      <c r="Z67" s="133"/>
      <c r="AA67" s="106"/>
      <c r="AB67" s="100"/>
    </row>
    <row r="68" spans="1:28" ht="12.75">
      <c r="A68" s="132" t="s">
        <v>34</v>
      </c>
      <c r="B68" s="119">
        <v>0</v>
      </c>
      <c r="C68" s="100">
        <v>0</v>
      </c>
      <c r="D68" s="119">
        <v>0</v>
      </c>
      <c r="E68" s="100">
        <v>0</v>
      </c>
      <c r="F68" s="119">
        <v>0</v>
      </c>
      <c r="G68" s="100">
        <v>0</v>
      </c>
      <c r="H68" s="119">
        <v>0</v>
      </c>
      <c r="I68" s="100">
        <v>0</v>
      </c>
      <c r="J68" s="119">
        <v>0</v>
      </c>
      <c r="K68" s="100">
        <v>0</v>
      </c>
      <c r="L68" s="119">
        <v>6</v>
      </c>
      <c r="M68" s="100">
        <v>2</v>
      </c>
      <c r="N68" s="119">
        <v>11</v>
      </c>
      <c r="O68" s="100">
        <v>16</v>
      </c>
      <c r="P68" s="119">
        <v>8</v>
      </c>
      <c r="Q68" s="100">
        <v>14</v>
      </c>
      <c r="R68" s="119">
        <v>9</v>
      </c>
      <c r="S68" s="100">
        <v>14</v>
      </c>
      <c r="T68" s="119">
        <v>5</v>
      </c>
      <c r="U68" s="100">
        <v>45</v>
      </c>
      <c r="V68" s="119">
        <v>11</v>
      </c>
      <c r="W68" s="100">
        <v>59</v>
      </c>
      <c r="X68" s="119">
        <v>54</v>
      </c>
      <c r="Y68" s="100">
        <v>272</v>
      </c>
      <c r="Z68" s="133">
        <v>104</v>
      </c>
      <c r="AA68" s="106">
        <v>422</v>
      </c>
      <c r="AB68" s="100">
        <v>526</v>
      </c>
    </row>
    <row r="69" spans="1:28" ht="12.75">
      <c r="A69" s="132" t="s">
        <v>35</v>
      </c>
      <c r="B69" s="119">
        <v>0</v>
      </c>
      <c r="C69" s="120">
        <v>0</v>
      </c>
      <c r="D69" s="119">
        <v>0</v>
      </c>
      <c r="E69" s="120">
        <v>0</v>
      </c>
      <c r="F69" s="119">
        <v>0</v>
      </c>
      <c r="G69" s="120">
        <v>0</v>
      </c>
      <c r="H69" s="119">
        <v>0</v>
      </c>
      <c r="I69" s="120">
        <v>0</v>
      </c>
      <c r="J69" s="119">
        <v>0</v>
      </c>
      <c r="K69" s="120">
        <v>0</v>
      </c>
      <c r="L69" s="119">
        <v>52</v>
      </c>
      <c r="M69" s="120">
        <v>52</v>
      </c>
      <c r="N69" s="119">
        <v>120</v>
      </c>
      <c r="O69" s="120">
        <v>121</v>
      </c>
      <c r="P69" s="119">
        <v>130</v>
      </c>
      <c r="Q69" s="120">
        <v>147</v>
      </c>
      <c r="R69" s="119">
        <v>132</v>
      </c>
      <c r="S69" s="120">
        <v>174</v>
      </c>
      <c r="T69" s="119">
        <v>139</v>
      </c>
      <c r="U69" s="120">
        <v>408</v>
      </c>
      <c r="V69" s="119">
        <v>127</v>
      </c>
      <c r="W69" s="120">
        <v>589</v>
      </c>
      <c r="X69" s="119">
        <v>378</v>
      </c>
      <c r="Y69" s="120">
        <v>2598</v>
      </c>
      <c r="Z69" s="133">
        <v>1078</v>
      </c>
      <c r="AA69" s="134">
        <v>4089</v>
      </c>
      <c r="AB69" s="100">
        <v>5167</v>
      </c>
    </row>
    <row r="70" spans="1:28" ht="12.75">
      <c r="A70" s="132" t="s">
        <v>36</v>
      </c>
      <c r="B70" s="119">
        <v>0</v>
      </c>
      <c r="C70" s="120">
        <v>0</v>
      </c>
      <c r="D70" s="119">
        <v>0</v>
      </c>
      <c r="E70" s="120">
        <v>0</v>
      </c>
      <c r="F70" s="119">
        <v>0</v>
      </c>
      <c r="G70" s="120">
        <v>0</v>
      </c>
      <c r="H70" s="119">
        <v>0</v>
      </c>
      <c r="I70" s="120">
        <v>0</v>
      </c>
      <c r="J70" s="119">
        <v>0</v>
      </c>
      <c r="K70" s="120">
        <v>0</v>
      </c>
      <c r="L70" s="119">
        <v>13</v>
      </c>
      <c r="M70" s="120">
        <v>0</v>
      </c>
      <c r="N70" s="119">
        <v>31</v>
      </c>
      <c r="O70" s="120">
        <v>0</v>
      </c>
      <c r="P70" s="119">
        <v>24</v>
      </c>
      <c r="Q70" s="120">
        <v>0</v>
      </c>
      <c r="R70" s="119">
        <v>29</v>
      </c>
      <c r="S70" s="120">
        <v>3</v>
      </c>
      <c r="T70" s="119">
        <v>23</v>
      </c>
      <c r="U70" s="120">
        <v>22</v>
      </c>
      <c r="V70" s="119">
        <v>15</v>
      </c>
      <c r="W70" s="120">
        <v>48</v>
      </c>
      <c r="X70" s="119">
        <v>64</v>
      </c>
      <c r="Y70" s="120">
        <v>265</v>
      </c>
      <c r="Z70" s="133">
        <v>199</v>
      </c>
      <c r="AA70" s="134">
        <v>338</v>
      </c>
      <c r="AB70" s="100">
        <v>537</v>
      </c>
    </row>
    <row r="71" spans="1:28" ht="12.75">
      <c r="A71" s="132" t="s">
        <v>37</v>
      </c>
      <c r="B71" s="119">
        <v>0</v>
      </c>
      <c r="C71" s="120">
        <v>0</v>
      </c>
      <c r="D71" s="119">
        <v>0</v>
      </c>
      <c r="E71" s="120">
        <v>0</v>
      </c>
      <c r="F71" s="119">
        <v>0</v>
      </c>
      <c r="G71" s="120">
        <v>0</v>
      </c>
      <c r="H71" s="119">
        <v>0</v>
      </c>
      <c r="I71" s="120">
        <v>0</v>
      </c>
      <c r="J71" s="119">
        <v>0</v>
      </c>
      <c r="K71" s="120">
        <v>0</v>
      </c>
      <c r="L71" s="119">
        <v>28</v>
      </c>
      <c r="M71" s="120">
        <v>11</v>
      </c>
      <c r="N71" s="119">
        <v>55</v>
      </c>
      <c r="O71" s="120">
        <v>27</v>
      </c>
      <c r="P71" s="119">
        <v>82</v>
      </c>
      <c r="Q71" s="120">
        <v>36</v>
      </c>
      <c r="R71" s="119">
        <v>99</v>
      </c>
      <c r="S71" s="120">
        <v>55</v>
      </c>
      <c r="T71" s="119">
        <v>80</v>
      </c>
      <c r="U71" s="120">
        <v>63</v>
      </c>
      <c r="V71" s="119">
        <v>55</v>
      </c>
      <c r="W71" s="120">
        <v>33</v>
      </c>
      <c r="X71" s="119">
        <v>52</v>
      </c>
      <c r="Y71" s="120">
        <v>102</v>
      </c>
      <c r="Z71" s="133">
        <v>451</v>
      </c>
      <c r="AA71" s="134">
        <v>327</v>
      </c>
      <c r="AB71" s="100">
        <v>778</v>
      </c>
    </row>
    <row r="72" spans="1:28" s="39" customFormat="1" ht="12.75">
      <c r="A72" s="135" t="s">
        <v>22</v>
      </c>
      <c r="B72" s="136">
        <f>SUM(B68:B71)</f>
        <v>0</v>
      </c>
      <c r="C72" s="137">
        <f aca="true" t="shared" si="0" ref="C72:AB72">SUM(C68:C71)</f>
        <v>0</v>
      </c>
      <c r="D72" s="136">
        <f t="shared" si="0"/>
        <v>0</v>
      </c>
      <c r="E72" s="137">
        <f t="shared" si="0"/>
        <v>0</v>
      </c>
      <c r="F72" s="136">
        <f t="shared" si="0"/>
        <v>0</v>
      </c>
      <c r="G72" s="137">
        <f t="shared" si="0"/>
        <v>0</v>
      </c>
      <c r="H72" s="136">
        <f t="shared" si="0"/>
        <v>0</v>
      </c>
      <c r="I72" s="137">
        <f t="shared" si="0"/>
        <v>0</v>
      </c>
      <c r="J72" s="136">
        <f t="shared" si="0"/>
        <v>0</v>
      </c>
      <c r="K72" s="137">
        <f t="shared" si="0"/>
        <v>0</v>
      </c>
      <c r="L72" s="136">
        <f t="shared" si="0"/>
        <v>99</v>
      </c>
      <c r="M72" s="137">
        <f t="shared" si="0"/>
        <v>65</v>
      </c>
      <c r="N72" s="136">
        <f t="shared" si="0"/>
        <v>217</v>
      </c>
      <c r="O72" s="137">
        <f t="shared" si="0"/>
        <v>164</v>
      </c>
      <c r="P72" s="136">
        <f t="shared" si="0"/>
        <v>244</v>
      </c>
      <c r="Q72" s="137">
        <f t="shared" si="0"/>
        <v>197</v>
      </c>
      <c r="R72" s="136">
        <f t="shared" si="0"/>
        <v>269</v>
      </c>
      <c r="S72" s="137">
        <f t="shared" si="0"/>
        <v>246</v>
      </c>
      <c r="T72" s="136">
        <f t="shared" si="0"/>
        <v>247</v>
      </c>
      <c r="U72" s="137">
        <f t="shared" si="0"/>
        <v>538</v>
      </c>
      <c r="V72" s="136">
        <f t="shared" si="0"/>
        <v>208</v>
      </c>
      <c r="W72" s="137">
        <f t="shared" si="0"/>
        <v>729</v>
      </c>
      <c r="X72" s="136">
        <f t="shared" si="0"/>
        <v>548</v>
      </c>
      <c r="Y72" s="137">
        <f t="shared" si="0"/>
        <v>3237</v>
      </c>
      <c r="Z72" s="136">
        <f t="shared" si="0"/>
        <v>1832</v>
      </c>
      <c r="AA72" s="137">
        <f t="shared" si="0"/>
        <v>5176</v>
      </c>
      <c r="AB72" s="137">
        <f t="shared" si="0"/>
        <v>7008</v>
      </c>
    </row>
    <row r="73" spans="1:28" s="123" customFormat="1" ht="12.75">
      <c r="A73" s="150" t="s">
        <v>33</v>
      </c>
      <c r="B73" s="117"/>
      <c r="C73" s="118"/>
      <c r="D73" s="117"/>
      <c r="E73" s="118"/>
      <c r="F73" s="117"/>
      <c r="G73" s="118"/>
      <c r="H73" s="117"/>
      <c r="I73" s="118"/>
      <c r="J73" s="117"/>
      <c r="K73" s="118"/>
      <c r="L73" s="117"/>
      <c r="M73" s="118"/>
      <c r="N73" s="117"/>
      <c r="O73" s="118"/>
      <c r="P73" s="117"/>
      <c r="Q73" s="118"/>
      <c r="R73" s="117"/>
      <c r="S73" s="118"/>
      <c r="T73" s="117"/>
      <c r="U73" s="118"/>
      <c r="V73" s="117"/>
      <c r="W73" s="118"/>
      <c r="X73" s="117"/>
      <c r="Y73" s="118"/>
      <c r="Z73" s="151"/>
      <c r="AA73" s="152"/>
      <c r="AB73" s="118"/>
    </row>
    <row r="74" spans="1:28" ht="12.75">
      <c r="A74" s="123" t="s">
        <v>34</v>
      </c>
      <c r="B74" s="119">
        <f>SUM(B7,B14,B21,B29,B36,B44,B51,B58,B68)</f>
        <v>0</v>
      </c>
      <c r="C74" s="100">
        <f aca="true" t="shared" si="1" ref="C74:X74">SUM(C7,C14,C21,C29,C36,C44,C51,C58,C68)</f>
        <v>0</v>
      </c>
      <c r="D74" s="119">
        <f t="shared" si="1"/>
        <v>1</v>
      </c>
      <c r="E74" s="100">
        <f t="shared" si="1"/>
        <v>1</v>
      </c>
      <c r="F74" s="119">
        <f t="shared" si="1"/>
        <v>85</v>
      </c>
      <c r="G74" s="100">
        <f t="shared" si="1"/>
        <v>80</v>
      </c>
      <c r="H74" s="119">
        <f t="shared" si="1"/>
        <v>3726</v>
      </c>
      <c r="I74" s="100">
        <f t="shared" si="1"/>
        <v>3778</v>
      </c>
      <c r="J74" s="119">
        <f t="shared" si="1"/>
        <v>4902</v>
      </c>
      <c r="K74" s="100">
        <f t="shared" si="1"/>
        <v>4954</v>
      </c>
      <c r="L74" s="119">
        <f t="shared" si="1"/>
        <v>5259</v>
      </c>
      <c r="M74" s="100">
        <f t="shared" si="1"/>
        <v>5386</v>
      </c>
      <c r="N74" s="119">
        <f t="shared" si="1"/>
        <v>5393</v>
      </c>
      <c r="O74" s="100">
        <f t="shared" si="1"/>
        <v>5605</v>
      </c>
      <c r="P74" s="119">
        <f t="shared" si="1"/>
        <v>5455</v>
      </c>
      <c r="Q74" s="100">
        <f t="shared" si="1"/>
        <v>5856</v>
      </c>
      <c r="R74" s="119">
        <f t="shared" si="1"/>
        <v>5411</v>
      </c>
      <c r="S74" s="100">
        <f t="shared" si="1"/>
        <v>5617</v>
      </c>
      <c r="T74" s="119">
        <f t="shared" si="1"/>
        <v>3242</v>
      </c>
      <c r="U74" s="100">
        <f t="shared" si="1"/>
        <v>3005</v>
      </c>
      <c r="V74" s="119">
        <f t="shared" si="1"/>
        <v>1603</v>
      </c>
      <c r="W74" s="100">
        <f t="shared" si="1"/>
        <v>1320</v>
      </c>
      <c r="X74" s="119">
        <f t="shared" si="1"/>
        <v>792</v>
      </c>
      <c r="Y74" s="100">
        <f>SUM(Y7,Y14,Y21,Y29,Y36,Y44,Y51,Y58,Y68)</f>
        <v>878</v>
      </c>
      <c r="Z74" s="133">
        <f>SUM(Z7,Z14,Z21,Z29,Z36,Z44,Z51,Z58,Z68)</f>
        <v>35869</v>
      </c>
      <c r="AA74" s="106">
        <f>SUM(AA7,AA14,AA21,AA29,AA36,AA44,AA51,AA58,AA68)</f>
        <v>36480</v>
      </c>
      <c r="AB74" s="100">
        <f>SUM(AB7,AB14,AB21,AB29,AB36,AB44,AB51,AB58,AB68)</f>
        <v>72349</v>
      </c>
    </row>
    <row r="75" spans="1:28" ht="12.75">
      <c r="A75" s="123" t="s">
        <v>35</v>
      </c>
      <c r="B75" s="119">
        <f>SUM(B8,B15,B22,B30,B37,B45,B52,B59,B65,B69)</f>
        <v>0</v>
      </c>
      <c r="C75" s="120">
        <f aca="true" t="shared" si="2" ref="C75:X75">SUM(C8,C15,C22,C30,C37,C45,C52,C59,C65,C69)</f>
        <v>0</v>
      </c>
      <c r="D75" s="119">
        <f t="shared" si="2"/>
        <v>10</v>
      </c>
      <c r="E75" s="120">
        <f t="shared" si="2"/>
        <v>6</v>
      </c>
      <c r="F75" s="119">
        <f t="shared" si="2"/>
        <v>385</v>
      </c>
      <c r="G75" s="120">
        <f t="shared" si="2"/>
        <v>343</v>
      </c>
      <c r="H75" s="119">
        <f t="shared" si="2"/>
        <v>21539</v>
      </c>
      <c r="I75" s="120">
        <f t="shared" si="2"/>
        <v>22371</v>
      </c>
      <c r="J75" s="119">
        <f t="shared" si="2"/>
        <v>25092</v>
      </c>
      <c r="K75" s="120">
        <f t="shared" si="2"/>
        <v>25867</v>
      </c>
      <c r="L75" s="119">
        <f t="shared" si="2"/>
        <v>24984</v>
      </c>
      <c r="M75" s="120">
        <f t="shared" si="2"/>
        <v>25335</v>
      </c>
      <c r="N75" s="119">
        <f t="shared" si="2"/>
        <v>25127</v>
      </c>
      <c r="O75" s="120">
        <f t="shared" si="2"/>
        <v>26374</v>
      </c>
      <c r="P75" s="119">
        <f t="shared" si="2"/>
        <v>25076</v>
      </c>
      <c r="Q75" s="120">
        <f t="shared" si="2"/>
        <v>26284</v>
      </c>
      <c r="R75" s="119">
        <f t="shared" si="2"/>
        <v>24288</v>
      </c>
      <c r="S75" s="120">
        <f t="shared" si="2"/>
        <v>25521</v>
      </c>
      <c r="T75" s="119">
        <f t="shared" si="2"/>
        <v>10284</v>
      </c>
      <c r="U75" s="120">
        <f t="shared" si="2"/>
        <v>8290</v>
      </c>
      <c r="V75" s="119">
        <f t="shared" si="2"/>
        <v>3764</v>
      </c>
      <c r="W75" s="120">
        <f t="shared" si="2"/>
        <v>3252</v>
      </c>
      <c r="X75" s="119">
        <f t="shared" si="2"/>
        <v>1584</v>
      </c>
      <c r="Y75" s="120">
        <f>SUM(Y8,Y15,Y22,Y30,Y37,Y45,Y52,Y59,Y65,Y69)</f>
        <v>3685</v>
      </c>
      <c r="Z75" s="133">
        <f>SUM(Z8,Z15,Z22,Z30,Z37,Z45,Z52,Z59,Z65,Z69)</f>
        <v>162133</v>
      </c>
      <c r="AA75" s="134">
        <f>SUM(AA8,AA15,AA22,AA30,AA37,AA45,AA52,AA59,AA65,AA69)</f>
        <v>167328</v>
      </c>
      <c r="AB75" s="100">
        <f>SUM(AB8,AB15,AB22,AB30,AB37,AB45,AB52,AB59,AB65,AB69)</f>
        <v>329461</v>
      </c>
    </row>
    <row r="76" spans="1:28" ht="12.75">
      <c r="A76" s="123" t="s">
        <v>36</v>
      </c>
      <c r="B76" s="119">
        <f>SUM(B9,B16,B23,B31,B38,B46,B53,B60,B70)</f>
        <v>0</v>
      </c>
      <c r="C76" s="120">
        <f aca="true" t="shared" si="3" ref="C76:X76">SUM(C9,C16,C23,C31,C38,C46,C53,C60,C70)</f>
        <v>1</v>
      </c>
      <c r="D76" s="119">
        <f t="shared" si="3"/>
        <v>0</v>
      </c>
      <c r="E76" s="120">
        <f t="shared" si="3"/>
        <v>0</v>
      </c>
      <c r="F76" s="119">
        <f t="shared" si="3"/>
        <v>0</v>
      </c>
      <c r="G76" s="120">
        <f t="shared" si="3"/>
        <v>3</v>
      </c>
      <c r="H76" s="119">
        <f t="shared" si="3"/>
        <v>705</v>
      </c>
      <c r="I76" s="120">
        <f t="shared" si="3"/>
        <v>291</v>
      </c>
      <c r="J76" s="119">
        <f t="shared" si="3"/>
        <v>1103</v>
      </c>
      <c r="K76" s="120">
        <f t="shared" si="3"/>
        <v>459</v>
      </c>
      <c r="L76" s="119">
        <f t="shared" si="3"/>
        <v>1340</v>
      </c>
      <c r="M76" s="120">
        <f t="shared" si="3"/>
        <v>603</v>
      </c>
      <c r="N76" s="119">
        <f t="shared" si="3"/>
        <v>1383</v>
      </c>
      <c r="O76" s="120">
        <f t="shared" si="3"/>
        <v>720</v>
      </c>
      <c r="P76" s="119">
        <f t="shared" si="3"/>
        <v>1584</v>
      </c>
      <c r="Q76" s="120">
        <f t="shared" si="3"/>
        <v>767</v>
      </c>
      <c r="R76" s="119">
        <f t="shared" si="3"/>
        <v>1464</v>
      </c>
      <c r="S76" s="120">
        <f t="shared" si="3"/>
        <v>773</v>
      </c>
      <c r="T76" s="119">
        <f t="shared" si="3"/>
        <v>977</v>
      </c>
      <c r="U76" s="120">
        <f t="shared" si="3"/>
        <v>485</v>
      </c>
      <c r="V76" s="119">
        <f t="shared" si="3"/>
        <v>432</v>
      </c>
      <c r="W76" s="120">
        <f t="shared" si="3"/>
        <v>274</v>
      </c>
      <c r="X76" s="119">
        <f t="shared" si="3"/>
        <v>254</v>
      </c>
      <c r="Y76" s="120">
        <f aca="true" t="shared" si="4" ref="Y76:AB77">SUM(Y9,Y16,Y23,Y31,Y38,Y46,Y53,Y60,Y70)</f>
        <v>359</v>
      </c>
      <c r="Z76" s="133">
        <f t="shared" si="4"/>
        <v>9242</v>
      </c>
      <c r="AA76" s="134">
        <f t="shared" si="4"/>
        <v>4735</v>
      </c>
      <c r="AB76" s="100">
        <f t="shared" si="4"/>
        <v>13977</v>
      </c>
    </row>
    <row r="77" spans="1:28" ht="12.75">
      <c r="A77" s="123" t="s">
        <v>37</v>
      </c>
      <c r="B77" s="119">
        <f>SUM(B10,B17,B24,B32,B39,B47,B54,B61,B71)</f>
        <v>1</v>
      </c>
      <c r="C77" s="120">
        <f aca="true" t="shared" si="5" ref="C77:X77">SUM(C10,C17,C24,C32,C39,C47,C54,C61,C71)</f>
        <v>0</v>
      </c>
      <c r="D77" s="119">
        <f t="shared" si="5"/>
        <v>0</v>
      </c>
      <c r="E77" s="120">
        <f t="shared" si="5"/>
        <v>0</v>
      </c>
      <c r="F77" s="119">
        <f t="shared" si="5"/>
        <v>10</v>
      </c>
      <c r="G77" s="120">
        <f t="shared" si="5"/>
        <v>9</v>
      </c>
      <c r="H77" s="119">
        <f t="shared" si="5"/>
        <v>1032</v>
      </c>
      <c r="I77" s="120">
        <f t="shared" si="5"/>
        <v>628</v>
      </c>
      <c r="J77" s="119">
        <f t="shared" si="5"/>
        <v>1610</v>
      </c>
      <c r="K77" s="120">
        <f t="shared" si="5"/>
        <v>860</v>
      </c>
      <c r="L77" s="119">
        <f t="shared" si="5"/>
        <v>1795</v>
      </c>
      <c r="M77" s="120">
        <f t="shared" si="5"/>
        <v>1089</v>
      </c>
      <c r="N77" s="119">
        <f t="shared" si="5"/>
        <v>1919</v>
      </c>
      <c r="O77" s="120">
        <f t="shared" si="5"/>
        <v>1148</v>
      </c>
      <c r="P77" s="119">
        <f t="shared" si="5"/>
        <v>2000</v>
      </c>
      <c r="Q77" s="120">
        <f t="shared" si="5"/>
        <v>1266</v>
      </c>
      <c r="R77" s="119">
        <f t="shared" si="5"/>
        <v>1912</v>
      </c>
      <c r="S77" s="120">
        <f t="shared" si="5"/>
        <v>1232</v>
      </c>
      <c r="T77" s="119">
        <f t="shared" si="5"/>
        <v>1280</v>
      </c>
      <c r="U77" s="120">
        <f t="shared" si="5"/>
        <v>706</v>
      </c>
      <c r="V77" s="119">
        <f t="shared" si="5"/>
        <v>642</v>
      </c>
      <c r="W77" s="120">
        <f t="shared" si="5"/>
        <v>339</v>
      </c>
      <c r="X77" s="119">
        <f t="shared" si="5"/>
        <v>319</v>
      </c>
      <c r="Y77" s="120">
        <f t="shared" si="4"/>
        <v>296</v>
      </c>
      <c r="Z77" s="133">
        <f t="shared" si="4"/>
        <v>12520</v>
      </c>
      <c r="AA77" s="134">
        <f t="shared" si="4"/>
        <v>7573</v>
      </c>
      <c r="AB77" s="100">
        <f t="shared" si="4"/>
        <v>20093</v>
      </c>
    </row>
    <row r="78" spans="1:28" ht="12.75">
      <c r="A78" s="123" t="s">
        <v>38</v>
      </c>
      <c r="B78" s="119">
        <f>SUM(B18,B25,B33,B40,B48,B55,B62)</f>
        <v>0</v>
      </c>
      <c r="C78" s="120">
        <f aca="true" t="shared" si="6" ref="C78:X78">SUM(C18,C25,C33,C40,C48,C55,C62)</f>
        <v>0</v>
      </c>
      <c r="D78" s="119">
        <f t="shared" si="6"/>
        <v>0</v>
      </c>
      <c r="E78" s="120">
        <f t="shared" si="6"/>
        <v>0</v>
      </c>
      <c r="F78" s="119">
        <f t="shared" si="6"/>
        <v>0</v>
      </c>
      <c r="G78" s="120">
        <f t="shared" si="6"/>
        <v>0</v>
      </c>
      <c r="H78" s="119">
        <f t="shared" si="6"/>
        <v>4</v>
      </c>
      <c r="I78" s="120">
        <f t="shared" si="6"/>
        <v>3</v>
      </c>
      <c r="J78" s="119">
        <f t="shared" si="6"/>
        <v>20</v>
      </c>
      <c r="K78" s="120">
        <f t="shared" si="6"/>
        <v>3</v>
      </c>
      <c r="L78" s="119">
        <f t="shared" si="6"/>
        <v>30</v>
      </c>
      <c r="M78" s="120">
        <f t="shared" si="6"/>
        <v>10</v>
      </c>
      <c r="N78" s="119">
        <f t="shared" si="6"/>
        <v>33</v>
      </c>
      <c r="O78" s="120">
        <f t="shared" si="6"/>
        <v>13</v>
      </c>
      <c r="P78" s="119">
        <f t="shared" si="6"/>
        <v>32</v>
      </c>
      <c r="Q78" s="120">
        <f t="shared" si="6"/>
        <v>9</v>
      </c>
      <c r="R78" s="119">
        <f t="shared" si="6"/>
        <v>48</v>
      </c>
      <c r="S78" s="120">
        <f t="shared" si="6"/>
        <v>10</v>
      </c>
      <c r="T78" s="119">
        <f t="shared" si="6"/>
        <v>29</v>
      </c>
      <c r="U78" s="120">
        <f t="shared" si="6"/>
        <v>6</v>
      </c>
      <c r="V78" s="119">
        <f t="shared" si="6"/>
        <v>10</v>
      </c>
      <c r="W78" s="120">
        <f t="shared" si="6"/>
        <v>3</v>
      </c>
      <c r="X78" s="119">
        <f t="shared" si="6"/>
        <v>2</v>
      </c>
      <c r="Y78" s="120">
        <f>SUM(Y18,Y25,Y33,Y40,Y48,Y55,Y62)</f>
        <v>1</v>
      </c>
      <c r="Z78" s="133">
        <f>SUM(Z18,Z25,Z33,Z40,Z48,Z55,Z62)</f>
        <v>208</v>
      </c>
      <c r="AA78" s="134">
        <f>SUM(AA18,AA25,AA33,AA40,AA48,AA55,AA62)</f>
        <v>58</v>
      </c>
      <c r="AB78" s="100">
        <f>SUM(AB18,AB25,AB33,AB40,AB48,AB55,AB62)</f>
        <v>266</v>
      </c>
    </row>
    <row r="79" spans="1:29" s="39" customFormat="1" ht="12.75">
      <c r="A79" s="135" t="s">
        <v>22</v>
      </c>
      <c r="B79" s="136">
        <f>SUM(B74:B78)</f>
        <v>1</v>
      </c>
      <c r="C79" s="137">
        <f aca="true" t="shared" si="7" ref="C79:X79">SUM(C74:C78)</f>
        <v>1</v>
      </c>
      <c r="D79" s="136">
        <f t="shared" si="7"/>
        <v>11</v>
      </c>
      <c r="E79" s="137">
        <f t="shared" si="7"/>
        <v>7</v>
      </c>
      <c r="F79" s="136">
        <f t="shared" si="7"/>
        <v>480</v>
      </c>
      <c r="G79" s="137">
        <f t="shared" si="7"/>
        <v>435</v>
      </c>
      <c r="H79" s="136">
        <f t="shared" si="7"/>
        <v>27006</v>
      </c>
      <c r="I79" s="137">
        <f t="shared" si="7"/>
        <v>27071</v>
      </c>
      <c r="J79" s="136">
        <f t="shared" si="7"/>
        <v>32727</v>
      </c>
      <c r="K79" s="137">
        <f t="shared" si="7"/>
        <v>32143</v>
      </c>
      <c r="L79" s="136">
        <f t="shared" si="7"/>
        <v>33408</v>
      </c>
      <c r="M79" s="137">
        <f t="shared" si="7"/>
        <v>32423</v>
      </c>
      <c r="N79" s="136">
        <f t="shared" si="7"/>
        <v>33855</v>
      </c>
      <c r="O79" s="137">
        <f t="shared" si="7"/>
        <v>33860</v>
      </c>
      <c r="P79" s="136">
        <f t="shared" si="7"/>
        <v>34147</v>
      </c>
      <c r="Q79" s="137">
        <f t="shared" si="7"/>
        <v>34182</v>
      </c>
      <c r="R79" s="136">
        <f t="shared" si="7"/>
        <v>33123</v>
      </c>
      <c r="S79" s="137">
        <f t="shared" si="7"/>
        <v>33153</v>
      </c>
      <c r="T79" s="136">
        <f t="shared" si="7"/>
        <v>15812</v>
      </c>
      <c r="U79" s="137">
        <f t="shared" si="7"/>
        <v>12492</v>
      </c>
      <c r="V79" s="136">
        <f t="shared" si="7"/>
        <v>6451</v>
      </c>
      <c r="W79" s="137">
        <f t="shared" si="7"/>
        <v>5188</v>
      </c>
      <c r="X79" s="136">
        <f t="shared" si="7"/>
        <v>2951</v>
      </c>
      <c r="Y79" s="137">
        <f>SUM(Y74:Y78)</f>
        <v>5219</v>
      </c>
      <c r="Z79" s="136">
        <f>SUM(Z74:Z78)</f>
        <v>219972</v>
      </c>
      <c r="AA79" s="137">
        <f>SUM(AA74:AA78)</f>
        <v>216174</v>
      </c>
      <c r="AB79" s="137">
        <f>SUM(AB74:AB78)</f>
        <v>436146</v>
      </c>
      <c r="AC79" s="140"/>
    </row>
  </sheetData>
  <sheetProtection/>
  <mergeCells count="14">
    <mergeCell ref="A2:AB2"/>
    <mergeCell ref="J4:K4"/>
    <mergeCell ref="H4:I4"/>
    <mergeCell ref="F4:G4"/>
    <mergeCell ref="D4:E4"/>
    <mergeCell ref="R4:S4"/>
    <mergeCell ref="P4:Q4"/>
    <mergeCell ref="N4:O4"/>
    <mergeCell ref="L4:M4"/>
    <mergeCell ref="Z4:AB4"/>
    <mergeCell ref="X4:Y4"/>
    <mergeCell ref="V4:W4"/>
    <mergeCell ref="T4:U4"/>
    <mergeCell ref="B4:C4"/>
  </mergeCells>
  <printOptions/>
  <pageMargins left="0" right="0" top="0.1968503937007874" bottom="0.1968503937007874" header="0.5118110236220472" footer="0.5118110236220472"/>
  <pageSetup fitToHeight="2" fitToWidth="2" horizontalDpi="600" verticalDpi="600" orientation="portrait" paperSize="9" scale="75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AD14" sqref="AD14"/>
    </sheetView>
  </sheetViews>
  <sheetFormatPr defaultColWidth="9.140625" defaultRowHeight="12.75"/>
  <cols>
    <col min="1" max="1" width="24.140625" style="0" customWidth="1"/>
    <col min="2" max="7" width="8.140625" style="0" customWidth="1"/>
    <col min="8" max="23" width="7.8515625" style="0" customWidth="1"/>
    <col min="24" max="24" width="9.28125" style="0" customWidth="1"/>
    <col min="25" max="25" width="8.421875" style="0" customWidth="1"/>
    <col min="26" max="26" width="7.7109375" style="0" customWidth="1"/>
    <col min="27" max="27" width="8.00390625" style="0" customWidth="1"/>
    <col min="28" max="28" width="7.7109375" style="0" customWidth="1"/>
    <col min="29" max="29" width="9.57421875" style="0" customWidth="1"/>
    <col min="30" max="31" width="5.00390625" style="0" customWidth="1"/>
    <col min="32" max="32" width="9.57421875" style="0" customWidth="1"/>
    <col min="33" max="34" width="5.00390625" style="0" customWidth="1"/>
    <col min="35" max="35" width="9.57421875" style="0" customWidth="1"/>
    <col min="36" max="37" width="5.00390625" style="0" customWidth="1"/>
    <col min="38" max="38" width="9.57421875" style="0" customWidth="1"/>
    <col min="39" max="40" width="5.00390625" style="0" customWidth="1"/>
    <col min="41" max="41" width="9.57421875" style="0" customWidth="1"/>
    <col min="42" max="43" width="5.00390625" style="0" customWidth="1"/>
    <col min="44" max="44" width="9.57421875" style="0" customWidth="1"/>
    <col min="45" max="46" width="5.00390625" style="0" customWidth="1"/>
    <col min="47" max="47" width="9.57421875" style="0" customWidth="1"/>
    <col min="48" max="49" width="5.00390625" style="0" customWidth="1"/>
    <col min="50" max="50" width="9.57421875" style="0" customWidth="1"/>
    <col min="51" max="52" width="5.00390625" style="0" customWidth="1"/>
    <col min="53" max="53" width="9.57421875" style="0" customWidth="1"/>
    <col min="54" max="55" width="5.00390625" style="0" customWidth="1"/>
    <col min="56" max="56" width="9.57421875" style="0" customWidth="1"/>
    <col min="57" max="57" width="5.00390625" style="0" customWidth="1"/>
    <col min="58" max="58" width="9.57421875" style="0" customWidth="1"/>
    <col min="59" max="60" width="5.00390625" style="0" customWidth="1"/>
    <col min="61" max="61" width="9.57421875" style="0" customWidth="1"/>
    <col min="62" max="63" width="5.00390625" style="0" customWidth="1"/>
    <col min="64" max="64" width="9.57421875" style="0" customWidth="1"/>
    <col min="65" max="66" width="5.00390625" style="0" customWidth="1"/>
    <col min="67" max="67" width="9.57421875" style="0" customWidth="1"/>
    <col min="68" max="68" width="5.00390625" style="0" customWidth="1"/>
    <col min="69" max="69" width="9.57421875" style="0" customWidth="1"/>
    <col min="70" max="71" width="5.00390625" style="0" customWidth="1"/>
    <col min="72" max="72" width="9.57421875" style="0" customWidth="1"/>
    <col min="73" max="74" width="5.00390625" style="0" customWidth="1"/>
    <col min="75" max="75" width="9.57421875" style="0" customWidth="1"/>
    <col min="76" max="77" width="5.00390625" style="0" customWidth="1"/>
    <col min="78" max="78" width="9.57421875" style="0" customWidth="1"/>
    <col min="79" max="80" width="5.00390625" style="0" customWidth="1"/>
    <col min="81" max="81" width="9.57421875" style="0" customWidth="1"/>
    <col min="82" max="83" width="5.00390625" style="0" customWidth="1"/>
    <col min="84" max="84" width="9.57421875" style="0" customWidth="1"/>
    <col min="85" max="86" width="5.00390625" style="0" customWidth="1"/>
    <col min="87" max="87" width="9.57421875" style="0" customWidth="1"/>
    <col min="88" max="89" width="5.00390625" style="0" customWidth="1"/>
    <col min="90" max="90" width="9.57421875" style="0" customWidth="1"/>
    <col min="91" max="91" width="5.00390625" style="0" customWidth="1"/>
    <col min="92" max="92" width="9.57421875" style="0" customWidth="1"/>
    <col min="93" max="94" width="5.00390625" style="0" customWidth="1"/>
    <col min="95" max="95" width="9.57421875" style="0" customWidth="1"/>
    <col min="96" max="96" width="5.00390625" style="0" customWidth="1"/>
    <col min="97" max="97" width="9.57421875" style="0" customWidth="1"/>
    <col min="98" max="99" width="5.00390625" style="0" customWidth="1"/>
    <col min="100" max="100" width="9.57421875" style="0" customWidth="1"/>
    <col min="101" max="101" width="5.00390625" style="0" customWidth="1"/>
    <col min="102" max="102" width="9.57421875" style="0" customWidth="1"/>
    <col min="103" max="103" width="5.00390625" style="0" customWidth="1"/>
    <col min="104" max="104" width="9.57421875" style="0" customWidth="1"/>
    <col min="105" max="105" width="5.00390625" style="0" customWidth="1"/>
    <col min="106" max="106" width="9.57421875" style="0" customWidth="1"/>
    <col min="107" max="107" width="5.00390625" style="0" customWidth="1"/>
    <col min="108" max="108" width="9.57421875" style="0" customWidth="1"/>
    <col min="109" max="109" width="10.57421875" style="0" customWidth="1"/>
  </cols>
  <sheetData>
    <row r="1" ht="12.75">
      <c r="A1" s="6" t="s">
        <v>80</v>
      </c>
    </row>
    <row r="2" spans="1:26" ht="12.75">
      <c r="A2" s="212" t="s">
        <v>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ht="13.5" thickBot="1">
      <c r="A3" s="94"/>
    </row>
    <row r="4" spans="1:28" ht="12.75">
      <c r="A4" s="8"/>
      <c r="B4" s="199">
        <v>1999</v>
      </c>
      <c r="C4" s="201"/>
      <c r="D4" s="199">
        <f>B4-1</f>
        <v>1998</v>
      </c>
      <c r="E4" s="201"/>
      <c r="F4" s="199">
        <f>D4-1</f>
        <v>1997</v>
      </c>
      <c r="G4" s="201"/>
      <c r="H4" s="199">
        <f>F4-1</f>
        <v>1996</v>
      </c>
      <c r="I4" s="201"/>
      <c r="J4" s="199">
        <f>H4-1</f>
        <v>1995</v>
      </c>
      <c r="K4" s="201"/>
      <c r="L4" s="199">
        <f>J4-1</f>
        <v>1994</v>
      </c>
      <c r="M4" s="200"/>
      <c r="N4" s="213">
        <f>L4-1</f>
        <v>1993</v>
      </c>
      <c r="O4" s="201"/>
      <c r="P4" s="199">
        <f>N4-1</f>
        <v>1992</v>
      </c>
      <c r="Q4" s="201"/>
      <c r="R4" s="199">
        <f>P4-1</f>
        <v>1991</v>
      </c>
      <c r="S4" s="201"/>
      <c r="T4" s="199">
        <f>R4-1</f>
        <v>1990</v>
      </c>
      <c r="U4" s="201"/>
      <c r="V4" s="199">
        <f>T4-1</f>
        <v>1989</v>
      </c>
      <c r="W4" s="201"/>
      <c r="X4" s="199" t="s">
        <v>81</v>
      </c>
      <c r="Y4" s="201"/>
      <c r="Z4" s="54" t="s">
        <v>25</v>
      </c>
      <c r="AA4" s="56"/>
      <c r="AB4" s="56"/>
    </row>
    <row r="5" spans="1:28" ht="12.75">
      <c r="A5" s="22"/>
      <c r="B5" s="30" t="s">
        <v>1</v>
      </c>
      <c r="C5" s="29" t="s">
        <v>2</v>
      </c>
      <c r="D5" s="30" t="s">
        <v>1</v>
      </c>
      <c r="E5" s="29" t="s">
        <v>2</v>
      </c>
      <c r="F5" s="30" t="s">
        <v>1</v>
      </c>
      <c r="G5" s="29" t="s">
        <v>2</v>
      </c>
      <c r="H5" s="30" t="s">
        <v>1</v>
      </c>
      <c r="I5" s="29" t="s">
        <v>2</v>
      </c>
      <c r="J5" s="30" t="s">
        <v>1</v>
      </c>
      <c r="K5" s="29" t="s">
        <v>2</v>
      </c>
      <c r="L5" s="30" t="s">
        <v>1</v>
      </c>
      <c r="M5" s="29" t="s">
        <v>2</v>
      </c>
      <c r="N5" s="113" t="s">
        <v>1</v>
      </c>
      <c r="O5" s="29" t="s">
        <v>2</v>
      </c>
      <c r="P5" s="30" t="s">
        <v>1</v>
      </c>
      <c r="Q5" s="29" t="s">
        <v>2</v>
      </c>
      <c r="R5" s="30" t="s">
        <v>1</v>
      </c>
      <c r="S5" s="29" t="s">
        <v>2</v>
      </c>
      <c r="T5" s="30" t="s">
        <v>1</v>
      </c>
      <c r="U5" s="29" t="s">
        <v>2</v>
      </c>
      <c r="V5" s="30" t="s">
        <v>1</v>
      </c>
      <c r="W5" s="29" t="s">
        <v>2</v>
      </c>
      <c r="X5" s="30" t="s">
        <v>1</v>
      </c>
      <c r="Y5" s="29" t="s">
        <v>2</v>
      </c>
      <c r="Z5" s="30" t="s">
        <v>1</v>
      </c>
      <c r="AA5" s="29" t="s">
        <v>2</v>
      </c>
      <c r="AB5" s="29" t="s">
        <v>23</v>
      </c>
    </row>
    <row r="6" spans="1:28" s="7" customFormat="1" ht="12.75">
      <c r="A6" s="23" t="s">
        <v>26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114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3"/>
    </row>
    <row r="7" spans="1:28" ht="12.75">
      <c r="A7" s="7" t="s">
        <v>52</v>
      </c>
      <c r="B7" s="14">
        <v>0</v>
      </c>
      <c r="C7" s="16">
        <v>0</v>
      </c>
      <c r="D7" s="14">
        <v>1</v>
      </c>
      <c r="E7" s="16">
        <v>0</v>
      </c>
      <c r="F7" s="14">
        <v>82</v>
      </c>
      <c r="G7" s="16">
        <v>78</v>
      </c>
      <c r="H7" s="14">
        <v>3175</v>
      </c>
      <c r="I7" s="16">
        <v>3261</v>
      </c>
      <c r="J7" s="14">
        <v>965</v>
      </c>
      <c r="K7" s="16">
        <v>908</v>
      </c>
      <c r="L7" s="14">
        <v>182</v>
      </c>
      <c r="M7" s="16">
        <v>157</v>
      </c>
      <c r="N7" s="103">
        <v>16</v>
      </c>
      <c r="O7" s="16">
        <v>13</v>
      </c>
      <c r="P7" s="14">
        <v>0</v>
      </c>
      <c r="Q7" s="16">
        <v>1</v>
      </c>
      <c r="R7" s="14">
        <v>1</v>
      </c>
      <c r="S7" s="16">
        <v>1</v>
      </c>
      <c r="T7" s="14">
        <v>0</v>
      </c>
      <c r="U7" s="16">
        <v>0</v>
      </c>
      <c r="V7" s="14">
        <v>0</v>
      </c>
      <c r="W7" s="16">
        <v>0</v>
      </c>
      <c r="X7" s="14">
        <v>0</v>
      </c>
      <c r="Y7" s="100">
        <v>0</v>
      </c>
      <c r="Z7" s="14">
        <f aca="true" t="shared" si="0" ref="Z7:AA12">SUM(X7,V7,T7,R7,P7,N7,L7,J7,H7,F7,D7,B7)</f>
        <v>4422</v>
      </c>
      <c r="AA7" s="16">
        <f t="shared" si="0"/>
        <v>4419</v>
      </c>
      <c r="AB7" s="16">
        <f aca="true" t="shared" si="1" ref="AB7:AB12">SUM(Z7:AA7)</f>
        <v>8841</v>
      </c>
    </row>
    <row r="8" spans="1:28" ht="12.75">
      <c r="A8" s="7" t="s">
        <v>53</v>
      </c>
      <c r="B8" s="14">
        <v>0</v>
      </c>
      <c r="C8" s="15">
        <v>0</v>
      </c>
      <c r="D8" s="14">
        <v>10</v>
      </c>
      <c r="E8" s="15">
        <v>6</v>
      </c>
      <c r="F8" s="14">
        <v>372</v>
      </c>
      <c r="G8" s="15">
        <v>332</v>
      </c>
      <c r="H8" s="14">
        <v>19698</v>
      </c>
      <c r="I8" s="15">
        <v>20745</v>
      </c>
      <c r="J8" s="14">
        <v>2881</v>
      </c>
      <c r="K8" s="15">
        <v>2691</v>
      </c>
      <c r="L8" s="14">
        <v>308</v>
      </c>
      <c r="M8" s="15">
        <v>239</v>
      </c>
      <c r="N8" s="103">
        <v>18</v>
      </c>
      <c r="O8" s="16">
        <v>11</v>
      </c>
      <c r="P8" s="14">
        <v>1</v>
      </c>
      <c r="Q8" s="15">
        <v>0</v>
      </c>
      <c r="R8" s="14">
        <v>0</v>
      </c>
      <c r="S8" s="15">
        <v>0</v>
      </c>
      <c r="T8" s="14">
        <v>0</v>
      </c>
      <c r="U8" s="15">
        <v>0</v>
      </c>
      <c r="V8" s="14">
        <v>0</v>
      </c>
      <c r="W8" s="15">
        <v>0</v>
      </c>
      <c r="X8" s="14">
        <v>0</v>
      </c>
      <c r="Y8" s="100">
        <v>0</v>
      </c>
      <c r="Z8" s="14">
        <f t="shared" si="0"/>
        <v>23288</v>
      </c>
      <c r="AA8" s="15">
        <f t="shared" si="0"/>
        <v>24024</v>
      </c>
      <c r="AB8" s="16">
        <f t="shared" si="1"/>
        <v>47312</v>
      </c>
    </row>
    <row r="9" spans="1:28" ht="12.75">
      <c r="A9" s="7" t="s">
        <v>54</v>
      </c>
      <c r="B9" s="14">
        <v>0</v>
      </c>
      <c r="C9" s="15">
        <v>1</v>
      </c>
      <c r="D9" s="14">
        <v>0</v>
      </c>
      <c r="E9" s="15">
        <v>0</v>
      </c>
      <c r="F9" s="14">
        <v>0</v>
      </c>
      <c r="G9" s="15">
        <v>1</v>
      </c>
      <c r="H9" s="14">
        <v>503</v>
      </c>
      <c r="I9" s="15">
        <v>223</v>
      </c>
      <c r="J9" s="14">
        <v>191</v>
      </c>
      <c r="K9" s="15">
        <v>77</v>
      </c>
      <c r="L9" s="14">
        <v>10</v>
      </c>
      <c r="M9" s="15">
        <v>15</v>
      </c>
      <c r="N9" s="103">
        <v>0</v>
      </c>
      <c r="O9" s="16">
        <v>1</v>
      </c>
      <c r="P9" s="14">
        <v>0</v>
      </c>
      <c r="Q9" s="15">
        <v>0</v>
      </c>
      <c r="R9" s="14">
        <v>0</v>
      </c>
      <c r="S9" s="15">
        <v>0</v>
      </c>
      <c r="T9" s="14">
        <v>0</v>
      </c>
      <c r="U9" s="15">
        <v>0</v>
      </c>
      <c r="V9" s="14">
        <v>0</v>
      </c>
      <c r="W9" s="15">
        <v>0</v>
      </c>
      <c r="X9" s="14">
        <v>0</v>
      </c>
      <c r="Y9" s="100">
        <v>0</v>
      </c>
      <c r="Z9" s="14">
        <f t="shared" si="0"/>
        <v>704</v>
      </c>
      <c r="AA9" s="15">
        <f t="shared" si="0"/>
        <v>318</v>
      </c>
      <c r="AB9" s="16">
        <f t="shared" si="1"/>
        <v>1022</v>
      </c>
    </row>
    <row r="10" spans="1:28" ht="12.75">
      <c r="A10" s="7" t="s">
        <v>51</v>
      </c>
      <c r="B10" s="14">
        <v>0</v>
      </c>
      <c r="C10" s="15">
        <v>0</v>
      </c>
      <c r="D10" s="14">
        <v>0</v>
      </c>
      <c r="E10" s="15">
        <v>0</v>
      </c>
      <c r="F10" s="14">
        <v>10</v>
      </c>
      <c r="G10" s="15">
        <v>5</v>
      </c>
      <c r="H10" s="14">
        <v>743</v>
      </c>
      <c r="I10" s="15">
        <v>474</v>
      </c>
      <c r="J10" s="14">
        <v>304</v>
      </c>
      <c r="K10" s="15">
        <v>181</v>
      </c>
      <c r="L10" s="14">
        <v>68</v>
      </c>
      <c r="M10" s="15">
        <v>44</v>
      </c>
      <c r="N10" s="103">
        <v>2</v>
      </c>
      <c r="O10" s="16">
        <v>4</v>
      </c>
      <c r="P10" s="14">
        <v>0</v>
      </c>
      <c r="Q10" s="15">
        <v>0</v>
      </c>
      <c r="R10" s="14">
        <v>0</v>
      </c>
      <c r="S10" s="15">
        <v>0</v>
      </c>
      <c r="T10" s="14">
        <v>0</v>
      </c>
      <c r="U10" s="15">
        <v>0</v>
      </c>
      <c r="V10" s="14">
        <v>0</v>
      </c>
      <c r="W10" s="15">
        <v>0</v>
      </c>
      <c r="X10" s="14">
        <v>0</v>
      </c>
      <c r="Y10" s="100">
        <v>0</v>
      </c>
      <c r="Z10" s="14">
        <f t="shared" si="0"/>
        <v>1127</v>
      </c>
      <c r="AA10" s="15">
        <f t="shared" si="0"/>
        <v>708</v>
      </c>
      <c r="AB10" s="16">
        <f t="shared" si="1"/>
        <v>1835</v>
      </c>
    </row>
    <row r="11" spans="1:28" ht="12.75">
      <c r="A11" s="7" t="s">
        <v>55</v>
      </c>
      <c r="B11" s="14">
        <v>0</v>
      </c>
      <c r="C11" s="15">
        <v>0</v>
      </c>
      <c r="D11" s="14">
        <v>0</v>
      </c>
      <c r="E11" s="15">
        <v>0</v>
      </c>
      <c r="F11" s="14">
        <v>0</v>
      </c>
      <c r="G11" s="15">
        <v>0</v>
      </c>
      <c r="H11" s="14">
        <v>2</v>
      </c>
      <c r="I11" s="15">
        <v>2</v>
      </c>
      <c r="J11" s="14">
        <v>1</v>
      </c>
      <c r="K11" s="15">
        <v>0</v>
      </c>
      <c r="L11" s="14">
        <v>0</v>
      </c>
      <c r="M11" s="15">
        <v>0</v>
      </c>
      <c r="N11" s="103">
        <v>0</v>
      </c>
      <c r="O11" s="16">
        <v>0</v>
      </c>
      <c r="P11" s="14">
        <v>0</v>
      </c>
      <c r="Q11" s="15">
        <v>0</v>
      </c>
      <c r="R11" s="14">
        <v>0</v>
      </c>
      <c r="S11" s="15">
        <v>0</v>
      </c>
      <c r="T11" s="14">
        <v>0</v>
      </c>
      <c r="U11" s="15">
        <v>0</v>
      </c>
      <c r="V11" s="14">
        <v>0</v>
      </c>
      <c r="W11" s="15">
        <v>0</v>
      </c>
      <c r="X11" s="14">
        <v>0</v>
      </c>
      <c r="Y11" s="100">
        <v>0</v>
      </c>
      <c r="Z11" s="14">
        <f t="shared" si="0"/>
        <v>3</v>
      </c>
      <c r="AA11" s="15">
        <f t="shared" si="0"/>
        <v>2</v>
      </c>
      <c r="AB11" s="16">
        <f t="shared" si="1"/>
        <v>5</v>
      </c>
    </row>
    <row r="12" spans="1:28" s="19" customFormat="1" ht="12.75">
      <c r="A12" s="19" t="s">
        <v>22</v>
      </c>
      <c r="B12" s="20">
        <v>0</v>
      </c>
      <c r="C12" s="21">
        <v>1</v>
      </c>
      <c r="D12" s="20">
        <v>11</v>
      </c>
      <c r="E12" s="21">
        <v>6</v>
      </c>
      <c r="F12" s="20">
        <v>464</v>
      </c>
      <c r="G12" s="21">
        <v>416</v>
      </c>
      <c r="H12" s="20">
        <v>24121</v>
      </c>
      <c r="I12" s="21">
        <v>24705</v>
      </c>
      <c r="J12" s="20">
        <v>4342</v>
      </c>
      <c r="K12" s="21">
        <v>3857</v>
      </c>
      <c r="L12" s="20">
        <v>568</v>
      </c>
      <c r="M12" s="21">
        <v>455</v>
      </c>
      <c r="N12" s="115">
        <v>36</v>
      </c>
      <c r="O12" s="21">
        <v>29</v>
      </c>
      <c r="P12" s="20">
        <v>1</v>
      </c>
      <c r="Q12" s="21">
        <v>1</v>
      </c>
      <c r="R12" s="20">
        <v>1</v>
      </c>
      <c r="S12" s="21">
        <v>1</v>
      </c>
      <c r="T12" s="20">
        <v>0</v>
      </c>
      <c r="U12" s="21">
        <v>0</v>
      </c>
      <c r="V12" s="20">
        <v>0</v>
      </c>
      <c r="W12" s="21">
        <v>0</v>
      </c>
      <c r="X12" s="20">
        <v>0</v>
      </c>
      <c r="Y12" s="137">
        <v>0</v>
      </c>
      <c r="Z12" s="20">
        <f t="shared" si="0"/>
        <v>29544</v>
      </c>
      <c r="AA12" s="21">
        <f t="shared" si="0"/>
        <v>29471</v>
      </c>
      <c r="AB12" s="21">
        <f t="shared" si="1"/>
        <v>59015</v>
      </c>
    </row>
    <row r="13" spans="1:28" s="7" customFormat="1" ht="12.75">
      <c r="A13" s="6" t="s">
        <v>27</v>
      </c>
      <c r="B13" s="14"/>
      <c r="C13" s="16"/>
      <c r="D13" s="14"/>
      <c r="E13" s="16"/>
      <c r="F13" s="14"/>
      <c r="G13" s="16"/>
      <c r="H13" s="14"/>
      <c r="I13" s="16"/>
      <c r="J13" s="14"/>
      <c r="K13" s="16"/>
      <c r="L13" s="14"/>
      <c r="M13" s="16"/>
      <c r="N13" s="103"/>
      <c r="O13" s="16"/>
      <c r="P13" s="14"/>
      <c r="Q13" s="16"/>
      <c r="R13" s="14"/>
      <c r="S13" s="16"/>
      <c r="T13" s="14"/>
      <c r="U13" s="16"/>
      <c r="V13" s="14"/>
      <c r="W13" s="16"/>
      <c r="X13" s="14"/>
      <c r="Y13" s="16"/>
      <c r="Z13" s="14"/>
      <c r="AA13" s="16"/>
      <c r="AB13" s="16"/>
    </row>
    <row r="14" spans="1:28" ht="12.75">
      <c r="A14" s="7" t="s">
        <v>52</v>
      </c>
      <c r="B14" s="14">
        <v>0</v>
      </c>
      <c r="C14" s="16">
        <v>0</v>
      </c>
      <c r="D14" s="14">
        <v>0</v>
      </c>
      <c r="E14" s="16">
        <v>0</v>
      </c>
      <c r="F14" s="14">
        <v>0</v>
      </c>
      <c r="G14" s="16">
        <v>0</v>
      </c>
      <c r="H14" s="14">
        <v>458</v>
      </c>
      <c r="I14" s="16">
        <v>425</v>
      </c>
      <c r="J14" s="14">
        <v>533</v>
      </c>
      <c r="K14" s="16">
        <v>490</v>
      </c>
      <c r="L14" s="14">
        <v>69</v>
      </c>
      <c r="M14" s="16">
        <v>50</v>
      </c>
      <c r="N14" s="103">
        <v>7</v>
      </c>
      <c r="O14" s="16">
        <v>10</v>
      </c>
      <c r="P14" s="14">
        <v>1</v>
      </c>
      <c r="Q14" s="16">
        <v>0</v>
      </c>
      <c r="R14" s="14">
        <v>0</v>
      </c>
      <c r="S14" s="16">
        <v>0</v>
      </c>
      <c r="T14" s="14">
        <v>0</v>
      </c>
      <c r="U14" s="16">
        <v>0</v>
      </c>
      <c r="V14" s="14">
        <v>0</v>
      </c>
      <c r="W14" s="16">
        <v>0</v>
      </c>
      <c r="X14" s="14">
        <v>0</v>
      </c>
      <c r="Y14" s="16">
        <v>0</v>
      </c>
      <c r="Z14" s="14">
        <f aca="true" t="shared" si="2" ref="Z14:Z19">SUM(X14,V14,T14,R14,P14,N14,L14,J14,H14,F14,D14,B14)</f>
        <v>1068</v>
      </c>
      <c r="AA14" s="15">
        <f aca="true" t="shared" si="3" ref="AA14:AA19">SUM(Y14,W14,U14,S14,Q14,O14,M14,K14,I14,G14,E14,C14)</f>
        <v>975</v>
      </c>
      <c r="AB14" s="16">
        <f aca="true" t="shared" si="4" ref="AB14:AB19">SUM(Z14:AA14)</f>
        <v>2043</v>
      </c>
    </row>
    <row r="15" spans="1:28" ht="12.75">
      <c r="A15" s="7" t="s">
        <v>53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5">
        <v>0</v>
      </c>
      <c r="H15" s="14">
        <v>1452</v>
      </c>
      <c r="I15" s="15">
        <v>1304</v>
      </c>
      <c r="J15" s="14">
        <v>1458</v>
      </c>
      <c r="K15" s="15">
        <v>1137</v>
      </c>
      <c r="L15" s="14">
        <v>117</v>
      </c>
      <c r="M15" s="15">
        <v>83</v>
      </c>
      <c r="N15" s="103">
        <v>1</v>
      </c>
      <c r="O15" s="16">
        <v>5</v>
      </c>
      <c r="P15" s="14">
        <v>0</v>
      </c>
      <c r="Q15" s="15">
        <v>0</v>
      </c>
      <c r="R15" s="14">
        <v>0</v>
      </c>
      <c r="S15" s="15">
        <v>0</v>
      </c>
      <c r="T15" s="14">
        <v>0</v>
      </c>
      <c r="U15" s="15">
        <v>0</v>
      </c>
      <c r="V15" s="14">
        <v>0</v>
      </c>
      <c r="W15" s="15">
        <v>0</v>
      </c>
      <c r="X15" s="14">
        <v>0</v>
      </c>
      <c r="Y15" s="16">
        <v>0</v>
      </c>
      <c r="Z15" s="14">
        <f t="shared" si="2"/>
        <v>3028</v>
      </c>
      <c r="AA15" s="15">
        <f t="shared" si="3"/>
        <v>2529</v>
      </c>
      <c r="AB15" s="16">
        <f t="shared" si="4"/>
        <v>5557</v>
      </c>
    </row>
    <row r="16" spans="1:28" ht="12.75">
      <c r="A16" s="7" t="s">
        <v>54</v>
      </c>
      <c r="B16" s="14">
        <v>0</v>
      </c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189</v>
      </c>
      <c r="I16" s="15">
        <v>59</v>
      </c>
      <c r="J16" s="14">
        <v>172</v>
      </c>
      <c r="K16" s="15">
        <v>78</v>
      </c>
      <c r="L16" s="14">
        <v>6</v>
      </c>
      <c r="M16" s="15">
        <v>7</v>
      </c>
      <c r="N16" s="103">
        <v>0</v>
      </c>
      <c r="O16" s="16">
        <v>2</v>
      </c>
      <c r="P16" s="14">
        <v>0</v>
      </c>
      <c r="Q16" s="15">
        <v>0</v>
      </c>
      <c r="R16" s="14">
        <v>0</v>
      </c>
      <c r="S16" s="15">
        <v>0</v>
      </c>
      <c r="T16" s="14">
        <v>0</v>
      </c>
      <c r="U16" s="15">
        <v>0</v>
      </c>
      <c r="V16" s="14">
        <v>0</v>
      </c>
      <c r="W16" s="15">
        <v>0</v>
      </c>
      <c r="X16" s="14">
        <v>0</v>
      </c>
      <c r="Y16" s="16">
        <v>0</v>
      </c>
      <c r="Z16" s="14">
        <f t="shared" si="2"/>
        <v>367</v>
      </c>
      <c r="AA16" s="15">
        <f t="shared" si="3"/>
        <v>146</v>
      </c>
      <c r="AB16" s="16">
        <f t="shared" si="4"/>
        <v>513</v>
      </c>
    </row>
    <row r="17" spans="1:28" ht="12.75">
      <c r="A17" s="7" t="s">
        <v>51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5">
        <v>1</v>
      </c>
      <c r="H17" s="14">
        <v>257</v>
      </c>
      <c r="I17" s="15">
        <v>129</v>
      </c>
      <c r="J17" s="14">
        <v>263</v>
      </c>
      <c r="K17" s="15">
        <v>115</v>
      </c>
      <c r="L17" s="14">
        <v>19</v>
      </c>
      <c r="M17" s="15">
        <v>15</v>
      </c>
      <c r="N17" s="103">
        <v>5</v>
      </c>
      <c r="O17" s="16">
        <v>4</v>
      </c>
      <c r="P17" s="14">
        <v>0</v>
      </c>
      <c r="Q17" s="15">
        <v>0</v>
      </c>
      <c r="R17" s="14">
        <v>0</v>
      </c>
      <c r="S17" s="15">
        <v>1</v>
      </c>
      <c r="T17" s="14">
        <v>0</v>
      </c>
      <c r="U17" s="15">
        <v>1</v>
      </c>
      <c r="V17" s="14">
        <v>0</v>
      </c>
      <c r="W17" s="15">
        <v>0</v>
      </c>
      <c r="X17" s="14">
        <v>0</v>
      </c>
      <c r="Y17" s="16">
        <v>0</v>
      </c>
      <c r="Z17" s="14">
        <f t="shared" si="2"/>
        <v>544</v>
      </c>
      <c r="AA17" s="15">
        <f t="shared" si="3"/>
        <v>266</v>
      </c>
      <c r="AB17" s="16">
        <f t="shared" si="4"/>
        <v>810</v>
      </c>
    </row>
    <row r="18" spans="1:28" ht="12.75">
      <c r="A18" s="7" t="s">
        <v>55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5">
        <v>0</v>
      </c>
      <c r="H18" s="14">
        <v>2</v>
      </c>
      <c r="I18" s="15">
        <v>1</v>
      </c>
      <c r="J18" s="14">
        <v>13</v>
      </c>
      <c r="K18" s="15">
        <v>2</v>
      </c>
      <c r="L18" s="14">
        <v>0</v>
      </c>
      <c r="M18" s="15">
        <v>0</v>
      </c>
      <c r="N18" s="103">
        <v>0</v>
      </c>
      <c r="O18" s="16">
        <v>0</v>
      </c>
      <c r="P18" s="14">
        <v>0</v>
      </c>
      <c r="Q18" s="15">
        <v>0</v>
      </c>
      <c r="R18" s="14">
        <v>0</v>
      </c>
      <c r="S18" s="15">
        <v>0</v>
      </c>
      <c r="T18" s="14">
        <v>0</v>
      </c>
      <c r="U18" s="15">
        <v>0</v>
      </c>
      <c r="V18" s="14">
        <v>0</v>
      </c>
      <c r="W18" s="15">
        <v>0</v>
      </c>
      <c r="X18" s="14">
        <v>0</v>
      </c>
      <c r="Y18" s="16">
        <v>0</v>
      </c>
      <c r="Z18" s="14">
        <f t="shared" si="2"/>
        <v>15</v>
      </c>
      <c r="AA18" s="15">
        <f t="shared" si="3"/>
        <v>3</v>
      </c>
      <c r="AB18" s="16">
        <f t="shared" si="4"/>
        <v>18</v>
      </c>
    </row>
    <row r="19" spans="1:28" s="19" customFormat="1" ht="12.75">
      <c r="A19" s="19" t="s">
        <v>22</v>
      </c>
      <c r="B19" s="20">
        <v>0</v>
      </c>
      <c r="C19" s="21">
        <v>0</v>
      </c>
      <c r="D19" s="20">
        <v>0</v>
      </c>
      <c r="E19" s="21">
        <v>0</v>
      </c>
      <c r="F19" s="20">
        <v>0</v>
      </c>
      <c r="G19" s="21">
        <v>1</v>
      </c>
      <c r="H19" s="20">
        <v>2358</v>
      </c>
      <c r="I19" s="21">
        <v>1918</v>
      </c>
      <c r="J19" s="20">
        <v>2439</v>
      </c>
      <c r="K19" s="21">
        <v>1822</v>
      </c>
      <c r="L19" s="20">
        <v>211</v>
      </c>
      <c r="M19" s="21">
        <v>155</v>
      </c>
      <c r="N19" s="115">
        <v>13</v>
      </c>
      <c r="O19" s="21">
        <v>21</v>
      </c>
      <c r="P19" s="20">
        <v>1</v>
      </c>
      <c r="Q19" s="21">
        <v>0</v>
      </c>
      <c r="R19" s="20">
        <v>0</v>
      </c>
      <c r="S19" s="21">
        <v>1</v>
      </c>
      <c r="T19" s="20">
        <v>0</v>
      </c>
      <c r="U19" s="21">
        <v>1</v>
      </c>
      <c r="V19" s="20">
        <v>0</v>
      </c>
      <c r="W19" s="21">
        <v>0</v>
      </c>
      <c r="X19" s="20">
        <v>0</v>
      </c>
      <c r="Y19" s="21">
        <v>0</v>
      </c>
      <c r="Z19" s="20">
        <f t="shared" si="2"/>
        <v>5022</v>
      </c>
      <c r="AA19" s="21">
        <f t="shared" si="3"/>
        <v>3919</v>
      </c>
      <c r="AB19" s="21">
        <f t="shared" si="4"/>
        <v>8941</v>
      </c>
    </row>
    <row r="20" spans="1:28" s="24" customFormat="1" ht="12.75">
      <c r="A20" s="27" t="s">
        <v>21</v>
      </c>
      <c r="B20" s="108"/>
      <c r="C20" s="34"/>
      <c r="D20" s="35"/>
      <c r="E20" s="34"/>
      <c r="F20" s="35"/>
      <c r="G20" s="34"/>
      <c r="H20" s="35"/>
      <c r="I20" s="34"/>
      <c r="J20" s="35"/>
      <c r="K20" s="34"/>
      <c r="L20" s="35"/>
      <c r="M20" s="34"/>
      <c r="N20" s="97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4"/>
    </row>
    <row r="21" spans="1:28" ht="12.75">
      <c r="A21" s="7" t="s">
        <v>52</v>
      </c>
      <c r="B21" s="14">
        <v>0</v>
      </c>
      <c r="C21" s="16">
        <v>0</v>
      </c>
      <c r="D21" s="14">
        <v>0</v>
      </c>
      <c r="E21" s="16">
        <v>1</v>
      </c>
      <c r="F21" s="14">
        <v>1</v>
      </c>
      <c r="G21" s="16">
        <v>0</v>
      </c>
      <c r="H21" s="14">
        <v>64</v>
      </c>
      <c r="I21" s="16">
        <v>74</v>
      </c>
      <c r="J21" s="14">
        <v>2763</v>
      </c>
      <c r="K21" s="16">
        <v>2935</v>
      </c>
      <c r="L21" s="14">
        <v>943</v>
      </c>
      <c r="M21" s="16">
        <v>840</v>
      </c>
      <c r="N21" s="103">
        <v>262</v>
      </c>
      <c r="O21" s="16">
        <v>196</v>
      </c>
      <c r="P21" s="14">
        <v>27</v>
      </c>
      <c r="Q21" s="16">
        <v>19</v>
      </c>
      <c r="R21" s="14">
        <v>3</v>
      </c>
      <c r="S21" s="16">
        <v>2</v>
      </c>
      <c r="T21" s="14">
        <v>0</v>
      </c>
      <c r="U21" s="16">
        <v>0</v>
      </c>
      <c r="V21" s="14">
        <v>0</v>
      </c>
      <c r="W21" s="16">
        <v>0</v>
      </c>
      <c r="X21" s="14">
        <v>0</v>
      </c>
      <c r="Y21" s="16">
        <v>0</v>
      </c>
      <c r="Z21" s="14">
        <v>4063</v>
      </c>
      <c r="AA21" s="31">
        <v>4067</v>
      </c>
      <c r="AB21" s="16">
        <v>8130</v>
      </c>
    </row>
    <row r="22" spans="1:28" ht="12.75">
      <c r="A22" s="7" t="s">
        <v>53</v>
      </c>
      <c r="B22" s="14">
        <v>0</v>
      </c>
      <c r="C22" s="15">
        <v>0</v>
      </c>
      <c r="D22" s="14">
        <v>0</v>
      </c>
      <c r="E22" s="15">
        <v>0</v>
      </c>
      <c r="F22" s="14">
        <v>7</v>
      </c>
      <c r="G22" s="15">
        <v>6</v>
      </c>
      <c r="H22" s="14">
        <v>334</v>
      </c>
      <c r="I22" s="15">
        <v>286</v>
      </c>
      <c r="J22" s="14">
        <v>18405</v>
      </c>
      <c r="K22" s="15">
        <v>20068</v>
      </c>
      <c r="L22" s="14">
        <v>2912</v>
      </c>
      <c r="M22" s="15">
        <v>2621</v>
      </c>
      <c r="N22" s="103">
        <v>375</v>
      </c>
      <c r="O22" s="16">
        <v>308</v>
      </c>
      <c r="P22" s="14">
        <v>36</v>
      </c>
      <c r="Q22" s="15">
        <v>34</v>
      </c>
      <c r="R22" s="14">
        <v>1</v>
      </c>
      <c r="S22" s="15">
        <v>3</v>
      </c>
      <c r="T22" s="14">
        <v>0</v>
      </c>
      <c r="U22" s="15">
        <v>0</v>
      </c>
      <c r="V22" s="14">
        <v>0</v>
      </c>
      <c r="W22" s="15">
        <v>0</v>
      </c>
      <c r="X22" s="14">
        <v>0</v>
      </c>
      <c r="Y22" s="16">
        <v>0</v>
      </c>
      <c r="Z22" s="14">
        <v>22070</v>
      </c>
      <c r="AA22" s="33">
        <v>23326</v>
      </c>
      <c r="AB22" s="16">
        <v>45396</v>
      </c>
    </row>
    <row r="23" spans="1:28" ht="12.75">
      <c r="A23" s="7" t="s">
        <v>54</v>
      </c>
      <c r="B23" s="14">
        <v>0</v>
      </c>
      <c r="C23" s="15">
        <v>0</v>
      </c>
      <c r="D23" s="14">
        <v>0</v>
      </c>
      <c r="E23" s="15">
        <v>0</v>
      </c>
      <c r="F23" s="14">
        <v>0</v>
      </c>
      <c r="G23" s="15">
        <v>0</v>
      </c>
      <c r="H23" s="14">
        <v>1</v>
      </c>
      <c r="I23" s="15">
        <v>3</v>
      </c>
      <c r="J23" s="14">
        <v>449</v>
      </c>
      <c r="K23" s="15">
        <v>211</v>
      </c>
      <c r="L23" s="14">
        <v>190</v>
      </c>
      <c r="M23" s="15">
        <v>86</v>
      </c>
      <c r="N23" s="103">
        <v>23</v>
      </c>
      <c r="O23" s="16">
        <v>25</v>
      </c>
      <c r="P23" s="14">
        <v>2</v>
      </c>
      <c r="Q23" s="15">
        <v>2</v>
      </c>
      <c r="R23" s="14">
        <v>0</v>
      </c>
      <c r="S23" s="15">
        <v>0</v>
      </c>
      <c r="T23" s="14">
        <v>0</v>
      </c>
      <c r="U23" s="15">
        <v>0</v>
      </c>
      <c r="V23" s="14">
        <v>0</v>
      </c>
      <c r="W23" s="15">
        <v>0</v>
      </c>
      <c r="X23" s="14">
        <v>0</v>
      </c>
      <c r="Y23" s="16">
        <v>0</v>
      </c>
      <c r="Z23" s="14">
        <v>665</v>
      </c>
      <c r="AA23" s="33">
        <v>327</v>
      </c>
      <c r="AB23" s="16">
        <v>992</v>
      </c>
    </row>
    <row r="24" spans="1:28" ht="12.75">
      <c r="A24" s="7" t="s">
        <v>51</v>
      </c>
      <c r="B24" s="14">
        <v>0</v>
      </c>
      <c r="C24" s="15">
        <v>0</v>
      </c>
      <c r="D24" s="14">
        <v>0</v>
      </c>
      <c r="E24" s="15">
        <v>0</v>
      </c>
      <c r="F24" s="14">
        <v>0</v>
      </c>
      <c r="G24" s="15">
        <v>0</v>
      </c>
      <c r="H24" s="14">
        <v>10</v>
      </c>
      <c r="I24" s="15">
        <v>10</v>
      </c>
      <c r="J24" s="14">
        <v>719</v>
      </c>
      <c r="K24" s="15">
        <v>417</v>
      </c>
      <c r="L24" s="14">
        <v>254</v>
      </c>
      <c r="M24" s="15">
        <v>165</v>
      </c>
      <c r="N24" s="103">
        <v>78</v>
      </c>
      <c r="O24" s="16">
        <v>49</v>
      </c>
      <c r="P24" s="14">
        <v>9</v>
      </c>
      <c r="Q24" s="15">
        <v>9</v>
      </c>
      <c r="R24" s="14">
        <v>0</v>
      </c>
      <c r="S24" s="15">
        <v>1</v>
      </c>
      <c r="T24" s="14">
        <v>0</v>
      </c>
      <c r="U24" s="15">
        <v>0</v>
      </c>
      <c r="V24" s="14">
        <v>0</v>
      </c>
      <c r="W24" s="15">
        <v>0</v>
      </c>
      <c r="X24" s="14">
        <v>0</v>
      </c>
      <c r="Y24" s="16">
        <v>0</v>
      </c>
      <c r="Z24" s="14">
        <v>1070</v>
      </c>
      <c r="AA24" s="33">
        <v>651</v>
      </c>
      <c r="AB24" s="16">
        <v>1721</v>
      </c>
    </row>
    <row r="25" spans="1:28" ht="12.75">
      <c r="A25" s="7" t="s">
        <v>55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5">
        <v>0</v>
      </c>
      <c r="H25" s="14">
        <v>0</v>
      </c>
      <c r="I25" s="15">
        <v>0</v>
      </c>
      <c r="J25" s="14">
        <v>2</v>
      </c>
      <c r="K25" s="15">
        <v>0</v>
      </c>
      <c r="L25" s="14">
        <v>3</v>
      </c>
      <c r="M25" s="15">
        <v>0</v>
      </c>
      <c r="N25" s="103">
        <v>0</v>
      </c>
      <c r="O25" s="16">
        <v>0</v>
      </c>
      <c r="P25" s="14">
        <v>0</v>
      </c>
      <c r="Q25" s="15">
        <v>0</v>
      </c>
      <c r="R25" s="14">
        <v>0</v>
      </c>
      <c r="S25" s="15">
        <v>0</v>
      </c>
      <c r="T25" s="14">
        <v>0</v>
      </c>
      <c r="U25" s="15">
        <v>0</v>
      </c>
      <c r="V25" s="14">
        <v>0</v>
      </c>
      <c r="W25" s="15">
        <v>0</v>
      </c>
      <c r="X25" s="14">
        <v>0</v>
      </c>
      <c r="Y25" s="16">
        <v>0</v>
      </c>
      <c r="Z25" s="14">
        <v>5</v>
      </c>
      <c r="AA25" s="33">
        <v>0</v>
      </c>
      <c r="AB25" s="16">
        <v>5</v>
      </c>
    </row>
    <row r="26" spans="1:28" s="19" customFormat="1" ht="12.75">
      <c r="A26" s="19" t="s">
        <v>22</v>
      </c>
      <c r="B26" s="20">
        <v>0</v>
      </c>
      <c r="C26" s="21">
        <v>0</v>
      </c>
      <c r="D26" s="20">
        <v>0</v>
      </c>
      <c r="E26" s="21">
        <v>1</v>
      </c>
      <c r="F26" s="20">
        <v>8</v>
      </c>
      <c r="G26" s="21">
        <v>6</v>
      </c>
      <c r="H26" s="20">
        <v>409</v>
      </c>
      <c r="I26" s="21">
        <v>373</v>
      </c>
      <c r="J26" s="20">
        <v>22338</v>
      </c>
      <c r="K26" s="21">
        <v>23631</v>
      </c>
      <c r="L26" s="20">
        <v>4302</v>
      </c>
      <c r="M26" s="21">
        <v>3712</v>
      </c>
      <c r="N26" s="115">
        <v>738</v>
      </c>
      <c r="O26" s="21">
        <v>578</v>
      </c>
      <c r="P26" s="20">
        <v>74</v>
      </c>
      <c r="Q26" s="21">
        <v>64</v>
      </c>
      <c r="R26" s="20">
        <v>4</v>
      </c>
      <c r="S26" s="21">
        <v>6</v>
      </c>
      <c r="T26" s="20">
        <v>0</v>
      </c>
      <c r="U26" s="21">
        <v>0</v>
      </c>
      <c r="V26" s="20">
        <v>0</v>
      </c>
      <c r="W26" s="21">
        <v>0</v>
      </c>
      <c r="X26" s="20">
        <v>0</v>
      </c>
      <c r="Y26" s="21">
        <v>0</v>
      </c>
      <c r="Z26" s="20">
        <v>27873</v>
      </c>
      <c r="AA26" s="21">
        <v>28371</v>
      </c>
      <c r="AB26" s="21">
        <v>56244</v>
      </c>
    </row>
    <row r="27" spans="1:28" s="19" customFormat="1" ht="12.75">
      <c r="A27" s="6" t="s">
        <v>75</v>
      </c>
      <c r="B27" s="35"/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  <c r="N27" s="97"/>
      <c r="O27" s="34"/>
      <c r="P27" s="35"/>
      <c r="Q27" s="34"/>
      <c r="R27" s="35"/>
      <c r="S27" s="34"/>
      <c r="T27" s="35"/>
      <c r="U27" s="34"/>
      <c r="V27" s="35"/>
      <c r="W27" s="34"/>
      <c r="X27" s="35"/>
      <c r="Y27" s="34"/>
      <c r="Z27" s="35"/>
      <c r="AA27" s="34"/>
      <c r="AB27" s="34"/>
    </row>
    <row r="28" spans="1:28" ht="12.75">
      <c r="A28" s="7" t="s">
        <v>52</v>
      </c>
      <c r="B28" s="14">
        <v>0</v>
      </c>
      <c r="C28" s="15">
        <v>0</v>
      </c>
      <c r="D28" s="14">
        <v>0</v>
      </c>
      <c r="E28" s="15">
        <v>0</v>
      </c>
      <c r="F28" s="14">
        <v>0</v>
      </c>
      <c r="G28" s="15">
        <v>1</v>
      </c>
      <c r="H28" s="14">
        <v>0</v>
      </c>
      <c r="I28" s="16">
        <v>0</v>
      </c>
      <c r="J28" s="14">
        <v>552</v>
      </c>
      <c r="K28" s="16">
        <v>524</v>
      </c>
      <c r="L28" s="14">
        <v>812</v>
      </c>
      <c r="M28" s="16">
        <v>735</v>
      </c>
      <c r="N28" s="103">
        <v>267</v>
      </c>
      <c r="O28" s="16">
        <v>184</v>
      </c>
      <c r="P28" s="14">
        <v>17</v>
      </c>
      <c r="Q28" s="16">
        <v>13</v>
      </c>
      <c r="R28" s="14">
        <v>0</v>
      </c>
      <c r="S28" s="16">
        <v>0</v>
      </c>
      <c r="T28" s="14">
        <v>0</v>
      </c>
      <c r="U28" s="16">
        <v>0</v>
      </c>
      <c r="V28" s="14">
        <v>0</v>
      </c>
      <c r="W28" s="16">
        <v>0</v>
      </c>
      <c r="X28" s="14">
        <v>0</v>
      </c>
      <c r="Y28" s="16">
        <v>0</v>
      </c>
      <c r="Z28" s="14">
        <v>1648</v>
      </c>
      <c r="AA28" s="31">
        <v>1457</v>
      </c>
      <c r="AB28" s="16">
        <v>3105</v>
      </c>
    </row>
    <row r="29" spans="1:28" ht="12.75">
      <c r="A29" s="7" t="s">
        <v>53</v>
      </c>
      <c r="B29" s="14">
        <v>0</v>
      </c>
      <c r="C29" s="15">
        <v>0</v>
      </c>
      <c r="D29" s="14">
        <v>0</v>
      </c>
      <c r="E29" s="15">
        <v>0</v>
      </c>
      <c r="F29" s="14">
        <v>0</v>
      </c>
      <c r="G29" s="15">
        <v>0</v>
      </c>
      <c r="H29" s="14">
        <v>1</v>
      </c>
      <c r="I29" s="15">
        <v>1</v>
      </c>
      <c r="J29" s="14">
        <v>1971</v>
      </c>
      <c r="K29" s="15">
        <v>1618</v>
      </c>
      <c r="L29" s="14">
        <v>1940</v>
      </c>
      <c r="M29" s="15">
        <v>1581</v>
      </c>
      <c r="N29" s="103">
        <v>297</v>
      </c>
      <c r="O29" s="16">
        <v>221</v>
      </c>
      <c r="P29" s="14">
        <v>7</v>
      </c>
      <c r="Q29" s="15">
        <v>16</v>
      </c>
      <c r="R29" s="14">
        <v>1</v>
      </c>
      <c r="S29" s="15">
        <v>3</v>
      </c>
      <c r="T29" s="14">
        <v>0</v>
      </c>
      <c r="U29" s="15">
        <v>0</v>
      </c>
      <c r="V29" s="14">
        <v>0</v>
      </c>
      <c r="W29" s="15">
        <v>0</v>
      </c>
      <c r="X29" s="14">
        <v>0</v>
      </c>
      <c r="Y29" s="16">
        <v>1</v>
      </c>
      <c r="Z29" s="14">
        <v>4217</v>
      </c>
      <c r="AA29" s="33">
        <v>3441</v>
      </c>
      <c r="AB29" s="16">
        <v>7658</v>
      </c>
    </row>
    <row r="30" spans="1:28" ht="12.75">
      <c r="A30" s="7" t="s">
        <v>54</v>
      </c>
      <c r="B30" s="14">
        <v>0</v>
      </c>
      <c r="C30" s="15">
        <v>0</v>
      </c>
      <c r="D30" s="14">
        <v>0</v>
      </c>
      <c r="E30" s="15">
        <v>0</v>
      </c>
      <c r="F30" s="14">
        <v>0</v>
      </c>
      <c r="G30" s="15">
        <v>0</v>
      </c>
      <c r="H30" s="14">
        <v>1</v>
      </c>
      <c r="I30" s="15">
        <v>0</v>
      </c>
      <c r="J30" s="14">
        <v>277</v>
      </c>
      <c r="K30" s="15">
        <v>86</v>
      </c>
      <c r="L30" s="14">
        <v>242</v>
      </c>
      <c r="M30" s="15">
        <v>106</v>
      </c>
      <c r="N30" s="103">
        <v>33</v>
      </c>
      <c r="O30" s="16">
        <v>26</v>
      </c>
      <c r="P30" s="14">
        <v>0</v>
      </c>
      <c r="Q30" s="15">
        <v>0</v>
      </c>
      <c r="R30" s="14">
        <v>0</v>
      </c>
      <c r="S30" s="15">
        <v>0</v>
      </c>
      <c r="T30" s="14">
        <v>0</v>
      </c>
      <c r="U30" s="15">
        <v>0</v>
      </c>
      <c r="V30" s="14">
        <v>0</v>
      </c>
      <c r="W30" s="15">
        <v>0</v>
      </c>
      <c r="X30" s="14">
        <v>0</v>
      </c>
      <c r="Y30" s="16">
        <v>0</v>
      </c>
      <c r="Z30" s="14">
        <v>553</v>
      </c>
      <c r="AA30" s="33">
        <v>218</v>
      </c>
      <c r="AB30" s="16">
        <v>771</v>
      </c>
    </row>
    <row r="31" spans="1:28" s="7" customFormat="1" ht="12.75">
      <c r="A31" s="7" t="s">
        <v>51</v>
      </c>
      <c r="B31" s="14">
        <v>0</v>
      </c>
      <c r="C31" s="16">
        <v>0</v>
      </c>
      <c r="D31" s="14">
        <v>0</v>
      </c>
      <c r="E31" s="16">
        <v>0</v>
      </c>
      <c r="F31" s="14">
        <v>0</v>
      </c>
      <c r="G31" s="16">
        <v>0</v>
      </c>
      <c r="H31" s="14">
        <v>0</v>
      </c>
      <c r="I31" s="16">
        <v>1</v>
      </c>
      <c r="J31" s="14">
        <v>279</v>
      </c>
      <c r="K31" s="16">
        <v>103</v>
      </c>
      <c r="L31" s="14">
        <v>383</v>
      </c>
      <c r="M31" s="16">
        <v>211</v>
      </c>
      <c r="N31" s="103">
        <v>116</v>
      </c>
      <c r="O31" s="16">
        <v>58</v>
      </c>
      <c r="P31" s="14">
        <v>7</v>
      </c>
      <c r="Q31" s="16">
        <v>6</v>
      </c>
      <c r="R31" s="14">
        <v>1</v>
      </c>
      <c r="S31" s="16">
        <v>2</v>
      </c>
      <c r="T31" s="14">
        <v>0</v>
      </c>
      <c r="U31" s="16">
        <v>0</v>
      </c>
      <c r="V31" s="14">
        <v>0</v>
      </c>
      <c r="W31" s="16">
        <v>0</v>
      </c>
      <c r="X31" s="14">
        <v>0</v>
      </c>
      <c r="Y31" s="16">
        <v>0</v>
      </c>
      <c r="Z31" s="14">
        <v>786</v>
      </c>
      <c r="AA31" s="31">
        <v>381</v>
      </c>
      <c r="AB31" s="16">
        <v>1167</v>
      </c>
    </row>
    <row r="32" spans="1:28" ht="12.75">
      <c r="A32" s="7" t="s">
        <v>55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  <c r="H32" s="14">
        <v>0</v>
      </c>
      <c r="I32" s="15">
        <v>0</v>
      </c>
      <c r="J32" s="14">
        <v>4</v>
      </c>
      <c r="K32" s="15">
        <v>1</v>
      </c>
      <c r="L32" s="14">
        <v>12</v>
      </c>
      <c r="M32" s="15">
        <v>5</v>
      </c>
      <c r="N32" s="103">
        <v>6</v>
      </c>
      <c r="O32" s="16">
        <v>2</v>
      </c>
      <c r="P32" s="14">
        <v>0</v>
      </c>
      <c r="Q32" s="15">
        <v>0</v>
      </c>
      <c r="R32" s="14">
        <v>0</v>
      </c>
      <c r="S32" s="15">
        <v>0</v>
      </c>
      <c r="T32" s="14">
        <v>0</v>
      </c>
      <c r="U32" s="15">
        <v>0</v>
      </c>
      <c r="V32" s="14">
        <v>0</v>
      </c>
      <c r="W32" s="15">
        <v>0</v>
      </c>
      <c r="X32" s="14">
        <v>0</v>
      </c>
      <c r="Y32" s="16">
        <v>0</v>
      </c>
      <c r="Z32" s="14">
        <v>22</v>
      </c>
      <c r="AA32" s="33">
        <v>8</v>
      </c>
      <c r="AB32" s="16">
        <v>30</v>
      </c>
    </row>
    <row r="33" spans="1:28" s="24" customFormat="1" ht="12.75">
      <c r="A33" s="19" t="s">
        <v>22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1</v>
      </c>
      <c r="H33" s="20">
        <v>2</v>
      </c>
      <c r="I33" s="21">
        <v>2</v>
      </c>
      <c r="J33" s="20">
        <v>3083</v>
      </c>
      <c r="K33" s="21">
        <v>2332</v>
      </c>
      <c r="L33" s="20">
        <v>3389</v>
      </c>
      <c r="M33" s="21">
        <v>2638</v>
      </c>
      <c r="N33" s="115">
        <v>719</v>
      </c>
      <c r="O33" s="21">
        <v>491</v>
      </c>
      <c r="P33" s="20">
        <v>31</v>
      </c>
      <c r="Q33" s="21">
        <v>35</v>
      </c>
      <c r="R33" s="20">
        <v>2</v>
      </c>
      <c r="S33" s="21">
        <v>5</v>
      </c>
      <c r="T33" s="20">
        <v>0</v>
      </c>
      <c r="U33" s="21">
        <v>0</v>
      </c>
      <c r="V33" s="20">
        <v>0</v>
      </c>
      <c r="W33" s="21">
        <v>0</v>
      </c>
      <c r="X33" s="20">
        <v>0</v>
      </c>
      <c r="Y33" s="21">
        <v>1</v>
      </c>
      <c r="Z33" s="20">
        <v>7226</v>
      </c>
      <c r="AA33" s="21">
        <v>5505</v>
      </c>
      <c r="AB33" s="21">
        <v>12731</v>
      </c>
    </row>
    <row r="34" spans="1:28" ht="12.75">
      <c r="A34" s="38" t="s">
        <v>33</v>
      </c>
      <c r="B34" s="59"/>
      <c r="C34" s="60"/>
      <c r="D34" s="59"/>
      <c r="E34" s="60"/>
      <c r="F34" s="59"/>
      <c r="G34" s="60"/>
      <c r="H34" s="59"/>
      <c r="I34" s="60"/>
      <c r="J34" s="59"/>
      <c r="K34" s="60"/>
      <c r="L34" s="59"/>
      <c r="M34" s="60"/>
      <c r="N34" s="116"/>
      <c r="O34" s="60"/>
      <c r="P34" s="59"/>
      <c r="Q34" s="60"/>
      <c r="R34" s="59"/>
      <c r="S34" s="60"/>
      <c r="T34" s="59"/>
      <c r="U34" s="60"/>
      <c r="V34" s="59"/>
      <c r="W34" s="60"/>
      <c r="X34" s="59"/>
      <c r="Y34" s="60"/>
      <c r="Z34" s="59"/>
      <c r="AA34" s="60"/>
      <c r="AB34" s="60"/>
    </row>
    <row r="35" spans="1:28" ht="12.75">
      <c r="A35" s="6" t="s">
        <v>56</v>
      </c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03"/>
      <c r="O35" s="16"/>
      <c r="P35" s="14"/>
      <c r="Q35" s="15"/>
      <c r="R35" s="14"/>
      <c r="S35" s="15"/>
      <c r="T35" s="14"/>
      <c r="U35" s="15"/>
      <c r="V35" s="14"/>
      <c r="W35" s="15"/>
      <c r="X35" s="14"/>
      <c r="Y35" s="16"/>
      <c r="Z35" s="14"/>
      <c r="AA35" s="15"/>
      <c r="AB35" s="16"/>
    </row>
    <row r="36" spans="1:28" ht="12.75">
      <c r="A36" s="7" t="s">
        <v>52</v>
      </c>
      <c r="B36" s="14">
        <f aca="true" t="shared" si="5" ref="B36:B41">SUM(B7,B14,B21,B28)</f>
        <v>0</v>
      </c>
      <c r="C36" s="15">
        <f aca="true" t="shared" si="6" ref="C36:AB41">SUM(C7,C14,C21,C28)</f>
        <v>0</v>
      </c>
      <c r="D36" s="103">
        <f t="shared" si="6"/>
        <v>1</v>
      </c>
      <c r="E36" s="107">
        <f t="shared" si="6"/>
        <v>1</v>
      </c>
      <c r="F36" s="15">
        <f t="shared" si="6"/>
        <v>83</v>
      </c>
      <c r="G36" s="107">
        <f t="shared" si="6"/>
        <v>79</v>
      </c>
      <c r="H36" s="15">
        <f t="shared" si="6"/>
        <v>3697</v>
      </c>
      <c r="I36" s="107">
        <f t="shared" si="6"/>
        <v>3760</v>
      </c>
      <c r="J36" s="15">
        <f t="shared" si="6"/>
        <v>4813</v>
      </c>
      <c r="K36" s="107">
        <f t="shared" si="6"/>
        <v>4857</v>
      </c>
      <c r="L36" s="15">
        <f t="shared" si="6"/>
        <v>2006</v>
      </c>
      <c r="M36" s="16">
        <f t="shared" si="6"/>
        <v>1782</v>
      </c>
      <c r="N36" s="103">
        <f t="shared" si="6"/>
        <v>552</v>
      </c>
      <c r="O36" s="107">
        <f t="shared" si="6"/>
        <v>403</v>
      </c>
      <c r="P36" s="15">
        <f t="shared" si="6"/>
        <v>45</v>
      </c>
      <c r="Q36" s="107">
        <f t="shared" si="6"/>
        <v>33</v>
      </c>
      <c r="R36" s="15">
        <f t="shared" si="6"/>
        <v>4</v>
      </c>
      <c r="S36" s="107">
        <f t="shared" si="6"/>
        <v>3</v>
      </c>
      <c r="T36" s="15">
        <f t="shared" si="6"/>
        <v>0</v>
      </c>
      <c r="U36" s="107">
        <f t="shared" si="6"/>
        <v>0</v>
      </c>
      <c r="V36" s="15">
        <f t="shared" si="6"/>
        <v>0</v>
      </c>
      <c r="W36" s="107">
        <f t="shared" si="6"/>
        <v>0</v>
      </c>
      <c r="X36" s="15">
        <f t="shared" si="6"/>
        <v>0</v>
      </c>
      <c r="Y36" s="107">
        <f t="shared" si="6"/>
        <v>0</v>
      </c>
      <c r="Z36" s="15">
        <f t="shared" si="6"/>
        <v>11201</v>
      </c>
      <c r="AA36" s="15">
        <f t="shared" si="6"/>
        <v>10918</v>
      </c>
      <c r="AB36" s="15">
        <f t="shared" si="6"/>
        <v>22119</v>
      </c>
    </row>
    <row r="37" spans="1:28" ht="12.75">
      <c r="A37" s="7" t="s">
        <v>53</v>
      </c>
      <c r="B37" s="14">
        <f t="shared" si="5"/>
        <v>0</v>
      </c>
      <c r="C37" s="15">
        <f aca="true" t="shared" si="7" ref="C37:Q37">SUM(C8,C15,C22,C29)</f>
        <v>0</v>
      </c>
      <c r="D37" s="103">
        <f t="shared" si="7"/>
        <v>10</v>
      </c>
      <c r="E37" s="107">
        <f t="shared" si="7"/>
        <v>6</v>
      </c>
      <c r="F37" s="15">
        <f t="shared" si="7"/>
        <v>379</v>
      </c>
      <c r="G37" s="107">
        <f t="shared" si="7"/>
        <v>338</v>
      </c>
      <c r="H37" s="15">
        <f t="shared" si="7"/>
        <v>21485</v>
      </c>
      <c r="I37" s="107">
        <f t="shared" si="7"/>
        <v>22336</v>
      </c>
      <c r="J37" s="15">
        <f t="shared" si="7"/>
        <v>24715</v>
      </c>
      <c r="K37" s="107">
        <f t="shared" si="7"/>
        <v>25514</v>
      </c>
      <c r="L37" s="15">
        <f t="shared" si="7"/>
        <v>5277</v>
      </c>
      <c r="M37" s="16">
        <f t="shared" si="7"/>
        <v>4524</v>
      </c>
      <c r="N37" s="103">
        <f t="shared" si="7"/>
        <v>691</v>
      </c>
      <c r="O37" s="107">
        <f t="shared" si="7"/>
        <v>545</v>
      </c>
      <c r="P37" s="15">
        <f t="shared" si="7"/>
        <v>44</v>
      </c>
      <c r="Q37" s="107">
        <f t="shared" si="7"/>
        <v>50</v>
      </c>
      <c r="R37" s="15">
        <f t="shared" si="6"/>
        <v>2</v>
      </c>
      <c r="S37" s="107">
        <f t="shared" si="6"/>
        <v>6</v>
      </c>
      <c r="T37" s="15">
        <f t="shared" si="6"/>
        <v>0</v>
      </c>
      <c r="U37" s="107">
        <f t="shared" si="6"/>
        <v>0</v>
      </c>
      <c r="V37" s="15">
        <f t="shared" si="6"/>
        <v>0</v>
      </c>
      <c r="W37" s="107">
        <f t="shared" si="6"/>
        <v>0</v>
      </c>
      <c r="X37" s="15">
        <f t="shared" si="6"/>
        <v>0</v>
      </c>
      <c r="Y37" s="107">
        <f t="shared" si="6"/>
        <v>1</v>
      </c>
      <c r="Z37" s="15">
        <f t="shared" si="6"/>
        <v>52603</v>
      </c>
      <c r="AA37" s="15">
        <f t="shared" si="6"/>
        <v>53320</v>
      </c>
      <c r="AB37" s="15">
        <f t="shared" si="6"/>
        <v>105923</v>
      </c>
    </row>
    <row r="38" spans="1:28" ht="12.75">
      <c r="A38" s="7" t="s">
        <v>54</v>
      </c>
      <c r="B38" s="14">
        <f t="shared" si="5"/>
        <v>0</v>
      </c>
      <c r="C38" s="15">
        <f t="shared" si="6"/>
        <v>1</v>
      </c>
      <c r="D38" s="103">
        <f t="shared" si="6"/>
        <v>0</v>
      </c>
      <c r="E38" s="107">
        <f t="shared" si="6"/>
        <v>0</v>
      </c>
      <c r="F38" s="15">
        <f t="shared" si="6"/>
        <v>0</v>
      </c>
      <c r="G38" s="107">
        <f t="shared" si="6"/>
        <v>1</v>
      </c>
      <c r="H38" s="15">
        <f t="shared" si="6"/>
        <v>694</v>
      </c>
      <c r="I38" s="107">
        <f t="shared" si="6"/>
        <v>285</v>
      </c>
      <c r="J38" s="15">
        <f t="shared" si="6"/>
        <v>1089</v>
      </c>
      <c r="K38" s="107">
        <f t="shared" si="6"/>
        <v>452</v>
      </c>
      <c r="L38" s="15">
        <f t="shared" si="6"/>
        <v>448</v>
      </c>
      <c r="M38" s="16">
        <f t="shared" si="6"/>
        <v>214</v>
      </c>
      <c r="N38" s="103">
        <f t="shared" si="6"/>
        <v>56</v>
      </c>
      <c r="O38" s="107">
        <f t="shared" si="6"/>
        <v>54</v>
      </c>
      <c r="P38" s="15">
        <f t="shared" si="6"/>
        <v>2</v>
      </c>
      <c r="Q38" s="107">
        <f t="shared" si="6"/>
        <v>2</v>
      </c>
      <c r="R38" s="15">
        <f t="shared" si="6"/>
        <v>0</v>
      </c>
      <c r="S38" s="107">
        <f t="shared" si="6"/>
        <v>0</v>
      </c>
      <c r="T38" s="15">
        <f t="shared" si="6"/>
        <v>0</v>
      </c>
      <c r="U38" s="107">
        <f t="shared" si="6"/>
        <v>0</v>
      </c>
      <c r="V38" s="15">
        <f t="shared" si="6"/>
        <v>0</v>
      </c>
      <c r="W38" s="107">
        <f t="shared" si="6"/>
        <v>0</v>
      </c>
      <c r="X38" s="15">
        <f t="shared" si="6"/>
        <v>0</v>
      </c>
      <c r="Y38" s="107">
        <f t="shared" si="6"/>
        <v>0</v>
      </c>
      <c r="Z38" s="15">
        <f t="shared" si="6"/>
        <v>2289</v>
      </c>
      <c r="AA38" s="15">
        <f t="shared" si="6"/>
        <v>1009</v>
      </c>
      <c r="AB38" s="15">
        <f t="shared" si="6"/>
        <v>3298</v>
      </c>
    </row>
    <row r="39" spans="1:28" ht="12.75">
      <c r="A39" s="7" t="s">
        <v>51</v>
      </c>
      <c r="B39" s="14">
        <f t="shared" si="5"/>
        <v>0</v>
      </c>
      <c r="C39" s="15">
        <f t="shared" si="6"/>
        <v>0</v>
      </c>
      <c r="D39" s="103">
        <f t="shared" si="6"/>
        <v>0</v>
      </c>
      <c r="E39" s="107">
        <f t="shared" si="6"/>
        <v>0</v>
      </c>
      <c r="F39" s="15">
        <f t="shared" si="6"/>
        <v>10</v>
      </c>
      <c r="G39" s="107">
        <f t="shared" si="6"/>
        <v>6</v>
      </c>
      <c r="H39" s="15">
        <f t="shared" si="6"/>
        <v>1010</v>
      </c>
      <c r="I39" s="107">
        <f t="shared" si="6"/>
        <v>614</v>
      </c>
      <c r="J39" s="15">
        <f t="shared" si="6"/>
        <v>1565</v>
      </c>
      <c r="K39" s="107">
        <f t="shared" si="6"/>
        <v>816</v>
      </c>
      <c r="L39" s="15">
        <f t="shared" si="6"/>
        <v>724</v>
      </c>
      <c r="M39" s="16">
        <f t="shared" si="6"/>
        <v>435</v>
      </c>
      <c r="N39" s="103">
        <f t="shared" si="6"/>
        <v>201</v>
      </c>
      <c r="O39" s="107">
        <f t="shared" si="6"/>
        <v>115</v>
      </c>
      <c r="P39" s="15">
        <f t="shared" si="6"/>
        <v>16</v>
      </c>
      <c r="Q39" s="107">
        <f t="shared" si="6"/>
        <v>15</v>
      </c>
      <c r="R39" s="15">
        <f t="shared" si="6"/>
        <v>1</v>
      </c>
      <c r="S39" s="107">
        <f t="shared" si="6"/>
        <v>4</v>
      </c>
      <c r="T39" s="15">
        <f t="shared" si="6"/>
        <v>0</v>
      </c>
      <c r="U39" s="107">
        <f t="shared" si="6"/>
        <v>1</v>
      </c>
      <c r="V39" s="15">
        <f t="shared" si="6"/>
        <v>0</v>
      </c>
      <c r="W39" s="107">
        <f t="shared" si="6"/>
        <v>0</v>
      </c>
      <c r="X39" s="15">
        <f t="shared" si="6"/>
        <v>0</v>
      </c>
      <c r="Y39" s="107">
        <f t="shared" si="6"/>
        <v>0</v>
      </c>
      <c r="Z39" s="15">
        <f t="shared" si="6"/>
        <v>3527</v>
      </c>
      <c r="AA39" s="15">
        <f t="shared" si="6"/>
        <v>2006</v>
      </c>
      <c r="AB39" s="15">
        <f t="shared" si="6"/>
        <v>5533</v>
      </c>
    </row>
    <row r="40" spans="1:28" ht="12.75">
      <c r="A40" s="7" t="s">
        <v>55</v>
      </c>
      <c r="B40" s="14">
        <f t="shared" si="5"/>
        <v>0</v>
      </c>
      <c r="C40" s="15">
        <f t="shared" si="6"/>
        <v>0</v>
      </c>
      <c r="D40" s="103">
        <f t="shared" si="6"/>
        <v>0</v>
      </c>
      <c r="E40" s="107">
        <f t="shared" si="6"/>
        <v>0</v>
      </c>
      <c r="F40" s="104">
        <f t="shared" si="6"/>
        <v>0</v>
      </c>
      <c r="G40" s="112">
        <f t="shared" si="6"/>
        <v>0</v>
      </c>
      <c r="H40" s="105">
        <f t="shared" si="6"/>
        <v>4</v>
      </c>
      <c r="I40" s="112">
        <f t="shared" si="6"/>
        <v>3</v>
      </c>
      <c r="J40" s="105">
        <f t="shared" si="6"/>
        <v>20</v>
      </c>
      <c r="K40" s="112">
        <f t="shared" si="6"/>
        <v>3</v>
      </c>
      <c r="L40" s="105">
        <f t="shared" si="6"/>
        <v>15</v>
      </c>
      <c r="M40" s="105">
        <f t="shared" si="6"/>
        <v>5</v>
      </c>
      <c r="N40" s="104">
        <f t="shared" si="6"/>
        <v>6</v>
      </c>
      <c r="O40" s="112">
        <f t="shared" si="6"/>
        <v>2</v>
      </c>
      <c r="P40" s="105">
        <f t="shared" si="6"/>
        <v>0</v>
      </c>
      <c r="Q40" s="112">
        <f t="shared" si="6"/>
        <v>0</v>
      </c>
      <c r="R40" s="105">
        <f t="shared" si="6"/>
        <v>0</v>
      </c>
      <c r="S40" s="112">
        <f t="shared" si="6"/>
        <v>0</v>
      </c>
      <c r="T40" s="105">
        <f t="shared" si="6"/>
        <v>0</v>
      </c>
      <c r="U40" s="112">
        <f t="shared" si="6"/>
        <v>0</v>
      </c>
      <c r="V40" s="105">
        <f t="shared" si="6"/>
        <v>0</v>
      </c>
      <c r="W40" s="112">
        <f t="shared" si="6"/>
        <v>0</v>
      </c>
      <c r="X40" s="105">
        <f t="shared" si="6"/>
        <v>0</v>
      </c>
      <c r="Y40" s="112">
        <f t="shared" si="6"/>
        <v>0</v>
      </c>
      <c r="Z40" s="105">
        <f t="shared" si="6"/>
        <v>45</v>
      </c>
      <c r="AA40" s="105">
        <f t="shared" si="6"/>
        <v>13</v>
      </c>
      <c r="AB40" s="105">
        <f t="shared" si="6"/>
        <v>58</v>
      </c>
    </row>
    <row r="41" spans="1:28" s="24" customFormat="1" ht="12.75">
      <c r="A41" s="19" t="s">
        <v>22</v>
      </c>
      <c r="B41" s="20">
        <f t="shared" si="5"/>
        <v>0</v>
      </c>
      <c r="C41" s="21">
        <f t="shared" si="6"/>
        <v>1</v>
      </c>
      <c r="D41" s="115">
        <f t="shared" si="6"/>
        <v>11</v>
      </c>
      <c r="E41" s="96">
        <f t="shared" si="6"/>
        <v>7</v>
      </c>
      <c r="F41" s="34">
        <f t="shared" si="6"/>
        <v>472</v>
      </c>
      <c r="G41" s="109">
        <f t="shared" si="6"/>
        <v>424</v>
      </c>
      <c r="H41" s="34">
        <f t="shared" si="6"/>
        <v>26890</v>
      </c>
      <c r="I41" s="109">
        <f t="shared" si="6"/>
        <v>26998</v>
      </c>
      <c r="J41" s="34">
        <f t="shared" si="6"/>
        <v>32202</v>
      </c>
      <c r="K41" s="109">
        <f t="shared" si="6"/>
        <v>31642</v>
      </c>
      <c r="L41" s="34">
        <f t="shared" si="6"/>
        <v>8470</v>
      </c>
      <c r="M41" s="95">
        <f t="shared" si="6"/>
        <v>6960</v>
      </c>
      <c r="N41" s="97">
        <f t="shared" si="6"/>
        <v>1506</v>
      </c>
      <c r="O41" s="109">
        <f t="shared" si="6"/>
        <v>1119</v>
      </c>
      <c r="P41" s="34">
        <f t="shared" si="6"/>
        <v>107</v>
      </c>
      <c r="Q41" s="109">
        <f t="shared" si="6"/>
        <v>100</v>
      </c>
      <c r="R41" s="34">
        <f t="shared" si="6"/>
        <v>7</v>
      </c>
      <c r="S41" s="109">
        <f t="shared" si="6"/>
        <v>13</v>
      </c>
      <c r="T41" s="34">
        <f t="shared" si="6"/>
        <v>0</v>
      </c>
      <c r="U41" s="109">
        <f t="shared" si="6"/>
        <v>1</v>
      </c>
      <c r="V41" s="34">
        <f t="shared" si="6"/>
        <v>0</v>
      </c>
      <c r="W41" s="109">
        <f t="shared" si="6"/>
        <v>0</v>
      </c>
      <c r="X41" s="34">
        <f t="shared" si="6"/>
        <v>0</v>
      </c>
      <c r="Y41" s="109">
        <f t="shared" si="6"/>
        <v>1</v>
      </c>
      <c r="Z41" s="34">
        <f t="shared" si="6"/>
        <v>69665</v>
      </c>
      <c r="AA41" s="34">
        <f t="shared" si="6"/>
        <v>67266</v>
      </c>
      <c r="AB41" s="34">
        <f t="shared" si="6"/>
        <v>136931</v>
      </c>
    </row>
  </sheetData>
  <sheetProtection/>
  <mergeCells count="13">
    <mergeCell ref="T4:U4"/>
    <mergeCell ref="V4:W4"/>
    <mergeCell ref="X4:Y4"/>
    <mergeCell ref="A2:Z2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1968503937007874" right="0.1968503937007874" top="0.5905511811023623" bottom="0.5905511811023623" header="0.5118110236220472" footer="0.5118110236220472"/>
  <pageSetup fitToWidth="2" horizontalDpi="600" verticalDpi="600" orientation="portrait" paperSize="9" scale="83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68"/>
  <sheetViews>
    <sheetView zoomScalePageLayoutView="0" workbookViewId="0" topLeftCell="A1">
      <selection activeCell="H45" sqref="H45"/>
    </sheetView>
  </sheetViews>
  <sheetFormatPr defaultColWidth="9.140625" defaultRowHeight="12.75"/>
  <cols>
    <col min="1" max="1" width="31.57421875" style="7" customWidth="1"/>
    <col min="2" max="19" width="7.421875" style="0" customWidth="1"/>
    <col min="20" max="21" width="7.7109375" style="0" customWidth="1"/>
    <col min="22" max="22" width="7.7109375" style="7" customWidth="1"/>
    <col min="23" max="23" width="7.00390625" style="0" customWidth="1"/>
    <col min="24" max="24" width="9.28125" style="0" customWidth="1"/>
    <col min="25" max="26" width="5.00390625" style="0" customWidth="1"/>
    <col min="27" max="27" width="10.57421875" style="0" customWidth="1"/>
    <col min="28" max="28" width="5.00390625" style="0" customWidth="1"/>
    <col min="29" max="29" width="10.57421875" style="0" customWidth="1"/>
    <col min="30" max="30" width="5.00390625" style="0" customWidth="1"/>
    <col min="31" max="31" width="10.57421875" style="0" customWidth="1"/>
    <col min="32" max="33" width="9.28125" style="0" customWidth="1"/>
    <col min="34" max="34" width="5.00390625" style="0" customWidth="1"/>
    <col min="35" max="35" width="9.57421875" style="0" customWidth="1"/>
    <col min="36" max="37" width="5.00390625" style="0" customWidth="1"/>
    <col min="38" max="38" width="9.57421875" style="0" customWidth="1"/>
    <col min="39" max="40" width="5.00390625" style="0" customWidth="1"/>
    <col min="41" max="41" width="9.57421875" style="0" customWidth="1"/>
    <col min="42" max="43" width="5.00390625" style="0" customWidth="1"/>
    <col min="44" max="44" width="9.57421875" style="0" customWidth="1"/>
    <col min="45" max="46" width="5.00390625" style="0" customWidth="1"/>
    <col min="47" max="47" width="9.57421875" style="0" customWidth="1"/>
    <col min="48" max="49" width="5.00390625" style="0" customWidth="1"/>
    <col min="50" max="50" width="9.57421875" style="0" customWidth="1"/>
    <col min="51" max="52" width="5.00390625" style="0" customWidth="1"/>
    <col min="53" max="53" width="9.57421875" style="0" customWidth="1"/>
    <col min="54" max="55" width="5.00390625" style="0" customWidth="1"/>
    <col min="56" max="56" width="9.57421875" style="0" customWidth="1"/>
    <col min="57" max="57" width="5.00390625" style="0" customWidth="1"/>
    <col min="58" max="58" width="9.57421875" style="0" customWidth="1"/>
    <col min="59" max="60" width="5.00390625" style="0" customWidth="1"/>
    <col min="61" max="61" width="9.57421875" style="0" customWidth="1"/>
    <col min="62" max="63" width="5.00390625" style="0" customWidth="1"/>
    <col min="64" max="64" width="9.57421875" style="0" customWidth="1"/>
    <col min="65" max="66" width="5.00390625" style="0" customWidth="1"/>
    <col min="67" max="67" width="9.57421875" style="0" customWidth="1"/>
    <col min="68" max="68" width="5.00390625" style="0" customWidth="1"/>
    <col min="69" max="69" width="9.57421875" style="0" customWidth="1"/>
    <col min="70" max="71" width="5.00390625" style="0" customWidth="1"/>
    <col min="72" max="72" width="9.57421875" style="0" customWidth="1"/>
    <col min="73" max="74" width="5.00390625" style="0" customWidth="1"/>
    <col min="75" max="75" width="9.57421875" style="0" customWidth="1"/>
    <col min="76" max="77" width="5.00390625" style="0" customWidth="1"/>
    <col min="78" max="78" width="9.57421875" style="0" customWidth="1"/>
    <col min="79" max="80" width="5.00390625" style="0" customWidth="1"/>
    <col min="81" max="81" width="9.57421875" style="0" customWidth="1"/>
    <col min="82" max="83" width="5.00390625" style="0" customWidth="1"/>
    <col min="84" max="84" width="9.57421875" style="0" customWidth="1"/>
    <col min="85" max="86" width="5.00390625" style="0" customWidth="1"/>
    <col min="87" max="87" width="9.57421875" style="0" customWidth="1"/>
    <col min="88" max="89" width="5.00390625" style="0" customWidth="1"/>
    <col min="90" max="90" width="9.57421875" style="0" customWidth="1"/>
    <col min="91" max="91" width="5.00390625" style="0" customWidth="1"/>
    <col min="92" max="92" width="9.57421875" style="0" customWidth="1"/>
    <col min="93" max="94" width="5.00390625" style="0" customWidth="1"/>
    <col min="95" max="95" width="9.57421875" style="0" customWidth="1"/>
    <col min="96" max="96" width="5.00390625" style="0" customWidth="1"/>
    <col min="97" max="97" width="9.57421875" style="0" customWidth="1"/>
    <col min="98" max="99" width="5.00390625" style="0" customWidth="1"/>
    <col min="100" max="100" width="9.57421875" style="0" customWidth="1"/>
    <col min="101" max="101" width="5.00390625" style="0" customWidth="1"/>
    <col min="102" max="102" width="9.57421875" style="0" customWidth="1"/>
    <col min="103" max="103" width="5.00390625" style="0" customWidth="1"/>
    <col min="104" max="104" width="9.57421875" style="0" customWidth="1"/>
    <col min="105" max="105" width="5.00390625" style="0" customWidth="1"/>
    <col min="106" max="106" width="9.57421875" style="0" customWidth="1"/>
    <col min="107" max="107" width="5.00390625" style="0" customWidth="1"/>
    <col min="108" max="108" width="9.57421875" style="0" customWidth="1"/>
    <col min="109" max="109" width="10.57421875" style="0" customWidth="1"/>
  </cols>
  <sheetData>
    <row r="1" ht="12.75">
      <c r="A1" s="6" t="s">
        <v>80</v>
      </c>
    </row>
    <row r="2" spans="1:22" ht="12.75">
      <c r="A2" s="187" t="s">
        <v>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ht="13.5" thickBot="1"/>
    <row r="4" spans="1:67" ht="12.75">
      <c r="A4" s="8"/>
      <c r="B4" s="214" t="s">
        <v>82</v>
      </c>
      <c r="C4" s="215"/>
      <c r="D4" s="214">
        <v>1995</v>
      </c>
      <c r="E4" s="215"/>
      <c r="F4" s="214">
        <f>D4-1</f>
        <v>1994</v>
      </c>
      <c r="G4" s="215"/>
      <c r="H4" s="214">
        <f>F4-1</f>
        <v>1993</v>
      </c>
      <c r="I4" s="215"/>
      <c r="J4" s="214">
        <f>H4-1</f>
        <v>1992</v>
      </c>
      <c r="K4" s="215"/>
      <c r="L4" s="214">
        <f>J4-1</f>
        <v>1991</v>
      </c>
      <c r="M4" s="215"/>
      <c r="N4" s="214">
        <f>L4-1</f>
        <v>1990</v>
      </c>
      <c r="O4" s="215"/>
      <c r="P4" s="214">
        <f>N4-1</f>
        <v>1989</v>
      </c>
      <c r="Q4" s="215"/>
      <c r="R4" s="214" t="s">
        <v>83</v>
      </c>
      <c r="S4" s="215"/>
      <c r="T4" s="216" t="s">
        <v>25</v>
      </c>
      <c r="U4" s="217"/>
      <c r="V4" s="21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</row>
    <row r="5" spans="1:67" ht="12.75">
      <c r="A5" s="22"/>
      <c r="B5" s="57" t="s">
        <v>1</v>
      </c>
      <c r="C5" s="58" t="s">
        <v>2</v>
      </c>
      <c r="D5" s="57" t="s">
        <v>1</v>
      </c>
      <c r="E5" s="58" t="s">
        <v>2</v>
      </c>
      <c r="F5" s="57" t="s">
        <v>1</v>
      </c>
      <c r="G5" s="58" t="s">
        <v>2</v>
      </c>
      <c r="H5" s="57" t="s">
        <v>1</v>
      </c>
      <c r="I5" s="58" t="s">
        <v>2</v>
      </c>
      <c r="J5" s="57" t="s">
        <v>1</v>
      </c>
      <c r="K5" s="58" t="s">
        <v>2</v>
      </c>
      <c r="L5" s="57" t="s">
        <v>1</v>
      </c>
      <c r="M5" s="58" t="s">
        <v>2</v>
      </c>
      <c r="N5" s="57" t="s">
        <v>1</v>
      </c>
      <c r="O5" s="58" t="s">
        <v>2</v>
      </c>
      <c r="P5" s="57" t="s">
        <v>1</v>
      </c>
      <c r="Q5" s="58" t="s">
        <v>2</v>
      </c>
      <c r="R5" s="57" t="s">
        <v>1</v>
      </c>
      <c r="S5" s="58" t="s">
        <v>2</v>
      </c>
      <c r="T5" s="57" t="s">
        <v>1</v>
      </c>
      <c r="U5" s="58" t="s">
        <v>2</v>
      </c>
      <c r="V5" s="80" t="s">
        <v>23</v>
      </c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</row>
    <row r="6" spans="1:67" s="7" customFormat="1" ht="12.75">
      <c r="A6" s="6" t="s">
        <v>69</v>
      </c>
      <c r="B6" s="57"/>
      <c r="C6" s="58"/>
      <c r="D6" s="57"/>
      <c r="E6" s="58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64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19" customFormat="1" ht="12.75">
      <c r="A7" s="42" t="s">
        <v>40</v>
      </c>
      <c r="B7" s="78"/>
      <c r="C7" s="79"/>
      <c r="D7" s="78"/>
      <c r="E7" s="79"/>
      <c r="F7" s="78"/>
      <c r="G7" s="79"/>
      <c r="H7" s="78"/>
      <c r="I7" s="79"/>
      <c r="J7" s="78"/>
      <c r="K7" s="79"/>
      <c r="L7" s="78"/>
      <c r="M7" s="79"/>
      <c r="N7" s="78"/>
      <c r="O7" s="79"/>
      <c r="P7" s="78"/>
      <c r="Q7" s="79"/>
      <c r="R7" s="78"/>
      <c r="S7" s="79"/>
      <c r="T7" s="78"/>
      <c r="U7" s="79"/>
      <c r="V7" s="79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ht="12.75">
      <c r="A8" s="26" t="s">
        <v>34</v>
      </c>
      <c r="B8" s="67">
        <v>0</v>
      </c>
      <c r="C8" s="68">
        <v>0</v>
      </c>
      <c r="D8" s="67">
        <v>45</v>
      </c>
      <c r="E8" s="68">
        <v>47</v>
      </c>
      <c r="F8" s="67">
        <v>1906</v>
      </c>
      <c r="G8" s="68">
        <v>2189</v>
      </c>
      <c r="H8" s="67">
        <v>515</v>
      </c>
      <c r="I8" s="68">
        <v>437</v>
      </c>
      <c r="J8" s="67">
        <v>121</v>
      </c>
      <c r="K8" s="68">
        <v>126</v>
      </c>
      <c r="L8" s="67">
        <v>19</v>
      </c>
      <c r="M8" s="68">
        <v>14</v>
      </c>
      <c r="N8" s="67">
        <v>1</v>
      </c>
      <c r="O8" s="68">
        <v>1</v>
      </c>
      <c r="P8" s="67">
        <v>0</v>
      </c>
      <c r="Q8" s="68">
        <v>0</v>
      </c>
      <c r="R8" s="67">
        <v>0</v>
      </c>
      <c r="S8" s="68">
        <v>0</v>
      </c>
      <c r="T8" s="70">
        <v>2607</v>
      </c>
      <c r="U8" s="69">
        <v>2814</v>
      </c>
      <c r="V8" s="68">
        <v>5421</v>
      </c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</row>
    <row r="9" spans="1:67" ht="12.75">
      <c r="A9" s="26" t="s">
        <v>35</v>
      </c>
      <c r="B9" s="67">
        <v>2</v>
      </c>
      <c r="C9" s="75">
        <v>1</v>
      </c>
      <c r="D9" s="67">
        <v>292</v>
      </c>
      <c r="E9" s="75">
        <v>264</v>
      </c>
      <c r="F9" s="67">
        <v>10552</v>
      </c>
      <c r="G9" s="75">
        <v>12823</v>
      </c>
      <c r="H9" s="67">
        <v>1018</v>
      </c>
      <c r="I9" s="75">
        <v>905</v>
      </c>
      <c r="J9" s="67">
        <v>102</v>
      </c>
      <c r="K9" s="75">
        <v>132</v>
      </c>
      <c r="L9" s="67">
        <v>14</v>
      </c>
      <c r="M9" s="75">
        <v>13</v>
      </c>
      <c r="N9" s="67">
        <v>2</v>
      </c>
      <c r="O9" s="75">
        <v>5</v>
      </c>
      <c r="P9" s="67">
        <v>0</v>
      </c>
      <c r="Q9" s="75">
        <v>0</v>
      </c>
      <c r="R9" s="67">
        <v>0</v>
      </c>
      <c r="S9" s="75">
        <v>0</v>
      </c>
      <c r="T9" s="70">
        <v>11982</v>
      </c>
      <c r="U9" s="76">
        <v>14143</v>
      </c>
      <c r="V9" s="68">
        <v>26125</v>
      </c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</row>
    <row r="10" spans="1:67" ht="12.75">
      <c r="A10" s="26" t="s">
        <v>36</v>
      </c>
      <c r="B10" s="67">
        <v>0</v>
      </c>
      <c r="C10" s="75">
        <v>0</v>
      </c>
      <c r="D10" s="67">
        <v>3</v>
      </c>
      <c r="E10" s="75">
        <v>0</v>
      </c>
      <c r="F10" s="67">
        <v>51</v>
      </c>
      <c r="G10" s="75">
        <v>79</v>
      </c>
      <c r="H10" s="67">
        <v>8</v>
      </c>
      <c r="I10" s="75">
        <v>10</v>
      </c>
      <c r="J10" s="67">
        <v>2</v>
      </c>
      <c r="K10" s="75">
        <v>2</v>
      </c>
      <c r="L10" s="67">
        <v>0</v>
      </c>
      <c r="M10" s="75">
        <v>1</v>
      </c>
      <c r="N10" s="67">
        <v>0</v>
      </c>
      <c r="O10" s="75">
        <v>0</v>
      </c>
      <c r="P10" s="67">
        <v>0</v>
      </c>
      <c r="Q10" s="75">
        <v>0</v>
      </c>
      <c r="R10" s="67">
        <v>0</v>
      </c>
      <c r="S10" s="75">
        <v>0</v>
      </c>
      <c r="T10" s="70">
        <v>64</v>
      </c>
      <c r="U10" s="76">
        <v>92</v>
      </c>
      <c r="V10" s="68">
        <v>156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</row>
    <row r="11" spans="1:67" ht="12.75">
      <c r="A11" s="26" t="s">
        <v>37</v>
      </c>
      <c r="B11" s="67">
        <v>0</v>
      </c>
      <c r="C11" s="75">
        <v>0</v>
      </c>
      <c r="D11" s="67">
        <v>4</v>
      </c>
      <c r="E11" s="75">
        <v>4</v>
      </c>
      <c r="F11" s="67">
        <v>197</v>
      </c>
      <c r="G11" s="75">
        <v>247</v>
      </c>
      <c r="H11" s="67">
        <v>61</v>
      </c>
      <c r="I11" s="75">
        <v>64</v>
      </c>
      <c r="J11" s="67">
        <v>18</v>
      </c>
      <c r="K11" s="75">
        <v>22</v>
      </c>
      <c r="L11" s="67">
        <v>1</v>
      </c>
      <c r="M11" s="75">
        <v>1</v>
      </c>
      <c r="N11" s="67">
        <v>0</v>
      </c>
      <c r="O11" s="75">
        <v>1</v>
      </c>
      <c r="P11" s="67">
        <v>0</v>
      </c>
      <c r="Q11" s="75">
        <v>0</v>
      </c>
      <c r="R11" s="67">
        <v>0</v>
      </c>
      <c r="S11" s="75">
        <v>0</v>
      </c>
      <c r="T11" s="70">
        <v>281</v>
      </c>
      <c r="U11" s="76">
        <v>339</v>
      </c>
      <c r="V11" s="68">
        <v>620</v>
      </c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</row>
    <row r="12" spans="1:67" s="19" customFormat="1" ht="12.75">
      <c r="A12" s="10" t="s">
        <v>22</v>
      </c>
      <c r="B12" s="74">
        <v>2</v>
      </c>
      <c r="C12" s="73">
        <v>1</v>
      </c>
      <c r="D12" s="74">
        <v>344</v>
      </c>
      <c r="E12" s="73">
        <v>315</v>
      </c>
      <c r="F12" s="74">
        <v>12706</v>
      </c>
      <c r="G12" s="73">
        <v>15338</v>
      </c>
      <c r="H12" s="74">
        <v>1602</v>
      </c>
      <c r="I12" s="73">
        <v>1416</v>
      </c>
      <c r="J12" s="74">
        <v>243</v>
      </c>
      <c r="K12" s="73">
        <v>282</v>
      </c>
      <c r="L12" s="74">
        <v>34</v>
      </c>
      <c r="M12" s="73">
        <v>29</v>
      </c>
      <c r="N12" s="74">
        <v>3</v>
      </c>
      <c r="O12" s="73">
        <v>7</v>
      </c>
      <c r="P12" s="74">
        <v>0</v>
      </c>
      <c r="Q12" s="73">
        <v>0</v>
      </c>
      <c r="R12" s="74">
        <v>0</v>
      </c>
      <c r="S12" s="73">
        <v>0</v>
      </c>
      <c r="T12" s="74">
        <v>14934</v>
      </c>
      <c r="U12" s="73">
        <v>17388</v>
      </c>
      <c r="V12" s="73">
        <v>32322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7" customFormat="1" ht="12.75">
      <c r="A13" s="6" t="s">
        <v>41</v>
      </c>
      <c r="B13" s="66"/>
      <c r="C13" s="64"/>
      <c r="D13" s="66"/>
      <c r="E13" s="64"/>
      <c r="F13" s="66"/>
      <c r="G13" s="64"/>
      <c r="H13" s="66"/>
      <c r="I13" s="64"/>
      <c r="J13" s="66"/>
      <c r="K13" s="64"/>
      <c r="L13" s="66"/>
      <c r="M13" s="64"/>
      <c r="N13" s="66"/>
      <c r="O13" s="64"/>
      <c r="P13" s="66"/>
      <c r="Q13" s="64"/>
      <c r="R13" s="66"/>
      <c r="S13" s="64"/>
      <c r="T13" s="66"/>
      <c r="U13" s="64"/>
      <c r="V13" s="64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ht="12.75">
      <c r="A14" s="7" t="s">
        <v>34</v>
      </c>
      <c r="B14" s="67">
        <v>0</v>
      </c>
      <c r="C14" s="68">
        <v>0</v>
      </c>
      <c r="D14" s="67">
        <v>4</v>
      </c>
      <c r="E14" s="68">
        <v>4</v>
      </c>
      <c r="F14" s="67">
        <v>649</v>
      </c>
      <c r="G14" s="68">
        <v>569</v>
      </c>
      <c r="H14" s="67">
        <v>521</v>
      </c>
      <c r="I14" s="68">
        <v>426</v>
      </c>
      <c r="J14" s="67">
        <v>224</v>
      </c>
      <c r="K14" s="68">
        <v>119</v>
      </c>
      <c r="L14" s="67">
        <v>55</v>
      </c>
      <c r="M14" s="68">
        <v>34</v>
      </c>
      <c r="N14" s="67">
        <v>9</v>
      </c>
      <c r="O14" s="68">
        <v>2</v>
      </c>
      <c r="P14" s="67">
        <v>0</v>
      </c>
      <c r="Q14" s="68">
        <v>0</v>
      </c>
      <c r="R14" s="67">
        <v>0</v>
      </c>
      <c r="S14" s="68">
        <v>1</v>
      </c>
      <c r="T14" s="70">
        <v>1462</v>
      </c>
      <c r="U14" s="69">
        <v>1155</v>
      </c>
      <c r="V14" s="68">
        <v>2617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</row>
    <row r="15" spans="1:67" ht="12.75">
      <c r="A15" s="7" t="s">
        <v>35</v>
      </c>
      <c r="B15" s="67">
        <v>0</v>
      </c>
      <c r="C15" s="75">
        <v>0</v>
      </c>
      <c r="D15" s="67">
        <v>14</v>
      </c>
      <c r="E15" s="75">
        <v>13</v>
      </c>
      <c r="F15" s="67">
        <v>6526</v>
      </c>
      <c r="G15" s="75">
        <v>5280</v>
      </c>
      <c r="H15" s="67">
        <v>2358</v>
      </c>
      <c r="I15" s="75">
        <v>1745</v>
      </c>
      <c r="J15" s="67">
        <v>437</v>
      </c>
      <c r="K15" s="75">
        <v>300</v>
      </c>
      <c r="L15" s="67">
        <v>72</v>
      </c>
      <c r="M15" s="75">
        <v>39</v>
      </c>
      <c r="N15" s="67">
        <v>5</v>
      </c>
      <c r="O15" s="75">
        <v>5</v>
      </c>
      <c r="P15" s="67">
        <v>0</v>
      </c>
      <c r="Q15" s="75">
        <v>0</v>
      </c>
      <c r="R15" s="67">
        <v>0</v>
      </c>
      <c r="S15" s="75">
        <v>0</v>
      </c>
      <c r="T15" s="70">
        <v>9412</v>
      </c>
      <c r="U15" s="76">
        <v>7382</v>
      </c>
      <c r="V15" s="68">
        <v>16794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</row>
    <row r="16" spans="1:67" ht="12.75">
      <c r="A16" s="7" t="s">
        <v>36</v>
      </c>
      <c r="B16" s="67">
        <v>0</v>
      </c>
      <c r="C16" s="75">
        <v>0</v>
      </c>
      <c r="D16" s="67">
        <v>1</v>
      </c>
      <c r="E16" s="75">
        <v>1</v>
      </c>
      <c r="F16" s="67">
        <v>517</v>
      </c>
      <c r="G16" s="75">
        <v>114</v>
      </c>
      <c r="H16" s="67">
        <v>223</v>
      </c>
      <c r="I16" s="75">
        <v>85</v>
      </c>
      <c r="J16" s="67">
        <v>40</v>
      </c>
      <c r="K16" s="75">
        <v>28</v>
      </c>
      <c r="L16" s="67">
        <v>4</v>
      </c>
      <c r="M16" s="75">
        <v>12</v>
      </c>
      <c r="N16" s="67">
        <v>0</v>
      </c>
      <c r="O16" s="75">
        <v>2</v>
      </c>
      <c r="P16" s="67">
        <v>0</v>
      </c>
      <c r="Q16" s="75">
        <v>0</v>
      </c>
      <c r="R16" s="67">
        <v>1</v>
      </c>
      <c r="S16" s="75">
        <v>0</v>
      </c>
      <c r="T16" s="70">
        <v>786</v>
      </c>
      <c r="U16" s="76">
        <v>242</v>
      </c>
      <c r="V16" s="68">
        <v>1028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</row>
    <row r="17" spans="1:67" ht="12.75">
      <c r="A17" s="7" t="s">
        <v>37</v>
      </c>
      <c r="B17" s="67">
        <v>0</v>
      </c>
      <c r="C17" s="75">
        <v>0</v>
      </c>
      <c r="D17" s="67">
        <v>0</v>
      </c>
      <c r="E17" s="75">
        <v>1</v>
      </c>
      <c r="F17" s="67">
        <v>510</v>
      </c>
      <c r="G17" s="75">
        <v>129</v>
      </c>
      <c r="H17" s="67">
        <v>255</v>
      </c>
      <c r="I17" s="75">
        <v>90</v>
      </c>
      <c r="J17" s="67">
        <v>82</v>
      </c>
      <c r="K17" s="75">
        <v>32</v>
      </c>
      <c r="L17" s="67">
        <v>15</v>
      </c>
      <c r="M17" s="75">
        <v>9</v>
      </c>
      <c r="N17" s="67">
        <v>3</v>
      </c>
      <c r="O17" s="75">
        <v>1</v>
      </c>
      <c r="P17" s="67">
        <v>0</v>
      </c>
      <c r="Q17" s="75">
        <v>0</v>
      </c>
      <c r="R17" s="67">
        <v>0</v>
      </c>
      <c r="S17" s="75">
        <v>0</v>
      </c>
      <c r="T17" s="70">
        <v>865</v>
      </c>
      <c r="U17" s="76">
        <v>262</v>
      </c>
      <c r="V17" s="68">
        <v>1127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</row>
    <row r="18" spans="1:67" ht="12.75">
      <c r="A18" s="26" t="s">
        <v>38</v>
      </c>
      <c r="B18" s="67">
        <v>0</v>
      </c>
      <c r="C18" s="75">
        <v>0</v>
      </c>
      <c r="D18" s="67">
        <v>0</v>
      </c>
      <c r="E18" s="75">
        <v>0</v>
      </c>
      <c r="F18" s="67">
        <v>9</v>
      </c>
      <c r="G18" s="75">
        <v>3</v>
      </c>
      <c r="H18" s="67">
        <v>6</v>
      </c>
      <c r="I18" s="75">
        <v>1</v>
      </c>
      <c r="J18" s="67">
        <v>0</v>
      </c>
      <c r="K18" s="75">
        <v>0</v>
      </c>
      <c r="L18" s="67">
        <v>0</v>
      </c>
      <c r="M18" s="75">
        <v>0</v>
      </c>
      <c r="N18" s="67">
        <v>0</v>
      </c>
      <c r="O18" s="75">
        <v>0</v>
      </c>
      <c r="P18" s="67">
        <v>0</v>
      </c>
      <c r="Q18" s="75">
        <v>0</v>
      </c>
      <c r="R18" s="67">
        <v>0</v>
      </c>
      <c r="S18" s="75">
        <v>0</v>
      </c>
      <c r="T18" s="70">
        <v>15</v>
      </c>
      <c r="U18" s="76">
        <v>4</v>
      </c>
      <c r="V18" s="68">
        <v>19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</row>
    <row r="19" spans="1:67" s="19" customFormat="1" ht="12.75">
      <c r="A19" s="10" t="s">
        <v>22</v>
      </c>
      <c r="B19" s="74">
        <v>0</v>
      </c>
      <c r="C19" s="73">
        <v>0</v>
      </c>
      <c r="D19" s="74">
        <v>19</v>
      </c>
      <c r="E19" s="73">
        <v>19</v>
      </c>
      <c r="F19" s="74">
        <v>8211</v>
      </c>
      <c r="G19" s="73">
        <v>6095</v>
      </c>
      <c r="H19" s="74">
        <v>3363</v>
      </c>
      <c r="I19" s="73">
        <v>2347</v>
      </c>
      <c r="J19" s="74">
        <v>783</v>
      </c>
      <c r="K19" s="73">
        <v>479</v>
      </c>
      <c r="L19" s="74">
        <v>146</v>
      </c>
      <c r="M19" s="73">
        <v>94</v>
      </c>
      <c r="N19" s="74">
        <v>17</v>
      </c>
      <c r="O19" s="73">
        <v>10</v>
      </c>
      <c r="P19" s="74">
        <v>0</v>
      </c>
      <c r="Q19" s="73">
        <v>0</v>
      </c>
      <c r="R19" s="74">
        <v>1</v>
      </c>
      <c r="S19" s="73">
        <v>1</v>
      </c>
      <c r="T19" s="74">
        <v>12540</v>
      </c>
      <c r="U19" s="73">
        <v>9045</v>
      </c>
      <c r="V19" s="73">
        <v>21585</v>
      </c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1:67" s="19" customFormat="1" ht="12.75">
      <c r="A20" s="42" t="s">
        <v>43</v>
      </c>
      <c r="B20" s="78"/>
      <c r="C20" s="79"/>
      <c r="D20" s="78"/>
      <c r="E20" s="79"/>
      <c r="F20" s="78"/>
      <c r="G20" s="79"/>
      <c r="H20" s="78"/>
      <c r="I20" s="79"/>
      <c r="J20" s="78"/>
      <c r="K20" s="79"/>
      <c r="L20" s="78"/>
      <c r="M20" s="79"/>
      <c r="N20" s="78"/>
      <c r="O20" s="79"/>
      <c r="P20" s="78"/>
      <c r="Q20" s="79"/>
      <c r="R20" s="78"/>
      <c r="S20" s="79"/>
      <c r="T20" s="78"/>
      <c r="U20" s="79"/>
      <c r="V20" s="79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1:67" ht="12.75">
      <c r="A21" s="26" t="s">
        <v>34</v>
      </c>
      <c r="B21" s="67">
        <v>0</v>
      </c>
      <c r="C21" s="68">
        <v>0</v>
      </c>
      <c r="D21" s="67">
        <v>1</v>
      </c>
      <c r="E21" s="68">
        <v>0</v>
      </c>
      <c r="F21" s="67">
        <v>44</v>
      </c>
      <c r="G21" s="68">
        <v>111</v>
      </c>
      <c r="H21" s="67">
        <v>31</v>
      </c>
      <c r="I21" s="68">
        <v>55</v>
      </c>
      <c r="J21" s="67">
        <v>15</v>
      </c>
      <c r="K21" s="68">
        <v>15</v>
      </c>
      <c r="L21" s="67">
        <v>9</v>
      </c>
      <c r="M21" s="68">
        <v>1</v>
      </c>
      <c r="N21" s="67">
        <v>1</v>
      </c>
      <c r="O21" s="68">
        <v>0</v>
      </c>
      <c r="P21" s="67">
        <v>0</v>
      </c>
      <c r="Q21" s="68">
        <v>0</v>
      </c>
      <c r="R21" s="67">
        <v>0</v>
      </c>
      <c r="S21" s="68">
        <v>0</v>
      </c>
      <c r="T21" s="70">
        <v>101</v>
      </c>
      <c r="U21" s="69">
        <v>182</v>
      </c>
      <c r="V21" s="68">
        <v>283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</row>
    <row r="22" spans="1:67" ht="12.75">
      <c r="A22" s="26" t="s">
        <v>35</v>
      </c>
      <c r="B22" s="67">
        <v>0</v>
      </c>
      <c r="C22" s="75">
        <v>0</v>
      </c>
      <c r="D22" s="67">
        <v>0</v>
      </c>
      <c r="E22" s="75">
        <v>4</v>
      </c>
      <c r="F22" s="67">
        <v>121</v>
      </c>
      <c r="G22" s="75">
        <v>283</v>
      </c>
      <c r="H22" s="67">
        <v>70</v>
      </c>
      <c r="I22" s="75">
        <v>101</v>
      </c>
      <c r="J22" s="67">
        <v>24</v>
      </c>
      <c r="K22" s="75">
        <v>22</v>
      </c>
      <c r="L22" s="67">
        <v>3</v>
      </c>
      <c r="M22" s="75">
        <v>3</v>
      </c>
      <c r="N22" s="67">
        <v>1</v>
      </c>
      <c r="O22" s="75">
        <v>0</v>
      </c>
      <c r="P22" s="67">
        <v>0</v>
      </c>
      <c r="Q22" s="75">
        <v>0</v>
      </c>
      <c r="R22" s="67">
        <v>0</v>
      </c>
      <c r="S22" s="75">
        <v>1</v>
      </c>
      <c r="T22" s="70">
        <v>219</v>
      </c>
      <c r="U22" s="76">
        <v>414</v>
      </c>
      <c r="V22" s="68">
        <v>633</v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</row>
    <row r="23" spans="1:67" ht="12.75">
      <c r="A23" s="26" t="s">
        <v>36</v>
      </c>
      <c r="B23" s="67">
        <v>0</v>
      </c>
      <c r="C23" s="75">
        <v>0</v>
      </c>
      <c r="D23" s="67">
        <v>0</v>
      </c>
      <c r="E23" s="75">
        <v>0</v>
      </c>
      <c r="F23" s="67">
        <v>26</v>
      </c>
      <c r="G23" s="75">
        <v>78</v>
      </c>
      <c r="H23" s="67">
        <v>19</v>
      </c>
      <c r="I23" s="75">
        <v>38</v>
      </c>
      <c r="J23" s="67">
        <v>4</v>
      </c>
      <c r="K23" s="75">
        <v>5</v>
      </c>
      <c r="L23" s="67">
        <v>1</v>
      </c>
      <c r="M23" s="75">
        <v>2</v>
      </c>
      <c r="N23" s="67">
        <v>0</v>
      </c>
      <c r="O23" s="75">
        <v>0</v>
      </c>
      <c r="P23" s="67">
        <v>0</v>
      </c>
      <c r="Q23" s="75">
        <v>0</v>
      </c>
      <c r="R23" s="67">
        <v>0</v>
      </c>
      <c r="S23" s="75">
        <v>0</v>
      </c>
      <c r="T23" s="70">
        <v>50</v>
      </c>
      <c r="U23" s="76">
        <v>123</v>
      </c>
      <c r="V23" s="68">
        <v>173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</row>
    <row r="24" spans="1:67" ht="12.75">
      <c r="A24" s="26" t="s">
        <v>37</v>
      </c>
      <c r="B24" s="67">
        <v>0</v>
      </c>
      <c r="C24" s="75">
        <v>0</v>
      </c>
      <c r="D24" s="67">
        <v>1</v>
      </c>
      <c r="E24" s="75">
        <v>1</v>
      </c>
      <c r="F24" s="67">
        <v>31</v>
      </c>
      <c r="G24" s="75">
        <v>90</v>
      </c>
      <c r="H24" s="67">
        <v>40</v>
      </c>
      <c r="I24" s="75">
        <v>51</v>
      </c>
      <c r="J24" s="67">
        <v>22</v>
      </c>
      <c r="K24" s="75">
        <v>15</v>
      </c>
      <c r="L24" s="67">
        <v>8</v>
      </c>
      <c r="M24" s="75">
        <v>2</v>
      </c>
      <c r="N24" s="67">
        <v>0</v>
      </c>
      <c r="O24" s="75">
        <v>0</v>
      </c>
      <c r="P24" s="67">
        <v>0</v>
      </c>
      <c r="Q24" s="75">
        <v>0</v>
      </c>
      <c r="R24" s="67">
        <v>0</v>
      </c>
      <c r="S24" s="75">
        <v>0</v>
      </c>
      <c r="T24" s="70">
        <v>102</v>
      </c>
      <c r="U24" s="76">
        <v>159</v>
      </c>
      <c r="V24" s="68">
        <v>261</v>
      </c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</row>
    <row r="25" spans="1:67" s="19" customFormat="1" ht="12.75">
      <c r="A25" s="10" t="s">
        <v>22</v>
      </c>
      <c r="B25" s="74">
        <v>0</v>
      </c>
      <c r="C25" s="73">
        <v>0</v>
      </c>
      <c r="D25" s="74">
        <v>2</v>
      </c>
      <c r="E25" s="73">
        <v>5</v>
      </c>
      <c r="F25" s="74">
        <v>222</v>
      </c>
      <c r="G25" s="73">
        <v>562</v>
      </c>
      <c r="H25" s="74">
        <v>160</v>
      </c>
      <c r="I25" s="73">
        <v>245</v>
      </c>
      <c r="J25" s="74">
        <v>65</v>
      </c>
      <c r="K25" s="73">
        <v>57</v>
      </c>
      <c r="L25" s="74">
        <v>21</v>
      </c>
      <c r="M25" s="73">
        <v>8</v>
      </c>
      <c r="N25" s="74">
        <v>2</v>
      </c>
      <c r="O25" s="73">
        <v>0</v>
      </c>
      <c r="P25" s="74">
        <v>0</v>
      </c>
      <c r="Q25" s="73">
        <v>0</v>
      </c>
      <c r="R25" s="74">
        <v>0</v>
      </c>
      <c r="S25" s="73">
        <v>1</v>
      </c>
      <c r="T25" s="74">
        <v>472</v>
      </c>
      <c r="U25" s="73">
        <v>878</v>
      </c>
      <c r="V25" s="73">
        <v>1350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1:67" s="19" customFormat="1" ht="12.75">
      <c r="A26" s="42" t="s">
        <v>42</v>
      </c>
      <c r="B26" s="78"/>
      <c r="C26" s="79"/>
      <c r="D26" s="78"/>
      <c r="E26" s="79"/>
      <c r="F26" s="78"/>
      <c r="G26" s="79"/>
      <c r="H26" s="78"/>
      <c r="I26" s="79"/>
      <c r="J26" s="78"/>
      <c r="K26" s="79"/>
      <c r="L26" s="78"/>
      <c r="M26" s="79"/>
      <c r="N26" s="78"/>
      <c r="O26" s="79"/>
      <c r="P26" s="78"/>
      <c r="Q26" s="79"/>
      <c r="R26" s="78"/>
      <c r="S26" s="79"/>
      <c r="T26" s="78"/>
      <c r="U26" s="79"/>
      <c r="V26" s="79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1:67" ht="12.75">
      <c r="A27" s="26" t="s">
        <v>34</v>
      </c>
      <c r="B27" s="67">
        <v>0</v>
      </c>
      <c r="C27" s="68">
        <v>0</v>
      </c>
      <c r="D27" s="67">
        <v>0</v>
      </c>
      <c r="E27" s="68">
        <v>1</v>
      </c>
      <c r="F27" s="67">
        <v>549</v>
      </c>
      <c r="G27" s="68">
        <v>638</v>
      </c>
      <c r="H27" s="67">
        <v>907</v>
      </c>
      <c r="I27" s="68">
        <v>864</v>
      </c>
      <c r="J27" s="67">
        <v>477</v>
      </c>
      <c r="K27" s="68">
        <v>350</v>
      </c>
      <c r="L27" s="67">
        <v>117</v>
      </c>
      <c r="M27" s="68">
        <v>75</v>
      </c>
      <c r="N27" s="67">
        <v>27</v>
      </c>
      <c r="O27" s="68">
        <v>16</v>
      </c>
      <c r="P27" s="67">
        <v>8</v>
      </c>
      <c r="Q27" s="68">
        <v>2</v>
      </c>
      <c r="R27" s="67">
        <v>2</v>
      </c>
      <c r="S27" s="68">
        <v>1</v>
      </c>
      <c r="T27" s="70">
        <v>2087</v>
      </c>
      <c r="U27" s="69">
        <v>1947</v>
      </c>
      <c r="V27" s="68">
        <v>4034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</row>
    <row r="28" spans="1:67" ht="12.75">
      <c r="A28" s="26" t="s">
        <v>35</v>
      </c>
      <c r="B28" s="67">
        <v>0</v>
      </c>
      <c r="C28" s="75">
        <v>1</v>
      </c>
      <c r="D28" s="67">
        <v>0</v>
      </c>
      <c r="E28" s="75">
        <v>3</v>
      </c>
      <c r="F28" s="67">
        <v>2150</v>
      </c>
      <c r="G28" s="75">
        <v>2048</v>
      </c>
      <c r="H28" s="67">
        <v>2325</v>
      </c>
      <c r="I28" s="75">
        <v>1818</v>
      </c>
      <c r="J28" s="67">
        <v>597</v>
      </c>
      <c r="K28" s="75">
        <v>398</v>
      </c>
      <c r="L28" s="67">
        <v>89</v>
      </c>
      <c r="M28" s="75">
        <v>57</v>
      </c>
      <c r="N28" s="67">
        <v>11</v>
      </c>
      <c r="O28" s="75">
        <v>9</v>
      </c>
      <c r="P28" s="67">
        <v>1</v>
      </c>
      <c r="Q28" s="75">
        <v>4</v>
      </c>
      <c r="R28" s="67">
        <v>0</v>
      </c>
      <c r="S28" s="75">
        <v>1</v>
      </c>
      <c r="T28" s="70">
        <v>5173</v>
      </c>
      <c r="U28" s="76">
        <v>4339</v>
      </c>
      <c r="V28" s="68">
        <v>9512</v>
      </c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</row>
    <row r="29" spans="1:67" ht="12.75">
      <c r="A29" s="26" t="s">
        <v>36</v>
      </c>
      <c r="B29" s="67">
        <v>0</v>
      </c>
      <c r="C29" s="75">
        <v>0</v>
      </c>
      <c r="D29" s="67">
        <v>0</v>
      </c>
      <c r="E29" s="75">
        <v>0</v>
      </c>
      <c r="F29" s="67">
        <v>272</v>
      </c>
      <c r="G29" s="75">
        <v>111</v>
      </c>
      <c r="H29" s="67">
        <v>304</v>
      </c>
      <c r="I29" s="75">
        <v>133</v>
      </c>
      <c r="J29" s="67">
        <v>77</v>
      </c>
      <c r="K29" s="75">
        <v>42</v>
      </c>
      <c r="L29" s="67">
        <v>12</v>
      </c>
      <c r="M29" s="75">
        <v>8</v>
      </c>
      <c r="N29" s="67">
        <v>4</v>
      </c>
      <c r="O29" s="75">
        <v>3</v>
      </c>
      <c r="P29" s="67">
        <v>0</v>
      </c>
      <c r="Q29" s="75">
        <v>1</v>
      </c>
      <c r="R29" s="67">
        <v>0</v>
      </c>
      <c r="S29" s="75">
        <v>1</v>
      </c>
      <c r="T29" s="70">
        <v>669</v>
      </c>
      <c r="U29" s="76">
        <v>299</v>
      </c>
      <c r="V29" s="68">
        <v>968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</row>
    <row r="30" spans="1:67" ht="12.75">
      <c r="A30" s="26" t="s">
        <v>37</v>
      </c>
      <c r="B30" s="67">
        <v>0</v>
      </c>
      <c r="C30" s="75">
        <v>0</v>
      </c>
      <c r="D30" s="67">
        <v>0</v>
      </c>
      <c r="E30" s="75">
        <v>1</v>
      </c>
      <c r="F30" s="67">
        <v>270</v>
      </c>
      <c r="G30" s="75">
        <v>136</v>
      </c>
      <c r="H30" s="67">
        <v>370</v>
      </c>
      <c r="I30" s="75">
        <v>180</v>
      </c>
      <c r="J30" s="67">
        <v>189</v>
      </c>
      <c r="K30" s="75">
        <v>99</v>
      </c>
      <c r="L30" s="67">
        <v>42</v>
      </c>
      <c r="M30" s="75">
        <v>24</v>
      </c>
      <c r="N30" s="67">
        <v>9</v>
      </c>
      <c r="O30" s="75">
        <v>3</v>
      </c>
      <c r="P30" s="67">
        <v>1</v>
      </c>
      <c r="Q30" s="75">
        <v>0</v>
      </c>
      <c r="R30" s="67">
        <v>1</v>
      </c>
      <c r="S30" s="75">
        <v>2</v>
      </c>
      <c r="T30" s="70">
        <v>882</v>
      </c>
      <c r="U30" s="76">
        <v>445</v>
      </c>
      <c r="V30" s="68">
        <v>1327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</row>
    <row r="31" spans="1:67" ht="12.75">
      <c r="A31" s="26" t="s">
        <v>38</v>
      </c>
      <c r="B31" s="67">
        <v>0</v>
      </c>
      <c r="C31" s="75">
        <v>0</v>
      </c>
      <c r="D31" s="67">
        <v>0</v>
      </c>
      <c r="E31" s="75">
        <v>0</v>
      </c>
      <c r="F31" s="67">
        <v>6</v>
      </c>
      <c r="G31" s="75">
        <v>2</v>
      </c>
      <c r="H31" s="67">
        <v>11</v>
      </c>
      <c r="I31" s="75">
        <v>3</v>
      </c>
      <c r="J31" s="67">
        <v>11</v>
      </c>
      <c r="K31" s="75">
        <v>3</v>
      </c>
      <c r="L31" s="67">
        <v>2</v>
      </c>
      <c r="M31" s="75">
        <v>0</v>
      </c>
      <c r="N31" s="67">
        <v>1</v>
      </c>
      <c r="O31" s="75">
        <v>0</v>
      </c>
      <c r="P31" s="67">
        <v>0</v>
      </c>
      <c r="Q31" s="75">
        <v>0</v>
      </c>
      <c r="R31" s="67">
        <v>0</v>
      </c>
      <c r="S31" s="75">
        <v>0</v>
      </c>
      <c r="T31" s="70">
        <v>31</v>
      </c>
      <c r="U31" s="76">
        <v>8</v>
      </c>
      <c r="V31" s="68">
        <v>39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</row>
    <row r="32" spans="1:67" s="19" customFormat="1" ht="12.75">
      <c r="A32" s="10" t="s">
        <v>22</v>
      </c>
      <c r="B32" s="74">
        <v>0</v>
      </c>
      <c r="C32" s="73">
        <v>1</v>
      </c>
      <c r="D32" s="74">
        <v>0</v>
      </c>
      <c r="E32" s="73">
        <v>5</v>
      </c>
      <c r="F32" s="74">
        <v>3247</v>
      </c>
      <c r="G32" s="73">
        <v>2935</v>
      </c>
      <c r="H32" s="74">
        <v>3917</v>
      </c>
      <c r="I32" s="73">
        <v>2998</v>
      </c>
      <c r="J32" s="74">
        <v>1351</v>
      </c>
      <c r="K32" s="73">
        <v>892</v>
      </c>
      <c r="L32" s="74">
        <v>262</v>
      </c>
      <c r="M32" s="73">
        <v>164</v>
      </c>
      <c r="N32" s="74">
        <v>52</v>
      </c>
      <c r="O32" s="73">
        <v>31</v>
      </c>
      <c r="P32" s="74">
        <v>10</v>
      </c>
      <c r="Q32" s="73">
        <v>7</v>
      </c>
      <c r="R32" s="74">
        <v>3</v>
      </c>
      <c r="S32" s="73">
        <v>5</v>
      </c>
      <c r="T32" s="74">
        <v>8842</v>
      </c>
      <c r="U32" s="73">
        <v>7038</v>
      </c>
      <c r="V32" s="73">
        <v>15880</v>
      </c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7" customFormat="1" ht="12.75">
      <c r="A33" s="26"/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70"/>
      <c r="U33" s="69"/>
      <c r="V33" s="68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7" customFormat="1" ht="12.75">
      <c r="A34" s="42" t="s">
        <v>70</v>
      </c>
      <c r="B34" s="67"/>
      <c r="C34" s="68"/>
      <c r="D34" s="67"/>
      <c r="E34" s="68"/>
      <c r="F34" s="67"/>
      <c r="G34" s="68"/>
      <c r="H34" s="67"/>
      <c r="I34" s="68"/>
      <c r="J34" s="67"/>
      <c r="K34" s="68"/>
      <c r="L34" s="67"/>
      <c r="M34" s="68"/>
      <c r="N34" s="67"/>
      <c r="O34" s="68"/>
      <c r="P34" s="67"/>
      <c r="Q34" s="68"/>
      <c r="R34" s="67"/>
      <c r="S34" s="68"/>
      <c r="T34" s="70"/>
      <c r="U34" s="69"/>
      <c r="V34" s="68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19" customFormat="1" ht="12.75">
      <c r="A35" s="42" t="s">
        <v>40</v>
      </c>
      <c r="B35" s="78"/>
      <c r="C35" s="79"/>
      <c r="D35" s="78"/>
      <c r="E35" s="79"/>
      <c r="F35" s="78"/>
      <c r="G35" s="79"/>
      <c r="H35" s="78"/>
      <c r="I35" s="79"/>
      <c r="J35" s="78"/>
      <c r="K35" s="79"/>
      <c r="L35" s="78"/>
      <c r="M35" s="79"/>
      <c r="N35" s="78"/>
      <c r="O35" s="79"/>
      <c r="P35" s="78"/>
      <c r="Q35" s="79"/>
      <c r="R35" s="78"/>
      <c r="S35" s="79"/>
      <c r="T35" s="78"/>
      <c r="U35" s="79"/>
      <c r="V35" s="79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ht="12.75">
      <c r="A36" s="26" t="s">
        <v>34</v>
      </c>
      <c r="B36" s="67">
        <v>0</v>
      </c>
      <c r="C36" s="68">
        <v>0</v>
      </c>
      <c r="D36" s="67">
        <v>1</v>
      </c>
      <c r="E36" s="68">
        <v>0</v>
      </c>
      <c r="F36" s="67">
        <v>42</v>
      </c>
      <c r="G36" s="68">
        <v>63</v>
      </c>
      <c r="H36" s="67">
        <v>1575</v>
      </c>
      <c r="I36" s="68">
        <v>1975</v>
      </c>
      <c r="J36" s="67">
        <v>529</v>
      </c>
      <c r="K36" s="68">
        <v>444</v>
      </c>
      <c r="L36" s="67">
        <v>100</v>
      </c>
      <c r="M36" s="68">
        <v>78</v>
      </c>
      <c r="N36" s="67">
        <v>19</v>
      </c>
      <c r="O36" s="68">
        <v>19</v>
      </c>
      <c r="P36" s="67">
        <v>5</v>
      </c>
      <c r="Q36" s="68">
        <v>0</v>
      </c>
      <c r="R36" s="67">
        <v>0</v>
      </c>
      <c r="S36" s="68">
        <v>1</v>
      </c>
      <c r="T36" s="70">
        <v>2271</v>
      </c>
      <c r="U36" s="69">
        <v>2580</v>
      </c>
      <c r="V36" s="68">
        <v>4851</v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</row>
    <row r="37" spans="1:67" ht="12.75">
      <c r="A37" s="26" t="s">
        <v>35</v>
      </c>
      <c r="B37" s="67">
        <v>0</v>
      </c>
      <c r="C37" s="75">
        <v>0</v>
      </c>
      <c r="D37" s="67">
        <v>2</v>
      </c>
      <c r="E37" s="75">
        <v>1</v>
      </c>
      <c r="F37" s="67">
        <v>213</v>
      </c>
      <c r="G37" s="75">
        <v>229</v>
      </c>
      <c r="H37" s="67">
        <v>9640</v>
      </c>
      <c r="I37" s="75">
        <v>12433</v>
      </c>
      <c r="J37" s="67">
        <v>1149</v>
      </c>
      <c r="K37" s="75">
        <v>916</v>
      </c>
      <c r="L37" s="67">
        <v>113</v>
      </c>
      <c r="M37" s="75">
        <v>108</v>
      </c>
      <c r="N37" s="67">
        <v>13</v>
      </c>
      <c r="O37" s="75">
        <v>13</v>
      </c>
      <c r="P37" s="67">
        <v>1</v>
      </c>
      <c r="Q37" s="75">
        <v>3</v>
      </c>
      <c r="R37" s="67">
        <v>0</v>
      </c>
      <c r="S37" s="75">
        <v>1</v>
      </c>
      <c r="T37" s="70">
        <v>11131</v>
      </c>
      <c r="U37" s="76">
        <v>13704</v>
      </c>
      <c r="V37" s="68">
        <v>24835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</row>
    <row r="38" spans="1:67" ht="12.75">
      <c r="A38" s="26" t="s">
        <v>36</v>
      </c>
      <c r="B38" s="67">
        <v>0</v>
      </c>
      <c r="C38" s="75">
        <v>0</v>
      </c>
      <c r="D38" s="67">
        <v>0</v>
      </c>
      <c r="E38" s="75">
        <v>0</v>
      </c>
      <c r="F38" s="67">
        <v>1</v>
      </c>
      <c r="G38" s="75">
        <v>2</v>
      </c>
      <c r="H38" s="67">
        <v>34</v>
      </c>
      <c r="I38" s="75">
        <v>75</v>
      </c>
      <c r="J38" s="67">
        <v>15</v>
      </c>
      <c r="K38" s="75">
        <v>14</v>
      </c>
      <c r="L38" s="67">
        <v>9</v>
      </c>
      <c r="M38" s="75">
        <v>3</v>
      </c>
      <c r="N38" s="67">
        <v>2</v>
      </c>
      <c r="O38" s="75">
        <v>0</v>
      </c>
      <c r="P38" s="67">
        <v>0</v>
      </c>
      <c r="Q38" s="75">
        <v>0</v>
      </c>
      <c r="R38" s="67">
        <v>0</v>
      </c>
      <c r="S38" s="75">
        <v>0</v>
      </c>
      <c r="T38" s="70">
        <v>61</v>
      </c>
      <c r="U38" s="76">
        <v>94</v>
      </c>
      <c r="V38" s="68">
        <v>155</v>
      </c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</row>
    <row r="39" spans="1:67" ht="12.75">
      <c r="A39" s="26" t="s">
        <v>37</v>
      </c>
      <c r="B39" s="67">
        <v>0</v>
      </c>
      <c r="C39" s="75">
        <v>0</v>
      </c>
      <c r="D39" s="67">
        <v>0</v>
      </c>
      <c r="E39" s="75">
        <v>0</v>
      </c>
      <c r="F39" s="67">
        <v>1</v>
      </c>
      <c r="G39" s="75">
        <v>7</v>
      </c>
      <c r="H39" s="67">
        <v>195</v>
      </c>
      <c r="I39" s="75">
        <v>255</v>
      </c>
      <c r="J39" s="67">
        <v>68</v>
      </c>
      <c r="K39" s="75">
        <v>58</v>
      </c>
      <c r="L39" s="67">
        <v>8</v>
      </c>
      <c r="M39" s="75">
        <v>12</v>
      </c>
      <c r="N39" s="67">
        <v>0</v>
      </c>
      <c r="O39" s="75">
        <v>4</v>
      </c>
      <c r="P39" s="67">
        <v>0</v>
      </c>
      <c r="Q39" s="75">
        <v>1</v>
      </c>
      <c r="R39" s="67">
        <v>0</v>
      </c>
      <c r="S39" s="75">
        <v>0</v>
      </c>
      <c r="T39" s="70">
        <v>272</v>
      </c>
      <c r="U39" s="76">
        <v>337</v>
      </c>
      <c r="V39" s="68">
        <v>609</v>
      </c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</row>
    <row r="40" spans="1:67" s="19" customFormat="1" ht="12.75">
      <c r="A40" s="10" t="s">
        <v>22</v>
      </c>
      <c r="B40" s="74">
        <v>0</v>
      </c>
      <c r="C40" s="73">
        <v>0</v>
      </c>
      <c r="D40" s="74">
        <v>3</v>
      </c>
      <c r="E40" s="73">
        <v>1</v>
      </c>
      <c r="F40" s="74">
        <v>257</v>
      </c>
      <c r="G40" s="73">
        <v>301</v>
      </c>
      <c r="H40" s="74">
        <v>11444</v>
      </c>
      <c r="I40" s="73">
        <v>14738</v>
      </c>
      <c r="J40" s="74">
        <v>1761</v>
      </c>
      <c r="K40" s="73">
        <v>1432</v>
      </c>
      <c r="L40" s="74">
        <v>230</v>
      </c>
      <c r="M40" s="73">
        <v>201</v>
      </c>
      <c r="N40" s="74">
        <v>34</v>
      </c>
      <c r="O40" s="73">
        <v>36</v>
      </c>
      <c r="P40" s="74">
        <v>6</v>
      </c>
      <c r="Q40" s="73">
        <v>4</v>
      </c>
      <c r="R40" s="74">
        <v>0</v>
      </c>
      <c r="S40" s="73">
        <v>2</v>
      </c>
      <c r="T40" s="74">
        <v>13735</v>
      </c>
      <c r="U40" s="73">
        <v>16715</v>
      </c>
      <c r="V40" s="73">
        <v>30450</v>
      </c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7" customFormat="1" ht="12.75">
      <c r="A41" s="42" t="s">
        <v>41</v>
      </c>
      <c r="B41" s="67"/>
      <c r="C41" s="68"/>
      <c r="D41" s="67"/>
      <c r="E41" s="68"/>
      <c r="F41" s="67"/>
      <c r="G41" s="68"/>
      <c r="H41" s="67"/>
      <c r="I41" s="68"/>
      <c r="J41" s="67"/>
      <c r="K41" s="68"/>
      <c r="L41" s="67"/>
      <c r="M41" s="68"/>
      <c r="N41" s="67"/>
      <c r="O41" s="68"/>
      <c r="P41" s="67"/>
      <c r="Q41" s="68"/>
      <c r="R41" s="67"/>
      <c r="S41" s="68"/>
      <c r="T41" s="70"/>
      <c r="U41" s="69"/>
      <c r="V41" s="68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ht="12.75">
      <c r="A42" s="26" t="s">
        <v>34</v>
      </c>
      <c r="B42" s="67">
        <v>0</v>
      </c>
      <c r="C42" s="68">
        <v>0</v>
      </c>
      <c r="D42" s="67">
        <v>0</v>
      </c>
      <c r="E42" s="68">
        <v>1</v>
      </c>
      <c r="F42" s="67">
        <v>0</v>
      </c>
      <c r="G42" s="68">
        <v>0</v>
      </c>
      <c r="H42" s="67">
        <v>585</v>
      </c>
      <c r="I42" s="68">
        <v>617</v>
      </c>
      <c r="J42" s="67">
        <v>595</v>
      </c>
      <c r="K42" s="68">
        <v>481</v>
      </c>
      <c r="L42" s="67">
        <v>258</v>
      </c>
      <c r="M42" s="68">
        <v>159</v>
      </c>
      <c r="N42" s="67">
        <v>63</v>
      </c>
      <c r="O42" s="68">
        <v>37</v>
      </c>
      <c r="P42" s="67">
        <v>10</v>
      </c>
      <c r="Q42" s="68">
        <v>3</v>
      </c>
      <c r="R42" s="67">
        <v>1</v>
      </c>
      <c r="S42" s="68">
        <v>0</v>
      </c>
      <c r="T42" s="70">
        <v>1512</v>
      </c>
      <c r="U42" s="69">
        <v>1298</v>
      </c>
      <c r="V42" s="68">
        <v>2810</v>
      </c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</row>
    <row r="43" spans="1:67" ht="12.75">
      <c r="A43" s="26" t="s">
        <v>35</v>
      </c>
      <c r="B43" s="67">
        <v>0</v>
      </c>
      <c r="C43" s="75">
        <v>0</v>
      </c>
      <c r="D43" s="67">
        <v>0</v>
      </c>
      <c r="E43" s="75">
        <v>1</v>
      </c>
      <c r="F43" s="67">
        <v>20</v>
      </c>
      <c r="G43" s="75">
        <v>13</v>
      </c>
      <c r="H43" s="67">
        <v>6371</v>
      </c>
      <c r="I43" s="75">
        <v>5777</v>
      </c>
      <c r="J43" s="67">
        <v>2852</v>
      </c>
      <c r="K43" s="75">
        <v>1963</v>
      </c>
      <c r="L43" s="67">
        <v>517</v>
      </c>
      <c r="M43" s="75">
        <v>349</v>
      </c>
      <c r="N43" s="67">
        <v>79</v>
      </c>
      <c r="O43" s="75">
        <v>46</v>
      </c>
      <c r="P43" s="67">
        <v>6</v>
      </c>
      <c r="Q43" s="75">
        <v>3</v>
      </c>
      <c r="R43" s="67">
        <v>0</v>
      </c>
      <c r="S43" s="75">
        <v>1</v>
      </c>
      <c r="T43" s="70">
        <v>9845</v>
      </c>
      <c r="U43" s="76">
        <v>8153</v>
      </c>
      <c r="V43" s="68">
        <v>17998</v>
      </c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</row>
    <row r="44" spans="1:67" ht="12.75">
      <c r="A44" s="26" t="s">
        <v>36</v>
      </c>
      <c r="B44" s="67">
        <v>0</v>
      </c>
      <c r="C44" s="75">
        <v>0</v>
      </c>
      <c r="D44" s="67">
        <v>0</v>
      </c>
      <c r="E44" s="75">
        <v>0</v>
      </c>
      <c r="F44" s="67">
        <v>1</v>
      </c>
      <c r="G44" s="75">
        <v>0</v>
      </c>
      <c r="H44" s="67">
        <v>441</v>
      </c>
      <c r="I44" s="75">
        <v>127</v>
      </c>
      <c r="J44" s="67">
        <v>275</v>
      </c>
      <c r="K44" s="75">
        <v>77</v>
      </c>
      <c r="L44" s="67">
        <v>59</v>
      </c>
      <c r="M44" s="75">
        <v>33</v>
      </c>
      <c r="N44" s="67">
        <v>9</v>
      </c>
      <c r="O44" s="75">
        <v>8</v>
      </c>
      <c r="P44" s="67">
        <v>2</v>
      </c>
      <c r="Q44" s="75">
        <v>0</v>
      </c>
      <c r="R44" s="67">
        <v>0</v>
      </c>
      <c r="S44" s="75">
        <v>0</v>
      </c>
      <c r="T44" s="70">
        <v>787</v>
      </c>
      <c r="U44" s="76">
        <v>245</v>
      </c>
      <c r="V44" s="68">
        <v>1032</v>
      </c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</row>
    <row r="45" spans="1:67" ht="12.75">
      <c r="A45" s="26" t="s">
        <v>37</v>
      </c>
      <c r="B45" s="67">
        <v>0</v>
      </c>
      <c r="C45" s="75">
        <v>0</v>
      </c>
      <c r="D45" s="67">
        <v>0</v>
      </c>
      <c r="E45" s="75">
        <v>0</v>
      </c>
      <c r="F45" s="67">
        <v>1</v>
      </c>
      <c r="G45" s="75">
        <v>0</v>
      </c>
      <c r="H45" s="67">
        <v>419</v>
      </c>
      <c r="I45" s="75">
        <v>112</v>
      </c>
      <c r="J45" s="67">
        <v>227</v>
      </c>
      <c r="K45" s="75">
        <v>87</v>
      </c>
      <c r="L45" s="67">
        <v>83</v>
      </c>
      <c r="M45" s="75">
        <v>40</v>
      </c>
      <c r="N45" s="67">
        <v>27</v>
      </c>
      <c r="O45" s="75">
        <v>10</v>
      </c>
      <c r="P45" s="67">
        <v>5</v>
      </c>
      <c r="Q45" s="75">
        <v>2</v>
      </c>
      <c r="R45" s="67">
        <v>0</v>
      </c>
      <c r="S45" s="75">
        <v>0</v>
      </c>
      <c r="T45" s="70">
        <v>762</v>
      </c>
      <c r="U45" s="76">
        <v>251</v>
      </c>
      <c r="V45" s="68">
        <v>1013</v>
      </c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</row>
    <row r="46" spans="1:67" ht="12.75">
      <c r="A46" s="26" t="s">
        <v>38</v>
      </c>
      <c r="B46" s="67">
        <v>0</v>
      </c>
      <c r="C46" s="75">
        <v>0</v>
      </c>
      <c r="D46" s="67">
        <v>0</v>
      </c>
      <c r="E46" s="75">
        <v>0</v>
      </c>
      <c r="F46" s="67">
        <v>0</v>
      </c>
      <c r="G46" s="75">
        <v>0</v>
      </c>
      <c r="H46" s="67">
        <v>7</v>
      </c>
      <c r="I46" s="75">
        <v>3</v>
      </c>
      <c r="J46" s="67">
        <v>3</v>
      </c>
      <c r="K46" s="75">
        <v>0</v>
      </c>
      <c r="L46" s="67">
        <v>4</v>
      </c>
      <c r="M46" s="75">
        <v>0</v>
      </c>
      <c r="N46" s="67">
        <v>0</v>
      </c>
      <c r="O46" s="75">
        <v>0</v>
      </c>
      <c r="P46" s="67">
        <v>0</v>
      </c>
      <c r="Q46" s="75">
        <v>0</v>
      </c>
      <c r="R46" s="67">
        <v>0</v>
      </c>
      <c r="S46" s="75">
        <v>0</v>
      </c>
      <c r="T46" s="70">
        <v>14</v>
      </c>
      <c r="U46" s="76">
        <v>3</v>
      </c>
      <c r="V46" s="68">
        <v>17</v>
      </c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</row>
    <row r="47" spans="1:67" s="19" customFormat="1" ht="12.75">
      <c r="A47" s="10" t="s">
        <v>22</v>
      </c>
      <c r="B47" s="74">
        <v>0</v>
      </c>
      <c r="C47" s="73">
        <v>0</v>
      </c>
      <c r="D47" s="74">
        <v>0</v>
      </c>
      <c r="E47" s="73">
        <v>2</v>
      </c>
      <c r="F47" s="74">
        <v>22</v>
      </c>
      <c r="G47" s="73">
        <v>13</v>
      </c>
      <c r="H47" s="74">
        <v>7823</v>
      </c>
      <c r="I47" s="73">
        <v>6636</v>
      </c>
      <c r="J47" s="74">
        <v>3952</v>
      </c>
      <c r="K47" s="73">
        <v>2608</v>
      </c>
      <c r="L47" s="74">
        <v>921</v>
      </c>
      <c r="M47" s="73">
        <v>581</v>
      </c>
      <c r="N47" s="74">
        <v>178</v>
      </c>
      <c r="O47" s="73">
        <v>101</v>
      </c>
      <c r="P47" s="74">
        <v>23</v>
      </c>
      <c r="Q47" s="73">
        <v>8</v>
      </c>
      <c r="R47" s="74">
        <v>1</v>
      </c>
      <c r="S47" s="73">
        <v>1</v>
      </c>
      <c r="T47" s="74">
        <v>12920</v>
      </c>
      <c r="U47" s="73">
        <v>9950</v>
      </c>
      <c r="V47" s="73">
        <v>22870</v>
      </c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19" customFormat="1" ht="12.75">
      <c r="A48" s="42" t="s">
        <v>43</v>
      </c>
      <c r="B48" s="78"/>
      <c r="C48" s="79"/>
      <c r="D48" s="78"/>
      <c r="E48" s="79"/>
      <c r="F48" s="78"/>
      <c r="G48" s="79"/>
      <c r="H48" s="78"/>
      <c r="I48" s="79"/>
      <c r="J48" s="78"/>
      <c r="K48" s="79"/>
      <c r="L48" s="78"/>
      <c r="M48" s="79"/>
      <c r="N48" s="78"/>
      <c r="O48" s="79"/>
      <c r="P48" s="78"/>
      <c r="Q48" s="79"/>
      <c r="R48" s="78"/>
      <c r="S48" s="79"/>
      <c r="T48" s="78"/>
      <c r="U48" s="79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ht="12.75">
      <c r="A49" s="26" t="s">
        <v>34</v>
      </c>
      <c r="B49" s="67">
        <v>0</v>
      </c>
      <c r="C49" s="68">
        <v>0</v>
      </c>
      <c r="D49" s="67">
        <v>0</v>
      </c>
      <c r="E49" s="68">
        <v>0</v>
      </c>
      <c r="F49" s="67">
        <v>1</v>
      </c>
      <c r="G49" s="68">
        <v>1</v>
      </c>
      <c r="H49" s="67">
        <v>37</v>
      </c>
      <c r="I49" s="68">
        <v>115</v>
      </c>
      <c r="J49" s="67">
        <v>48</v>
      </c>
      <c r="K49" s="68">
        <v>76</v>
      </c>
      <c r="L49" s="67">
        <v>24</v>
      </c>
      <c r="M49" s="68">
        <v>17</v>
      </c>
      <c r="N49" s="67">
        <v>7</v>
      </c>
      <c r="O49" s="68">
        <v>2</v>
      </c>
      <c r="P49" s="67">
        <v>0</v>
      </c>
      <c r="Q49" s="68">
        <v>0</v>
      </c>
      <c r="R49" s="67">
        <v>0</v>
      </c>
      <c r="S49" s="68">
        <v>0</v>
      </c>
      <c r="T49" s="70">
        <v>117</v>
      </c>
      <c r="U49" s="69">
        <v>211</v>
      </c>
      <c r="V49" s="68">
        <v>328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</row>
    <row r="50" spans="1:67" ht="12.75">
      <c r="A50" s="26" t="s">
        <v>35</v>
      </c>
      <c r="B50" s="67">
        <v>0</v>
      </c>
      <c r="C50" s="75">
        <v>0</v>
      </c>
      <c r="D50" s="67">
        <v>0</v>
      </c>
      <c r="E50" s="75">
        <v>0</v>
      </c>
      <c r="F50" s="67">
        <v>0</v>
      </c>
      <c r="G50" s="75">
        <v>2</v>
      </c>
      <c r="H50" s="67">
        <v>108</v>
      </c>
      <c r="I50" s="75">
        <v>326</v>
      </c>
      <c r="J50" s="67">
        <v>84</v>
      </c>
      <c r="K50" s="75">
        <v>151</v>
      </c>
      <c r="L50" s="67">
        <v>44</v>
      </c>
      <c r="M50" s="75">
        <v>34</v>
      </c>
      <c r="N50" s="67">
        <v>4</v>
      </c>
      <c r="O50" s="75">
        <v>6</v>
      </c>
      <c r="P50" s="67">
        <v>0</v>
      </c>
      <c r="Q50" s="75">
        <v>0</v>
      </c>
      <c r="R50" s="67">
        <v>0</v>
      </c>
      <c r="S50" s="75">
        <v>0</v>
      </c>
      <c r="T50" s="70">
        <v>240</v>
      </c>
      <c r="U50" s="76">
        <v>519</v>
      </c>
      <c r="V50" s="68">
        <v>759</v>
      </c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</row>
    <row r="51" spans="1:67" ht="12.75">
      <c r="A51" s="26" t="s">
        <v>36</v>
      </c>
      <c r="B51" s="67">
        <v>0</v>
      </c>
      <c r="C51" s="75">
        <v>0</v>
      </c>
      <c r="D51" s="67">
        <v>0</v>
      </c>
      <c r="E51" s="75">
        <v>0</v>
      </c>
      <c r="F51" s="67">
        <v>0</v>
      </c>
      <c r="G51" s="75">
        <v>1</v>
      </c>
      <c r="H51" s="67">
        <v>27</v>
      </c>
      <c r="I51" s="75">
        <v>95</v>
      </c>
      <c r="J51" s="67">
        <v>26</v>
      </c>
      <c r="K51" s="75">
        <v>32</v>
      </c>
      <c r="L51" s="67">
        <v>8</v>
      </c>
      <c r="M51" s="75">
        <v>8</v>
      </c>
      <c r="N51" s="67">
        <v>2</v>
      </c>
      <c r="O51" s="75">
        <v>1</v>
      </c>
      <c r="P51" s="67">
        <v>2</v>
      </c>
      <c r="Q51" s="75">
        <v>1</v>
      </c>
      <c r="R51" s="67">
        <v>0</v>
      </c>
      <c r="S51" s="75">
        <v>0</v>
      </c>
      <c r="T51" s="70">
        <v>65</v>
      </c>
      <c r="U51" s="76">
        <v>138</v>
      </c>
      <c r="V51" s="68">
        <v>203</v>
      </c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</row>
    <row r="52" spans="1:67" ht="12.75">
      <c r="A52" s="26" t="s">
        <v>37</v>
      </c>
      <c r="B52" s="67">
        <v>0</v>
      </c>
      <c r="C52" s="75">
        <v>0</v>
      </c>
      <c r="D52" s="67">
        <v>0</v>
      </c>
      <c r="E52" s="75">
        <v>0</v>
      </c>
      <c r="F52" s="67">
        <v>0</v>
      </c>
      <c r="G52" s="75">
        <v>2</v>
      </c>
      <c r="H52" s="67">
        <v>44</v>
      </c>
      <c r="I52" s="75">
        <v>87</v>
      </c>
      <c r="J52" s="67">
        <v>61</v>
      </c>
      <c r="K52" s="75">
        <v>70</v>
      </c>
      <c r="L52" s="67">
        <v>28</v>
      </c>
      <c r="M52" s="75">
        <v>16</v>
      </c>
      <c r="N52" s="67">
        <v>8</v>
      </c>
      <c r="O52" s="75">
        <v>2</v>
      </c>
      <c r="P52" s="67">
        <v>1</v>
      </c>
      <c r="Q52" s="75">
        <v>1</v>
      </c>
      <c r="R52" s="67">
        <v>0</v>
      </c>
      <c r="S52" s="75">
        <v>0</v>
      </c>
      <c r="T52" s="70">
        <v>142</v>
      </c>
      <c r="U52" s="76">
        <v>178</v>
      </c>
      <c r="V52" s="68">
        <v>320</v>
      </c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</row>
    <row r="53" spans="1:67" s="19" customFormat="1" ht="12.75">
      <c r="A53" s="10" t="s">
        <v>22</v>
      </c>
      <c r="B53" s="74">
        <v>0</v>
      </c>
      <c r="C53" s="73">
        <v>0</v>
      </c>
      <c r="D53" s="74">
        <v>0</v>
      </c>
      <c r="E53" s="73">
        <v>0</v>
      </c>
      <c r="F53" s="74">
        <v>1</v>
      </c>
      <c r="G53" s="73">
        <v>6</v>
      </c>
      <c r="H53" s="74">
        <v>216</v>
      </c>
      <c r="I53" s="73">
        <v>623</v>
      </c>
      <c r="J53" s="74">
        <v>219</v>
      </c>
      <c r="K53" s="73">
        <v>329</v>
      </c>
      <c r="L53" s="74">
        <v>104</v>
      </c>
      <c r="M53" s="73">
        <v>75</v>
      </c>
      <c r="N53" s="74">
        <v>21</v>
      </c>
      <c r="O53" s="73">
        <v>11</v>
      </c>
      <c r="P53" s="74">
        <v>3</v>
      </c>
      <c r="Q53" s="73">
        <v>2</v>
      </c>
      <c r="R53" s="74">
        <v>0</v>
      </c>
      <c r="S53" s="73">
        <v>0</v>
      </c>
      <c r="T53" s="74">
        <v>564</v>
      </c>
      <c r="U53" s="73">
        <v>1046</v>
      </c>
      <c r="V53" s="73">
        <v>1610</v>
      </c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19" customFormat="1" ht="12.75">
      <c r="A54" s="42" t="s">
        <v>42</v>
      </c>
      <c r="B54" s="78"/>
      <c r="C54" s="79"/>
      <c r="D54" s="78"/>
      <c r="E54" s="79"/>
      <c r="F54" s="78"/>
      <c r="G54" s="79"/>
      <c r="H54" s="78"/>
      <c r="I54" s="79"/>
      <c r="J54" s="78"/>
      <c r="K54" s="79"/>
      <c r="L54" s="78"/>
      <c r="M54" s="79"/>
      <c r="N54" s="78"/>
      <c r="O54" s="79"/>
      <c r="P54" s="78"/>
      <c r="Q54" s="79"/>
      <c r="R54" s="78"/>
      <c r="S54" s="79"/>
      <c r="T54" s="78"/>
      <c r="U54" s="79"/>
      <c r="V54" s="79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ht="12.75">
      <c r="A55" s="26" t="s">
        <v>34</v>
      </c>
      <c r="B55" s="67">
        <v>0</v>
      </c>
      <c r="C55" s="68">
        <v>0</v>
      </c>
      <c r="D55" s="67">
        <v>0</v>
      </c>
      <c r="E55" s="68">
        <v>0</v>
      </c>
      <c r="F55" s="67">
        <v>1</v>
      </c>
      <c r="G55" s="68">
        <v>2</v>
      </c>
      <c r="H55" s="67">
        <v>562</v>
      </c>
      <c r="I55" s="68">
        <v>625</v>
      </c>
      <c r="J55" s="67">
        <v>829</v>
      </c>
      <c r="K55" s="68">
        <v>850</v>
      </c>
      <c r="L55" s="67">
        <v>469</v>
      </c>
      <c r="M55" s="68">
        <v>333</v>
      </c>
      <c r="N55" s="67">
        <v>127</v>
      </c>
      <c r="O55" s="68">
        <v>70</v>
      </c>
      <c r="P55" s="67">
        <v>25</v>
      </c>
      <c r="Q55" s="68">
        <v>12</v>
      </c>
      <c r="R55" s="67">
        <v>8</v>
      </c>
      <c r="S55" s="68">
        <v>10</v>
      </c>
      <c r="T55" s="70">
        <v>2021</v>
      </c>
      <c r="U55" s="69">
        <v>1902</v>
      </c>
      <c r="V55" s="68">
        <v>3923</v>
      </c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</row>
    <row r="56" spans="1:67" ht="12.75">
      <c r="A56" s="26" t="s">
        <v>35</v>
      </c>
      <c r="B56" s="67">
        <v>0</v>
      </c>
      <c r="C56" s="75">
        <v>0</v>
      </c>
      <c r="D56" s="67">
        <v>0</v>
      </c>
      <c r="E56" s="75">
        <v>0</v>
      </c>
      <c r="F56" s="67">
        <v>1</v>
      </c>
      <c r="G56" s="75">
        <v>4</v>
      </c>
      <c r="H56" s="67">
        <v>2114</v>
      </c>
      <c r="I56" s="75">
        <v>2275</v>
      </c>
      <c r="J56" s="67">
        <v>2343</v>
      </c>
      <c r="K56" s="75">
        <v>1806</v>
      </c>
      <c r="L56" s="67">
        <v>633</v>
      </c>
      <c r="M56" s="75">
        <v>425</v>
      </c>
      <c r="N56" s="67">
        <v>89</v>
      </c>
      <c r="O56" s="75">
        <v>64</v>
      </c>
      <c r="P56" s="67">
        <v>12</v>
      </c>
      <c r="Q56" s="75">
        <v>12</v>
      </c>
      <c r="R56" s="67">
        <v>1</v>
      </c>
      <c r="S56" s="75">
        <v>1</v>
      </c>
      <c r="T56" s="70">
        <v>5193</v>
      </c>
      <c r="U56" s="76">
        <v>4587</v>
      </c>
      <c r="V56" s="68">
        <v>9780</v>
      </c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</row>
    <row r="57" spans="1:67" ht="12.75">
      <c r="A57" s="26" t="s">
        <v>36</v>
      </c>
      <c r="B57" s="67">
        <v>0</v>
      </c>
      <c r="C57" s="75">
        <v>0</v>
      </c>
      <c r="D57" s="67">
        <v>0</v>
      </c>
      <c r="E57" s="75">
        <v>0</v>
      </c>
      <c r="F57" s="67">
        <v>0</v>
      </c>
      <c r="G57" s="75">
        <v>0</v>
      </c>
      <c r="H57" s="67">
        <v>226</v>
      </c>
      <c r="I57" s="75">
        <v>94</v>
      </c>
      <c r="J57" s="67">
        <v>293</v>
      </c>
      <c r="K57" s="75">
        <v>115</v>
      </c>
      <c r="L57" s="67">
        <v>81</v>
      </c>
      <c r="M57" s="75">
        <v>42</v>
      </c>
      <c r="N57" s="67">
        <v>22</v>
      </c>
      <c r="O57" s="75">
        <v>6</v>
      </c>
      <c r="P57" s="67">
        <v>0</v>
      </c>
      <c r="Q57" s="75">
        <v>1</v>
      </c>
      <c r="R57" s="67">
        <v>1</v>
      </c>
      <c r="S57" s="75">
        <v>0</v>
      </c>
      <c r="T57" s="70">
        <v>623</v>
      </c>
      <c r="U57" s="76">
        <v>258</v>
      </c>
      <c r="V57" s="68">
        <v>881</v>
      </c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</row>
    <row r="58" spans="1:67" ht="12.75">
      <c r="A58" s="26" t="s">
        <v>37</v>
      </c>
      <c r="B58" s="67">
        <v>0</v>
      </c>
      <c r="C58" s="75">
        <v>0</v>
      </c>
      <c r="D58" s="67">
        <v>0</v>
      </c>
      <c r="E58" s="75">
        <v>0</v>
      </c>
      <c r="F58" s="67">
        <v>0</v>
      </c>
      <c r="G58" s="75">
        <v>0</v>
      </c>
      <c r="H58" s="67">
        <v>234</v>
      </c>
      <c r="I58" s="75">
        <v>130</v>
      </c>
      <c r="J58" s="67">
        <v>359</v>
      </c>
      <c r="K58" s="75">
        <v>206</v>
      </c>
      <c r="L58" s="67">
        <v>168</v>
      </c>
      <c r="M58" s="75">
        <v>111</v>
      </c>
      <c r="N58" s="67">
        <v>52</v>
      </c>
      <c r="O58" s="75">
        <v>25</v>
      </c>
      <c r="P58" s="67">
        <v>11</v>
      </c>
      <c r="Q58" s="75">
        <v>5</v>
      </c>
      <c r="R58" s="67">
        <v>2</v>
      </c>
      <c r="S58" s="75">
        <v>6</v>
      </c>
      <c r="T58" s="70">
        <v>826</v>
      </c>
      <c r="U58" s="76">
        <v>483</v>
      </c>
      <c r="V58" s="68">
        <v>1309</v>
      </c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</row>
    <row r="59" spans="1:67" ht="12.75">
      <c r="A59" s="26" t="s">
        <v>38</v>
      </c>
      <c r="B59" s="67">
        <v>0</v>
      </c>
      <c r="C59" s="75">
        <v>0</v>
      </c>
      <c r="D59" s="67">
        <v>0</v>
      </c>
      <c r="E59" s="75">
        <v>0</v>
      </c>
      <c r="F59" s="67">
        <v>0</v>
      </c>
      <c r="G59" s="75">
        <v>0</v>
      </c>
      <c r="H59" s="67">
        <v>3</v>
      </c>
      <c r="I59" s="75">
        <v>4</v>
      </c>
      <c r="J59" s="67">
        <v>11</v>
      </c>
      <c r="K59" s="75">
        <v>4</v>
      </c>
      <c r="L59" s="67">
        <v>6</v>
      </c>
      <c r="M59" s="75">
        <v>0</v>
      </c>
      <c r="N59" s="67">
        <v>2</v>
      </c>
      <c r="O59" s="75">
        <v>0</v>
      </c>
      <c r="P59" s="67">
        <v>0</v>
      </c>
      <c r="Q59" s="75">
        <v>0</v>
      </c>
      <c r="R59" s="67">
        <v>0</v>
      </c>
      <c r="S59" s="75">
        <v>0</v>
      </c>
      <c r="T59" s="70">
        <v>22</v>
      </c>
      <c r="U59" s="76">
        <v>8</v>
      </c>
      <c r="V59" s="68">
        <v>30</v>
      </c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</row>
    <row r="60" spans="1:67" s="19" customFormat="1" ht="12.75">
      <c r="A60" s="10" t="s">
        <v>22</v>
      </c>
      <c r="B60" s="74">
        <v>0</v>
      </c>
      <c r="C60" s="73">
        <v>0</v>
      </c>
      <c r="D60" s="74">
        <v>0</v>
      </c>
      <c r="E60" s="73">
        <v>0</v>
      </c>
      <c r="F60" s="74">
        <v>2</v>
      </c>
      <c r="G60" s="73">
        <v>6</v>
      </c>
      <c r="H60" s="74">
        <v>3139</v>
      </c>
      <c r="I60" s="73">
        <v>3128</v>
      </c>
      <c r="J60" s="74">
        <v>3835</v>
      </c>
      <c r="K60" s="73">
        <v>2981</v>
      </c>
      <c r="L60" s="74">
        <v>1357</v>
      </c>
      <c r="M60" s="73">
        <v>911</v>
      </c>
      <c r="N60" s="74">
        <v>292</v>
      </c>
      <c r="O60" s="73">
        <v>165</v>
      </c>
      <c r="P60" s="74">
        <v>48</v>
      </c>
      <c r="Q60" s="73">
        <v>30</v>
      </c>
      <c r="R60" s="74">
        <v>12</v>
      </c>
      <c r="S60" s="73">
        <v>17</v>
      </c>
      <c r="T60" s="74">
        <v>8685</v>
      </c>
      <c r="U60" s="73">
        <v>7238</v>
      </c>
      <c r="V60" s="73">
        <v>15923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" customFormat="1" ht="12.75">
      <c r="A61" s="23" t="s">
        <v>33</v>
      </c>
      <c r="B61" s="71"/>
      <c r="C61" s="72"/>
      <c r="D61" s="71"/>
      <c r="E61" s="72"/>
      <c r="F61" s="71"/>
      <c r="G61" s="72"/>
      <c r="H61" s="71"/>
      <c r="I61" s="72"/>
      <c r="J61" s="71"/>
      <c r="K61" s="72"/>
      <c r="L61" s="71"/>
      <c r="M61" s="72"/>
      <c r="N61" s="71"/>
      <c r="O61" s="72"/>
      <c r="P61" s="71"/>
      <c r="Q61" s="72"/>
      <c r="R61" s="71"/>
      <c r="S61" s="72"/>
      <c r="T61" s="74"/>
      <c r="U61" s="73"/>
      <c r="V61" s="72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</row>
    <row r="62" spans="1:67" s="6" customFormat="1" ht="12.75">
      <c r="A62" s="6" t="s">
        <v>68</v>
      </c>
      <c r="B62" s="81"/>
      <c r="C62" s="82"/>
      <c r="D62" s="81"/>
      <c r="E62" s="82"/>
      <c r="F62" s="81"/>
      <c r="G62" s="82"/>
      <c r="H62" s="81"/>
      <c r="I62" s="82"/>
      <c r="J62" s="81"/>
      <c r="K62" s="82"/>
      <c r="L62" s="81"/>
      <c r="M62" s="82"/>
      <c r="N62" s="81"/>
      <c r="O62" s="82"/>
      <c r="P62" s="81"/>
      <c r="Q62" s="82"/>
      <c r="R62" s="81"/>
      <c r="S62" s="82"/>
      <c r="T62" s="78"/>
      <c r="U62" s="79"/>
      <c r="V62" s="82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</row>
    <row r="63" spans="1:67" ht="12.75">
      <c r="A63" s="7" t="s">
        <v>34</v>
      </c>
      <c r="B63" s="67">
        <f>SUM(B8,B14,B21,B27,B36,B42,B49,B55)</f>
        <v>0</v>
      </c>
      <c r="C63" s="68">
        <f aca="true" t="shared" si="0" ref="C63:V63">SUM(C8,C14,C21,C27,C36,C42,C49,C55)</f>
        <v>0</v>
      </c>
      <c r="D63" s="67">
        <f t="shared" si="0"/>
        <v>51</v>
      </c>
      <c r="E63" s="68">
        <f t="shared" si="0"/>
        <v>53</v>
      </c>
      <c r="F63" s="67">
        <f t="shared" si="0"/>
        <v>3192</v>
      </c>
      <c r="G63" s="68">
        <f t="shared" si="0"/>
        <v>3573</v>
      </c>
      <c r="H63" s="67">
        <f t="shared" si="0"/>
        <v>4733</v>
      </c>
      <c r="I63" s="68">
        <f t="shared" si="0"/>
        <v>5114</v>
      </c>
      <c r="J63" s="67">
        <f t="shared" si="0"/>
        <v>2838</v>
      </c>
      <c r="K63" s="68">
        <f t="shared" si="0"/>
        <v>2461</v>
      </c>
      <c r="L63" s="67">
        <f t="shared" si="0"/>
        <v>1051</v>
      </c>
      <c r="M63" s="68">
        <f t="shared" si="0"/>
        <v>711</v>
      </c>
      <c r="N63" s="67">
        <f t="shared" si="0"/>
        <v>254</v>
      </c>
      <c r="O63" s="68">
        <f t="shared" si="0"/>
        <v>147</v>
      </c>
      <c r="P63" s="67">
        <f t="shared" si="0"/>
        <v>48</v>
      </c>
      <c r="Q63" s="68">
        <f t="shared" si="0"/>
        <v>17</v>
      </c>
      <c r="R63" s="67">
        <f t="shared" si="0"/>
        <v>11</v>
      </c>
      <c r="S63" s="68">
        <f t="shared" si="0"/>
        <v>13</v>
      </c>
      <c r="T63" s="70">
        <f t="shared" si="0"/>
        <v>12178</v>
      </c>
      <c r="U63" s="69">
        <f t="shared" si="0"/>
        <v>12089</v>
      </c>
      <c r="V63" s="68">
        <f t="shared" si="0"/>
        <v>24267</v>
      </c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</row>
    <row r="64" spans="1:67" ht="12.75">
      <c r="A64" s="7" t="s">
        <v>35</v>
      </c>
      <c r="B64" s="67">
        <f>SUM(B9,B15,B22,B28,B37,B43,B50,B56)</f>
        <v>2</v>
      </c>
      <c r="C64" s="75">
        <f aca="true" t="shared" si="1" ref="C64:V66">SUM(C9,C15,C22,C28,C37,C43,C50,C56)</f>
        <v>2</v>
      </c>
      <c r="D64" s="67">
        <f t="shared" si="1"/>
        <v>308</v>
      </c>
      <c r="E64" s="75">
        <f t="shared" si="1"/>
        <v>286</v>
      </c>
      <c r="F64" s="67">
        <f t="shared" si="1"/>
        <v>19583</v>
      </c>
      <c r="G64" s="75">
        <f t="shared" si="1"/>
        <v>20682</v>
      </c>
      <c r="H64" s="67">
        <f t="shared" si="1"/>
        <v>24004</v>
      </c>
      <c r="I64" s="75">
        <f t="shared" si="1"/>
        <v>25380</v>
      </c>
      <c r="J64" s="67">
        <f t="shared" si="1"/>
        <v>7588</v>
      </c>
      <c r="K64" s="75">
        <f t="shared" si="1"/>
        <v>5688</v>
      </c>
      <c r="L64" s="67">
        <f t="shared" si="1"/>
        <v>1485</v>
      </c>
      <c r="M64" s="75">
        <f t="shared" si="1"/>
        <v>1028</v>
      </c>
      <c r="N64" s="67">
        <f t="shared" si="1"/>
        <v>204</v>
      </c>
      <c r="O64" s="75">
        <f t="shared" si="1"/>
        <v>148</v>
      </c>
      <c r="P64" s="67">
        <f t="shared" si="1"/>
        <v>20</v>
      </c>
      <c r="Q64" s="75">
        <f t="shared" si="1"/>
        <v>22</v>
      </c>
      <c r="R64" s="67">
        <f t="shared" si="1"/>
        <v>1</v>
      </c>
      <c r="S64" s="75">
        <f t="shared" si="1"/>
        <v>5</v>
      </c>
      <c r="T64" s="70">
        <f t="shared" si="1"/>
        <v>53195</v>
      </c>
      <c r="U64" s="76">
        <f t="shared" si="1"/>
        <v>53241</v>
      </c>
      <c r="V64" s="68">
        <f t="shared" si="1"/>
        <v>106436</v>
      </c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</row>
    <row r="65" spans="1:67" ht="12.75">
      <c r="A65" s="7" t="s">
        <v>36</v>
      </c>
      <c r="B65" s="67">
        <f aca="true" t="shared" si="2" ref="B65:Q66">SUM(B10,B16,B23,B29,B38,B44,B51,B57)</f>
        <v>0</v>
      </c>
      <c r="C65" s="75">
        <f t="shared" si="2"/>
        <v>0</v>
      </c>
      <c r="D65" s="67">
        <f t="shared" si="2"/>
        <v>4</v>
      </c>
      <c r="E65" s="75">
        <f t="shared" si="2"/>
        <v>1</v>
      </c>
      <c r="F65" s="67">
        <f t="shared" si="2"/>
        <v>868</v>
      </c>
      <c r="G65" s="75">
        <f t="shared" si="2"/>
        <v>385</v>
      </c>
      <c r="H65" s="67">
        <f t="shared" si="2"/>
        <v>1282</v>
      </c>
      <c r="I65" s="75">
        <f t="shared" si="2"/>
        <v>657</v>
      </c>
      <c r="J65" s="67">
        <f t="shared" si="2"/>
        <v>732</v>
      </c>
      <c r="K65" s="75">
        <f t="shared" si="2"/>
        <v>315</v>
      </c>
      <c r="L65" s="67">
        <f t="shared" si="2"/>
        <v>174</v>
      </c>
      <c r="M65" s="75">
        <f t="shared" si="2"/>
        <v>109</v>
      </c>
      <c r="N65" s="67">
        <f t="shared" si="2"/>
        <v>39</v>
      </c>
      <c r="O65" s="75">
        <f t="shared" si="2"/>
        <v>20</v>
      </c>
      <c r="P65" s="67">
        <f t="shared" si="2"/>
        <v>4</v>
      </c>
      <c r="Q65" s="75">
        <f t="shared" si="2"/>
        <v>3</v>
      </c>
      <c r="R65" s="67">
        <f t="shared" si="1"/>
        <v>2</v>
      </c>
      <c r="S65" s="75">
        <f t="shared" si="1"/>
        <v>1</v>
      </c>
      <c r="T65" s="70">
        <f t="shared" si="1"/>
        <v>3105</v>
      </c>
      <c r="U65" s="76">
        <f t="shared" si="1"/>
        <v>1491</v>
      </c>
      <c r="V65" s="68">
        <f t="shared" si="1"/>
        <v>4596</v>
      </c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</row>
    <row r="66" spans="1:67" ht="12.75">
      <c r="A66" s="7" t="s">
        <v>37</v>
      </c>
      <c r="B66" s="67">
        <f t="shared" si="2"/>
        <v>0</v>
      </c>
      <c r="C66" s="75">
        <f t="shared" si="1"/>
        <v>0</v>
      </c>
      <c r="D66" s="67">
        <f t="shared" si="1"/>
        <v>5</v>
      </c>
      <c r="E66" s="75">
        <f t="shared" si="1"/>
        <v>7</v>
      </c>
      <c r="F66" s="67">
        <f t="shared" si="1"/>
        <v>1010</v>
      </c>
      <c r="G66" s="75">
        <f t="shared" si="1"/>
        <v>611</v>
      </c>
      <c r="H66" s="67">
        <f t="shared" si="1"/>
        <v>1618</v>
      </c>
      <c r="I66" s="75">
        <f t="shared" si="1"/>
        <v>969</v>
      </c>
      <c r="J66" s="67">
        <f t="shared" si="1"/>
        <v>1026</v>
      </c>
      <c r="K66" s="75">
        <f t="shared" si="1"/>
        <v>589</v>
      </c>
      <c r="L66" s="67">
        <f t="shared" si="1"/>
        <v>353</v>
      </c>
      <c r="M66" s="75">
        <f t="shared" si="1"/>
        <v>215</v>
      </c>
      <c r="N66" s="67">
        <f t="shared" si="1"/>
        <v>99</v>
      </c>
      <c r="O66" s="75">
        <f t="shared" si="1"/>
        <v>46</v>
      </c>
      <c r="P66" s="67">
        <f t="shared" si="1"/>
        <v>18</v>
      </c>
      <c r="Q66" s="75">
        <f t="shared" si="1"/>
        <v>9</v>
      </c>
      <c r="R66" s="67">
        <f t="shared" si="1"/>
        <v>3</v>
      </c>
      <c r="S66" s="75">
        <f t="shared" si="1"/>
        <v>8</v>
      </c>
      <c r="T66" s="70">
        <f t="shared" si="1"/>
        <v>4132</v>
      </c>
      <c r="U66" s="76">
        <f t="shared" si="1"/>
        <v>2454</v>
      </c>
      <c r="V66" s="68">
        <f t="shared" si="1"/>
        <v>6586</v>
      </c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</row>
    <row r="67" spans="1:67" ht="12.75">
      <c r="A67" s="7" t="s">
        <v>38</v>
      </c>
      <c r="B67" s="67">
        <f>SUM(B18,B31,B46,B59)</f>
        <v>0</v>
      </c>
      <c r="C67" s="75">
        <f aca="true" t="shared" si="3" ref="C67:V67">SUM(C18,C31,C46,C59)</f>
        <v>0</v>
      </c>
      <c r="D67" s="67">
        <f t="shared" si="3"/>
        <v>0</v>
      </c>
      <c r="E67" s="75">
        <f t="shared" si="3"/>
        <v>0</v>
      </c>
      <c r="F67" s="67">
        <f t="shared" si="3"/>
        <v>15</v>
      </c>
      <c r="G67" s="75">
        <f t="shared" si="3"/>
        <v>5</v>
      </c>
      <c r="H67" s="67">
        <f t="shared" si="3"/>
        <v>27</v>
      </c>
      <c r="I67" s="75">
        <f t="shared" si="3"/>
        <v>11</v>
      </c>
      <c r="J67" s="67">
        <f t="shared" si="3"/>
        <v>25</v>
      </c>
      <c r="K67" s="75">
        <f t="shared" si="3"/>
        <v>7</v>
      </c>
      <c r="L67" s="67">
        <f t="shared" si="3"/>
        <v>12</v>
      </c>
      <c r="M67" s="75">
        <f t="shared" si="3"/>
        <v>0</v>
      </c>
      <c r="N67" s="67">
        <f t="shared" si="3"/>
        <v>3</v>
      </c>
      <c r="O67" s="75">
        <f t="shared" si="3"/>
        <v>0</v>
      </c>
      <c r="P67" s="67">
        <f t="shared" si="3"/>
        <v>0</v>
      </c>
      <c r="Q67" s="75">
        <f t="shared" si="3"/>
        <v>0</v>
      </c>
      <c r="R67" s="67">
        <f t="shared" si="3"/>
        <v>0</v>
      </c>
      <c r="S67" s="75">
        <f t="shared" si="3"/>
        <v>0</v>
      </c>
      <c r="T67" s="70">
        <f t="shared" si="3"/>
        <v>82</v>
      </c>
      <c r="U67" s="76">
        <f t="shared" si="3"/>
        <v>23</v>
      </c>
      <c r="V67" s="68">
        <f t="shared" si="3"/>
        <v>105</v>
      </c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</row>
    <row r="68" spans="1:67" s="19" customFormat="1" ht="12.75">
      <c r="A68" s="10" t="s">
        <v>22</v>
      </c>
      <c r="B68" s="74">
        <f>SUM(B63:B67)</f>
        <v>2</v>
      </c>
      <c r="C68" s="73">
        <f aca="true" t="shared" si="4" ref="C68:V68">SUM(C63:C67)</f>
        <v>2</v>
      </c>
      <c r="D68" s="74">
        <f t="shared" si="4"/>
        <v>368</v>
      </c>
      <c r="E68" s="73">
        <f t="shared" si="4"/>
        <v>347</v>
      </c>
      <c r="F68" s="74">
        <f t="shared" si="4"/>
        <v>24668</v>
      </c>
      <c r="G68" s="73">
        <f t="shared" si="4"/>
        <v>25256</v>
      </c>
      <c r="H68" s="74">
        <f t="shared" si="4"/>
        <v>31664</v>
      </c>
      <c r="I68" s="73">
        <f t="shared" si="4"/>
        <v>32131</v>
      </c>
      <c r="J68" s="74">
        <f t="shared" si="4"/>
        <v>12209</v>
      </c>
      <c r="K68" s="73">
        <f t="shared" si="4"/>
        <v>9060</v>
      </c>
      <c r="L68" s="74">
        <f t="shared" si="4"/>
        <v>3075</v>
      </c>
      <c r="M68" s="73">
        <f t="shared" si="4"/>
        <v>2063</v>
      </c>
      <c r="N68" s="74">
        <f t="shared" si="4"/>
        <v>599</v>
      </c>
      <c r="O68" s="73">
        <f t="shared" si="4"/>
        <v>361</v>
      </c>
      <c r="P68" s="74">
        <f t="shared" si="4"/>
        <v>90</v>
      </c>
      <c r="Q68" s="73">
        <f t="shared" si="4"/>
        <v>51</v>
      </c>
      <c r="R68" s="74">
        <f t="shared" si="4"/>
        <v>17</v>
      </c>
      <c r="S68" s="73">
        <f t="shared" si="4"/>
        <v>27</v>
      </c>
      <c r="T68" s="74">
        <f t="shared" si="4"/>
        <v>72692</v>
      </c>
      <c r="U68" s="73">
        <f t="shared" si="4"/>
        <v>69298</v>
      </c>
      <c r="V68" s="73">
        <f t="shared" si="4"/>
        <v>141990</v>
      </c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</sheetData>
  <sheetProtection/>
  <mergeCells count="11">
    <mergeCell ref="A2:V2"/>
    <mergeCell ref="L4:M4"/>
    <mergeCell ref="J4:K4"/>
    <mergeCell ref="H4:I4"/>
    <mergeCell ref="F4:G4"/>
    <mergeCell ref="T4:V4"/>
    <mergeCell ref="R4:S4"/>
    <mergeCell ref="P4:Q4"/>
    <mergeCell ref="N4:O4"/>
    <mergeCell ref="D4:E4"/>
    <mergeCell ref="B4:C4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2009-08-23T21:22:04Z</cp:lastPrinted>
  <dcterms:created xsi:type="dcterms:W3CDTF">2002-06-06T14:11:57Z</dcterms:created>
  <dcterms:modified xsi:type="dcterms:W3CDTF">2012-03-12T10:06:24Z</dcterms:modified>
  <cp:category/>
  <cp:version/>
  <cp:contentType/>
  <cp:contentStatus/>
</cp:coreProperties>
</file>