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665" yWindow="3675" windowWidth="7650" windowHeight="3690" tabRatio="642" activeTab="0"/>
  </bookViews>
  <sheets>
    <sheet name="INHOUD" sheetId="1" r:id="rId1"/>
    <sheet name="09ALG01" sheetId="2" r:id="rId2"/>
    <sheet name="09ALG02" sheetId="3" r:id="rId3"/>
    <sheet name="09ALG03" sheetId="4" r:id="rId4"/>
    <sheet name="09ALG04" sheetId="5" r:id="rId5"/>
    <sheet name="09ALG05" sheetId="6" r:id="rId6"/>
    <sheet name="09ALG06" sheetId="7" r:id="rId7"/>
    <sheet name="09ALG07" sheetId="8" r:id="rId8"/>
    <sheet name="09ALG08" sheetId="9" r:id="rId9"/>
    <sheet name="09ALG09" sheetId="10" r:id="rId10"/>
    <sheet name="09ALG10" sheetId="11" r:id="rId11"/>
    <sheet name="09ALG11" sheetId="12" r:id="rId12"/>
    <sheet name="09ALG12" sheetId="13" r:id="rId13"/>
    <sheet name="09ALG13" sheetId="14" r:id="rId14"/>
  </sheets>
  <definedNames>
    <definedName name="_xlnm.Print_Area" localSheetId="3">'09ALG03'!$A$1:$Q$45</definedName>
    <definedName name="_xlnm.Print_Area" localSheetId="6">'09ALG06'!$A$1:$AK$75</definedName>
    <definedName name="_xlnm.Print_Area" localSheetId="8">'09ALG08'!$A$1:$H$33</definedName>
    <definedName name="_xlnm.Print_Area" localSheetId="13">'09ALG13'!$A$1:$E$55</definedName>
  </definedNames>
  <calcPr fullCalcOnLoad="1"/>
</workbook>
</file>

<file path=xl/sharedStrings.xml><?xml version="1.0" encoding="utf-8"?>
<sst xmlns="http://schemas.openxmlformats.org/spreadsheetml/2006/main" count="848" uniqueCount="364">
  <si>
    <r>
      <t>Eén student kan meerdere inschrijvingen hebben</t>
    </r>
    <r>
      <rPr>
        <sz val="9"/>
        <rFont val="Arial"/>
        <family val="2"/>
      </rPr>
      <t>. De gegevens in deze tabel kunnen niet vergeleken worden met de gegevens van vorige academiejaren.</t>
    </r>
  </si>
  <si>
    <t xml:space="preserve">(1) Het aantal unieke inschrijvingen in een opleiding wordt geteld. Unieke inschrijving in een opleiding: iemand die zich gedurende een referteperiode twee of meer keer inschrijft in dezelfde opleiding en binnen hetzelfde stelsel, wordt slechts éénmaal geteld. Wanneer hij/zij zich twee (of meer) keer inschrijft in dezelfde opleiding, maar in een verschillend stelsel (de ene keer lineair, de andere keer modulair), dan wordt hij tweemaal geteld. Wanneer hij/zij zich in twee verschillende opleidingen -al dan niet binnen hetzelfde studiegebied- inschrijft, wordt hij tweemaal geteld.
</t>
  </si>
  <si>
    <t>Gemeen-</t>
  </si>
  <si>
    <t>Privaat-</t>
  </si>
  <si>
    <t>Provincie</t>
  </si>
  <si>
    <t>Gemeente</t>
  </si>
  <si>
    <t>Vlaamse</t>
  </si>
  <si>
    <t>Intercom-</t>
  </si>
  <si>
    <t>Jongens</t>
  </si>
  <si>
    <t>Meisjes</t>
  </si>
  <si>
    <t>Totaal</t>
  </si>
  <si>
    <t>schaps-</t>
  </si>
  <si>
    <t>rechtelijk</t>
  </si>
  <si>
    <t>munale</t>
  </si>
  <si>
    <t>onderwijs</t>
  </si>
  <si>
    <t>rechts-</t>
  </si>
  <si>
    <t>persoon</t>
  </si>
  <si>
    <t>commissie</t>
  </si>
  <si>
    <t>BASISONDERWIJS</t>
  </si>
  <si>
    <t>Kleuteronderwijs</t>
  </si>
  <si>
    <t xml:space="preserve">   Gewoon</t>
  </si>
  <si>
    <t xml:space="preserve">   Buitengewoon</t>
  </si>
  <si>
    <t>Totaal kleuteronderwijs</t>
  </si>
  <si>
    <t>Lager onderwijs</t>
  </si>
  <si>
    <t>Totaal lager onderwijs</t>
  </si>
  <si>
    <t>TOTAAL BASISONDERWIJS</t>
  </si>
  <si>
    <t>SECUNDAIR ONDERWIJS</t>
  </si>
  <si>
    <t>1ste graad</t>
  </si>
  <si>
    <t xml:space="preserve">   1ste leerjaar A</t>
  </si>
  <si>
    <t xml:space="preserve">   1ste leerjaar B</t>
  </si>
  <si>
    <t xml:space="preserve">   2de leerjaar</t>
  </si>
  <si>
    <t xml:space="preserve">   2de leerjaar BVJ</t>
  </si>
  <si>
    <t>Totaal 1ste graad</t>
  </si>
  <si>
    <t>2de graad</t>
  </si>
  <si>
    <t xml:space="preserve">   Algemeen</t>
  </si>
  <si>
    <t xml:space="preserve">   Technisch</t>
  </si>
  <si>
    <t xml:space="preserve">   Kunst</t>
  </si>
  <si>
    <t xml:space="preserve">   Beroeps</t>
  </si>
  <si>
    <t>Totaal 2de graad</t>
  </si>
  <si>
    <t>3de graad</t>
  </si>
  <si>
    <t>Totaal 3de graad</t>
  </si>
  <si>
    <t>4de graad</t>
  </si>
  <si>
    <t>Totaal 4de graad</t>
  </si>
  <si>
    <t>Totaal gewoon secundair</t>
  </si>
  <si>
    <t>Totaal buitengewoon secundair</t>
  </si>
  <si>
    <t>TOTAAL SECUNDAIR ONDERWIJS</t>
  </si>
  <si>
    <t>TOTAAL BASIS- EN SECUNDAIR ONDERWIJS</t>
  </si>
  <si>
    <t>TOTAAL HOGER ONDERWIJS</t>
  </si>
  <si>
    <t>ALGEMEEN TOTAAL</t>
  </si>
  <si>
    <t>SCHOOLBEVOLKING IN HET VOLTIJDS BASIS- EN SECUNDAIR ONDERWIJS NAAR PROVINCIE EN GESLACHT</t>
  </si>
  <si>
    <t>Antwerpen</t>
  </si>
  <si>
    <t>Vlaams-Brabant</t>
  </si>
  <si>
    <t>Brussels Hoofd-</t>
  </si>
  <si>
    <t>West-Vlaanderen</t>
  </si>
  <si>
    <t>Oost-Vlaanderen</t>
  </si>
  <si>
    <t>Henegouwen</t>
  </si>
  <si>
    <t>Limburg</t>
  </si>
  <si>
    <t>stedelijk Gewest</t>
  </si>
  <si>
    <t>J</t>
  </si>
  <si>
    <t>M</t>
  </si>
  <si>
    <t>T</t>
  </si>
  <si>
    <t>Secundair onderwijs</t>
  </si>
  <si>
    <t>Vlaamse Gemeenschapscommissie</t>
  </si>
  <si>
    <t>Intercommunale</t>
  </si>
  <si>
    <t>Buitengewoon secundair onderwijs</t>
  </si>
  <si>
    <t>Privaatrechtelijk</t>
  </si>
  <si>
    <t>Gewoon kleuteronderwijs</t>
  </si>
  <si>
    <t>Gewoon lager onderwijs</t>
  </si>
  <si>
    <t>Buitengewoon kleuteronderwijs</t>
  </si>
  <si>
    <t>Buitengewoon lager onderwijs</t>
  </si>
  <si>
    <t>SCHOOLBEVOLKING IN HET VOLTIJDS BASIS- EN SECUNDAIR ONDERWIJS</t>
  </si>
  <si>
    <t>PER ONDERWIJSNIVEAU, PROVINCIE EN ARRONDISSEMENT</t>
  </si>
  <si>
    <t>Gewoon</t>
  </si>
  <si>
    <t>Buiten-</t>
  </si>
  <si>
    <t>kleuter-</t>
  </si>
  <si>
    <t>gewoon</t>
  </si>
  <si>
    <t>lager</t>
  </si>
  <si>
    <t xml:space="preserve">secundair </t>
  </si>
  <si>
    <t>basis- en</t>
  </si>
  <si>
    <t>secundair</t>
  </si>
  <si>
    <t>Provincie Antwerpen</t>
  </si>
  <si>
    <t xml:space="preserve">   Arrondissement Antwerpen</t>
  </si>
  <si>
    <t xml:space="preserve">   Arrondissement Turnhout</t>
  </si>
  <si>
    <t>Provincie Vlaams-Brabant</t>
  </si>
  <si>
    <t xml:space="preserve">   Arrondissement Halle-Vilvoorde</t>
  </si>
  <si>
    <t xml:space="preserve">   Arrondissement Leuven</t>
  </si>
  <si>
    <t>Brussels Hoofdstedelijk Gewest</t>
  </si>
  <si>
    <t>Provincie West-Vlaanderen</t>
  </si>
  <si>
    <t xml:space="preserve">   Arrondissement Brugge</t>
  </si>
  <si>
    <t xml:space="preserve">   Arrondissement Diksmuide</t>
  </si>
  <si>
    <t xml:space="preserve">   Arrondissement Ieper</t>
  </si>
  <si>
    <t xml:space="preserve">   Arrondissement Kortrijk</t>
  </si>
  <si>
    <t xml:space="preserve">   Arrondissement Oostende</t>
  </si>
  <si>
    <t xml:space="preserve">   Arrondissement Roeselare</t>
  </si>
  <si>
    <t xml:space="preserve">   Arrondissement Tielt</t>
  </si>
  <si>
    <t xml:space="preserve">   Arrondissement Veurne</t>
  </si>
  <si>
    <t>Provincie Oost-Vlaanderen</t>
  </si>
  <si>
    <t xml:space="preserve">   Arrondissement Aalst</t>
  </si>
  <si>
    <t xml:space="preserve">   Arrondissement Dendermonde</t>
  </si>
  <si>
    <t xml:space="preserve">   Arrondissement Eeklo</t>
  </si>
  <si>
    <t xml:space="preserve">   Arrondissement Gent</t>
  </si>
  <si>
    <t xml:space="preserve">   Arrondissement Oudenaarde</t>
  </si>
  <si>
    <t xml:space="preserve">   Arrondissement Sint-Niklaas</t>
  </si>
  <si>
    <t>Provincie Henegouwen</t>
  </si>
  <si>
    <t xml:space="preserve">   Arrondissement Moeskroen</t>
  </si>
  <si>
    <t>Provincie Limburg</t>
  </si>
  <si>
    <t xml:space="preserve">   Arrondissement Hasselt</t>
  </si>
  <si>
    <t xml:space="preserve">   Arrondissement Maaseik</t>
  </si>
  <si>
    <t xml:space="preserve">   Arrondissement Tongeren</t>
  </si>
  <si>
    <t>Gewoon onderwijs</t>
  </si>
  <si>
    <t>Buitengewoon onderwijs</t>
  </si>
  <si>
    <t>Geboortejaar</t>
  </si>
  <si>
    <t>V</t>
  </si>
  <si>
    <t xml:space="preserve"> </t>
  </si>
  <si>
    <t>Gemeenschaps-</t>
  </si>
  <si>
    <t>rechtspersoon</t>
  </si>
  <si>
    <t>VOLWASSENENONDERWIJS</t>
  </si>
  <si>
    <t xml:space="preserve">     Beeldende kunst</t>
  </si>
  <si>
    <t xml:space="preserve">     Muziek, Woordkunst en Dans</t>
  </si>
  <si>
    <t>Aantal leerlingen in het geïntegreerd onderwijs</t>
  </si>
  <si>
    <t>type 1</t>
  </si>
  <si>
    <t>type 2</t>
  </si>
  <si>
    <t>type 3</t>
  </si>
  <si>
    <t>type 4</t>
  </si>
  <si>
    <t>type 6</t>
  </si>
  <si>
    <t>type 7</t>
  </si>
  <si>
    <t>type 8</t>
  </si>
  <si>
    <t>Gemeenschapsonderwijs</t>
  </si>
  <si>
    <t>Gesubsidieerd Vrij Onderwijs</t>
  </si>
  <si>
    <t>Gesubsidieerd Officieel Onderwijs</t>
  </si>
  <si>
    <t>Type</t>
  </si>
  <si>
    <t xml:space="preserve">Aantal </t>
  </si>
  <si>
    <t xml:space="preserve">Aard </t>
  </si>
  <si>
    <t>Aard</t>
  </si>
  <si>
    <t>leerlingen</t>
  </si>
  <si>
    <t>handicap</t>
  </si>
  <si>
    <t>integratie</t>
  </si>
  <si>
    <t xml:space="preserve">Totaal </t>
  </si>
  <si>
    <t>Hoger onderwijs</t>
  </si>
  <si>
    <t>GP: gedeeltelijke integratie, permanent.</t>
  </si>
  <si>
    <t>GT: gedeeltelijke integratie, tijdelijk.</t>
  </si>
  <si>
    <t>Evolutie van het aantal leerlingen in het geïntegreerd onderwijs</t>
  </si>
  <si>
    <t>1991-1992</t>
  </si>
  <si>
    <t>1992-1993</t>
  </si>
  <si>
    <t>1993-1994</t>
  </si>
  <si>
    <t>1994-1995</t>
  </si>
  <si>
    <t>1995-1996</t>
  </si>
  <si>
    <t>1996-1997</t>
  </si>
  <si>
    <t>1997-1998</t>
  </si>
  <si>
    <t>1998-1999</t>
  </si>
  <si>
    <t>1999-2000</t>
  </si>
  <si>
    <t>2000-2001</t>
  </si>
  <si>
    <t>Schooljaar</t>
  </si>
  <si>
    <t>Mannen</t>
  </si>
  <si>
    <t>Vrouwen</t>
  </si>
  <si>
    <t>%</t>
  </si>
  <si>
    <t>n.b.</t>
  </si>
  <si>
    <t>2001-2002</t>
  </si>
  <si>
    <t>Privaatrechtelijk rechtspersoon</t>
  </si>
  <si>
    <t>Gewoon basisonderwijs</t>
  </si>
  <si>
    <t>Totaal gewoon onderwijs</t>
  </si>
  <si>
    <t>Buitengewoon basisonderwijs</t>
  </si>
  <si>
    <t>Totaal buitengewoon onderwijs</t>
  </si>
  <si>
    <t>Anderstalige nieuwkomers</t>
  </si>
  <si>
    <t xml:space="preserve">   Arrondissement Mechelen</t>
  </si>
  <si>
    <t>VOLTIJDS BASIS- EN SECUNDAIR ONDERWIJS</t>
  </si>
  <si>
    <t xml:space="preserve">SCHOOLBEVOLKING NAAR GEBOORTEJAAR, ONDERWIJSNIVEAU EN GESLACHT  </t>
  </si>
  <si>
    <t>2002-2003</t>
  </si>
  <si>
    <t>VP: volledige integratie, permanent.</t>
  </si>
  <si>
    <t xml:space="preserve">modulair onderwijs op het </t>
  </si>
  <si>
    <t>niveau van de 2de en 3de graad</t>
  </si>
  <si>
    <t>GEINTEGREERD ONDERWIJS</t>
  </si>
  <si>
    <t>2003-2004</t>
  </si>
  <si>
    <t>begeleid vanuit het buitengewoon basisonderwijs</t>
  </si>
  <si>
    <t>begeleid vanuit het buitengewoon secundair onderwijs</t>
  </si>
  <si>
    <t>2004-2005</t>
  </si>
  <si>
    <t>HUISONDERWIJS</t>
  </si>
  <si>
    <t xml:space="preserve">Huisonderwijs binnen het basisonderwijs </t>
  </si>
  <si>
    <t>4 jaar</t>
  </si>
  <si>
    <t>5 jaar</t>
  </si>
  <si>
    <t>6 jaar</t>
  </si>
  <si>
    <t>7 jaar</t>
  </si>
  <si>
    <t>8 jaar</t>
  </si>
  <si>
    <t>9 jaar</t>
  </si>
  <si>
    <t>10 jaar</t>
  </si>
  <si>
    <t>11 jaar</t>
  </si>
  <si>
    <t xml:space="preserve">Huisonderwijs binnen het secundair onderwijs </t>
  </si>
  <si>
    <t>12 jaar</t>
  </si>
  <si>
    <t>13 jaar</t>
  </si>
  <si>
    <t>14 jaar</t>
  </si>
  <si>
    <t>15 jaar</t>
  </si>
  <si>
    <t>16 jaar</t>
  </si>
  <si>
    <t>17 jaar</t>
  </si>
  <si>
    <t>==</t>
  </si>
  <si>
    <t>HOGER ONDERWIJS</t>
  </si>
  <si>
    <t>Hogescholenonderwijs</t>
  </si>
  <si>
    <t xml:space="preserve">Gesubsidieerd </t>
  </si>
  <si>
    <t>Vrij Onderwijs (VGO)</t>
  </si>
  <si>
    <t>Officieel Onderwijs (OGO)</t>
  </si>
  <si>
    <t>2005-2006</t>
  </si>
  <si>
    <t>Universitair onderwijs</t>
  </si>
  <si>
    <t>BAMA en Basisopleidingen (1)</t>
  </si>
  <si>
    <t>Bachelor na bachelor</t>
  </si>
  <si>
    <t xml:space="preserve">Master na master (2) </t>
  </si>
  <si>
    <t>Academische en initiële lerarenopleiding (3)</t>
  </si>
  <si>
    <t>Academische graad van doctor</t>
  </si>
  <si>
    <t>Algemeen totaal</t>
  </si>
  <si>
    <t>Doctoraatsopleiding</t>
  </si>
  <si>
    <t>(3) Staat voor initiële lerarenopleiding van academisch niveau (hogescholen) en academische initiële lerarenopleiding (universiteiten).</t>
  </si>
  <si>
    <t xml:space="preserve">   Academische opleidingen en basisopleidingen van twee cycli</t>
  </si>
  <si>
    <t>SCHOOLBEVOLKING IN HET VOLTIJDS BASIS- EN SECUNDAIR ONDERWIJS NAAR ONDERWIJSNIVEAU EN SOORT INRICHTENDE MACHT</t>
  </si>
  <si>
    <t>onderwijs (GO)</t>
  </si>
  <si>
    <t>SCHOOLBEVOLKING IN HET VOLTIJDS ONDERWIJS NAAR SOORT INRICHTENDE MACHT EN GESLACHT</t>
  </si>
  <si>
    <t>2006-2007</t>
  </si>
  <si>
    <t>2007-2008</t>
  </si>
  <si>
    <t>Specifieke lerarenopleiding na master</t>
  </si>
  <si>
    <t>(1) Staat voor professioneel en academisch gerichte bachelor, master en basisopleidingen in afbouw.</t>
  </si>
  <si>
    <t>3 jaar</t>
  </si>
  <si>
    <t xml:space="preserve">Onderwijsnet van de </t>
  </si>
  <si>
    <t>SCHOOLBEVOLKING VOLWASSENENONDERWIS</t>
  </si>
  <si>
    <t>SCHOOLBEVOLKING DEELTIJDS KUNSTONDERWIS</t>
  </si>
  <si>
    <t>(1) De leerlingenaantallen in deze tabellen zijn reeds opgenomen in de tabellen van het gewoon basis- en secundair onderwijs.</t>
  </si>
  <si>
    <t>school voor gewoon onderwijs</t>
  </si>
  <si>
    <t>begeleidende school (BuSO)</t>
  </si>
  <si>
    <t>begeleidende school (BuBa)</t>
  </si>
  <si>
    <t>Aantal leerlingen in het geïntegreerd onderwijs, per onderwijsniveau (gewoon onderwijs) van de leerling</t>
  </si>
  <si>
    <t>ingedeeld naar onderwijsnet van de begeleidende school (BuBa)</t>
  </si>
  <si>
    <t>ingedeeld naar onderwijsnet van de begeleidende school (BuSO)</t>
  </si>
  <si>
    <t xml:space="preserve">   Professioneel gerichte bachelor</t>
  </si>
  <si>
    <t>DEELTIJDS KUNSTONDERWIJS (1)</t>
  </si>
  <si>
    <t>begeleid vanuit het buitengewoon basisonderwijs, naar onderwijsnet van de begeleidende school (1)</t>
  </si>
  <si>
    <t>begeleid vanuit het buitengewoon secundair onderwijs, naar onderwijsnet van de begeleidende school (1)</t>
  </si>
  <si>
    <t>begeleid vanuit het buitengewoon basisonderwijs, naar onderwijsnet van de school voor gewoon onderwijs (1)</t>
  </si>
  <si>
    <t>begeleid vanuit het buitengewoon secundair onderwijs, naar onderwijsnet van de school voor gewoon onderwijs (1)</t>
  </si>
  <si>
    <t>VT: volledige integratie, tijdelijk.</t>
  </si>
  <si>
    <t>2008-2009</t>
  </si>
  <si>
    <t>(1) De telling is gebaseerd op het aantal financierbare leerlingen op 1 februari. Wie meer dan één studierichting volgt, wordt meer dan éénmaal geteld.</t>
  </si>
  <si>
    <t>Voorbereidingsprogramma</t>
  </si>
  <si>
    <t>Schakelprogramma</t>
  </si>
  <si>
    <t>AANTAL INSCHRIJVINGEN MET EEN DIPLOMACONTRACT NAAR GEBOORTEJAAR, SOORT OPLEIDING EN GESLACHT</t>
  </si>
  <si>
    <t xml:space="preserve">     Secundair volwassenenonderwijs (1)</t>
  </si>
  <si>
    <t xml:space="preserve">     Hoger beroepsonderwijs van het volwassenenonderwijs (1)</t>
  </si>
  <si>
    <t>SCHOOLBEVOLKING IN HET DEELTIJDS SECUNDAIR ONDERWIJS</t>
  </si>
  <si>
    <t>Totaal DBSO</t>
  </si>
  <si>
    <t>Schooljaar 2009-2010</t>
  </si>
  <si>
    <t>2009-2010</t>
  </si>
  <si>
    <t>221 ernstig lichamelijk</t>
  </si>
  <si>
    <t>449 matig lichamelijk</t>
  </si>
  <si>
    <t>75 ernstig visueel</t>
  </si>
  <si>
    <t>35 matig visueel</t>
  </si>
  <si>
    <t>33 ernstig auditief</t>
  </si>
  <si>
    <t>682 matig auditief</t>
  </si>
  <si>
    <t>221 VP</t>
  </si>
  <si>
    <t>449 VP</t>
  </si>
  <si>
    <t>75 VP</t>
  </si>
  <si>
    <t>35 VP</t>
  </si>
  <si>
    <t>33 VP</t>
  </si>
  <si>
    <t>682 VP</t>
  </si>
  <si>
    <t>16 VP</t>
  </si>
  <si>
    <t>16 normaal begaafd</t>
  </si>
  <si>
    <t>615 ernstig lichamelijk</t>
  </si>
  <si>
    <t>941 matig lichamelijk</t>
  </si>
  <si>
    <t xml:space="preserve">615 VP </t>
  </si>
  <si>
    <t>941 VP</t>
  </si>
  <si>
    <t>54 matig visueel</t>
  </si>
  <si>
    <t>54 VP</t>
  </si>
  <si>
    <t>146 VP</t>
  </si>
  <si>
    <t>146 ernstig visueel</t>
  </si>
  <si>
    <t>313 ernstig auditief</t>
  </si>
  <si>
    <t>313 VP</t>
  </si>
  <si>
    <t>220 VP</t>
  </si>
  <si>
    <t>33 ernstig lichamelijk</t>
  </si>
  <si>
    <t>2 matig visueel</t>
  </si>
  <si>
    <t>34 ernstig visueel</t>
  </si>
  <si>
    <t>34 VP</t>
  </si>
  <si>
    <t>2 VP</t>
  </si>
  <si>
    <t>63 ernstig auditief</t>
  </si>
  <si>
    <t>152 matig auditief</t>
  </si>
  <si>
    <t>63 VP</t>
  </si>
  <si>
    <t>5 matig lichamelijk</t>
  </si>
  <si>
    <t>5 VP</t>
  </si>
  <si>
    <t>152 VP</t>
  </si>
  <si>
    <t>6 VP</t>
  </si>
  <si>
    <t>184  normaal begaafd</t>
  </si>
  <si>
    <t>183  VP + 1 VT</t>
  </si>
  <si>
    <t>527 ernstig lichamelijk</t>
  </si>
  <si>
    <t>527 VP</t>
  </si>
  <si>
    <t>436 matig lichamelijk</t>
  </si>
  <si>
    <t>427 VP + 9 VT</t>
  </si>
  <si>
    <t>150 ernstig visueel</t>
  </si>
  <si>
    <t>32 matig visueel</t>
  </si>
  <si>
    <t>150 VP</t>
  </si>
  <si>
    <t>32 VP</t>
  </si>
  <si>
    <t>727 ernstig auditief</t>
  </si>
  <si>
    <t>727 VP</t>
  </si>
  <si>
    <t>2.188 matig auditief</t>
  </si>
  <si>
    <t>2.449 matig auditief</t>
  </si>
  <si>
    <t>2.449 VP</t>
  </si>
  <si>
    <t>2.178 VP + 10 VT</t>
  </si>
  <si>
    <t>1.495 VP</t>
  </si>
  <si>
    <t>4.754 VP</t>
  </si>
  <si>
    <t>4.230 VP + 20 VT</t>
  </si>
  <si>
    <t>289 VP</t>
  </si>
  <si>
    <t>AANTAL INSCHRIJVINGEN IN HET HOGER ONDERWIJS</t>
  </si>
  <si>
    <t>HOGER ONDERWIJS (2)</t>
  </si>
  <si>
    <t xml:space="preserve">(2) Het betreft alle inschrijvingen van studenten met een diplomacontract en dit in een instelling van het hoger onderwijs in het huidige academiejaar. </t>
  </si>
  <si>
    <t>Specifieke lerarenopleiding na professioneel gerichte bachelor</t>
  </si>
  <si>
    <t>Specialisatie opleiding GGS (4)</t>
  </si>
  <si>
    <t>(2) Staat voor de master na master, zowel voor de hogescholen als de universiteiten.</t>
  </si>
  <si>
    <t>(4) GGS staat voor "Gediplomeerde in de gespecialiseerde studies van …".</t>
  </si>
  <si>
    <t>FRANSTALIG ONDERWIJS</t>
  </si>
  <si>
    <t>in Franstalige scholen onder de bevoegdheid van het Vlaams Ministerie van Onderwijs en Vorming (1)(2)</t>
  </si>
  <si>
    <t xml:space="preserve">   Gewoon onderwijs</t>
  </si>
  <si>
    <t xml:space="preserve">   Buitengewoon onderwijs</t>
  </si>
  <si>
    <t>Algemeen  totaal</t>
  </si>
  <si>
    <t>(1) Deze leerlingenaantallen werden niet in de tabellen van het Nederlandstalig onderwijs opgenomen.</t>
  </si>
  <si>
    <t>(2) De leerlingen in het buitengewoon onderwijs van het type 5 zijn niet in deze tabel opgenomen om dubbeltellingen te vermijden.</t>
  </si>
  <si>
    <t xml:space="preserve">     Op 1 februari 2010 telde het buitengewoon kleuteronderwijs geen leerlingen en het buitengewoon lager onderwijs 17 leerlingen in het type 5 </t>
  </si>
  <si>
    <t xml:space="preserve">     van het gemeenschapsonderwijs.</t>
  </si>
  <si>
    <t xml:space="preserve">in Franstalige afdelingen van Nederlandstalige scholen </t>
  </si>
  <si>
    <t>onder de bevoegdheid van het Vlaams Ministerie van Onderwijs en Vorming (1)(2)</t>
  </si>
  <si>
    <t xml:space="preserve">     Op 1 februari 2010 telde het buitengewoon secundair onderwijs van de gemeenschap 27 leerlingen in het type 5.</t>
  </si>
  <si>
    <t xml:space="preserve">     Basiseducatie (3)</t>
  </si>
  <si>
    <t xml:space="preserve">     Begeleid Individueel Studeren (4)</t>
  </si>
  <si>
    <t xml:space="preserve">(4) Sinds 16 april 2007 bedient BIS enkel nog cursisten die zich voorbereiden op de Centrale Examencommissie en gedetineerden. De dienstverlening aan het brede publiek werd stopgezet. </t>
  </si>
  <si>
    <t>(3) Het betreft het aantal financierbare cursisten.</t>
  </si>
  <si>
    <t xml:space="preserve">     Specifieke lerarenopleiding (1)(2)</t>
  </si>
  <si>
    <t>(2) Vanaf 1/9/2009 werden de vroegere GPB-opleidingen vervangen door de Specifieke lerarenopleidingen. In tegenstelling tot de GPB-opleidingen behoren de Specifieke lerarenopleidingen niet tot het hoger beroepsonderwijs van het volwassenenonderwijs. De GPB-opleidingen die nog geregistreerd werden vóór 1/9/2009 zijn bij het hoger beroepsonderwijs van het volwassenenonderwijs geteld. De lerarenopleidingen die na 1/9/2009 geregistreerd werden, zijn bij de Specifieke lerarenopleidingen geteld.</t>
  </si>
  <si>
    <t>Algemene overzichtstabel basis-, secundair en hoger onderwijs</t>
  </si>
  <si>
    <t>Basis- en secundair onderwijs naar provincie</t>
  </si>
  <si>
    <t>Basis- en secundair onderwijs naar soort inrichtende macht</t>
  </si>
  <si>
    <t>Basis- en secundair onderwijs naar arrondissement</t>
  </si>
  <si>
    <t>Basis- en secundair onderwijs naar geboortejaar</t>
  </si>
  <si>
    <t>Hoger onderwijs (diplomacontracten) naar geboortejaar, soort opleiding en geslacht</t>
  </si>
  <si>
    <t>Aantal leerlingen in Franstalige scholen en Franstalige afdelingen van Nederlandstalige scholen</t>
  </si>
  <si>
    <t>Geïntegreerd onderwijs per type en onderwijsnet</t>
  </si>
  <si>
    <t>Geïntegreerd onderwijs per onderwijsniveau van de leerling, aard handicap en aard integratie</t>
  </si>
  <si>
    <t>Geïntegreerd onderwijs: evolutie per onderwijsnet</t>
  </si>
  <si>
    <t>09ALG01</t>
  </si>
  <si>
    <t>09ALG02</t>
  </si>
  <si>
    <t>09ALG03</t>
  </si>
  <si>
    <t>09ALG04</t>
  </si>
  <si>
    <t>09ALG05</t>
  </si>
  <si>
    <t>09ALG06</t>
  </si>
  <si>
    <t>09ALG08</t>
  </si>
  <si>
    <t>09ALG10</t>
  </si>
  <si>
    <t>09ALG11</t>
  </si>
  <si>
    <t>09ALG12</t>
  </si>
  <si>
    <t>09ALG13</t>
  </si>
  <si>
    <t xml:space="preserve">   HBO5 verpleegkunde (1)</t>
  </si>
  <si>
    <t>AANTAL CURSISTEN IN HBO5 verpleegkunde</t>
  </si>
  <si>
    <t>09ALG07</t>
  </si>
  <si>
    <t>Deeltijds beroepssecundair onderwijs</t>
  </si>
  <si>
    <t>Volwassenenonderwijs en deeltijds kunstonderwijs</t>
  </si>
  <si>
    <t>Huisonderwjis</t>
  </si>
  <si>
    <t>09ALG09</t>
  </si>
  <si>
    <t>(1) In 2009-2010 werd de vroegere opleiding verpleegkunde van de 4de graad omgevormd tot hoger beroepsonderwijs (HBO5 verpleegkunde).</t>
  </si>
  <si>
    <t>De gegevens van hoger beroepsonderwijs van het volwassenenonderwijs vindt u in het hoofdstuk 'Schoolbevolking volwassenenonderwijs'.</t>
  </si>
  <si>
    <t>(1) In 2009-2010 werd de vroegere opleiding verpleegkunde van de 4de graad omgevormd tot hoger beroepsonderwijs (HBO5 verpleegkunde). Bijgevolg zijn deze leerlingenaantallen niet meer opgenomen in de tabel.</t>
  </si>
  <si>
    <t xml:space="preserve">   Gewoon (1)</t>
  </si>
  <si>
    <t>Gewoon secundair onderwijs (1)</t>
  </si>
  <si>
    <t>onderwijs (1)</t>
  </si>
  <si>
    <t>Gewoon onderwijs (1)</t>
  </si>
  <si>
    <t>SCHOOLBEVOLKING: OVERZICHTSTABELLEN</t>
  </si>
</sst>
</file>

<file path=xl/styles.xml><?xml version="1.0" encoding="utf-8"?>
<styleSheet xmlns="http://schemas.openxmlformats.org/spreadsheetml/2006/main">
  <numFmts count="46">
    <numFmt numFmtId="5" formatCode="#,##0\ &quot;EUR&quot;;\-#,##0\ &quot;EUR&quot;"/>
    <numFmt numFmtId="6" formatCode="#,##0\ &quot;EUR&quot;;[Red]\-#,##0\ &quot;EUR&quot;"/>
    <numFmt numFmtId="7" formatCode="#,##0.00\ &quot;EUR&quot;;\-#,##0.00\ &quot;EUR&quot;"/>
    <numFmt numFmtId="8" formatCode="#,##0.00\ &quot;EUR&quot;;[Red]\-#,##0.00\ &quot;EUR&quot;"/>
    <numFmt numFmtId="42" formatCode="_-* #,##0\ &quot;EUR&quot;_-;\-* #,##0\ &quot;EUR&quot;_-;_-* &quot;-&quot;\ &quot;EUR&quot;_-;_-@_-"/>
    <numFmt numFmtId="41" formatCode="_-* #,##0\ _E_U_R_-;\-* #,##0\ _E_U_R_-;_-* &quot;-&quot;\ _E_U_R_-;_-@_-"/>
    <numFmt numFmtId="44" formatCode="_-* #,##0.00\ &quot;EUR&quot;_-;\-* #,##0.00\ &quot;EUR&quot;_-;_-* &quot;-&quot;??\ &quot;EUR&quot;_-;_-@_-"/>
    <numFmt numFmtId="43" formatCode="_-* #,##0.00\ _E_U_R_-;\-* #,##0.00\ _E_U_R_-;_-* &quot;-&quot;??\ _E_U_R_-;_-@_-"/>
    <numFmt numFmtId="164" formatCode="#,##0\ &quot;BF&quot;;\-#,##0\ &quot;BF&quot;"/>
    <numFmt numFmtId="165" formatCode="#,##0\ &quot;BF&quot;;[Red]\-#,##0\ &quot;BF&quot;"/>
    <numFmt numFmtId="166" formatCode="#,##0.00\ &quot;BF&quot;;\-#,##0.00\ &quot;BF&quot;"/>
    <numFmt numFmtId="167" formatCode="#,##0.00\ &quot;BF&quot;;[Red]\-#,##0.00\ &quot;BF&quot;"/>
    <numFmt numFmtId="168" formatCode="_-* #,##0\ &quot;BF&quot;_-;\-* #,##0\ &quot;BF&quot;_-;_-* &quot;-&quot;\ &quot;BF&quot;_-;_-@_-"/>
    <numFmt numFmtId="169" formatCode="_-* #,##0\ _B_F_-;\-* #,##0\ _B_F_-;_-* &quot;-&quot;\ _B_F_-;_-@_-"/>
    <numFmt numFmtId="170" formatCode="_-* #,##0.00\ &quot;BF&quot;_-;\-* #,##0.00\ &quot;BF&quot;_-;_-* &quot;-&quot;??\ &quot;BF&quot;_-;_-@_-"/>
    <numFmt numFmtId="171" formatCode="_-* #,##0.00\ _B_F_-;\-* #,##0.00\ _B_F_-;_-* &quot;-&quot;??\ _B_F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quot;-&quot;"/>
    <numFmt numFmtId="181" formatCode="#,##0;\-0;&quot;-&quot;"/>
    <numFmt numFmtId="182" formatCode="0.0"/>
    <numFmt numFmtId="183" formatCode="#,##0.0"/>
    <numFmt numFmtId="184" formatCode="0.000000"/>
    <numFmt numFmtId="185" formatCode="0.000%"/>
    <numFmt numFmtId="186" formatCode="0.0%"/>
    <numFmt numFmtId="187" formatCode="0.0000%"/>
    <numFmt numFmtId="188" formatCode="0.000"/>
    <numFmt numFmtId="189" formatCode="#,##0.00;[Red]\-#,##0.00"/>
    <numFmt numFmtId="190" formatCode="#,##0;[Red]\-#,##0"/>
    <numFmt numFmtId="191" formatCode="#,##0.00&quot; BF&quot;;[Red]\-#,##0.00&quot; BF&quot;"/>
    <numFmt numFmtId="192" formatCode="#,##0&quot; BF&quot;;[Red]\-#,##0&quot; BF&quot;"/>
    <numFmt numFmtId="193" formatCode="#,##0.0;0.0;&quot;-&quot;"/>
    <numFmt numFmtId="194" formatCode="#,##0.00;0.00;&quot;-&quot;"/>
    <numFmt numFmtId="195" formatCode="#,##0;0;\-"/>
    <numFmt numFmtId="196" formatCode="00.00.00.000"/>
    <numFmt numFmtId="197" formatCode="##,#00\3\-\3"/>
    <numFmt numFmtId="198" formatCode="&quot;Ja&quot;;&quot;Ja&quot;;&quot;Nee&quot;"/>
    <numFmt numFmtId="199" formatCode="&quot;Waar&quot;;&quot;Waar&quot;;&quot;Niet waar&quot;"/>
    <numFmt numFmtId="200" formatCode="&quot;Aan&quot;;&quot;Aan&quot;;&quot;Uit&quot;"/>
    <numFmt numFmtId="201" formatCode="[$€-2]\ #.##000_);[Red]\([$€-2]\ #.##000\)"/>
  </numFmts>
  <fonts count="19">
    <font>
      <sz val="10"/>
      <name val="Arial"/>
      <family val="0"/>
    </font>
    <font>
      <b/>
      <sz val="9"/>
      <name val="Arial"/>
      <family val="2"/>
    </font>
    <font>
      <sz val="9"/>
      <name val="Arial"/>
      <family val="2"/>
    </font>
    <font>
      <sz val="10"/>
      <name val="Helv"/>
      <family val="0"/>
    </font>
    <font>
      <sz val="11"/>
      <name val="Optimum"/>
      <family val="0"/>
    </font>
    <font>
      <sz val="10"/>
      <name val="MS Sans Serif"/>
      <family val="0"/>
    </font>
    <font>
      <sz val="8"/>
      <name val="Arial"/>
      <family val="0"/>
    </font>
    <font>
      <sz val="10"/>
      <name val="Optimum"/>
      <family val="0"/>
    </font>
    <font>
      <u val="single"/>
      <sz val="10"/>
      <color indexed="36"/>
      <name val="Arial"/>
      <family val="0"/>
    </font>
    <font>
      <u val="single"/>
      <sz val="10"/>
      <color indexed="12"/>
      <name val="Arial"/>
      <family val="0"/>
    </font>
    <font>
      <b/>
      <sz val="8"/>
      <name val="Arial Narrow"/>
      <family val="0"/>
    </font>
    <font>
      <b/>
      <i/>
      <sz val="8"/>
      <name val="Arial"/>
      <family val="0"/>
    </font>
    <font>
      <b/>
      <i/>
      <sz val="8"/>
      <color indexed="8"/>
      <name val="Arial Narrow"/>
      <family val="0"/>
    </font>
    <font>
      <b/>
      <sz val="12"/>
      <name val="Arial"/>
      <family val="0"/>
    </font>
    <font>
      <sz val="7"/>
      <color indexed="9"/>
      <name val="Arial"/>
      <family val="0"/>
    </font>
    <font>
      <sz val="9"/>
      <name val="MS Sans Serif"/>
      <family val="0"/>
    </font>
    <font>
      <b/>
      <u val="single"/>
      <sz val="10"/>
      <name val="Arial"/>
      <family val="2"/>
    </font>
    <font>
      <b/>
      <i/>
      <sz val="9"/>
      <name val="Arial"/>
      <family val="2"/>
    </font>
    <font>
      <b/>
      <i/>
      <sz val="9"/>
      <color indexed="9"/>
      <name val="Arial"/>
      <family val="2"/>
    </font>
  </fonts>
  <fills count="3">
    <fill>
      <patternFill/>
    </fill>
    <fill>
      <patternFill patternType="gray125"/>
    </fill>
    <fill>
      <patternFill patternType="solid">
        <fgColor indexed="8"/>
        <bgColor indexed="64"/>
      </patternFill>
    </fill>
  </fills>
  <borders count="75">
    <border>
      <left/>
      <right/>
      <top/>
      <bottom/>
      <diagonal/>
    </border>
    <border>
      <left style="thin"/>
      <right>
        <color indexed="63"/>
      </right>
      <top style="thin"/>
      <bottom>
        <color indexed="63"/>
      </bottom>
    </border>
    <border>
      <left style="medium"/>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style="thin"/>
      <top style="medium"/>
      <bottom>
        <color indexed="63"/>
      </bottom>
    </border>
    <border>
      <left style="thin"/>
      <right style="thin"/>
      <top>
        <color indexed="63"/>
      </top>
      <bottom style="thin"/>
    </border>
    <border>
      <left style="medium"/>
      <right>
        <color indexed="63"/>
      </right>
      <top>
        <color indexed="63"/>
      </top>
      <bottom style="thin">
        <color indexed="8"/>
      </bottom>
    </border>
    <border>
      <left style="thin">
        <color indexed="8"/>
      </left>
      <right style="medium"/>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medium"/>
      <bottom>
        <color indexed="63"/>
      </bottom>
    </border>
    <border>
      <left style="medium">
        <color indexed="8"/>
      </left>
      <right>
        <color indexed="63"/>
      </right>
      <top style="medium"/>
      <bottom>
        <color indexed="63"/>
      </bottom>
    </border>
    <border>
      <left style="thin">
        <color indexed="8"/>
      </left>
      <right style="medium"/>
      <top style="medium"/>
      <bottom>
        <color indexed="63"/>
      </bottom>
    </border>
    <border>
      <left style="thin">
        <color indexed="8"/>
      </left>
      <right>
        <color indexed="63"/>
      </right>
      <top>
        <color indexed="63"/>
      </top>
      <bottom>
        <color indexed="63"/>
      </bottom>
    </border>
    <border>
      <left style="thin">
        <color indexed="8"/>
      </left>
      <right style="medium"/>
      <top>
        <color indexed="63"/>
      </top>
      <bottom>
        <color indexed="63"/>
      </bottom>
    </border>
    <border>
      <left style="thin">
        <color indexed="8"/>
      </left>
      <right>
        <color indexed="63"/>
      </right>
      <top style="thin"/>
      <bottom>
        <color indexed="63"/>
      </bottom>
    </border>
    <border>
      <left style="medium"/>
      <right>
        <color indexed="63"/>
      </right>
      <top style="thin"/>
      <bottom>
        <color indexed="63"/>
      </bottom>
    </border>
    <border>
      <left style="thin">
        <color indexed="8"/>
      </left>
      <right style="medium"/>
      <top style="thin"/>
      <bottom>
        <color indexed="63"/>
      </bottom>
    </border>
    <border>
      <left style="medium"/>
      <right style="thin">
        <color indexed="8"/>
      </right>
      <top>
        <color indexed="63"/>
      </top>
      <bottom style="thin">
        <color indexed="8"/>
      </bottom>
    </border>
    <border>
      <left style="thin">
        <color indexed="8"/>
      </left>
      <right>
        <color indexed="63"/>
      </right>
      <top style="thin">
        <color indexed="8"/>
      </top>
      <bottom>
        <color indexed="63"/>
      </bottom>
    </border>
    <border>
      <left style="medium"/>
      <right>
        <color indexed="63"/>
      </right>
      <top style="thin">
        <color indexed="8"/>
      </top>
      <bottom>
        <color indexed="63"/>
      </bottom>
    </border>
    <border>
      <left style="thin">
        <color indexed="8"/>
      </left>
      <right style="medium"/>
      <top style="thin">
        <color indexed="8"/>
      </top>
      <bottom>
        <color indexed="63"/>
      </bottom>
    </border>
    <border>
      <left>
        <color indexed="63"/>
      </left>
      <right>
        <color indexed="63"/>
      </right>
      <top style="thin">
        <color indexed="8"/>
      </top>
      <bottom>
        <color indexed="63"/>
      </bottom>
    </border>
    <border>
      <left style="medium"/>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medium"/>
      <right>
        <color indexed="63"/>
      </right>
      <top style="thin">
        <color indexed="8"/>
      </top>
      <bottom style="thin">
        <color indexed="8"/>
      </bottom>
    </border>
    <border>
      <left style="thin">
        <color indexed="8"/>
      </left>
      <right style="medium"/>
      <top style="thin">
        <color indexed="8"/>
      </top>
      <bottom style="thin">
        <color indexed="8"/>
      </bottom>
    </border>
    <border>
      <left style="medium"/>
      <right style="thin"/>
      <top>
        <color indexed="63"/>
      </top>
      <bottom>
        <color indexed="63"/>
      </bottom>
    </border>
    <border>
      <left style="thin"/>
      <right style="medium"/>
      <top>
        <color indexed="63"/>
      </top>
      <bottom>
        <color indexed="63"/>
      </bottom>
    </border>
    <border>
      <left style="thin"/>
      <right>
        <color indexed="63"/>
      </right>
      <top style="thin">
        <color indexed="8"/>
      </top>
      <bottom>
        <color indexed="63"/>
      </bottom>
    </border>
    <border>
      <left style="medium"/>
      <right style="medium">
        <color indexed="8"/>
      </right>
      <top style="thin">
        <color indexed="8"/>
      </top>
      <bottom>
        <color indexed="63"/>
      </bottom>
    </border>
    <border>
      <left style="thin">
        <color indexed="8"/>
      </left>
      <right>
        <color indexed="63"/>
      </right>
      <top style="thin"/>
      <bottom style="thin"/>
    </border>
    <border>
      <left style="medium"/>
      <right>
        <color indexed="63"/>
      </right>
      <top style="thin"/>
      <bottom style="thin"/>
    </border>
    <border>
      <left style="thin">
        <color indexed="8"/>
      </left>
      <right style="medium"/>
      <top style="thin"/>
      <bottom style="thin"/>
    </border>
    <border>
      <left>
        <color indexed="63"/>
      </left>
      <right style="thin">
        <color indexed="8"/>
      </right>
      <top style="medium"/>
      <bottom style="thin"/>
    </border>
    <border>
      <left style="thin">
        <color indexed="8"/>
      </left>
      <right>
        <color indexed="63"/>
      </right>
      <top style="medium"/>
      <bottom style="thin"/>
    </border>
    <border>
      <left style="medium"/>
      <right>
        <color indexed="63"/>
      </right>
      <top style="medium"/>
      <bottom style="thin"/>
    </border>
    <border>
      <left style="thin">
        <color indexed="8"/>
      </left>
      <right style="medium"/>
      <top style="medium"/>
      <bottom style="thin"/>
    </border>
    <border>
      <left style="medium">
        <color indexed="8"/>
      </left>
      <right>
        <color indexed="63"/>
      </right>
      <top style="medium"/>
      <bottom style="thin"/>
    </border>
    <border>
      <left style="medium"/>
      <right>
        <color indexed="63"/>
      </right>
      <top>
        <color indexed="63"/>
      </top>
      <bottom style="thin"/>
    </border>
    <border>
      <left style="thin">
        <color indexed="8"/>
      </left>
      <right style="medium"/>
      <top>
        <color indexed="63"/>
      </top>
      <bottom style="thin"/>
    </border>
    <border>
      <left>
        <color indexed="63"/>
      </left>
      <right style="thin">
        <color indexed="8"/>
      </right>
      <top>
        <color indexed="63"/>
      </top>
      <bottom style="thin">
        <color indexed="8"/>
      </bottom>
    </border>
    <border>
      <left>
        <color indexed="63"/>
      </left>
      <right style="thin"/>
      <top style="thin">
        <color indexed="8"/>
      </top>
      <bottom style="thin">
        <color indexed="8"/>
      </bottom>
    </border>
    <border>
      <left>
        <color indexed="63"/>
      </left>
      <right style="thin"/>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color indexed="63"/>
      </left>
      <right style="thin">
        <color indexed="8"/>
      </right>
      <top style="thin">
        <color indexed="8"/>
      </top>
      <bottom>
        <color indexed="63"/>
      </bottom>
    </border>
    <border>
      <left>
        <color indexed="63"/>
      </left>
      <right style="thin"/>
      <top style="medium"/>
      <bottom>
        <color indexed="63"/>
      </bottom>
    </border>
    <border>
      <left>
        <color indexed="63"/>
      </left>
      <right>
        <color indexed="63"/>
      </right>
      <top style="medium">
        <color indexed="8"/>
      </top>
      <bottom style="thin">
        <color indexed="8"/>
      </bottom>
    </border>
    <border>
      <left style="thin"/>
      <right>
        <color indexed="63"/>
      </right>
      <top>
        <color indexed="63"/>
      </top>
      <bottom style="thin">
        <color indexed="8"/>
      </bottom>
    </border>
    <border>
      <left>
        <color indexed="63"/>
      </left>
      <right style="thin">
        <color indexed="8"/>
      </right>
      <top style="medium"/>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thin"/>
      <top style="medium"/>
      <bottom style="thin"/>
    </border>
  </borders>
  <cellStyleXfs count="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 fontId="3" fillId="0" borderId="0" applyFont="0" applyFill="0" applyBorder="0" applyAlignment="0" applyProtection="0"/>
    <xf numFmtId="182" fontId="7" fillId="0" borderId="0" applyFont="0" applyFill="0" applyBorder="0" applyAlignment="0" applyProtection="0"/>
    <xf numFmtId="184" fontId="7" fillId="0" borderId="0" applyFont="0" applyFill="0" applyBorder="0" applyAlignment="0" applyProtection="0"/>
    <xf numFmtId="3" fontId="5" fillId="0" borderId="0" applyFont="0" applyFill="0" applyBorder="0" applyAlignment="0" applyProtection="0"/>
    <xf numFmtId="4" fontId="3" fillId="0" borderId="0" applyFont="0" applyFill="0" applyBorder="0" applyAlignment="0" applyProtection="0"/>
    <xf numFmtId="0" fontId="8" fillId="0" borderId="0" applyNumberFormat="0" applyFill="0" applyBorder="0" applyAlignment="0" applyProtection="0"/>
    <xf numFmtId="3" fontId="6" fillId="1" borderId="1" applyBorder="0">
      <alignment/>
      <protection/>
    </xf>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83" fontId="5" fillId="0" borderId="0" applyFont="0" applyFill="0" applyBorder="0" applyAlignment="0" applyProtection="0"/>
    <xf numFmtId="2" fontId="5" fillId="0" borderId="0" applyFont="0" applyFill="0" applyBorder="0" applyAlignment="0" applyProtection="0"/>
    <xf numFmtId="0" fontId="10" fillId="1" borderId="2">
      <alignment horizontal="center" vertical="top" textRotation="90"/>
      <protection/>
    </xf>
    <xf numFmtId="4" fontId="3" fillId="0" borderId="0" applyFont="0" applyFill="0" applyBorder="0" applyAlignment="0" applyProtection="0"/>
    <xf numFmtId="0" fontId="11" fillId="0" borderId="3">
      <alignment/>
      <protection/>
    </xf>
    <xf numFmtId="186" fontId="5" fillId="0" borderId="0" applyFont="0" applyFill="0" applyBorder="0" applyAlignment="0" applyProtection="0"/>
    <xf numFmtId="10" fontId="5" fillId="0" borderId="0">
      <alignment/>
      <protection/>
    </xf>
    <xf numFmtId="185" fontId="5" fillId="0" borderId="0" applyFont="0" applyFill="0" applyBorder="0" applyAlignment="0" applyProtection="0"/>
    <xf numFmtId="187" fontId="7" fillId="0" borderId="0" applyFont="0" applyFill="0" applyBorder="0" applyAlignment="0" applyProtection="0"/>
    <xf numFmtId="9" fontId="0" fillId="0" borderId="0" applyFont="0" applyFill="0" applyBorder="0" applyAlignment="0" applyProtection="0"/>
    <xf numFmtId="0" fontId="5"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4" fillId="0" borderId="0">
      <alignment/>
      <protection/>
    </xf>
    <xf numFmtId="0" fontId="5" fillId="0" borderId="0">
      <alignment/>
      <protection/>
    </xf>
    <xf numFmtId="0" fontId="12" fillId="0" borderId="3" applyBorder="0" applyAlignment="0">
      <protection/>
    </xf>
    <xf numFmtId="0" fontId="13" fillId="0" borderId="0">
      <alignment/>
      <protection/>
    </xf>
    <xf numFmtId="0" fontId="14" fillId="2" borderId="3" applyBorder="0">
      <alignment/>
      <protection/>
    </xf>
    <xf numFmtId="44" fontId="0" fillId="0" borderId="0" applyFont="0" applyFill="0" applyBorder="0" applyAlignment="0" applyProtection="0"/>
    <xf numFmtId="42" fontId="0" fillId="0" borderId="0" applyFont="0" applyFill="0" applyBorder="0" applyAlignment="0" applyProtection="0"/>
  </cellStyleXfs>
  <cellXfs count="509">
    <xf numFmtId="0" fontId="0" fillId="0" borderId="0" xfId="0" applyAlignment="1">
      <alignment/>
    </xf>
    <xf numFmtId="0" fontId="2" fillId="0" borderId="0" xfId="0" applyFont="1" applyBorder="1" applyAlignment="1">
      <alignment/>
    </xf>
    <xf numFmtId="0" fontId="2" fillId="0" borderId="0" xfId="0" applyFont="1" applyAlignment="1">
      <alignment/>
    </xf>
    <xf numFmtId="0" fontId="1" fillId="0" borderId="0" xfId="36" applyFont="1">
      <alignment/>
      <protection/>
    </xf>
    <xf numFmtId="0" fontId="1" fillId="0" borderId="0" xfId="36" applyFont="1" applyAlignment="1">
      <alignment horizontal="center"/>
      <protection/>
    </xf>
    <xf numFmtId="0" fontId="2" fillId="0" borderId="0" xfId="36" applyFont="1" applyAlignment="1">
      <alignment horizontal="center"/>
      <protection/>
    </xf>
    <xf numFmtId="0" fontId="2" fillId="0" borderId="0" xfId="36" applyFont="1">
      <alignment/>
      <protection/>
    </xf>
    <xf numFmtId="0" fontId="1" fillId="0" borderId="0" xfId="36" applyFont="1" applyAlignment="1">
      <alignment horizontal="centerContinuous"/>
      <protection/>
    </xf>
    <xf numFmtId="0" fontId="2" fillId="0" borderId="0" xfId="36" applyFont="1" applyAlignment="1">
      <alignment horizontal="centerContinuous"/>
      <protection/>
    </xf>
    <xf numFmtId="0" fontId="2" fillId="0" borderId="4" xfId="36" applyFont="1" applyBorder="1">
      <alignment/>
      <protection/>
    </xf>
    <xf numFmtId="0" fontId="2" fillId="0" borderId="5" xfId="36" applyFont="1" applyBorder="1" applyAlignment="1">
      <alignment horizontal="center"/>
      <protection/>
    </xf>
    <xf numFmtId="0" fontId="2" fillId="0" borderId="6" xfId="36" applyFont="1" applyBorder="1">
      <alignment/>
      <protection/>
    </xf>
    <xf numFmtId="0" fontId="2" fillId="0" borderId="7" xfId="36" applyFont="1" applyBorder="1">
      <alignment/>
      <protection/>
    </xf>
    <xf numFmtId="0" fontId="2" fillId="0" borderId="7" xfId="36" applyFont="1" applyBorder="1" applyAlignment="1">
      <alignment horizontal="center"/>
      <protection/>
    </xf>
    <xf numFmtId="0" fontId="2" fillId="0" borderId="0" xfId="36" applyFont="1" applyBorder="1">
      <alignment/>
      <protection/>
    </xf>
    <xf numFmtId="0" fontId="2" fillId="0" borderId="8" xfId="36" applyFont="1" applyBorder="1">
      <alignment/>
      <protection/>
    </xf>
    <xf numFmtId="0" fontId="2" fillId="0" borderId="8" xfId="36" applyFont="1" applyBorder="1" applyAlignment="1">
      <alignment horizontal="center"/>
      <protection/>
    </xf>
    <xf numFmtId="180" fontId="2" fillId="0" borderId="8" xfId="36" applyNumberFormat="1" applyFont="1" applyBorder="1" applyAlignment="1">
      <alignment horizontal="center"/>
      <protection/>
    </xf>
    <xf numFmtId="0" fontId="1" fillId="0" borderId="0" xfId="36" applyFont="1" applyAlignment="1">
      <alignment horizontal="right"/>
      <protection/>
    </xf>
    <xf numFmtId="180" fontId="1" fillId="0" borderId="1" xfId="36" applyNumberFormat="1" applyFont="1" applyBorder="1" applyAlignment="1">
      <alignment horizontal="center"/>
      <protection/>
    </xf>
    <xf numFmtId="180" fontId="1" fillId="0" borderId="0" xfId="36" applyNumberFormat="1" applyFont="1" applyBorder="1" applyAlignment="1">
      <alignment horizontal="center"/>
      <protection/>
    </xf>
    <xf numFmtId="0" fontId="2" fillId="0" borderId="0" xfId="36" applyFont="1" applyAlignment="1">
      <alignment horizontal="left"/>
      <protection/>
    </xf>
    <xf numFmtId="0" fontId="1" fillId="0" borderId="0" xfId="37" applyFont="1">
      <alignment/>
      <protection/>
    </xf>
    <xf numFmtId="0" fontId="2" fillId="0" borderId="0" xfId="37" applyFont="1" applyAlignment="1">
      <alignment horizontal="center"/>
      <protection/>
    </xf>
    <xf numFmtId="0" fontId="2" fillId="0" borderId="0" xfId="37" applyFont="1">
      <alignment/>
      <protection/>
    </xf>
    <xf numFmtId="0" fontId="1" fillId="0" borderId="0" xfId="37" applyFont="1" applyAlignment="1">
      <alignment horizontal="centerContinuous"/>
      <protection/>
    </xf>
    <xf numFmtId="0" fontId="2" fillId="0" borderId="0" xfId="37" applyFont="1" applyAlignment="1">
      <alignment horizontal="centerContinuous"/>
      <protection/>
    </xf>
    <xf numFmtId="0" fontId="2" fillId="0" borderId="0" xfId="37" applyFont="1" applyAlignment="1">
      <alignment/>
      <protection/>
    </xf>
    <xf numFmtId="0" fontId="2" fillId="0" borderId="4" xfId="37" applyFont="1" applyBorder="1">
      <alignment/>
      <protection/>
    </xf>
    <xf numFmtId="0" fontId="2" fillId="0" borderId="5" xfId="37" applyFont="1" applyBorder="1" applyAlignment="1">
      <alignment horizontal="center"/>
      <protection/>
    </xf>
    <xf numFmtId="0" fontId="2" fillId="0" borderId="6" xfId="37" applyFont="1" applyBorder="1">
      <alignment/>
      <protection/>
    </xf>
    <xf numFmtId="0" fontId="2" fillId="0" borderId="7" xfId="37" applyFont="1" applyBorder="1" applyAlignment="1">
      <alignment horizontal="center"/>
      <protection/>
    </xf>
    <xf numFmtId="0" fontId="2" fillId="0" borderId="8" xfId="37" applyFont="1" applyBorder="1" applyAlignment="1">
      <alignment horizontal="center"/>
      <protection/>
    </xf>
    <xf numFmtId="0" fontId="1" fillId="0" borderId="1" xfId="37" applyFont="1" applyBorder="1" applyAlignment="1">
      <alignment horizontal="center"/>
      <protection/>
    </xf>
    <xf numFmtId="0" fontId="1" fillId="0" borderId="0" xfId="37" applyFont="1" applyAlignment="1">
      <alignment horizontal="center"/>
      <protection/>
    </xf>
    <xf numFmtId="0" fontId="1" fillId="0" borderId="0" xfId="37" applyFont="1" applyBorder="1">
      <alignment/>
      <protection/>
    </xf>
    <xf numFmtId="0" fontId="1" fillId="0" borderId="0" xfId="37" applyFont="1" applyBorder="1" applyAlignment="1">
      <alignment horizontal="center"/>
      <protection/>
    </xf>
    <xf numFmtId="0" fontId="2" fillId="0" borderId="9" xfId="37" applyFont="1" applyBorder="1" applyAlignment="1">
      <alignment horizontal="center"/>
      <protection/>
    </xf>
    <xf numFmtId="0" fontId="1" fillId="0" borderId="0" xfId="38" applyFont="1">
      <alignment/>
      <protection/>
    </xf>
    <xf numFmtId="0" fontId="2" fillId="0" borderId="0" xfId="38" applyFont="1" applyAlignment="1">
      <alignment horizontal="center"/>
      <protection/>
    </xf>
    <xf numFmtId="0" fontId="2" fillId="0" borderId="0" xfId="38" applyFont="1">
      <alignment/>
      <protection/>
    </xf>
    <xf numFmtId="0" fontId="2" fillId="0" borderId="0" xfId="38" applyFont="1" applyAlignment="1">
      <alignment horizontal="centerContinuous"/>
      <protection/>
    </xf>
    <xf numFmtId="0" fontId="2" fillId="0" borderId="4" xfId="38" applyFont="1" applyBorder="1">
      <alignment/>
      <protection/>
    </xf>
    <xf numFmtId="0" fontId="1" fillId="0" borderId="0" xfId="38" applyFont="1" applyBorder="1" applyAlignment="1">
      <alignment horizontal="center"/>
      <protection/>
    </xf>
    <xf numFmtId="3" fontId="2" fillId="0" borderId="0" xfId="0" applyNumberFormat="1" applyFont="1" applyAlignment="1">
      <alignment/>
    </xf>
    <xf numFmtId="3" fontId="2" fillId="0" borderId="4" xfId="0" applyNumberFormat="1" applyFont="1" applyBorder="1" applyAlignment="1">
      <alignment/>
    </xf>
    <xf numFmtId="3" fontId="2" fillId="0" borderId="10" xfId="0" applyNumberFormat="1" applyFont="1" applyBorder="1" applyAlignment="1">
      <alignment horizontal="centerContinuous"/>
    </xf>
    <xf numFmtId="3" fontId="2" fillId="0" borderId="11" xfId="0" applyNumberFormat="1" applyFont="1" applyBorder="1" applyAlignment="1">
      <alignment horizontal="centerContinuous"/>
    </xf>
    <xf numFmtId="3" fontId="2" fillId="0" borderId="6" xfId="0" applyNumberFormat="1" applyFont="1" applyBorder="1" applyAlignment="1">
      <alignment horizontal="right"/>
    </xf>
    <xf numFmtId="3" fontId="2" fillId="0" borderId="7" xfId="0" applyNumberFormat="1" applyFont="1" applyBorder="1" applyAlignment="1">
      <alignment horizontal="right"/>
    </xf>
    <xf numFmtId="3" fontId="2" fillId="0" borderId="8" xfId="0" applyNumberFormat="1" applyFont="1" applyBorder="1" applyAlignment="1">
      <alignment horizontal="centerContinuous"/>
    </xf>
    <xf numFmtId="3" fontId="2" fillId="0" borderId="0" xfId="0" applyNumberFormat="1" applyFont="1" applyBorder="1" applyAlignment="1">
      <alignment horizontal="centerContinuous"/>
    </xf>
    <xf numFmtId="181" fontId="2" fillId="0" borderId="8" xfId="0" applyNumberFormat="1" applyFont="1" applyBorder="1" applyAlignment="1">
      <alignment/>
    </xf>
    <xf numFmtId="181" fontId="2" fillId="0" borderId="0" xfId="0" applyNumberFormat="1" applyFont="1" applyAlignment="1">
      <alignment/>
    </xf>
    <xf numFmtId="2" fontId="2" fillId="0" borderId="0" xfId="0" applyNumberFormat="1" applyFont="1" applyAlignment="1">
      <alignment/>
    </xf>
    <xf numFmtId="2" fontId="2" fillId="0" borderId="0" xfId="0" applyNumberFormat="1" applyFont="1" applyBorder="1" applyAlignment="1">
      <alignment/>
    </xf>
    <xf numFmtId="3" fontId="1" fillId="0" borderId="0" xfId="0" applyNumberFormat="1" applyFont="1" applyFill="1" applyAlignment="1">
      <alignment horizontal="right"/>
    </xf>
    <xf numFmtId="181" fontId="1" fillId="0" borderId="1" xfId="0" applyNumberFormat="1" applyFont="1" applyFill="1" applyBorder="1" applyAlignment="1">
      <alignment/>
    </xf>
    <xf numFmtId="181" fontId="1" fillId="0" borderId="12" xfId="0" applyNumberFormat="1" applyFont="1" applyFill="1" applyBorder="1" applyAlignment="1">
      <alignment/>
    </xf>
    <xf numFmtId="2" fontId="1" fillId="0" borderId="12" xfId="0" applyNumberFormat="1" applyFont="1" applyFill="1" applyBorder="1" applyAlignment="1">
      <alignment/>
    </xf>
    <xf numFmtId="181" fontId="1" fillId="0" borderId="8" xfId="0" applyNumberFormat="1" applyFont="1" applyFill="1" applyBorder="1" applyAlignment="1">
      <alignment/>
    </xf>
    <xf numFmtId="181" fontId="1" fillId="0" borderId="0" xfId="0" applyNumberFormat="1" applyFont="1" applyFill="1" applyBorder="1" applyAlignment="1">
      <alignment/>
    </xf>
    <xf numFmtId="2" fontId="1" fillId="0" borderId="0" xfId="0" applyNumberFormat="1" applyFont="1" applyFill="1" applyBorder="1" applyAlignment="1">
      <alignment/>
    </xf>
    <xf numFmtId="181" fontId="1" fillId="0" borderId="0" xfId="0" applyNumberFormat="1" applyFont="1" applyFill="1" applyAlignment="1">
      <alignment/>
    </xf>
    <xf numFmtId="2" fontId="1" fillId="0" borderId="0" xfId="0" applyNumberFormat="1" applyFont="1" applyFill="1" applyAlignment="1">
      <alignment/>
    </xf>
    <xf numFmtId="0" fontId="1" fillId="0" borderId="0" xfId="0" applyFont="1" applyFill="1" applyBorder="1" applyAlignment="1">
      <alignment horizontal="right"/>
    </xf>
    <xf numFmtId="3" fontId="1" fillId="0" borderId="0" xfId="0" applyNumberFormat="1" applyFont="1" applyFill="1" applyBorder="1" applyAlignment="1">
      <alignment horizontal="right"/>
    </xf>
    <xf numFmtId="181" fontId="1" fillId="0" borderId="1" xfId="0" applyNumberFormat="1" applyFont="1" applyFill="1" applyBorder="1" applyAlignment="1">
      <alignment horizontal="right"/>
    </xf>
    <xf numFmtId="181" fontId="1" fillId="0" borderId="12" xfId="0" applyNumberFormat="1" applyFont="1" applyFill="1" applyBorder="1" applyAlignment="1">
      <alignment horizontal="right"/>
    </xf>
    <xf numFmtId="180" fontId="1" fillId="0" borderId="12" xfId="0" applyNumberFormat="1" applyFont="1" applyFill="1" applyBorder="1" applyAlignment="1">
      <alignment horizontal="right"/>
    </xf>
    <xf numFmtId="181" fontId="1" fillId="0" borderId="8" xfId="0" applyNumberFormat="1" applyFont="1" applyFill="1" applyBorder="1" applyAlignment="1">
      <alignment horizontal="right"/>
    </xf>
    <xf numFmtId="181" fontId="1" fillId="0" borderId="0" xfId="0" applyNumberFormat="1" applyFont="1" applyFill="1" applyBorder="1" applyAlignment="1">
      <alignment horizontal="right"/>
    </xf>
    <xf numFmtId="181" fontId="1" fillId="0" borderId="0" xfId="0" applyNumberFormat="1" applyFont="1" applyFill="1" applyAlignment="1">
      <alignment horizontal="right"/>
    </xf>
    <xf numFmtId="2" fontId="1" fillId="0" borderId="12" xfId="0" applyNumberFormat="1" applyFont="1" applyFill="1" applyBorder="1" applyAlignment="1">
      <alignment horizontal="right"/>
    </xf>
    <xf numFmtId="181" fontId="1" fillId="0" borderId="7" xfId="0" applyNumberFormat="1" applyFont="1" applyFill="1" applyBorder="1" applyAlignment="1">
      <alignment/>
    </xf>
    <xf numFmtId="181" fontId="1" fillId="0" borderId="6" xfId="0" applyNumberFormat="1" applyFont="1" applyFill="1" applyBorder="1" applyAlignment="1">
      <alignment/>
    </xf>
    <xf numFmtId="2" fontId="1" fillId="0" borderId="6" xfId="0" applyNumberFormat="1" applyFont="1" applyFill="1" applyBorder="1" applyAlignment="1">
      <alignment/>
    </xf>
    <xf numFmtId="181" fontId="1" fillId="0" borderId="13" xfId="0" applyNumberFormat="1" applyFont="1" applyFill="1" applyBorder="1" applyAlignment="1">
      <alignment horizontal="right"/>
    </xf>
    <xf numFmtId="2" fontId="1" fillId="0" borderId="14" xfId="0" applyNumberFormat="1" applyFont="1" applyFill="1" applyBorder="1" applyAlignment="1">
      <alignment/>
    </xf>
    <xf numFmtId="3" fontId="1" fillId="0" borderId="13" xfId="0" applyNumberFormat="1" applyFont="1" applyFill="1" applyBorder="1" applyAlignment="1">
      <alignment horizontal="right"/>
    </xf>
    <xf numFmtId="180" fontId="1" fillId="0" borderId="1" xfId="37" applyNumberFormat="1" applyFont="1" applyBorder="1" applyAlignment="1">
      <alignment horizontal="center"/>
      <protection/>
    </xf>
    <xf numFmtId="0" fontId="2" fillId="0" borderId="0" xfId="0" applyFont="1" applyFill="1" applyBorder="1" applyAlignment="1">
      <alignment horizontal="right"/>
    </xf>
    <xf numFmtId="0" fontId="2" fillId="0" borderId="0" xfId="37" applyFont="1" applyBorder="1" applyAlignment="1">
      <alignment horizontal="center"/>
      <protection/>
    </xf>
    <xf numFmtId="180" fontId="2" fillId="0" borderId="9" xfId="36" applyNumberFormat="1" applyFont="1" applyBorder="1" applyAlignment="1">
      <alignment horizontal="center"/>
      <protection/>
    </xf>
    <xf numFmtId="180" fontId="1" fillId="0" borderId="15" xfId="36" applyNumberFormat="1" applyFont="1" applyBorder="1" applyAlignment="1">
      <alignment horizontal="center"/>
      <protection/>
    </xf>
    <xf numFmtId="180" fontId="2" fillId="0" borderId="9" xfId="36" applyNumberFormat="1" applyFont="1" applyBorder="1">
      <alignment/>
      <protection/>
    </xf>
    <xf numFmtId="180" fontId="2" fillId="0" borderId="0" xfId="37" applyNumberFormat="1" applyFont="1" applyAlignment="1">
      <alignment horizontal="center"/>
      <protection/>
    </xf>
    <xf numFmtId="180" fontId="1" fillId="0" borderId="0" xfId="37" applyNumberFormat="1" applyFont="1" applyBorder="1" applyAlignment="1">
      <alignment horizontal="center"/>
      <protection/>
    </xf>
    <xf numFmtId="1" fontId="1" fillId="0" borderId="12" xfId="0" applyNumberFormat="1" applyFont="1" applyFill="1" applyBorder="1" applyAlignment="1">
      <alignment/>
    </xf>
    <xf numFmtId="1" fontId="1" fillId="0" borderId="0" xfId="0" applyNumberFormat="1" applyFont="1" applyFill="1" applyBorder="1" applyAlignment="1">
      <alignment/>
    </xf>
    <xf numFmtId="1" fontId="1" fillId="0" borderId="6" xfId="0" applyNumberFormat="1" applyFont="1" applyFill="1" applyBorder="1" applyAlignment="1">
      <alignment/>
    </xf>
    <xf numFmtId="0" fontId="1" fillId="0" borderId="16" xfId="37" applyFont="1" applyBorder="1" applyAlignment="1">
      <alignment horizontal="right"/>
      <protection/>
    </xf>
    <xf numFmtId="0" fontId="2" fillId="0" borderId="8" xfId="0" applyFont="1" applyFill="1" applyBorder="1" applyAlignment="1">
      <alignment/>
    </xf>
    <xf numFmtId="0" fontId="2" fillId="0" borderId="0" xfId="0" applyFont="1" applyFill="1" applyBorder="1" applyAlignment="1">
      <alignment/>
    </xf>
    <xf numFmtId="0" fontId="2" fillId="0" borderId="16" xfId="0" applyFont="1" applyFill="1" applyBorder="1" applyAlignment="1">
      <alignment/>
    </xf>
    <xf numFmtId="0" fontId="2" fillId="0" borderId="6" xfId="0" applyFont="1" applyFill="1" applyBorder="1" applyAlignment="1">
      <alignment horizontal="right"/>
    </xf>
    <xf numFmtId="0" fontId="1" fillId="0" borderId="0" xfId="0" applyFont="1" applyFill="1" applyAlignment="1">
      <alignment horizontal="right"/>
    </xf>
    <xf numFmtId="0" fontId="1" fillId="0" borderId="0" xfId="0" applyFont="1" applyFill="1" applyBorder="1" applyAlignment="1">
      <alignment/>
    </xf>
    <xf numFmtId="0" fontId="1" fillId="0" borderId="0" xfId="0" applyFont="1" applyFill="1" applyAlignment="1">
      <alignment/>
    </xf>
    <xf numFmtId="0" fontId="2" fillId="0" borderId="8" xfId="37" applyFont="1" applyBorder="1" applyAlignment="1" quotePrefix="1">
      <alignment horizontal="center"/>
      <protection/>
    </xf>
    <xf numFmtId="0" fontId="2" fillId="0" borderId="17" xfId="38" applyFont="1" applyBorder="1" applyAlignment="1">
      <alignment horizontal="center"/>
      <protection/>
    </xf>
    <xf numFmtId="0" fontId="2" fillId="0" borderId="4" xfId="38" applyFont="1" applyBorder="1" applyAlignment="1">
      <alignment horizontal="center"/>
      <protection/>
    </xf>
    <xf numFmtId="0" fontId="2" fillId="0" borderId="18" xfId="38" applyFont="1" applyBorder="1" applyAlignment="1">
      <alignment horizontal="center"/>
      <protection/>
    </xf>
    <xf numFmtId="0" fontId="2" fillId="0" borderId="6" xfId="38" applyFont="1" applyBorder="1" applyAlignment="1">
      <alignment horizontal="center"/>
      <protection/>
    </xf>
    <xf numFmtId="0" fontId="2" fillId="0" borderId="0" xfId="38" applyFont="1" applyBorder="1" applyAlignment="1">
      <alignment horizontal="center"/>
      <protection/>
    </xf>
    <xf numFmtId="0" fontId="2" fillId="0" borderId="9" xfId="38" applyFont="1" applyBorder="1" applyAlignment="1">
      <alignment horizontal="right"/>
      <protection/>
    </xf>
    <xf numFmtId="0" fontId="2" fillId="0" borderId="0" xfId="38" applyFont="1" applyBorder="1" applyAlignment="1">
      <alignment horizontal="right"/>
      <protection/>
    </xf>
    <xf numFmtId="3" fontId="2" fillId="0" borderId="0" xfId="38" applyNumberFormat="1" applyFont="1" applyBorder="1" applyAlignment="1">
      <alignment horizontal="right"/>
      <protection/>
    </xf>
    <xf numFmtId="180" fontId="2" fillId="0" borderId="9" xfId="36" applyNumberFormat="1" applyFont="1" applyBorder="1" applyAlignment="1">
      <alignment horizontal="right"/>
      <protection/>
    </xf>
    <xf numFmtId="0" fontId="2" fillId="0" borderId="0" xfId="36" applyFont="1" applyBorder="1" applyAlignment="1">
      <alignment horizontal="center"/>
      <protection/>
    </xf>
    <xf numFmtId="180" fontId="2" fillId="0" borderId="0" xfId="36" applyNumberFormat="1" applyFont="1" applyBorder="1" applyAlignment="1">
      <alignment horizontal="right"/>
      <protection/>
    </xf>
    <xf numFmtId="3" fontId="1" fillId="0" borderId="1" xfId="37" applyNumberFormat="1" applyFont="1" applyBorder="1" applyAlignment="1">
      <alignment horizontal="center"/>
      <protection/>
    </xf>
    <xf numFmtId="3" fontId="2" fillId="0" borderId="8" xfId="37" applyNumberFormat="1" applyFont="1" applyBorder="1" applyAlignment="1">
      <alignment horizontal="center"/>
      <protection/>
    </xf>
    <xf numFmtId="2" fontId="2" fillId="0" borderId="0" xfId="0" applyNumberFormat="1" applyFont="1" applyFill="1" applyBorder="1" applyAlignment="1">
      <alignment/>
    </xf>
    <xf numFmtId="0" fontId="2" fillId="0" borderId="0" xfId="0" applyFont="1" applyFill="1" applyAlignment="1">
      <alignment/>
    </xf>
    <xf numFmtId="3" fontId="2" fillId="0" borderId="0" xfId="0" applyNumberFormat="1" applyFont="1" applyFill="1" applyAlignment="1">
      <alignment/>
    </xf>
    <xf numFmtId="181" fontId="2" fillId="0" borderId="8" xfId="0" applyNumberFormat="1" applyFont="1" applyFill="1" applyBorder="1" applyAlignment="1">
      <alignment/>
    </xf>
    <xf numFmtId="181" fontId="2" fillId="0" borderId="0" xfId="0" applyNumberFormat="1" applyFont="1" applyFill="1" applyAlignment="1">
      <alignment/>
    </xf>
    <xf numFmtId="2" fontId="2" fillId="0" borderId="0" xfId="0" applyNumberFormat="1" applyFont="1" applyFill="1" applyAlignment="1">
      <alignment/>
    </xf>
    <xf numFmtId="180" fontId="1" fillId="0" borderId="8" xfId="0" applyNumberFormat="1" applyFont="1" applyFill="1" applyBorder="1" applyAlignment="1">
      <alignment/>
    </xf>
    <xf numFmtId="180" fontId="1" fillId="0" borderId="0" xfId="0" applyNumberFormat="1" applyFont="1" applyFill="1" applyAlignment="1">
      <alignment/>
    </xf>
    <xf numFmtId="180" fontId="1" fillId="0" borderId="0" xfId="0" applyNumberFormat="1" applyFont="1" applyFill="1" applyBorder="1" applyAlignment="1">
      <alignment/>
    </xf>
    <xf numFmtId="0" fontId="2" fillId="0" borderId="4" xfId="0" applyFont="1" applyFill="1" applyBorder="1" applyAlignment="1">
      <alignment/>
    </xf>
    <xf numFmtId="3" fontId="2" fillId="0" borderId="10" xfId="0" applyNumberFormat="1" applyFont="1" applyFill="1" applyBorder="1" applyAlignment="1">
      <alignment horizontal="centerContinuous"/>
    </xf>
    <xf numFmtId="3" fontId="2" fillId="0" borderId="11" xfId="0" applyNumberFormat="1" applyFont="1" applyFill="1" applyBorder="1" applyAlignment="1">
      <alignment horizontal="centerContinuous"/>
    </xf>
    <xf numFmtId="3" fontId="2" fillId="0" borderId="7" xfId="0" applyNumberFormat="1" applyFont="1" applyFill="1" applyBorder="1" applyAlignment="1">
      <alignment horizontal="right"/>
    </xf>
    <xf numFmtId="3" fontId="2" fillId="0" borderId="6" xfId="0" applyNumberFormat="1" applyFont="1" applyFill="1" applyBorder="1" applyAlignment="1">
      <alignment horizontal="right"/>
    </xf>
    <xf numFmtId="0" fontId="2" fillId="0" borderId="0" xfId="0" applyFont="1" applyFill="1" applyAlignment="1">
      <alignment horizontal="right"/>
    </xf>
    <xf numFmtId="3" fontId="2" fillId="0" borderId="8" xfId="0" applyNumberFormat="1" applyFont="1" applyFill="1" applyBorder="1" applyAlignment="1">
      <alignment horizontal="centerContinuous"/>
    </xf>
    <xf numFmtId="3" fontId="2" fillId="0" borderId="0" xfId="0" applyNumberFormat="1" applyFont="1" applyFill="1" applyBorder="1" applyAlignment="1">
      <alignment horizontal="centerContinuous"/>
    </xf>
    <xf numFmtId="181" fontId="2" fillId="0" borderId="8" xfId="0" applyNumberFormat="1" applyFont="1" applyFill="1" applyBorder="1" applyAlignment="1">
      <alignment horizontal="right"/>
    </xf>
    <xf numFmtId="181" fontId="2" fillId="0" borderId="0" xfId="0" applyNumberFormat="1" applyFont="1" applyFill="1" applyAlignment="1">
      <alignment horizontal="right"/>
    </xf>
    <xf numFmtId="180" fontId="2" fillId="0" borderId="0" xfId="0" applyNumberFormat="1" applyFont="1" applyFill="1" applyAlignment="1">
      <alignment horizontal="right"/>
    </xf>
    <xf numFmtId="181" fontId="2" fillId="0" borderId="0" xfId="0" applyNumberFormat="1" applyFont="1" applyFill="1" applyBorder="1" applyAlignment="1">
      <alignment/>
    </xf>
    <xf numFmtId="1" fontId="2" fillId="0" borderId="0" xfId="0" applyNumberFormat="1" applyFont="1" applyFill="1" applyBorder="1" applyAlignment="1">
      <alignment/>
    </xf>
    <xf numFmtId="2" fontId="2" fillId="0" borderId="0" xfId="0" applyNumberFormat="1" applyFont="1" applyFill="1" applyAlignment="1">
      <alignment horizontal="right"/>
    </xf>
    <xf numFmtId="4" fontId="1" fillId="0" borderId="0" xfId="0" applyNumberFormat="1" applyFont="1" applyFill="1" applyAlignment="1">
      <alignment horizontal="right"/>
    </xf>
    <xf numFmtId="0" fontId="1" fillId="0" borderId="0" xfId="37" applyFont="1" applyBorder="1" applyAlignment="1">
      <alignment horizontal="right"/>
      <protection/>
    </xf>
    <xf numFmtId="0" fontId="2" fillId="0" borderId="0" xfId="37" applyFont="1" applyBorder="1">
      <alignment/>
      <protection/>
    </xf>
    <xf numFmtId="3" fontId="1" fillId="0" borderId="0" xfId="37" applyNumberFormat="1" applyFont="1" applyBorder="1" applyAlignment="1">
      <alignment horizontal="center"/>
      <protection/>
    </xf>
    <xf numFmtId="181" fontId="2" fillId="0" borderId="19" xfId="0" applyNumberFormat="1" applyFont="1" applyFill="1" applyBorder="1" applyAlignment="1">
      <alignment/>
    </xf>
    <xf numFmtId="181" fontId="2" fillId="0" borderId="20" xfId="0" applyNumberFormat="1" applyFont="1" applyFill="1" applyBorder="1" applyAlignment="1">
      <alignment/>
    </xf>
    <xf numFmtId="180" fontId="2" fillId="0" borderId="0" xfId="0" applyNumberFormat="1" applyFont="1" applyFill="1" applyBorder="1" applyAlignment="1">
      <alignment/>
    </xf>
    <xf numFmtId="180" fontId="2" fillId="0" borderId="0" xfId="0" applyNumberFormat="1" applyFont="1" applyFill="1" applyBorder="1" applyAlignment="1">
      <alignment horizontal="right"/>
    </xf>
    <xf numFmtId="180" fontId="2" fillId="0" borderId="9" xfId="0" applyNumberFormat="1" applyFont="1" applyFill="1" applyBorder="1" applyAlignment="1">
      <alignment/>
    </xf>
    <xf numFmtId="3" fontId="2" fillId="0" borderId="0" xfId="37" applyNumberFormat="1" applyFont="1">
      <alignment/>
      <protection/>
    </xf>
    <xf numFmtId="0" fontId="2" fillId="0" borderId="8" xfId="37" applyFont="1" applyFill="1" applyBorder="1" applyAlignment="1">
      <alignment horizontal="center"/>
      <protection/>
    </xf>
    <xf numFmtId="3" fontId="2" fillId="0" borderId="8" xfId="37" applyNumberFormat="1" applyFont="1" applyFill="1" applyBorder="1" applyAlignment="1">
      <alignment horizontal="center"/>
      <protection/>
    </xf>
    <xf numFmtId="180" fontId="1" fillId="0" borderId="0" xfId="36" applyNumberFormat="1" applyFont="1" applyFill="1" applyBorder="1" applyAlignment="1">
      <alignment horizontal="center"/>
      <protection/>
    </xf>
    <xf numFmtId="0" fontId="1" fillId="0" borderId="0" xfId="36" applyFont="1" applyFill="1" applyAlignment="1">
      <alignment horizontal="right"/>
      <protection/>
    </xf>
    <xf numFmtId="0" fontId="1" fillId="0" borderId="0" xfId="36" applyFont="1" applyFill="1" applyAlignment="1">
      <alignment horizontal="center"/>
      <protection/>
    </xf>
    <xf numFmtId="0" fontId="2" fillId="0" borderId="0" xfId="36" applyFont="1" applyFill="1" applyBorder="1" applyAlignment="1">
      <alignment horizontal="center"/>
      <protection/>
    </xf>
    <xf numFmtId="180" fontId="2" fillId="0" borderId="9" xfId="36" applyNumberFormat="1" applyFont="1" applyFill="1" applyBorder="1" applyAlignment="1">
      <alignment horizontal="right"/>
      <protection/>
    </xf>
    <xf numFmtId="180" fontId="2" fillId="0" borderId="0" xfId="36" applyNumberFormat="1" applyFont="1" applyFill="1" applyBorder="1" applyAlignment="1">
      <alignment horizontal="right"/>
      <protection/>
    </xf>
    <xf numFmtId="0" fontId="2" fillId="0" borderId="0" xfId="38" applyFont="1" applyFill="1">
      <alignment/>
      <protection/>
    </xf>
    <xf numFmtId="0" fontId="2" fillId="0" borderId="0" xfId="38" applyFont="1" applyFill="1" applyAlignment="1">
      <alignment horizontal="center"/>
      <protection/>
    </xf>
    <xf numFmtId="0" fontId="1" fillId="0" borderId="0" xfId="38" applyFont="1" applyFill="1" applyAlignment="1">
      <alignment horizontal="center"/>
      <protection/>
    </xf>
    <xf numFmtId="0" fontId="2" fillId="0" borderId="4" xfId="38" applyFont="1" applyFill="1" applyBorder="1">
      <alignment/>
      <protection/>
    </xf>
    <xf numFmtId="0" fontId="2" fillId="0" borderId="17" xfId="38" applyFont="1" applyFill="1" applyBorder="1" applyAlignment="1">
      <alignment horizontal="center"/>
      <protection/>
    </xf>
    <xf numFmtId="0" fontId="2" fillId="0" borderId="4" xfId="38" applyFont="1" applyFill="1" applyBorder="1" applyAlignment="1">
      <alignment horizontal="center"/>
      <protection/>
    </xf>
    <xf numFmtId="0" fontId="2" fillId="0" borderId="6" xfId="38" applyFont="1" applyFill="1" applyBorder="1" applyAlignment="1">
      <alignment horizontal="center"/>
      <protection/>
    </xf>
    <xf numFmtId="0" fontId="2" fillId="0" borderId="18" xfId="38" applyFont="1" applyFill="1" applyBorder="1" applyAlignment="1">
      <alignment horizontal="center"/>
      <protection/>
    </xf>
    <xf numFmtId="0" fontId="2" fillId="0" borderId="0" xfId="38" applyFont="1" applyFill="1" applyBorder="1" applyAlignment="1">
      <alignment horizontal="center"/>
      <protection/>
    </xf>
    <xf numFmtId="0" fontId="2" fillId="0" borderId="9" xfId="38" applyFont="1" applyFill="1" applyBorder="1" applyAlignment="1">
      <alignment horizontal="right"/>
      <protection/>
    </xf>
    <xf numFmtId="0" fontId="2" fillId="0" borderId="0" xfId="38" applyFont="1" applyFill="1" applyBorder="1" applyAlignment="1">
      <alignment horizontal="right"/>
      <protection/>
    </xf>
    <xf numFmtId="3" fontId="2" fillId="0" borderId="0" xfId="38" applyNumberFormat="1" applyFont="1" applyFill="1" applyBorder="1" applyAlignment="1">
      <alignment horizontal="right"/>
      <protection/>
    </xf>
    <xf numFmtId="0" fontId="13" fillId="0" borderId="0" xfId="0" applyFont="1" applyAlignment="1">
      <alignment/>
    </xf>
    <xf numFmtId="0" fontId="1" fillId="0" borderId="0" xfId="0" applyFont="1" applyFill="1" applyAlignment="1">
      <alignment vertical="center"/>
    </xf>
    <xf numFmtId="0" fontId="2" fillId="0" borderId="0" xfId="0" applyFont="1" applyFill="1" applyAlignment="1">
      <alignment vertical="center"/>
    </xf>
    <xf numFmtId="3" fontId="2" fillId="0" borderId="21" xfId="0" applyNumberFormat="1" applyFont="1" applyFill="1" applyBorder="1" applyAlignment="1">
      <alignment horizontal="center" vertical="center"/>
    </xf>
    <xf numFmtId="3" fontId="2" fillId="0" borderId="22" xfId="0" applyNumberFormat="1" applyFont="1" applyFill="1" applyBorder="1" applyAlignment="1">
      <alignment horizontal="center" vertical="center"/>
    </xf>
    <xf numFmtId="3" fontId="2" fillId="0" borderId="23" xfId="0" applyNumberFormat="1" applyFont="1" applyFill="1" applyBorder="1" applyAlignment="1">
      <alignment horizontal="center" vertical="center"/>
    </xf>
    <xf numFmtId="0" fontId="2" fillId="0" borderId="0" xfId="0" applyFont="1" applyFill="1" applyBorder="1" applyAlignment="1">
      <alignment horizontal="left" vertical="center" wrapText="1"/>
    </xf>
    <xf numFmtId="180" fontId="2" fillId="0" borderId="8" xfId="0" applyNumberFormat="1" applyFont="1" applyFill="1" applyBorder="1" applyAlignment="1">
      <alignment/>
    </xf>
    <xf numFmtId="180" fontId="2" fillId="0" borderId="0" xfId="0" applyNumberFormat="1" applyFont="1" applyFill="1" applyBorder="1" applyAlignment="1">
      <alignment/>
    </xf>
    <xf numFmtId="180" fontId="2" fillId="0" borderId="16" xfId="0" applyNumberFormat="1" applyFont="1" applyFill="1" applyBorder="1" applyAlignment="1">
      <alignment/>
    </xf>
    <xf numFmtId="180" fontId="2" fillId="0" borderId="0" xfId="0" applyNumberFormat="1" applyFont="1" applyFill="1" applyAlignment="1">
      <alignment/>
    </xf>
    <xf numFmtId="180" fontId="2" fillId="0" borderId="1" xfId="0" applyNumberFormat="1" applyFont="1" applyFill="1" applyBorder="1" applyAlignment="1">
      <alignment/>
    </xf>
    <xf numFmtId="180" fontId="2" fillId="0" borderId="1" xfId="0" applyNumberFormat="1" applyFont="1" applyFill="1" applyBorder="1" applyAlignment="1">
      <alignment/>
    </xf>
    <xf numFmtId="0" fontId="2" fillId="0" borderId="0" xfId="0" applyFont="1" applyFill="1" applyAlignment="1">
      <alignment horizontal="left"/>
    </xf>
    <xf numFmtId="180" fontId="2" fillId="0" borderId="8" xfId="0" applyNumberFormat="1" applyFont="1" applyFill="1" applyBorder="1" applyAlignment="1">
      <alignment/>
    </xf>
    <xf numFmtId="180" fontId="2" fillId="0" borderId="0" xfId="0" applyNumberFormat="1" applyFont="1" applyFill="1" applyAlignment="1">
      <alignment/>
    </xf>
    <xf numFmtId="180" fontId="2" fillId="0" borderId="7" xfId="0" applyNumberFormat="1" applyFont="1" applyFill="1" applyBorder="1" applyAlignment="1">
      <alignment/>
    </xf>
    <xf numFmtId="180" fontId="2" fillId="0" borderId="6" xfId="0" applyNumberFormat="1" applyFont="1" applyFill="1" applyBorder="1" applyAlignment="1">
      <alignment/>
    </xf>
    <xf numFmtId="180" fontId="2" fillId="0" borderId="14" xfId="0" applyNumberFormat="1" applyFont="1" applyFill="1" applyBorder="1" applyAlignment="1">
      <alignment/>
    </xf>
    <xf numFmtId="180" fontId="2" fillId="0" borderId="7" xfId="0" applyNumberFormat="1" applyFont="1" applyFill="1" applyBorder="1" applyAlignment="1">
      <alignment/>
    </xf>
    <xf numFmtId="180" fontId="2" fillId="0" borderId="6" xfId="0" applyNumberFormat="1" applyFont="1" applyFill="1" applyBorder="1" applyAlignment="1">
      <alignment/>
    </xf>
    <xf numFmtId="180" fontId="1" fillId="0" borderId="8" xfId="0" applyNumberFormat="1" applyFont="1" applyFill="1" applyBorder="1" applyAlignment="1">
      <alignment/>
    </xf>
    <xf numFmtId="180" fontId="1" fillId="0" borderId="0" xfId="0" applyNumberFormat="1" applyFont="1" applyFill="1" applyBorder="1" applyAlignment="1">
      <alignment/>
    </xf>
    <xf numFmtId="180" fontId="1" fillId="0" borderId="16" xfId="0" applyNumberFormat="1"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center"/>
    </xf>
    <xf numFmtId="0" fontId="1" fillId="0" borderId="4" xfId="0" applyFont="1" applyFill="1" applyBorder="1" applyAlignment="1">
      <alignment/>
    </xf>
    <xf numFmtId="0" fontId="2" fillId="0" borderId="24" xfId="0" applyFont="1" applyFill="1" applyBorder="1" applyAlignment="1">
      <alignment horizontal="center"/>
    </xf>
    <xf numFmtId="0" fontId="2" fillId="0" borderId="25" xfId="0" applyFont="1" applyFill="1" applyBorder="1" applyAlignment="1">
      <alignment horizontal="center"/>
    </xf>
    <xf numFmtId="0" fontId="2" fillId="0" borderId="26" xfId="0" applyFont="1" applyFill="1" applyBorder="1" applyAlignment="1">
      <alignment horizontal="center"/>
    </xf>
    <xf numFmtId="0" fontId="2" fillId="0" borderId="4" xfId="0" applyFont="1" applyFill="1" applyBorder="1" applyAlignment="1">
      <alignment horizontal="center"/>
    </xf>
    <xf numFmtId="0" fontId="2" fillId="0" borderId="27" xfId="0" applyFont="1" applyFill="1" applyBorder="1" applyAlignment="1">
      <alignment horizontal="center"/>
    </xf>
    <xf numFmtId="0" fontId="2" fillId="0" borderId="3" xfId="0" applyFont="1" applyFill="1" applyBorder="1" applyAlignment="1">
      <alignment horizontal="center"/>
    </xf>
    <xf numFmtId="0" fontId="2" fillId="0" borderId="28" xfId="0" applyFont="1" applyFill="1" applyBorder="1" applyAlignment="1">
      <alignment horizontal="center"/>
    </xf>
    <xf numFmtId="0" fontId="2" fillId="0" borderId="0" xfId="0" applyFont="1" applyFill="1" applyBorder="1" applyAlignment="1">
      <alignment horizontal="center"/>
    </xf>
    <xf numFmtId="0" fontId="1" fillId="0" borderId="12" xfId="0" applyFont="1" applyFill="1" applyBorder="1" applyAlignment="1">
      <alignment/>
    </xf>
    <xf numFmtId="0" fontId="2" fillId="0" borderId="29" xfId="0" applyFont="1" applyFill="1" applyBorder="1" applyAlignment="1">
      <alignment horizontal="center"/>
    </xf>
    <xf numFmtId="0" fontId="2" fillId="0" borderId="30" xfId="0" applyFont="1" applyFill="1" applyBorder="1" applyAlignment="1">
      <alignment horizontal="center"/>
    </xf>
    <xf numFmtId="0" fontId="2" fillId="0" borderId="31" xfId="0" applyFont="1" applyFill="1" applyBorder="1" applyAlignment="1">
      <alignment horizontal="center"/>
    </xf>
    <xf numFmtId="0" fontId="2" fillId="0" borderId="12" xfId="0" applyFont="1" applyFill="1" applyBorder="1" applyAlignment="1">
      <alignment horizontal="center"/>
    </xf>
    <xf numFmtId="180" fontId="2" fillId="0" borderId="27" xfId="0" applyNumberFormat="1" applyFont="1" applyFill="1" applyBorder="1" applyAlignment="1">
      <alignment horizontal="right"/>
    </xf>
    <xf numFmtId="180" fontId="2" fillId="0" borderId="3" xfId="0" applyNumberFormat="1" applyFont="1" applyFill="1" applyBorder="1" applyAlignment="1">
      <alignment horizontal="right"/>
    </xf>
    <xf numFmtId="180" fontId="2" fillId="0" borderId="28" xfId="0" applyNumberFormat="1" applyFont="1" applyFill="1" applyBorder="1" applyAlignment="1">
      <alignment horizontal="right"/>
    </xf>
    <xf numFmtId="180" fontId="2" fillId="0" borderId="32" xfId="0" applyNumberFormat="1" applyFont="1" applyFill="1" applyBorder="1" applyAlignment="1">
      <alignment horizontal="right"/>
    </xf>
    <xf numFmtId="180" fontId="2" fillId="0" borderId="20" xfId="0" applyNumberFormat="1" applyFont="1" applyFill="1" applyBorder="1" applyAlignment="1">
      <alignment horizontal="right"/>
    </xf>
    <xf numFmtId="180" fontId="1" fillId="0" borderId="33" xfId="0" applyNumberFormat="1" applyFont="1" applyFill="1" applyBorder="1" applyAlignment="1">
      <alignment horizontal="right"/>
    </xf>
    <xf numFmtId="180" fontId="1" fillId="0" borderId="34" xfId="0" applyNumberFormat="1" applyFont="1" applyFill="1" applyBorder="1" applyAlignment="1">
      <alignment horizontal="right"/>
    </xf>
    <xf numFmtId="180" fontId="1" fillId="0" borderId="35" xfId="0" applyNumberFormat="1" applyFont="1" applyFill="1" applyBorder="1" applyAlignment="1">
      <alignment horizontal="right"/>
    </xf>
    <xf numFmtId="180" fontId="1" fillId="0" borderId="36" xfId="0" applyNumberFormat="1" applyFont="1" applyFill="1" applyBorder="1" applyAlignment="1">
      <alignment horizontal="right"/>
    </xf>
    <xf numFmtId="180" fontId="1" fillId="0" borderId="0" xfId="0" applyNumberFormat="1" applyFont="1" applyFill="1" applyBorder="1" applyAlignment="1">
      <alignment horizontal="right"/>
    </xf>
    <xf numFmtId="180" fontId="2" fillId="0" borderId="37" xfId="0" applyNumberFormat="1" applyFont="1" applyFill="1" applyBorder="1" applyAlignment="1">
      <alignment horizontal="right"/>
    </xf>
    <xf numFmtId="180" fontId="1" fillId="0" borderId="38" xfId="0" applyNumberFormat="1" applyFont="1" applyFill="1" applyBorder="1" applyAlignment="1">
      <alignment horizontal="right"/>
    </xf>
    <xf numFmtId="180" fontId="1" fillId="0" borderId="19" xfId="0" applyNumberFormat="1" applyFont="1" applyFill="1" applyBorder="1" applyAlignment="1">
      <alignment horizontal="right"/>
    </xf>
    <xf numFmtId="180" fontId="1" fillId="0" borderId="20" xfId="0" applyNumberFormat="1" applyFont="1" applyFill="1" applyBorder="1" applyAlignment="1">
      <alignment horizontal="right"/>
    </xf>
    <xf numFmtId="180" fontId="1" fillId="0" borderId="39" xfId="0" applyNumberFormat="1" applyFont="1" applyFill="1" applyBorder="1" applyAlignment="1">
      <alignment horizontal="right"/>
    </xf>
    <xf numFmtId="0" fontId="1" fillId="0" borderId="40" xfId="0" applyFont="1" applyFill="1" applyBorder="1" applyAlignment="1">
      <alignment/>
    </xf>
    <xf numFmtId="180" fontId="1" fillId="0" borderId="41" xfId="0" applyNumberFormat="1" applyFont="1" applyFill="1" applyBorder="1" applyAlignment="1">
      <alignment horizontal="right"/>
    </xf>
    <xf numFmtId="180" fontId="1" fillId="0" borderId="42" xfId="0" applyNumberFormat="1" applyFont="1" applyFill="1" applyBorder="1" applyAlignment="1">
      <alignment horizontal="right"/>
    </xf>
    <xf numFmtId="180" fontId="1" fillId="0" borderId="43" xfId="0" applyNumberFormat="1" applyFont="1" applyFill="1" applyBorder="1" applyAlignment="1">
      <alignment horizontal="right"/>
    </xf>
    <xf numFmtId="180" fontId="1" fillId="0" borderId="40" xfId="0" applyNumberFormat="1" applyFont="1" applyFill="1" applyBorder="1" applyAlignment="1">
      <alignment horizontal="right"/>
    </xf>
    <xf numFmtId="0" fontId="2" fillId="0" borderId="9" xfId="0" applyFont="1" applyFill="1" applyBorder="1" applyAlignment="1">
      <alignment horizontal="center"/>
    </xf>
    <xf numFmtId="0" fontId="2" fillId="0" borderId="8" xfId="0" applyFont="1" applyFill="1" applyBorder="1" applyAlignment="1">
      <alignment horizontal="center"/>
    </xf>
    <xf numFmtId="0" fontId="2" fillId="0" borderId="44" xfId="0" applyFont="1" applyFill="1" applyBorder="1" applyAlignment="1">
      <alignment horizontal="center"/>
    </xf>
    <xf numFmtId="0" fontId="2" fillId="0" borderId="45" xfId="0" applyFont="1" applyFill="1" applyBorder="1" applyAlignment="1">
      <alignment horizontal="center"/>
    </xf>
    <xf numFmtId="180" fontId="2" fillId="0" borderId="0" xfId="0" applyNumberFormat="1" applyFont="1" applyFill="1" applyBorder="1" applyAlignment="1">
      <alignment horizontal="center"/>
    </xf>
    <xf numFmtId="180" fontId="1" fillId="0" borderId="9" xfId="0" applyNumberFormat="1" applyFont="1" applyFill="1" applyBorder="1" applyAlignment="1">
      <alignment/>
    </xf>
    <xf numFmtId="180" fontId="1" fillId="0" borderId="44" xfId="0" applyNumberFormat="1" applyFont="1" applyFill="1" applyBorder="1" applyAlignment="1">
      <alignment/>
    </xf>
    <xf numFmtId="180" fontId="1" fillId="0" borderId="45" xfId="0" applyNumberFormat="1" applyFont="1" applyFill="1" applyBorder="1" applyAlignment="1">
      <alignment/>
    </xf>
    <xf numFmtId="180" fontId="2" fillId="0" borderId="9" xfId="0" applyNumberFormat="1" applyFont="1" applyFill="1" applyBorder="1" applyAlignment="1">
      <alignment horizontal="center"/>
    </xf>
    <xf numFmtId="180" fontId="2" fillId="0" borderId="8" xfId="0" applyNumberFormat="1" applyFont="1" applyFill="1" applyBorder="1" applyAlignment="1">
      <alignment horizontal="center"/>
    </xf>
    <xf numFmtId="180" fontId="2" fillId="0" borderId="44" xfId="0" applyNumberFormat="1" applyFont="1" applyFill="1" applyBorder="1" applyAlignment="1">
      <alignment horizontal="center"/>
    </xf>
    <xf numFmtId="180" fontId="2" fillId="0" borderId="45" xfId="0" applyNumberFormat="1" applyFont="1" applyFill="1" applyBorder="1" applyAlignment="1">
      <alignment horizontal="center"/>
    </xf>
    <xf numFmtId="180" fontId="2" fillId="0" borderId="44" xfId="0" applyNumberFormat="1" applyFont="1" applyFill="1" applyBorder="1" applyAlignment="1">
      <alignment/>
    </xf>
    <xf numFmtId="180" fontId="2" fillId="0" borderId="45" xfId="0" applyNumberFormat="1" applyFont="1" applyFill="1" applyBorder="1" applyAlignment="1">
      <alignment/>
    </xf>
    <xf numFmtId="180" fontId="1" fillId="0" borderId="33" xfId="0" applyNumberFormat="1" applyFont="1" applyFill="1" applyBorder="1" applyAlignment="1">
      <alignment/>
    </xf>
    <xf numFmtId="180" fontId="1" fillId="0" borderId="46" xfId="0" applyNumberFormat="1" applyFont="1" applyFill="1" applyBorder="1" applyAlignment="1">
      <alignment/>
    </xf>
    <xf numFmtId="180" fontId="1" fillId="0" borderId="34" xfId="0" applyNumberFormat="1" applyFont="1" applyFill="1" applyBorder="1" applyAlignment="1">
      <alignment/>
    </xf>
    <xf numFmtId="180" fontId="1" fillId="0" borderId="35" xfId="0" applyNumberFormat="1" applyFont="1" applyFill="1" applyBorder="1" applyAlignment="1">
      <alignment/>
    </xf>
    <xf numFmtId="180" fontId="1" fillId="0" borderId="36" xfId="0" applyNumberFormat="1" applyFont="1" applyFill="1" applyBorder="1" applyAlignment="1">
      <alignment/>
    </xf>
    <xf numFmtId="180" fontId="2" fillId="0" borderId="27" xfId="0" applyNumberFormat="1" applyFont="1" applyFill="1" applyBorder="1" applyAlignment="1">
      <alignment/>
    </xf>
    <xf numFmtId="180" fontId="2" fillId="0" borderId="3" xfId="0" applyNumberFormat="1" applyFont="1" applyFill="1" applyBorder="1" applyAlignment="1">
      <alignment/>
    </xf>
    <xf numFmtId="180" fontId="2" fillId="0" borderId="28" xfId="0" applyNumberFormat="1" applyFont="1" applyFill="1" applyBorder="1" applyAlignment="1">
      <alignment/>
    </xf>
    <xf numFmtId="180" fontId="1" fillId="0" borderId="47" xfId="0" applyNumberFormat="1" applyFont="1" applyFill="1" applyBorder="1" applyAlignment="1">
      <alignment/>
    </xf>
    <xf numFmtId="180" fontId="1" fillId="0" borderId="27" xfId="0" applyNumberFormat="1" applyFont="1" applyFill="1" applyBorder="1" applyAlignment="1">
      <alignment/>
    </xf>
    <xf numFmtId="180" fontId="1" fillId="0" borderId="3" xfId="0" applyNumberFormat="1" applyFont="1" applyFill="1" applyBorder="1" applyAlignment="1">
      <alignment/>
    </xf>
    <xf numFmtId="180" fontId="1" fillId="0" borderId="28" xfId="0" applyNumberFormat="1" applyFont="1" applyFill="1" applyBorder="1" applyAlignment="1">
      <alignment/>
    </xf>
    <xf numFmtId="0" fontId="1" fillId="0" borderId="0" xfId="0" applyFont="1" applyFill="1" applyBorder="1" applyAlignment="1">
      <alignment horizontal="left"/>
    </xf>
    <xf numFmtId="0" fontId="1" fillId="0" borderId="22" xfId="0" applyFont="1" applyFill="1" applyBorder="1" applyAlignment="1">
      <alignment/>
    </xf>
    <xf numFmtId="180" fontId="1" fillId="0" borderId="48" xfId="0" applyNumberFormat="1" applyFont="1" applyFill="1" applyBorder="1" applyAlignment="1">
      <alignment/>
    </xf>
    <xf numFmtId="180" fontId="1" fillId="0" borderId="21" xfId="0" applyNumberFormat="1" applyFont="1" applyFill="1" applyBorder="1" applyAlignment="1">
      <alignment/>
    </xf>
    <xf numFmtId="180" fontId="1" fillId="0" borderId="49" xfId="0" applyNumberFormat="1" applyFont="1" applyFill="1" applyBorder="1" applyAlignment="1">
      <alignment/>
    </xf>
    <xf numFmtId="180" fontId="1" fillId="0" borderId="50" xfId="0" applyNumberFormat="1" applyFont="1" applyFill="1" applyBorder="1" applyAlignment="1">
      <alignment/>
    </xf>
    <xf numFmtId="180" fontId="1" fillId="0" borderId="22" xfId="0" applyNumberFormat="1" applyFont="1" applyFill="1" applyBorder="1" applyAlignment="1">
      <alignment/>
    </xf>
    <xf numFmtId="0" fontId="1" fillId="0" borderId="51" xfId="0" applyFont="1" applyFill="1" applyBorder="1" applyAlignment="1">
      <alignment/>
    </xf>
    <xf numFmtId="180" fontId="1" fillId="0" borderId="52" xfId="0" applyNumberFormat="1" applyFont="1" applyFill="1" applyBorder="1" applyAlignment="1">
      <alignment/>
    </xf>
    <xf numFmtId="180" fontId="1" fillId="0" borderId="10" xfId="0" applyNumberFormat="1" applyFont="1" applyFill="1" applyBorder="1" applyAlignment="1">
      <alignment/>
    </xf>
    <xf numFmtId="180" fontId="1" fillId="0" borderId="53" xfId="0" applyNumberFormat="1" applyFont="1" applyFill="1" applyBorder="1" applyAlignment="1">
      <alignment/>
    </xf>
    <xf numFmtId="180" fontId="1" fillId="0" borderId="54" xfId="0" applyNumberFormat="1" applyFont="1" applyFill="1" applyBorder="1" applyAlignment="1">
      <alignment/>
    </xf>
    <xf numFmtId="180" fontId="1" fillId="0" borderId="11" xfId="0" applyNumberFormat="1" applyFont="1" applyFill="1" applyBorder="1" applyAlignment="1">
      <alignment/>
    </xf>
    <xf numFmtId="0" fontId="1" fillId="0" borderId="11" xfId="0" applyFont="1" applyFill="1" applyBorder="1" applyAlignment="1">
      <alignment/>
    </xf>
    <xf numFmtId="0" fontId="2" fillId="0" borderId="52" xfId="0" applyFont="1" applyFill="1" applyBorder="1" applyAlignment="1">
      <alignment horizontal="center"/>
    </xf>
    <xf numFmtId="0" fontId="2" fillId="0" borderId="11" xfId="0" applyFont="1" applyFill="1" applyBorder="1" applyAlignment="1">
      <alignment horizontal="center"/>
    </xf>
    <xf numFmtId="0" fontId="2" fillId="0" borderId="55" xfId="0" applyFont="1" applyFill="1" applyBorder="1" applyAlignment="1">
      <alignment horizontal="center"/>
    </xf>
    <xf numFmtId="0" fontId="2" fillId="0" borderId="54" xfId="0" applyFont="1" applyFill="1" applyBorder="1" applyAlignment="1">
      <alignment horizontal="center"/>
    </xf>
    <xf numFmtId="0" fontId="2" fillId="0" borderId="16" xfId="0" applyFont="1" applyFill="1" applyBorder="1" applyAlignment="1">
      <alignment/>
    </xf>
    <xf numFmtId="0" fontId="1" fillId="0" borderId="16" xfId="0" applyFont="1" applyFill="1" applyBorder="1" applyAlignment="1">
      <alignment/>
    </xf>
    <xf numFmtId="180" fontId="2" fillId="0" borderId="56" xfId="0" applyNumberFormat="1" applyFont="1" applyFill="1" applyBorder="1" applyAlignment="1">
      <alignment/>
    </xf>
    <xf numFmtId="180" fontId="2" fillId="0" borderId="57" xfId="0" applyNumberFormat="1" applyFont="1" applyFill="1" applyBorder="1" applyAlignment="1">
      <alignment/>
    </xf>
    <xf numFmtId="180" fontId="1" fillId="0" borderId="12" xfId="0" applyNumberFormat="1" applyFont="1" applyFill="1" applyBorder="1" applyAlignment="1">
      <alignment/>
    </xf>
    <xf numFmtId="0" fontId="1" fillId="0" borderId="0" xfId="0" applyFont="1" applyBorder="1" applyAlignment="1">
      <alignment horizontal="center"/>
    </xf>
    <xf numFmtId="0" fontId="2" fillId="0" borderId="4" xfId="0" applyFont="1" applyBorder="1" applyAlignment="1">
      <alignment/>
    </xf>
    <xf numFmtId="0" fontId="2" fillId="0" borderId="27" xfId="0" applyFont="1" applyBorder="1" applyAlignment="1">
      <alignment/>
    </xf>
    <xf numFmtId="0" fontId="2" fillId="0" borderId="16" xfId="0" applyFont="1" applyBorder="1" applyAlignment="1">
      <alignment/>
    </xf>
    <xf numFmtId="0" fontId="2" fillId="0" borderId="58" xfId="0" applyFont="1" applyBorder="1" applyAlignment="1">
      <alignment/>
    </xf>
    <xf numFmtId="0" fontId="2" fillId="0" borderId="41" xfId="0" applyFont="1" applyBorder="1" applyAlignment="1">
      <alignment horizontal="right"/>
    </xf>
    <xf numFmtId="0" fontId="2" fillId="0" borderId="40" xfId="0" applyFont="1" applyBorder="1" applyAlignment="1">
      <alignment horizontal="right"/>
    </xf>
    <xf numFmtId="0" fontId="2" fillId="0" borderId="59" xfId="0" applyFont="1" applyBorder="1" applyAlignment="1">
      <alignment horizontal="right"/>
    </xf>
    <xf numFmtId="0" fontId="2" fillId="0" borderId="0" xfId="0" applyFont="1" applyAlignment="1">
      <alignment horizontal="right"/>
    </xf>
    <xf numFmtId="0" fontId="2" fillId="0" borderId="33" xfId="0" applyFont="1" applyBorder="1" applyAlignment="1">
      <alignment horizontal="right"/>
    </xf>
    <xf numFmtId="0" fontId="2" fillId="0" borderId="36" xfId="0" applyFont="1" applyBorder="1" applyAlignment="1">
      <alignment horizontal="right"/>
    </xf>
    <xf numFmtId="0" fontId="2" fillId="0" borderId="60" xfId="0" applyFont="1" applyBorder="1" applyAlignment="1">
      <alignment horizontal="right"/>
    </xf>
    <xf numFmtId="0" fontId="2" fillId="0" borderId="0" xfId="0" applyFont="1" applyBorder="1" applyAlignment="1">
      <alignment horizontal="right"/>
    </xf>
    <xf numFmtId="0" fontId="1" fillId="0" borderId="0" xfId="0" applyFont="1" applyBorder="1" applyAlignment="1">
      <alignment/>
    </xf>
    <xf numFmtId="0" fontId="2" fillId="0" borderId="27" xfId="0" applyFont="1" applyBorder="1" applyAlignment="1">
      <alignment horizontal="right"/>
    </xf>
    <xf numFmtId="0" fontId="2" fillId="0" borderId="16" xfId="0" applyFont="1" applyBorder="1" applyAlignment="1">
      <alignment horizontal="right"/>
    </xf>
    <xf numFmtId="180" fontId="2" fillId="0" borderId="27" xfId="0" applyNumberFormat="1" applyFont="1" applyBorder="1" applyAlignment="1">
      <alignment/>
    </xf>
    <xf numFmtId="180" fontId="2" fillId="0" borderId="0" xfId="0" applyNumberFormat="1" applyFont="1" applyBorder="1" applyAlignment="1">
      <alignment/>
    </xf>
    <xf numFmtId="180" fontId="2" fillId="0" borderId="0" xfId="0" applyNumberFormat="1" applyFont="1" applyBorder="1" applyAlignment="1">
      <alignment horizontal="right"/>
    </xf>
    <xf numFmtId="180" fontId="2" fillId="0" borderId="16" xfId="0" applyNumberFormat="1" applyFont="1" applyBorder="1" applyAlignment="1">
      <alignment horizontal="right"/>
    </xf>
    <xf numFmtId="180" fontId="2" fillId="0" borderId="0" xfId="0" applyNumberFormat="1" applyFont="1" applyAlignment="1">
      <alignment/>
    </xf>
    <xf numFmtId="0" fontId="1" fillId="0" borderId="61" xfId="0" applyFont="1" applyBorder="1" applyAlignment="1">
      <alignment horizontal="right"/>
    </xf>
    <xf numFmtId="180" fontId="1" fillId="0" borderId="33" xfId="0" applyNumberFormat="1" applyFont="1" applyBorder="1" applyAlignment="1">
      <alignment horizontal="right"/>
    </xf>
    <xf numFmtId="180" fontId="1" fillId="0" borderId="36" xfId="0" applyNumberFormat="1" applyFont="1" applyBorder="1" applyAlignment="1">
      <alignment horizontal="right"/>
    </xf>
    <xf numFmtId="180" fontId="1" fillId="0" borderId="60" xfId="0" applyNumberFormat="1" applyFont="1" applyBorder="1" applyAlignment="1">
      <alignment horizontal="right"/>
    </xf>
    <xf numFmtId="0" fontId="1" fillId="0" borderId="0" xfId="0" applyFont="1" applyBorder="1" applyAlignment="1">
      <alignment horizontal="right"/>
    </xf>
    <xf numFmtId="0" fontId="1" fillId="0" borderId="61" xfId="0" applyFont="1" applyBorder="1" applyAlignment="1">
      <alignment/>
    </xf>
    <xf numFmtId="0" fontId="2" fillId="0" borderId="61" xfId="0" applyFont="1" applyBorder="1" applyAlignment="1">
      <alignment/>
    </xf>
    <xf numFmtId="0" fontId="1" fillId="0" borderId="0" xfId="0" applyFont="1" applyAlignment="1">
      <alignment horizontal="right"/>
    </xf>
    <xf numFmtId="180" fontId="2" fillId="0" borderId="27" xfId="0" applyNumberFormat="1" applyFont="1" applyBorder="1" applyAlignment="1">
      <alignment horizontal="right"/>
    </xf>
    <xf numFmtId="180" fontId="2" fillId="0" borderId="16" xfId="0" applyNumberFormat="1" applyFont="1" applyBorder="1" applyAlignment="1">
      <alignment/>
    </xf>
    <xf numFmtId="180" fontId="2" fillId="0" borderId="0" xfId="0" applyNumberFormat="1" applyFont="1" applyAlignment="1">
      <alignment horizontal="right"/>
    </xf>
    <xf numFmtId="0" fontId="2" fillId="0" borderId="62" xfId="0" applyFont="1" applyBorder="1" applyAlignment="1">
      <alignment/>
    </xf>
    <xf numFmtId="0" fontId="2" fillId="0" borderId="63" xfId="0" applyFont="1" applyBorder="1" applyAlignment="1">
      <alignment/>
    </xf>
    <xf numFmtId="0" fontId="2" fillId="0" borderId="64" xfId="0" applyFont="1" applyBorder="1" applyAlignment="1">
      <alignment horizontal="center"/>
    </xf>
    <xf numFmtId="0" fontId="2" fillId="0" borderId="64" xfId="0" applyFont="1" applyFill="1" applyBorder="1" applyAlignment="1">
      <alignment horizontal="center"/>
    </xf>
    <xf numFmtId="0" fontId="2" fillId="0" borderId="27" xfId="0" applyFont="1" applyBorder="1" applyAlignment="1">
      <alignment horizontal="center"/>
    </xf>
    <xf numFmtId="0" fontId="2" fillId="0" borderId="65" xfId="0" applyFont="1" applyBorder="1" applyAlignment="1">
      <alignment horizontal="center"/>
    </xf>
    <xf numFmtId="0" fontId="2" fillId="0" borderId="65" xfId="0" applyFont="1" applyFill="1" applyBorder="1" applyAlignment="1">
      <alignment horizontal="center"/>
    </xf>
    <xf numFmtId="0" fontId="1" fillId="0" borderId="12" xfId="0" applyFont="1" applyBorder="1" applyAlignment="1">
      <alignment/>
    </xf>
    <xf numFmtId="0" fontId="1" fillId="0" borderId="66" xfId="0" applyFont="1" applyBorder="1" applyAlignment="1">
      <alignment horizontal="right"/>
    </xf>
    <xf numFmtId="0" fontId="1" fillId="0" borderId="66" xfId="0" applyFont="1" applyBorder="1" applyAlignment="1">
      <alignment/>
    </xf>
    <xf numFmtId="0" fontId="1" fillId="0" borderId="66" xfId="0" applyFont="1" applyFill="1" applyBorder="1" applyAlignment="1">
      <alignment/>
    </xf>
    <xf numFmtId="0" fontId="1" fillId="0" borderId="29" xfId="0" applyFont="1" applyBorder="1" applyAlignment="1">
      <alignment/>
    </xf>
    <xf numFmtId="180" fontId="2" fillId="0" borderId="65" xfId="0" applyNumberFormat="1" applyFont="1" applyBorder="1" applyAlignment="1">
      <alignment/>
    </xf>
    <xf numFmtId="180" fontId="2" fillId="0" borderId="65" xfId="0" applyNumberFormat="1" applyFont="1" applyFill="1" applyBorder="1" applyAlignment="1">
      <alignment/>
    </xf>
    <xf numFmtId="180" fontId="1" fillId="0" borderId="64" xfId="0" applyNumberFormat="1" applyFont="1" applyBorder="1" applyAlignment="1">
      <alignment horizontal="right"/>
    </xf>
    <xf numFmtId="180" fontId="1" fillId="0" borderId="65" xfId="0" applyNumberFormat="1" applyFont="1" applyBorder="1" applyAlignment="1">
      <alignment/>
    </xf>
    <xf numFmtId="180" fontId="1" fillId="0" borderId="65" xfId="0" applyNumberFormat="1" applyFont="1" applyFill="1" applyBorder="1" applyAlignment="1">
      <alignment/>
    </xf>
    <xf numFmtId="180" fontId="1" fillId="0" borderId="27" xfId="0" applyNumberFormat="1" applyFont="1" applyBorder="1" applyAlignment="1">
      <alignment/>
    </xf>
    <xf numFmtId="3" fontId="1" fillId="0" borderId="65" xfId="0" applyNumberFormat="1" applyFont="1" applyBorder="1" applyAlignment="1">
      <alignment/>
    </xf>
    <xf numFmtId="3" fontId="1" fillId="0" borderId="27" xfId="0" applyNumberFormat="1" applyFont="1" applyBorder="1" applyAlignment="1">
      <alignment/>
    </xf>
    <xf numFmtId="3" fontId="1" fillId="0" borderId="65" xfId="0" applyNumberFormat="1" applyFont="1" applyFill="1" applyBorder="1" applyAlignment="1">
      <alignment/>
    </xf>
    <xf numFmtId="0" fontId="2" fillId="0" borderId="65" xfId="0" applyFont="1" applyBorder="1" applyAlignment="1">
      <alignment/>
    </xf>
    <xf numFmtId="180" fontId="1" fillId="0" borderId="64" xfId="0" applyNumberFormat="1" applyFont="1" applyBorder="1" applyAlignment="1">
      <alignment/>
    </xf>
    <xf numFmtId="180" fontId="1" fillId="0" borderId="33" xfId="0" applyNumberFormat="1" applyFont="1" applyBorder="1" applyAlignment="1">
      <alignment/>
    </xf>
    <xf numFmtId="0" fontId="1" fillId="0" borderId="61" xfId="0" applyFont="1" applyBorder="1" applyAlignment="1">
      <alignment horizontal="left"/>
    </xf>
    <xf numFmtId="181" fontId="2" fillId="0" borderId="4" xfId="0" applyNumberFormat="1" applyFont="1" applyBorder="1" applyAlignment="1">
      <alignment/>
    </xf>
    <xf numFmtId="181" fontId="2" fillId="0" borderId="5" xfId="0" applyNumberFormat="1" applyFont="1" applyFill="1" applyBorder="1" applyAlignment="1">
      <alignment horizontal="centerContinuous"/>
    </xf>
    <xf numFmtId="181" fontId="2" fillId="0" borderId="4" xfId="0" applyNumberFormat="1" applyFont="1" applyFill="1" applyBorder="1" applyAlignment="1">
      <alignment horizontal="centerContinuous"/>
    </xf>
    <xf numFmtId="181" fontId="2" fillId="0" borderId="11" xfId="0" applyNumberFormat="1" applyFont="1" applyFill="1" applyBorder="1" applyAlignment="1">
      <alignment horizontal="centerContinuous"/>
    </xf>
    <xf numFmtId="181" fontId="2" fillId="0" borderId="0" xfId="0" applyNumberFormat="1" applyFont="1" applyBorder="1" applyAlignment="1">
      <alignment/>
    </xf>
    <xf numFmtId="181" fontId="2" fillId="0" borderId="21" xfId="0" applyNumberFormat="1" applyFont="1" applyFill="1" applyBorder="1" applyAlignment="1">
      <alignment horizontal="centerContinuous"/>
    </xf>
    <xf numFmtId="181" fontId="2" fillId="0" borderId="22" xfId="0" applyNumberFormat="1" applyFont="1" applyFill="1" applyBorder="1" applyAlignment="1">
      <alignment horizontal="centerContinuous"/>
    </xf>
    <xf numFmtId="181" fontId="2" fillId="0" borderId="23" xfId="0" applyNumberFormat="1" applyFont="1" applyFill="1" applyBorder="1" applyAlignment="1">
      <alignment horizontal="centerContinuous"/>
    </xf>
    <xf numFmtId="181" fontId="2" fillId="0" borderId="8" xfId="0" applyNumberFormat="1" applyFont="1" applyFill="1" applyBorder="1" applyAlignment="1">
      <alignment horizontal="centerContinuous"/>
    </xf>
    <xf numFmtId="181" fontId="2" fillId="0" borderId="0" xfId="0" applyNumberFormat="1" applyFont="1" applyFill="1" applyBorder="1" applyAlignment="1">
      <alignment horizontal="centerContinuous"/>
    </xf>
    <xf numFmtId="181" fontId="2" fillId="0" borderId="0" xfId="0" applyNumberFormat="1" applyFont="1" applyBorder="1" applyAlignment="1">
      <alignment horizontal="center"/>
    </xf>
    <xf numFmtId="181" fontId="2" fillId="0" borderId="8" xfId="0" applyNumberFormat="1" applyFont="1" applyBorder="1" applyAlignment="1">
      <alignment horizontal="center"/>
    </xf>
    <xf numFmtId="181" fontId="2" fillId="0" borderId="0" xfId="0" applyNumberFormat="1" applyFont="1" applyAlignment="1">
      <alignment horizontal="center"/>
    </xf>
    <xf numFmtId="181" fontId="2" fillId="0" borderId="8" xfId="0" applyNumberFormat="1" applyFont="1" applyFill="1" applyBorder="1" applyAlignment="1">
      <alignment horizontal="center"/>
    </xf>
    <xf numFmtId="181" fontId="2" fillId="0" borderId="0" xfId="0" applyNumberFormat="1" applyFont="1" applyFill="1" applyAlignment="1">
      <alignment horizontal="center"/>
    </xf>
    <xf numFmtId="181" fontId="2" fillId="0" borderId="1" xfId="0" applyNumberFormat="1" applyFont="1" applyBorder="1" applyAlignment="1">
      <alignment horizontal="center"/>
    </xf>
    <xf numFmtId="181" fontId="2" fillId="0" borderId="12" xfId="0" applyNumberFormat="1" applyFont="1" applyBorder="1" applyAlignment="1">
      <alignment horizontal="center"/>
    </xf>
    <xf numFmtId="181" fontId="2" fillId="0" borderId="1" xfId="0" applyNumberFormat="1" applyFont="1" applyFill="1" applyBorder="1" applyAlignment="1">
      <alignment horizontal="center"/>
    </xf>
    <xf numFmtId="181" fontId="2" fillId="0" borderId="12" xfId="0" applyNumberFormat="1" applyFont="1" applyFill="1" applyBorder="1" applyAlignment="1">
      <alignment horizontal="center"/>
    </xf>
    <xf numFmtId="0" fontId="2" fillId="0" borderId="0" xfId="0" applyNumberFormat="1" applyFont="1" applyBorder="1" applyAlignment="1">
      <alignment horizontal="left"/>
    </xf>
    <xf numFmtId="181" fontId="2" fillId="0" borderId="27" xfId="0" applyNumberFormat="1" applyFont="1" applyFill="1" applyBorder="1" applyAlignment="1">
      <alignment/>
    </xf>
    <xf numFmtId="181" fontId="2" fillId="0" borderId="27" xfId="0" applyNumberFormat="1" applyFont="1" applyBorder="1" applyAlignment="1">
      <alignment/>
    </xf>
    <xf numFmtId="181" fontId="2" fillId="0" borderId="61" xfId="0" applyNumberFormat="1" applyFont="1" applyBorder="1" applyAlignment="1">
      <alignment/>
    </xf>
    <xf numFmtId="0" fontId="2" fillId="0" borderId="0" xfId="0" applyFont="1" applyAlignment="1">
      <alignment horizontal="left"/>
    </xf>
    <xf numFmtId="0" fontId="2" fillId="0" borderId="0" xfId="0" applyFont="1" applyBorder="1" applyAlignment="1">
      <alignment horizontal="left"/>
    </xf>
    <xf numFmtId="181" fontId="2" fillId="0" borderId="33" xfId="0" applyNumberFormat="1" applyFont="1" applyBorder="1" applyAlignment="1">
      <alignment/>
    </xf>
    <xf numFmtId="181" fontId="2" fillId="0" borderId="36" xfId="0" applyNumberFormat="1" applyFont="1" applyBorder="1" applyAlignment="1">
      <alignment/>
    </xf>
    <xf numFmtId="181" fontId="2" fillId="0" borderId="67" xfId="0" applyNumberFormat="1" applyFont="1" applyBorder="1" applyAlignment="1">
      <alignment/>
    </xf>
    <xf numFmtId="181" fontId="2" fillId="0" borderId="12" xfId="0" applyNumberFormat="1" applyFont="1" applyBorder="1" applyAlignment="1">
      <alignment/>
    </xf>
    <xf numFmtId="181" fontId="2" fillId="0" borderId="1" xfId="0" applyNumberFormat="1" applyFont="1" applyBorder="1" applyAlignment="1">
      <alignment/>
    </xf>
    <xf numFmtId="181" fontId="2" fillId="0" borderId="13" xfId="0" applyNumberFormat="1" applyFont="1" applyBorder="1" applyAlignment="1">
      <alignment/>
    </xf>
    <xf numFmtId="181" fontId="2" fillId="0" borderId="16" xfId="0" applyNumberFormat="1" applyFont="1" applyBorder="1" applyAlignment="1">
      <alignment/>
    </xf>
    <xf numFmtId="181" fontId="2" fillId="0" borderId="16" xfId="0" applyNumberFormat="1" applyFont="1" applyFill="1" applyBorder="1" applyAlignment="1">
      <alignment/>
    </xf>
    <xf numFmtId="181" fontId="2" fillId="0" borderId="1" xfId="0" applyNumberFormat="1" applyFont="1" applyFill="1" applyBorder="1" applyAlignment="1">
      <alignment/>
    </xf>
    <xf numFmtId="181" fontId="2" fillId="0" borderId="12" xfId="0" applyNumberFormat="1" applyFont="1" applyFill="1" applyBorder="1" applyAlignment="1">
      <alignment/>
    </xf>
    <xf numFmtId="181" fontId="2" fillId="0" borderId="13" xfId="0" applyNumberFormat="1" applyFont="1" applyFill="1" applyBorder="1" applyAlignment="1">
      <alignment/>
    </xf>
    <xf numFmtId="180" fontId="2" fillId="0" borderId="8" xfId="0" applyNumberFormat="1" applyFont="1" applyBorder="1" applyAlignment="1">
      <alignment/>
    </xf>
    <xf numFmtId="180" fontId="1" fillId="0" borderId="1" xfId="0" applyNumberFormat="1" applyFont="1" applyFill="1" applyBorder="1" applyAlignment="1">
      <alignment horizontal="right"/>
    </xf>
    <xf numFmtId="0" fontId="2" fillId="0" borderId="6" xfId="0" applyFont="1" applyBorder="1" applyAlignment="1">
      <alignment/>
    </xf>
    <xf numFmtId="0" fontId="2" fillId="0" borderId="41" xfId="0" applyFont="1" applyBorder="1" applyAlignment="1">
      <alignment horizontal="center"/>
    </xf>
    <xf numFmtId="0" fontId="2" fillId="0" borderId="40" xfId="0" applyFont="1" applyBorder="1" applyAlignment="1">
      <alignment horizontal="center"/>
    </xf>
    <xf numFmtId="0" fontId="2" fillId="0" borderId="33" xfId="0" applyFont="1" applyBorder="1" applyAlignment="1">
      <alignment horizontal="center"/>
    </xf>
    <xf numFmtId="0" fontId="2" fillId="0" borderId="36" xfId="0" applyFont="1" applyBorder="1" applyAlignment="1">
      <alignment horizontal="center"/>
    </xf>
    <xf numFmtId="0" fontId="1" fillId="0" borderId="0" xfId="0" applyFont="1" applyAlignment="1">
      <alignment/>
    </xf>
    <xf numFmtId="180" fontId="1" fillId="0" borderId="0" xfId="0" applyNumberFormat="1" applyFont="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39" applyFont="1" applyFill="1">
      <alignment/>
      <protection/>
    </xf>
    <xf numFmtId="0" fontId="2" fillId="0" borderId="4" xfId="39" applyFont="1" applyFill="1" applyBorder="1" applyAlignment="1">
      <alignment horizontal="center"/>
      <protection/>
    </xf>
    <xf numFmtId="0" fontId="2" fillId="0" borderId="5" xfId="39" applyFont="1" applyFill="1" applyBorder="1" applyAlignment="1">
      <alignment horizontal="center"/>
      <protection/>
    </xf>
    <xf numFmtId="0" fontId="2" fillId="0" borderId="0" xfId="39" applyFont="1" applyFill="1" applyBorder="1" applyAlignment="1">
      <alignment horizontal="center"/>
      <protection/>
    </xf>
    <xf numFmtId="0" fontId="2" fillId="0" borderId="6" xfId="39" applyFont="1" applyFill="1" applyBorder="1" applyAlignment="1">
      <alignment horizontal="center"/>
      <protection/>
    </xf>
    <xf numFmtId="0" fontId="2" fillId="0" borderId="7" xfId="39" applyFont="1" applyFill="1" applyBorder="1" applyAlignment="1">
      <alignment horizontal="center"/>
      <protection/>
    </xf>
    <xf numFmtId="0" fontId="1" fillId="0" borderId="0" xfId="39" applyFont="1" applyFill="1">
      <alignment/>
      <protection/>
    </xf>
    <xf numFmtId="180" fontId="2" fillId="0" borderId="8" xfId="39" applyNumberFormat="1" applyFont="1" applyFill="1" applyBorder="1">
      <alignment/>
      <protection/>
    </xf>
    <xf numFmtId="180" fontId="2" fillId="0" borderId="0" xfId="39" applyNumberFormat="1" applyFont="1" applyFill="1" applyBorder="1">
      <alignment/>
      <protection/>
    </xf>
    <xf numFmtId="180" fontId="2" fillId="0" borderId="0" xfId="40" applyNumberFormat="1" applyFont="1" applyFill="1" applyBorder="1">
      <alignment/>
      <protection/>
    </xf>
    <xf numFmtId="0" fontId="2" fillId="0" borderId="0" xfId="39" applyFont="1" applyFill="1" applyAlignment="1">
      <alignment horizontal="right"/>
      <protection/>
    </xf>
    <xf numFmtId="180" fontId="2" fillId="0" borderId="8" xfId="39" applyNumberFormat="1" applyFont="1" applyFill="1" applyBorder="1" applyAlignment="1">
      <alignment horizontal="right"/>
      <protection/>
    </xf>
    <xf numFmtId="180" fontId="2" fillId="0" borderId="0" xfId="39" applyNumberFormat="1" applyFont="1" applyFill="1" applyBorder="1" applyAlignment="1">
      <alignment horizontal="right"/>
      <protection/>
    </xf>
    <xf numFmtId="180" fontId="2" fillId="0" borderId="0" xfId="39" applyNumberFormat="1" applyFont="1" applyFill="1">
      <alignment/>
      <protection/>
    </xf>
    <xf numFmtId="180" fontId="2" fillId="0" borderId="0" xfId="40" applyNumberFormat="1" applyFont="1" applyFill="1" applyBorder="1" applyAlignment="1">
      <alignment horizontal="right"/>
      <protection/>
    </xf>
    <xf numFmtId="180" fontId="2" fillId="0" borderId="0" xfId="39" applyNumberFormat="1" applyFont="1" applyFill="1" applyAlignment="1">
      <alignment horizontal="right"/>
      <protection/>
    </xf>
    <xf numFmtId="180" fontId="1" fillId="0" borderId="0" xfId="40" applyNumberFormat="1" applyFont="1" applyFill="1" applyBorder="1" applyAlignment="1">
      <alignment horizontal="right"/>
      <protection/>
    </xf>
    <xf numFmtId="0" fontId="2" fillId="0" borderId="0" xfId="39" applyNumberFormat="1" applyFont="1" applyFill="1" applyAlignment="1">
      <alignment horizontal="left" vertical="top" wrapText="1"/>
      <protection/>
    </xf>
    <xf numFmtId="0" fontId="2" fillId="0" borderId="0" xfId="39" applyFont="1" applyFill="1" applyBorder="1">
      <alignment/>
      <protection/>
    </xf>
    <xf numFmtId="0" fontId="2" fillId="0" borderId="0" xfId="39" applyFont="1" applyFill="1" applyBorder="1" applyAlignment="1">
      <alignment horizontal="right"/>
      <protection/>
    </xf>
    <xf numFmtId="0" fontId="1" fillId="0" borderId="0" xfId="39" applyFont="1" applyFill="1" applyBorder="1">
      <alignment/>
      <protection/>
    </xf>
    <xf numFmtId="0" fontId="2" fillId="0" borderId="17" xfId="39" applyFont="1" applyFill="1" applyBorder="1" applyAlignment="1">
      <alignment horizontal="center"/>
      <protection/>
    </xf>
    <xf numFmtId="0" fontId="2" fillId="0" borderId="18" xfId="39" applyFont="1" applyFill="1" applyBorder="1" applyAlignment="1">
      <alignment horizontal="center"/>
      <protection/>
    </xf>
    <xf numFmtId="180" fontId="2" fillId="0" borderId="9" xfId="39" applyNumberFormat="1" applyFont="1" applyFill="1" applyBorder="1" applyAlignment="1">
      <alignment horizontal="right"/>
      <protection/>
    </xf>
    <xf numFmtId="0" fontId="1" fillId="0" borderId="0" xfId="39" applyFont="1" applyFill="1" applyAlignment="1">
      <alignment horizontal="right"/>
      <protection/>
    </xf>
    <xf numFmtId="180" fontId="1" fillId="0" borderId="1" xfId="39" applyNumberFormat="1" applyFont="1" applyFill="1" applyBorder="1" applyAlignment="1">
      <alignment horizontal="right"/>
      <protection/>
    </xf>
    <xf numFmtId="180" fontId="1" fillId="0" borderId="12" xfId="39" applyNumberFormat="1" applyFont="1" applyFill="1" applyBorder="1" applyAlignment="1">
      <alignment horizontal="right"/>
      <protection/>
    </xf>
    <xf numFmtId="180" fontId="1" fillId="0" borderId="0" xfId="39" applyNumberFormat="1" applyFont="1" applyFill="1" applyBorder="1" applyAlignment="1">
      <alignment horizontal="right"/>
      <protection/>
    </xf>
    <xf numFmtId="0" fontId="2" fillId="0" borderId="21" xfId="0" applyFont="1" applyBorder="1" applyAlignment="1">
      <alignment horizontal="right"/>
    </xf>
    <xf numFmtId="0" fontId="2" fillId="0" borderId="22" xfId="0" applyFont="1" applyBorder="1" applyAlignment="1">
      <alignment horizontal="right"/>
    </xf>
    <xf numFmtId="0" fontId="2" fillId="0" borderId="23" xfId="0" applyFont="1" applyBorder="1" applyAlignment="1">
      <alignment horizontal="right"/>
    </xf>
    <xf numFmtId="180" fontId="2" fillId="0" borderId="8" xfId="0" applyNumberFormat="1" applyFont="1" applyBorder="1" applyAlignment="1">
      <alignment horizontal="right"/>
    </xf>
    <xf numFmtId="180" fontId="2" fillId="0" borderId="7" xfId="0" applyNumberFormat="1" applyFont="1" applyBorder="1" applyAlignment="1">
      <alignment/>
    </xf>
    <xf numFmtId="180" fontId="2" fillId="0" borderId="6" xfId="0" applyNumberFormat="1" applyFont="1" applyBorder="1" applyAlignment="1">
      <alignment/>
    </xf>
    <xf numFmtId="180" fontId="2" fillId="0" borderId="14" xfId="0" applyNumberFormat="1" applyFont="1" applyBorder="1" applyAlignment="1">
      <alignment/>
    </xf>
    <xf numFmtId="180" fontId="1" fillId="0" borderId="8" xfId="0" applyNumberFormat="1" applyFont="1" applyBorder="1" applyAlignment="1">
      <alignment/>
    </xf>
    <xf numFmtId="180" fontId="1" fillId="0" borderId="16" xfId="0" applyNumberFormat="1" applyFont="1" applyBorder="1" applyAlignment="1">
      <alignment/>
    </xf>
    <xf numFmtId="180" fontId="1" fillId="0" borderId="12" xfId="0" applyNumberFormat="1" applyFont="1" applyBorder="1" applyAlignment="1">
      <alignment/>
    </xf>
    <xf numFmtId="180" fontId="1" fillId="0" borderId="12" xfId="0" applyNumberFormat="1" applyFont="1" applyFill="1" applyBorder="1" applyAlignment="1">
      <alignment/>
    </xf>
    <xf numFmtId="195" fontId="2" fillId="0" borderId="8" xfId="0" applyNumberFormat="1" applyFont="1" applyBorder="1" applyAlignment="1">
      <alignment/>
    </xf>
    <xf numFmtId="195" fontId="2" fillId="0" borderId="0" xfId="0" applyNumberFormat="1" applyFont="1" applyBorder="1" applyAlignment="1">
      <alignment/>
    </xf>
    <xf numFmtId="195" fontId="2" fillId="0" borderId="16" xfId="0" applyNumberFormat="1" applyFont="1" applyBorder="1" applyAlignment="1">
      <alignment/>
    </xf>
    <xf numFmtId="195" fontId="2" fillId="0" borderId="8" xfId="0" applyNumberFormat="1" applyFont="1" applyFill="1" applyBorder="1" applyAlignment="1">
      <alignment/>
    </xf>
    <xf numFmtId="195" fontId="2" fillId="0" borderId="0" xfId="0" applyNumberFormat="1" applyFont="1" applyFill="1" applyBorder="1" applyAlignment="1">
      <alignment/>
    </xf>
    <xf numFmtId="195" fontId="2" fillId="0" borderId="12" xfId="0" applyNumberFormat="1" applyFont="1" applyFill="1" applyBorder="1" applyAlignment="1">
      <alignment/>
    </xf>
    <xf numFmtId="195" fontId="2" fillId="0" borderId="7" xfId="0" applyNumberFormat="1" applyFont="1" applyBorder="1" applyAlignment="1">
      <alignment/>
    </xf>
    <xf numFmtId="195" fontId="2" fillId="0" borderId="6" xfId="0" applyNumberFormat="1" applyFont="1" applyBorder="1" applyAlignment="1">
      <alignment/>
    </xf>
    <xf numFmtId="195" fontId="2" fillId="0" borderId="14" xfId="0" applyNumberFormat="1" applyFont="1" applyBorder="1" applyAlignment="1">
      <alignment/>
    </xf>
    <xf numFmtId="195" fontId="2" fillId="0" borderId="7" xfId="0" applyNumberFormat="1" applyFont="1" applyFill="1" applyBorder="1" applyAlignment="1">
      <alignment/>
    </xf>
    <xf numFmtId="195" fontId="2" fillId="0" borderId="6" xfId="0" applyNumberFormat="1" applyFont="1" applyFill="1" applyBorder="1" applyAlignment="1">
      <alignment/>
    </xf>
    <xf numFmtId="195" fontId="1" fillId="0" borderId="8" xfId="0" applyNumberFormat="1" applyFont="1" applyBorder="1" applyAlignment="1">
      <alignment/>
    </xf>
    <xf numFmtId="195" fontId="1" fillId="0" borderId="0" xfId="0" applyNumberFormat="1" applyFont="1" applyBorder="1" applyAlignment="1">
      <alignment/>
    </xf>
    <xf numFmtId="195" fontId="1" fillId="0" borderId="16" xfId="0" applyNumberFormat="1" applyFont="1" applyBorder="1" applyAlignment="1">
      <alignment/>
    </xf>
    <xf numFmtId="195" fontId="1" fillId="0" borderId="12" xfId="0" applyNumberFormat="1" applyFont="1" applyBorder="1" applyAlignment="1">
      <alignment/>
    </xf>
    <xf numFmtId="0" fontId="1" fillId="0" borderId="1" xfId="0" applyFont="1" applyBorder="1" applyAlignment="1">
      <alignment/>
    </xf>
    <xf numFmtId="0" fontId="1" fillId="0" borderId="0" xfId="0" applyFont="1" applyAlignment="1">
      <alignment horizontal="centerContinuous"/>
    </xf>
    <xf numFmtId="0" fontId="17" fillId="0" borderId="0" xfId="0" applyFont="1" applyAlignment="1">
      <alignment horizontal="centerContinuous"/>
    </xf>
    <xf numFmtId="0" fontId="2" fillId="0" borderId="0" xfId="0" applyFont="1" applyAlignment="1">
      <alignment horizontal="centerContinuous"/>
    </xf>
    <xf numFmtId="0" fontId="2" fillId="0" borderId="0" xfId="0" applyFont="1" applyBorder="1" applyAlignment="1">
      <alignment horizontal="centerContinuous"/>
    </xf>
    <xf numFmtId="0" fontId="17" fillId="0" borderId="0" xfId="0" applyFont="1" applyBorder="1" applyAlignment="1">
      <alignment horizontal="centerContinuous"/>
    </xf>
    <xf numFmtId="0" fontId="2" fillId="0" borderId="5" xfId="0" applyFont="1" applyFill="1" applyBorder="1" applyAlignment="1">
      <alignment horizontal="centerContinuous"/>
    </xf>
    <xf numFmtId="0" fontId="2" fillId="0" borderId="4" xfId="0" applyFont="1" applyBorder="1" applyAlignment="1">
      <alignment horizontal="centerContinuous"/>
    </xf>
    <xf numFmtId="0" fontId="2" fillId="0" borderId="68" xfId="0" applyFont="1" applyFill="1" applyBorder="1" applyAlignment="1">
      <alignment horizontal="centerContinuous"/>
    </xf>
    <xf numFmtId="0" fontId="2" fillId="0" borderId="4" xfId="0" applyFont="1" applyFill="1" applyBorder="1" applyAlignment="1">
      <alignment horizontal="centerContinuous"/>
    </xf>
    <xf numFmtId="0" fontId="2" fillId="0" borderId="8" xfId="0" applyFont="1" applyFill="1" applyBorder="1" applyAlignment="1">
      <alignment horizontal="centerContinuous"/>
    </xf>
    <xf numFmtId="0" fontId="2" fillId="0" borderId="0" xfId="0" applyFont="1" applyFill="1" applyBorder="1" applyAlignment="1">
      <alignment horizontal="centerContinuous"/>
    </xf>
    <xf numFmtId="0" fontId="2" fillId="0" borderId="16" xfId="0" applyFont="1" applyFill="1" applyBorder="1" applyAlignment="1">
      <alignment horizontal="centerContinuous"/>
    </xf>
    <xf numFmtId="0" fontId="2" fillId="0" borderId="6" xfId="0" applyFont="1" applyBorder="1" applyAlignment="1">
      <alignment horizontal="right"/>
    </xf>
    <xf numFmtId="0" fontId="2" fillId="0" borderId="21" xfId="0" applyFont="1" applyFill="1" applyBorder="1" applyAlignment="1">
      <alignment horizontal="right"/>
    </xf>
    <xf numFmtId="0" fontId="2" fillId="0" borderId="22" xfId="0" applyFont="1" applyFill="1" applyBorder="1" applyAlignment="1">
      <alignment horizontal="right"/>
    </xf>
    <xf numFmtId="0" fontId="2" fillId="0" borderId="23" xfId="0" applyFont="1" applyFill="1" applyBorder="1" applyAlignment="1">
      <alignment horizontal="right"/>
    </xf>
    <xf numFmtId="0" fontId="2" fillId="0" borderId="8" xfId="0" applyFont="1" applyFill="1" applyBorder="1" applyAlignment="1">
      <alignment horizontal="right"/>
    </xf>
    <xf numFmtId="0" fontId="2" fillId="0" borderId="16" xfId="0" applyFont="1" applyFill="1" applyBorder="1" applyAlignment="1">
      <alignment horizontal="right"/>
    </xf>
    <xf numFmtId="3" fontId="2" fillId="0" borderId="8" xfId="0" applyNumberFormat="1" applyFont="1" applyBorder="1" applyAlignment="1">
      <alignment/>
    </xf>
    <xf numFmtId="3" fontId="2" fillId="0" borderId="16" xfId="0" applyNumberFormat="1" applyFont="1" applyBorder="1" applyAlignment="1">
      <alignment/>
    </xf>
    <xf numFmtId="3" fontId="2" fillId="0" borderId="0" xfId="0" applyNumberFormat="1" applyFont="1" applyBorder="1" applyAlignment="1">
      <alignment/>
    </xf>
    <xf numFmtId="181" fontId="2" fillId="0" borderId="8" xfId="0" applyNumberFormat="1" applyFont="1" applyBorder="1" applyAlignment="1">
      <alignment horizontal="right"/>
    </xf>
    <xf numFmtId="181" fontId="2" fillId="0" borderId="0" xfId="0" applyNumberFormat="1" applyFont="1" applyAlignment="1">
      <alignment horizontal="right"/>
    </xf>
    <xf numFmtId="181" fontId="2" fillId="0" borderId="16" xfId="0" applyNumberFormat="1" applyFont="1" applyBorder="1" applyAlignment="1">
      <alignment horizontal="right"/>
    </xf>
    <xf numFmtId="181" fontId="2" fillId="0" borderId="0" xfId="0" applyNumberFormat="1" applyFont="1" applyBorder="1" applyAlignment="1">
      <alignment horizontal="right"/>
    </xf>
    <xf numFmtId="0" fontId="18" fillId="0" borderId="0" xfId="0" applyFont="1" applyBorder="1" applyAlignment="1">
      <alignment/>
    </xf>
    <xf numFmtId="181" fontId="18" fillId="0" borderId="8" xfId="0" applyNumberFormat="1" applyFont="1" applyBorder="1" applyAlignment="1">
      <alignment/>
    </xf>
    <xf numFmtId="181" fontId="18" fillId="0" borderId="0" xfId="0" applyNumberFormat="1" applyFont="1" applyAlignment="1">
      <alignment/>
    </xf>
    <xf numFmtId="181" fontId="18" fillId="0" borderId="16" xfId="0" applyNumberFormat="1" applyFont="1" applyBorder="1" applyAlignment="1">
      <alignment/>
    </xf>
    <xf numFmtId="181" fontId="18" fillId="0" borderId="0" xfId="0" applyNumberFormat="1" applyFont="1" applyBorder="1" applyAlignment="1">
      <alignment/>
    </xf>
    <xf numFmtId="181" fontId="1" fillId="0" borderId="0" xfId="0" applyNumberFormat="1" applyFont="1" applyAlignment="1">
      <alignment/>
    </xf>
    <xf numFmtId="0" fontId="2" fillId="0" borderId="7" xfId="0" applyFont="1" applyFill="1" applyBorder="1" applyAlignment="1">
      <alignment horizontal="centerContinuous"/>
    </xf>
    <xf numFmtId="0" fontId="2" fillId="0" borderId="6" xfId="0" applyFont="1" applyFill="1" applyBorder="1" applyAlignment="1">
      <alignment horizontal="centerContinuous"/>
    </xf>
    <xf numFmtId="0" fontId="2" fillId="0" borderId="14" xfId="0" applyFont="1" applyFill="1" applyBorder="1" applyAlignment="1">
      <alignment horizontal="centerContinuous"/>
    </xf>
    <xf numFmtId="180" fontId="2" fillId="0" borderId="9" xfId="35" applyNumberFormat="1" applyFont="1" applyBorder="1" applyAlignment="1">
      <alignment horizontal="center"/>
      <protection/>
    </xf>
    <xf numFmtId="180" fontId="15" fillId="0" borderId="9" xfId="35" applyNumberFormat="1" applyFont="1" applyBorder="1" applyAlignment="1">
      <alignment horizontal="center"/>
      <protection/>
    </xf>
    <xf numFmtId="180" fontId="15" fillId="0" borderId="16" xfId="35" applyNumberFormat="1" applyFont="1" applyBorder="1" applyAlignment="1">
      <alignment horizontal="center"/>
      <protection/>
    </xf>
    <xf numFmtId="180" fontId="15" fillId="0" borderId="0" xfId="35" applyNumberFormat="1" applyFont="1" applyBorder="1" applyAlignment="1">
      <alignment horizontal="center"/>
      <protection/>
    </xf>
    <xf numFmtId="3" fontId="2" fillId="0" borderId="0" xfId="41" applyNumberFormat="1" applyFont="1" applyFill="1" applyBorder="1" applyAlignment="1">
      <alignment horizontal="left"/>
      <protection/>
    </xf>
    <xf numFmtId="0" fontId="2" fillId="0" borderId="69" xfId="0" applyFont="1" applyBorder="1" applyAlignment="1">
      <alignment horizontal="center"/>
    </xf>
    <xf numFmtId="0" fontId="1" fillId="0" borderId="0" xfId="39" applyFont="1" applyFill="1" applyAlignment="1">
      <alignment horizontal="center"/>
      <protection/>
    </xf>
    <xf numFmtId="0" fontId="1" fillId="0" borderId="0" xfId="0" applyFont="1" applyFill="1" applyBorder="1" applyAlignment="1">
      <alignment horizontal="center"/>
    </xf>
    <xf numFmtId="0" fontId="2" fillId="0" borderId="70" xfId="0" applyFont="1" applyBorder="1" applyAlignment="1">
      <alignment horizontal="center"/>
    </xf>
    <xf numFmtId="0" fontId="2" fillId="0" borderId="39" xfId="0" applyFont="1" applyBorder="1" applyAlignment="1">
      <alignment horizontal="center"/>
    </xf>
    <xf numFmtId="0" fontId="2" fillId="0" borderId="58" xfId="0" applyFont="1" applyBorder="1" applyAlignment="1">
      <alignment horizontal="center"/>
    </xf>
    <xf numFmtId="0" fontId="1" fillId="0" borderId="0"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8" xfId="0" applyFont="1" applyBorder="1" applyAlignment="1">
      <alignment horizontal="center"/>
    </xf>
    <xf numFmtId="0" fontId="2" fillId="0" borderId="71" xfId="0" applyFont="1" applyBorder="1" applyAlignment="1">
      <alignment horizontal="center"/>
    </xf>
    <xf numFmtId="0" fontId="1" fillId="0" borderId="0" xfId="0" applyFont="1" applyAlignment="1">
      <alignment horizontal="center"/>
    </xf>
    <xf numFmtId="3" fontId="2" fillId="0" borderId="0" xfId="41" applyNumberFormat="1" applyFont="1" applyFill="1" applyBorder="1" applyAlignment="1">
      <alignment horizontal="left" vertical="top" wrapText="1"/>
      <protection/>
    </xf>
    <xf numFmtId="0" fontId="2" fillId="0" borderId="72" xfId="0" applyFont="1" applyBorder="1" applyAlignment="1">
      <alignment horizontal="center"/>
    </xf>
    <xf numFmtId="0" fontId="2" fillId="0" borderId="73" xfId="0" applyFont="1" applyBorder="1" applyAlignment="1">
      <alignment horizontal="center"/>
    </xf>
    <xf numFmtId="181" fontId="2" fillId="0" borderId="21" xfId="0" applyNumberFormat="1" applyFont="1" applyFill="1" applyBorder="1" applyAlignment="1">
      <alignment horizontal="center"/>
    </xf>
    <xf numFmtId="181" fontId="2" fillId="0" borderId="22" xfId="0" applyNumberFormat="1" applyFont="1" applyFill="1" applyBorder="1" applyAlignment="1">
      <alignment horizontal="center"/>
    </xf>
    <xf numFmtId="181" fontId="2" fillId="0" borderId="23" xfId="0" applyNumberFormat="1" applyFont="1" applyFill="1" applyBorder="1" applyAlignment="1">
      <alignment horizont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68"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74" xfId="0" applyFont="1" applyFill="1" applyBorder="1" applyAlignment="1">
      <alignment horizontal="center" vertical="center" wrapText="1"/>
    </xf>
    <xf numFmtId="0" fontId="2" fillId="0" borderId="0" xfId="39" applyNumberFormat="1" applyFont="1" applyFill="1" applyAlignment="1">
      <alignment horizontal="left" vertical="top" wrapText="1"/>
      <protection/>
    </xf>
    <xf numFmtId="0" fontId="2" fillId="0" borderId="0" xfId="39" applyFont="1" applyFill="1" applyBorder="1" applyAlignment="1">
      <alignment horizontal="left" vertical="top" wrapText="1"/>
      <protection/>
    </xf>
    <xf numFmtId="0" fontId="2" fillId="0" borderId="10" xfId="0" applyFont="1" applyBorder="1" applyAlignment="1">
      <alignment horizontal="center" wrapText="1"/>
    </xf>
    <xf numFmtId="0" fontId="2" fillId="0" borderId="11" xfId="0" applyFont="1" applyBorder="1" applyAlignment="1">
      <alignment horizontal="center" wrapText="1"/>
    </xf>
    <xf numFmtId="0" fontId="2" fillId="0" borderId="5" xfId="0" applyFont="1" applyBorder="1" applyAlignment="1">
      <alignment horizontal="center" wrapText="1"/>
    </xf>
    <xf numFmtId="0" fontId="2" fillId="0" borderId="4" xfId="0" applyFont="1" applyBorder="1" applyAlignment="1">
      <alignment horizontal="center" wrapText="1"/>
    </xf>
    <xf numFmtId="0" fontId="2" fillId="0" borderId="68" xfId="0" applyFont="1" applyBorder="1" applyAlignment="1">
      <alignment horizontal="center" wrapText="1"/>
    </xf>
    <xf numFmtId="196" fontId="1" fillId="0" borderId="0" xfId="0" applyNumberFormat="1" applyFont="1" applyAlignment="1">
      <alignment horizontal="center" wrapText="1"/>
    </xf>
    <xf numFmtId="0" fontId="1" fillId="0" borderId="0" xfId="36" applyFont="1" applyAlignment="1">
      <alignment horizontal="center"/>
      <protection/>
    </xf>
    <xf numFmtId="0" fontId="1" fillId="0" borderId="0" xfId="38" applyFont="1" applyFill="1" applyAlignment="1">
      <alignment horizontal="center"/>
      <protection/>
    </xf>
    <xf numFmtId="0" fontId="1" fillId="0" borderId="0" xfId="38" applyFont="1" applyAlignment="1">
      <alignment horizontal="center"/>
      <protection/>
    </xf>
  </cellXfs>
  <cellStyles count="33">
    <cellStyle name="Normal" xfId="0"/>
    <cellStyle name="0" xfId="15"/>
    <cellStyle name="0.0" xfId="16"/>
    <cellStyle name="0.0000" xfId="17"/>
    <cellStyle name="decimalen" xfId="18"/>
    <cellStyle name="decimalenpunt2" xfId="19"/>
    <cellStyle name="Followed Hyperlink" xfId="20"/>
    <cellStyle name="Header" xfId="21"/>
    <cellStyle name="Hyperlink" xfId="22"/>
    <cellStyle name="Comma" xfId="23"/>
    <cellStyle name="Comma [0]" xfId="24"/>
    <cellStyle name="komma1nul" xfId="25"/>
    <cellStyle name="komma2nul" xfId="26"/>
    <cellStyle name="Netten_1" xfId="27"/>
    <cellStyle name="nieuw" xfId="28"/>
    <cellStyle name="Niveau" xfId="29"/>
    <cellStyle name="perc1nul" xfId="30"/>
    <cellStyle name="perc2nul" xfId="31"/>
    <cellStyle name="perc3nul" xfId="32"/>
    <cellStyle name="perc4" xfId="33"/>
    <cellStyle name="Percent" xfId="34"/>
    <cellStyle name="Standaard_03ALG11" xfId="35"/>
    <cellStyle name="Standaard_96ALG09" xfId="36"/>
    <cellStyle name="Standaard_96ALG10" xfId="37"/>
    <cellStyle name="Standaard_96ALG11" xfId="38"/>
    <cellStyle name="Standaard_96BUSO01" xfId="39"/>
    <cellStyle name="Standaard_blad 1" xfId="40"/>
    <cellStyle name="Standaard_evo9899" xfId="41"/>
    <cellStyle name="Subtotaal" xfId="42"/>
    <cellStyle name="Titel" xfId="43"/>
    <cellStyle name="Totaal" xfId="44"/>
    <cellStyle name="Currency" xfId="45"/>
    <cellStyle name="Currency [0]" xfId="4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0</xdr:colOff>
      <xdr:row>3</xdr:row>
      <xdr:rowOff>0</xdr:rowOff>
    </xdr:to>
    <xdr:sp>
      <xdr:nvSpPr>
        <xdr:cNvPr id="1" name="Rectangle 1"/>
        <xdr:cNvSpPr>
          <a:spLocks/>
        </xdr:cNvSpPr>
      </xdr:nvSpPr>
      <xdr:spPr>
        <a:xfrm>
          <a:off x="1352550" y="466725"/>
          <a:ext cx="5238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2</xdr:col>
      <xdr:colOff>0</xdr:colOff>
      <xdr:row>0</xdr:row>
      <xdr:rowOff>0</xdr:rowOff>
    </xdr:to>
    <xdr:sp>
      <xdr:nvSpPr>
        <xdr:cNvPr id="1" name="Rectangle 1"/>
        <xdr:cNvSpPr>
          <a:spLocks/>
        </xdr:cNvSpPr>
      </xdr:nvSpPr>
      <xdr:spPr>
        <a:xfrm>
          <a:off x="2114550" y="0"/>
          <a:ext cx="514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16</xdr:col>
      <xdr:colOff>0</xdr:colOff>
      <xdr:row>16</xdr:row>
      <xdr:rowOff>152400</xdr:rowOff>
    </xdr:to>
    <xdr:sp>
      <xdr:nvSpPr>
        <xdr:cNvPr id="1" name="TextBox 2"/>
        <xdr:cNvSpPr txBox="1">
          <a:spLocks noChangeArrowheads="1"/>
        </xdr:cNvSpPr>
      </xdr:nvSpPr>
      <xdr:spPr>
        <a:xfrm>
          <a:off x="0" y="1238250"/>
          <a:ext cx="8496300" cy="1438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Vanaf schooljaar 2008-2009 zijn alle leerlingen in de Centra voor Deeltijdse Vorming ingeschreven in een Centrum voor Deeltijds Onderwijs.  
Een centrum voor deeltijdse vorming kan wel instaan voor de organisatie van persoonlijke ontwikkelingstrajecten van een leerling die ingeschreven is in een CDO. Het CDV kan ook de algemene vorming binnen het deeltijds beroepssecundair onderwijs of de ondersteuning van leerlinggebonden activiteiten in de centra voor deeltijds beroepssecundair onderwijs (bv. activititeiten zoals het onthaal van instromers of time-in voor jongeren die dreigen uit te vallen) organiseren. 
Om dubbeltellingen te vermijden worden deze leerlingen niet meer opgenomen in een aparte tabel.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19050</xdr:rowOff>
    </xdr:from>
    <xdr:to>
      <xdr:col>21</xdr:col>
      <xdr:colOff>447675</xdr:colOff>
      <xdr:row>7</xdr:row>
      <xdr:rowOff>85725</xdr:rowOff>
    </xdr:to>
    <xdr:sp>
      <xdr:nvSpPr>
        <xdr:cNvPr id="1" name="TextBox 1"/>
        <xdr:cNvSpPr txBox="1">
          <a:spLocks noChangeArrowheads="1"/>
        </xdr:cNvSpPr>
      </xdr:nvSpPr>
      <xdr:spPr>
        <a:xfrm>
          <a:off x="19050" y="495300"/>
          <a:ext cx="10258425" cy="695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 Vlaanderen geldt er geen schoolplicht, maar leerplicht. Hieraan kan ook voldaan worden door het volgen van huisonderwijs. Huisonderwijs is een vorm van onderwijs waarbij de ouders van de leerplichtige jongeren beslist hebben dit zelf te organiseren en te bekostigen. Ouders die voor huisonderwijs kiezen, moeten dit meedelen aan het Beleidsdomein Onderwijs.en Vorming. De overheid heeft immers de opdracht te controleren of alle leerplichtige leerlingen effectief aan de leerplicht voldoen.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19050</xdr:rowOff>
    </xdr:from>
    <xdr:to>
      <xdr:col>8</xdr:col>
      <xdr:colOff>552450</xdr:colOff>
      <xdr:row>94</xdr:row>
      <xdr:rowOff>19050</xdr:rowOff>
    </xdr:to>
    <xdr:sp>
      <xdr:nvSpPr>
        <xdr:cNvPr id="1" name="TextBox 2"/>
        <xdr:cNvSpPr txBox="1">
          <a:spLocks noChangeArrowheads="1"/>
        </xdr:cNvSpPr>
      </xdr:nvSpPr>
      <xdr:spPr>
        <a:xfrm>
          <a:off x="28575" y="10134600"/>
          <a:ext cx="6743700" cy="4533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sng" baseline="0">
              <a:latin typeface="Arial"/>
              <a:ea typeface="Arial"/>
              <a:cs typeface="Arial"/>
            </a:rPr>
            <a:t>Geïntegreerd onderwijs
</a:t>
          </a:r>
          <a:r>
            <a:rPr lang="en-US" cap="none" sz="1000" b="0" i="0" u="none" baseline="0">
              <a:latin typeface="Arial"/>
              <a:ea typeface="Arial"/>
              <a:cs typeface="Arial"/>
            </a:rPr>
            <a:t>Het geïntegreerd onderwijs kan beschouwd worden als een samenwerkingsverband tussen het gewoon en het buitengewoon onderwijs. Het is bedoeld om leerlingen met een handicap en/of leer- en opvoedingsmoeilijkheden de lessen en activiteiten te laten volgen in een school voor gewoon onderwijs met hulp vanuit een school voor buitengewoon onderwijs. Deze laatste krijgt daartoe</a:t>
          </a:r>
          <a:r>
            <a:rPr lang="en-US" cap="none" sz="1000" b="0" i="0" u="none" baseline="0">
              <a:latin typeface="Arial"/>
              <a:ea typeface="Arial"/>
              <a:cs typeface="Arial"/>
            </a:rPr>
            <a:t> begeleidingseenheden (dit zijn lestijden of lesuren en/of uren voor paramedische hulp) en een integratietoelage (voor de vergoeding van de verplaatsingskosten van de G.ON.-begeleiders).
</a:t>
          </a:r>
          <a:r>
            <a:rPr lang="en-US" cap="none" sz="1000" b="0" i="0" u="none" baseline="0">
              <a:latin typeface="Arial"/>
              <a:ea typeface="Arial"/>
              <a:cs typeface="Arial"/>
            </a:rPr>
            <a:t>
Voor het geïntegreerd onderwijs komen slechts die leerlingen in aanmerking die zonder G.ON.-hulp op het buitengewoon onderwijs zouden aangewezen zijn. Daarom is één van de toelatingsvoorwaarden dat er een attest buitengewoon onderwijs moet afgeleverd worden.
Vanaf het schooljaar 1994-1995 komen de leerlingen van alle types buitengewoon onderwijs in aanmerking, type 5 uitgezonderd. Voor de leerlingen met een fysieke, visuele of auditieve handicap wordt er een onderscheid gemaakt tussen een matige en ernstige handicap. De begeleidingsduur is slechts voor leerlingen met een ernstige handicap onbeperkt in de tijd.
Het geïntegreerd onderwijs kan gegeven worden op het niveau van het kleuteronderwijs, het lager, secundair en hoger onderwijs, met uitzondering van het universitair onderwijs.
Naast de volledige integratie, waarbij de leerling alle lessen en activiteiten in het gewoon onderwijs volgt, is ook een gedeeltelijke integratie mogelijk. Bij de gedeeltelijke integratie volgt de leerling minstens twee halve dagen per week gewoon onderwijs. De integratie kan permanent of tijdelijk zijn. De integratie is permanent wanneer de leerling ten minste vanaf de eerste schooldag van oktober tot het einde van het schooljaar de lessen in het gewoon onderwijs volgt. Indien deze periode minder bedraagt dan van de eerste schooldag van oktober tot 30 juni, dan is de integratie tijdelijk.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17"/>
  <sheetViews>
    <sheetView tabSelected="1" workbookViewId="0" topLeftCell="A1">
      <selection activeCell="B7" sqref="B7"/>
    </sheetView>
  </sheetViews>
  <sheetFormatPr defaultColWidth="9.140625" defaultRowHeight="12.75"/>
  <cols>
    <col min="1" max="1" width="11.57421875" style="0" customWidth="1"/>
  </cols>
  <sheetData>
    <row r="1" ht="15.75">
      <c r="A1" s="166" t="s">
        <v>363</v>
      </c>
    </row>
    <row r="2" ht="15.75">
      <c r="A2" s="166"/>
    </row>
    <row r="3" spans="1:2" ht="12.75">
      <c r="A3" t="s">
        <v>338</v>
      </c>
      <c r="B3" t="s">
        <v>328</v>
      </c>
    </row>
    <row r="4" spans="1:2" ht="12.75">
      <c r="A4" t="s">
        <v>339</v>
      </c>
      <c r="B4" t="s">
        <v>329</v>
      </c>
    </row>
    <row r="5" spans="1:2" ht="12.75">
      <c r="A5" t="s">
        <v>340</v>
      </c>
      <c r="B5" t="s">
        <v>330</v>
      </c>
    </row>
    <row r="6" spans="1:2" ht="12.75">
      <c r="A6" t="s">
        <v>341</v>
      </c>
      <c r="B6" t="s">
        <v>331</v>
      </c>
    </row>
    <row r="7" spans="1:2" ht="12.75">
      <c r="A7" t="s">
        <v>342</v>
      </c>
      <c r="B7" t="s">
        <v>332</v>
      </c>
    </row>
    <row r="8" spans="1:2" ht="12.75">
      <c r="A8" t="s">
        <v>343</v>
      </c>
      <c r="B8" t="s">
        <v>333</v>
      </c>
    </row>
    <row r="9" spans="1:2" ht="12.75">
      <c r="A9" t="s">
        <v>351</v>
      </c>
      <c r="B9" t="s">
        <v>352</v>
      </c>
    </row>
    <row r="10" spans="1:2" ht="12.75">
      <c r="A10" t="s">
        <v>344</v>
      </c>
      <c r="B10" t="s">
        <v>353</v>
      </c>
    </row>
    <row r="11" spans="1:2" ht="12.75">
      <c r="A11" t="s">
        <v>355</v>
      </c>
      <c r="B11" t="s">
        <v>354</v>
      </c>
    </row>
    <row r="12" spans="1:2" ht="12.75">
      <c r="A12" t="s">
        <v>345</v>
      </c>
      <c r="B12" t="s">
        <v>334</v>
      </c>
    </row>
    <row r="13" spans="1:2" ht="12.75">
      <c r="A13" t="s">
        <v>346</v>
      </c>
      <c r="B13" t="s">
        <v>335</v>
      </c>
    </row>
    <row r="14" spans="1:2" ht="12.75">
      <c r="A14" t="s">
        <v>347</v>
      </c>
      <c r="B14" t="s">
        <v>336</v>
      </c>
    </row>
    <row r="15" spans="1:2" ht="12.75">
      <c r="A15" t="s">
        <v>348</v>
      </c>
      <c r="B15" t="s">
        <v>337</v>
      </c>
    </row>
    <row r="17" ht="15.75">
      <c r="A17" s="166"/>
    </row>
  </sheetData>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V40"/>
  <sheetViews>
    <sheetView workbookViewId="0" topLeftCell="A1">
      <selection activeCell="N12" sqref="N12:P12"/>
    </sheetView>
  </sheetViews>
  <sheetFormatPr defaultColWidth="9.140625" defaultRowHeight="12.75"/>
  <cols>
    <col min="1" max="1" width="9.7109375" style="1" customWidth="1"/>
    <col min="2" max="18" width="6.8515625" style="2" customWidth="1"/>
    <col min="19" max="19" width="6.8515625" style="1" customWidth="1"/>
    <col min="20" max="22" width="7.140625" style="2" customWidth="1"/>
    <col min="23" max="16384" width="9.140625" style="2" customWidth="1"/>
  </cols>
  <sheetData>
    <row r="1" ht="12">
      <c r="A1" s="97" t="s">
        <v>244</v>
      </c>
    </row>
    <row r="2" spans="1:19" ht="12.75" customHeight="1">
      <c r="A2" s="505" t="s">
        <v>176</v>
      </c>
      <c r="B2" s="505"/>
      <c r="C2" s="505"/>
      <c r="D2" s="505"/>
      <c r="E2" s="505"/>
      <c r="F2" s="505"/>
      <c r="G2" s="505"/>
      <c r="H2" s="505"/>
      <c r="I2" s="505"/>
      <c r="J2" s="505"/>
      <c r="K2" s="505"/>
      <c r="L2" s="505"/>
      <c r="M2" s="505"/>
      <c r="N2" s="505"/>
      <c r="O2" s="505"/>
      <c r="P2" s="505"/>
      <c r="Q2" s="505"/>
      <c r="R2" s="505"/>
      <c r="S2" s="505"/>
    </row>
    <row r="4" ht="12">
      <c r="A4" s="93"/>
    </row>
    <row r="10" spans="1:19" ht="12">
      <c r="A10" s="484" t="s">
        <v>177</v>
      </c>
      <c r="B10" s="484"/>
      <c r="C10" s="484"/>
      <c r="D10" s="484"/>
      <c r="E10" s="484"/>
      <c r="F10" s="484"/>
      <c r="G10" s="484"/>
      <c r="H10" s="484"/>
      <c r="I10" s="484"/>
      <c r="J10" s="484"/>
      <c r="K10" s="484"/>
      <c r="L10" s="484"/>
      <c r="M10" s="484"/>
      <c r="N10" s="484"/>
      <c r="O10" s="484"/>
      <c r="P10" s="484"/>
      <c r="Q10" s="484"/>
      <c r="R10" s="484"/>
      <c r="S10" s="484"/>
    </row>
    <row r="11" ht="12.75" thickBot="1">
      <c r="A11" s="288"/>
    </row>
    <row r="12" spans="1:22" ht="12.75" customHeight="1">
      <c r="A12" s="276"/>
      <c r="B12" s="502" t="s">
        <v>172</v>
      </c>
      <c r="C12" s="503"/>
      <c r="D12" s="504"/>
      <c r="E12" s="502" t="s">
        <v>175</v>
      </c>
      <c r="F12" s="503"/>
      <c r="G12" s="503"/>
      <c r="H12" s="502" t="s">
        <v>199</v>
      </c>
      <c r="I12" s="503"/>
      <c r="J12" s="503"/>
      <c r="K12" s="502" t="s">
        <v>213</v>
      </c>
      <c r="L12" s="503"/>
      <c r="M12" s="503"/>
      <c r="N12" s="502" t="s">
        <v>214</v>
      </c>
      <c r="O12" s="503"/>
      <c r="P12" s="503"/>
      <c r="Q12" s="500" t="s">
        <v>235</v>
      </c>
      <c r="R12" s="501"/>
      <c r="S12" s="501"/>
      <c r="T12" s="500" t="s">
        <v>245</v>
      </c>
      <c r="U12" s="501"/>
      <c r="V12" s="501"/>
    </row>
    <row r="13" spans="1:22" ht="12">
      <c r="A13" s="370"/>
      <c r="B13" s="407" t="s">
        <v>58</v>
      </c>
      <c r="C13" s="408" t="s">
        <v>59</v>
      </c>
      <c r="D13" s="409" t="s">
        <v>60</v>
      </c>
      <c r="E13" s="407" t="s">
        <v>58</v>
      </c>
      <c r="F13" s="408" t="s">
        <v>59</v>
      </c>
      <c r="G13" s="408" t="s">
        <v>60</v>
      </c>
      <c r="H13" s="407" t="s">
        <v>58</v>
      </c>
      <c r="I13" s="408" t="s">
        <v>59</v>
      </c>
      <c r="J13" s="408" t="s">
        <v>60</v>
      </c>
      <c r="K13" s="407" t="s">
        <v>58</v>
      </c>
      <c r="L13" s="408" t="s">
        <v>59</v>
      </c>
      <c r="M13" s="408" t="s">
        <v>60</v>
      </c>
      <c r="N13" s="407" t="s">
        <v>58</v>
      </c>
      <c r="O13" s="408" t="s">
        <v>59</v>
      </c>
      <c r="P13" s="408" t="s">
        <v>60</v>
      </c>
      <c r="Q13" s="407" t="s">
        <v>58</v>
      </c>
      <c r="R13" s="408" t="s">
        <v>59</v>
      </c>
      <c r="S13" s="408" t="s">
        <v>60</v>
      </c>
      <c r="T13" s="407" t="s">
        <v>58</v>
      </c>
      <c r="U13" s="408" t="s">
        <v>59</v>
      </c>
      <c r="V13" s="408" t="s">
        <v>60</v>
      </c>
    </row>
    <row r="14" spans="1:22" ht="12">
      <c r="A14" s="1" t="s">
        <v>217</v>
      </c>
      <c r="B14" s="410">
        <v>0</v>
      </c>
      <c r="C14" s="293">
        <v>0</v>
      </c>
      <c r="D14" s="294">
        <v>0</v>
      </c>
      <c r="E14" s="410">
        <v>0</v>
      </c>
      <c r="F14" s="293">
        <v>0</v>
      </c>
      <c r="G14" s="293">
        <v>0</v>
      </c>
      <c r="H14" s="410">
        <v>0</v>
      </c>
      <c r="I14" s="293">
        <v>0</v>
      </c>
      <c r="J14" s="293">
        <v>0</v>
      </c>
      <c r="K14" s="410">
        <v>0</v>
      </c>
      <c r="L14" s="293">
        <v>1</v>
      </c>
      <c r="M14" s="293">
        <v>1</v>
      </c>
      <c r="N14" s="410">
        <v>0</v>
      </c>
      <c r="O14" s="293">
        <v>0</v>
      </c>
      <c r="P14" s="293">
        <v>0</v>
      </c>
      <c r="Q14" s="410">
        <v>0</v>
      </c>
      <c r="R14" s="293">
        <v>0</v>
      </c>
      <c r="S14" s="293">
        <v>0</v>
      </c>
      <c r="T14" s="410">
        <v>2</v>
      </c>
      <c r="U14" s="293">
        <v>0</v>
      </c>
      <c r="V14" s="293">
        <v>2</v>
      </c>
    </row>
    <row r="15" spans="1:22" ht="12">
      <c r="A15" s="1" t="s">
        <v>178</v>
      </c>
      <c r="B15" s="368">
        <v>2</v>
      </c>
      <c r="C15" s="292">
        <v>1</v>
      </c>
      <c r="D15" s="305">
        <f>SUM(B15:C15)</f>
        <v>3</v>
      </c>
      <c r="E15" s="368">
        <v>0</v>
      </c>
      <c r="F15" s="292">
        <v>0</v>
      </c>
      <c r="G15" s="292">
        <v>0</v>
      </c>
      <c r="H15" s="180">
        <v>0</v>
      </c>
      <c r="I15" s="142">
        <v>1</v>
      </c>
      <c r="J15" s="142">
        <v>1</v>
      </c>
      <c r="K15" s="180">
        <v>0</v>
      </c>
      <c r="L15" s="142">
        <v>0</v>
      </c>
      <c r="M15" s="142">
        <v>0</v>
      </c>
      <c r="N15" s="180">
        <v>0</v>
      </c>
      <c r="O15" s="142">
        <v>0</v>
      </c>
      <c r="P15" s="142">
        <v>0</v>
      </c>
      <c r="Q15" s="368">
        <v>0</v>
      </c>
      <c r="R15" s="292">
        <v>0</v>
      </c>
      <c r="S15" s="292">
        <v>0</v>
      </c>
      <c r="T15" s="368">
        <v>1</v>
      </c>
      <c r="U15" s="292">
        <v>0</v>
      </c>
      <c r="V15" s="292">
        <v>1</v>
      </c>
    </row>
    <row r="16" spans="1:22" s="1" customFormat="1" ht="12">
      <c r="A16" s="1" t="s">
        <v>179</v>
      </c>
      <c r="B16" s="368">
        <v>0</v>
      </c>
      <c r="C16" s="292">
        <v>2</v>
      </c>
      <c r="D16" s="305">
        <f aca="true" t="shared" si="0" ref="D16:D23">SUM(B16:C16)</f>
        <v>2</v>
      </c>
      <c r="E16" s="368">
        <v>3</v>
      </c>
      <c r="F16" s="292">
        <v>1</v>
      </c>
      <c r="G16" s="292">
        <v>4</v>
      </c>
      <c r="H16" s="180">
        <v>0</v>
      </c>
      <c r="I16" s="142">
        <v>0</v>
      </c>
      <c r="J16" s="142">
        <v>0</v>
      </c>
      <c r="K16" s="180">
        <v>3</v>
      </c>
      <c r="L16" s="142">
        <v>2</v>
      </c>
      <c r="M16" s="142">
        <v>5</v>
      </c>
      <c r="N16" s="180">
        <v>0</v>
      </c>
      <c r="O16" s="142">
        <v>2</v>
      </c>
      <c r="P16" s="142">
        <v>2</v>
      </c>
      <c r="Q16" s="368">
        <v>2</v>
      </c>
      <c r="R16" s="292">
        <v>3</v>
      </c>
      <c r="S16" s="292">
        <v>5</v>
      </c>
      <c r="T16" s="368">
        <v>3</v>
      </c>
      <c r="U16" s="292">
        <v>3</v>
      </c>
      <c r="V16" s="292">
        <v>6</v>
      </c>
    </row>
    <row r="17" spans="1:22" ht="12">
      <c r="A17" s="1" t="s">
        <v>180</v>
      </c>
      <c r="B17" s="368">
        <v>13</v>
      </c>
      <c r="C17" s="292">
        <v>6</v>
      </c>
      <c r="D17" s="305">
        <f t="shared" si="0"/>
        <v>19</v>
      </c>
      <c r="E17" s="368">
        <v>21</v>
      </c>
      <c r="F17" s="292">
        <v>17</v>
      </c>
      <c r="G17" s="292">
        <v>38</v>
      </c>
      <c r="H17" s="180">
        <v>14</v>
      </c>
      <c r="I17" s="142">
        <v>10</v>
      </c>
      <c r="J17" s="142">
        <v>24</v>
      </c>
      <c r="K17" s="180">
        <v>18</v>
      </c>
      <c r="L17" s="142">
        <v>21</v>
      </c>
      <c r="M17" s="142">
        <v>39</v>
      </c>
      <c r="N17" s="180">
        <v>23</v>
      </c>
      <c r="O17" s="142">
        <v>22</v>
      </c>
      <c r="P17" s="142">
        <v>45</v>
      </c>
      <c r="Q17" s="368">
        <v>19</v>
      </c>
      <c r="R17" s="292">
        <v>24</v>
      </c>
      <c r="S17" s="292">
        <v>43</v>
      </c>
      <c r="T17" s="368">
        <v>20</v>
      </c>
      <c r="U17" s="292">
        <v>13</v>
      </c>
      <c r="V17" s="292">
        <v>33</v>
      </c>
    </row>
    <row r="18" spans="1:22" ht="12">
      <c r="A18" s="1" t="s">
        <v>181</v>
      </c>
      <c r="B18" s="368">
        <v>14</v>
      </c>
      <c r="C18" s="292">
        <v>10</v>
      </c>
      <c r="D18" s="305">
        <f t="shared" si="0"/>
        <v>24</v>
      </c>
      <c r="E18" s="368">
        <v>12</v>
      </c>
      <c r="F18" s="292">
        <v>17</v>
      </c>
      <c r="G18" s="292">
        <v>29</v>
      </c>
      <c r="H18" s="180">
        <v>17</v>
      </c>
      <c r="I18" s="142">
        <v>18</v>
      </c>
      <c r="J18" s="142">
        <v>35</v>
      </c>
      <c r="K18" s="180">
        <v>21</v>
      </c>
      <c r="L18" s="142">
        <v>11</v>
      </c>
      <c r="M18" s="142">
        <v>32</v>
      </c>
      <c r="N18" s="180">
        <v>22</v>
      </c>
      <c r="O18" s="142">
        <v>28</v>
      </c>
      <c r="P18" s="142">
        <v>50</v>
      </c>
      <c r="Q18" s="368">
        <v>28</v>
      </c>
      <c r="R18" s="292">
        <v>24</v>
      </c>
      <c r="S18" s="292">
        <v>52</v>
      </c>
      <c r="T18" s="368">
        <v>24</v>
      </c>
      <c r="U18" s="292">
        <v>32</v>
      </c>
      <c r="V18" s="292">
        <v>56</v>
      </c>
    </row>
    <row r="19" spans="1:22" ht="12">
      <c r="A19" s="1" t="s">
        <v>182</v>
      </c>
      <c r="B19" s="368">
        <v>10</v>
      </c>
      <c r="C19" s="292">
        <v>8</v>
      </c>
      <c r="D19" s="305">
        <f t="shared" si="0"/>
        <v>18</v>
      </c>
      <c r="E19" s="368">
        <v>19</v>
      </c>
      <c r="F19" s="292">
        <v>12</v>
      </c>
      <c r="G19" s="292">
        <v>31</v>
      </c>
      <c r="H19" s="180">
        <v>15</v>
      </c>
      <c r="I19" s="142">
        <v>18</v>
      </c>
      <c r="J19" s="142">
        <v>33</v>
      </c>
      <c r="K19" s="180">
        <v>22</v>
      </c>
      <c r="L19" s="142">
        <v>16</v>
      </c>
      <c r="M19" s="142">
        <v>38</v>
      </c>
      <c r="N19" s="180">
        <v>22</v>
      </c>
      <c r="O19" s="142">
        <v>18</v>
      </c>
      <c r="P19" s="142">
        <v>40</v>
      </c>
      <c r="Q19" s="368">
        <v>20</v>
      </c>
      <c r="R19" s="292">
        <v>26</v>
      </c>
      <c r="S19" s="292">
        <v>46</v>
      </c>
      <c r="T19" s="368">
        <v>21</v>
      </c>
      <c r="U19" s="292">
        <v>25</v>
      </c>
      <c r="V19" s="292">
        <v>46</v>
      </c>
    </row>
    <row r="20" spans="1:22" ht="12">
      <c r="A20" s="1" t="s">
        <v>183</v>
      </c>
      <c r="B20" s="368">
        <v>10</v>
      </c>
      <c r="C20" s="292">
        <v>11</v>
      </c>
      <c r="D20" s="305">
        <f t="shared" si="0"/>
        <v>21</v>
      </c>
      <c r="E20" s="368">
        <v>19</v>
      </c>
      <c r="F20" s="292">
        <v>9</v>
      </c>
      <c r="G20" s="292">
        <v>28</v>
      </c>
      <c r="H20" s="180">
        <v>27</v>
      </c>
      <c r="I20" s="142">
        <v>16</v>
      </c>
      <c r="J20" s="142">
        <v>43</v>
      </c>
      <c r="K20" s="180">
        <v>18</v>
      </c>
      <c r="L20" s="142">
        <v>24</v>
      </c>
      <c r="M20" s="142">
        <v>42</v>
      </c>
      <c r="N20" s="180">
        <v>29</v>
      </c>
      <c r="O20" s="142">
        <v>23</v>
      </c>
      <c r="P20" s="142">
        <v>52</v>
      </c>
      <c r="Q20" s="368">
        <v>28</v>
      </c>
      <c r="R20" s="292">
        <v>17</v>
      </c>
      <c r="S20" s="292">
        <v>45</v>
      </c>
      <c r="T20" s="368">
        <v>26</v>
      </c>
      <c r="U20" s="292">
        <v>25</v>
      </c>
      <c r="V20" s="292">
        <v>51</v>
      </c>
    </row>
    <row r="21" spans="1:22" ht="12">
      <c r="A21" s="1" t="s">
        <v>184</v>
      </c>
      <c r="B21" s="368">
        <v>4</v>
      </c>
      <c r="C21" s="292">
        <v>11</v>
      </c>
      <c r="D21" s="305">
        <f t="shared" si="0"/>
        <v>15</v>
      </c>
      <c r="E21" s="368">
        <v>17</v>
      </c>
      <c r="F21" s="292">
        <v>18</v>
      </c>
      <c r="G21" s="292">
        <v>35</v>
      </c>
      <c r="H21" s="180">
        <v>31</v>
      </c>
      <c r="I21" s="142">
        <v>15</v>
      </c>
      <c r="J21" s="142">
        <v>46</v>
      </c>
      <c r="K21" s="180">
        <v>28</v>
      </c>
      <c r="L21" s="142">
        <v>12</v>
      </c>
      <c r="M21" s="142">
        <v>40</v>
      </c>
      <c r="N21" s="180">
        <v>23</v>
      </c>
      <c r="O21" s="142">
        <v>19</v>
      </c>
      <c r="P21" s="142">
        <v>42</v>
      </c>
      <c r="Q21" s="368">
        <v>32</v>
      </c>
      <c r="R21" s="292">
        <v>16</v>
      </c>
      <c r="S21" s="292">
        <v>48</v>
      </c>
      <c r="T21" s="368">
        <v>31</v>
      </c>
      <c r="U21" s="292">
        <v>17</v>
      </c>
      <c r="V21" s="292">
        <v>48</v>
      </c>
    </row>
    <row r="22" spans="1:22" ht="12">
      <c r="A22" s="1" t="s">
        <v>185</v>
      </c>
      <c r="B22" s="411">
        <v>10</v>
      </c>
      <c r="C22" s="412">
        <v>10</v>
      </c>
      <c r="D22" s="413">
        <f t="shared" si="0"/>
        <v>20</v>
      </c>
      <c r="E22" s="411">
        <v>10</v>
      </c>
      <c r="F22" s="412">
        <v>27</v>
      </c>
      <c r="G22" s="292">
        <v>37</v>
      </c>
      <c r="H22" s="185">
        <v>20</v>
      </c>
      <c r="I22" s="186">
        <v>18</v>
      </c>
      <c r="J22" s="142">
        <v>38</v>
      </c>
      <c r="K22" s="185">
        <v>31</v>
      </c>
      <c r="L22" s="186">
        <v>19</v>
      </c>
      <c r="M22" s="142">
        <v>50</v>
      </c>
      <c r="N22" s="185">
        <v>34</v>
      </c>
      <c r="O22" s="186">
        <v>14</v>
      </c>
      <c r="P22" s="142">
        <v>48</v>
      </c>
      <c r="Q22" s="411">
        <v>23</v>
      </c>
      <c r="R22" s="412">
        <v>27</v>
      </c>
      <c r="S22" s="412">
        <v>50</v>
      </c>
      <c r="T22" s="411">
        <v>32</v>
      </c>
      <c r="U22" s="412">
        <v>20</v>
      </c>
      <c r="V22" s="412">
        <v>52</v>
      </c>
    </row>
    <row r="23" spans="1:22" s="375" customFormat="1" ht="12">
      <c r="A23" s="300" t="s">
        <v>10</v>
      </c>
      <c r="B23" s="414">
        <f>SUM(B15:B22)</f>
        <v>63</v>
      </c>
      <c r="C23" s="376">
        <f>SUM(C15:C22)</f>
        <v>59</v>
      </c>
      <c r="D23" s="415">
        <f t="shared" si="0"/>
        <v>122</v>
      </c>
      <c r="E23" s="414">
        <v>101</v>
      </c>
      <c r="F23" s="376">
        <v>101</v>
      </c>
      <c r="G23" s="416">
        <v>202</v>
      </c>
      <c r="H23" s="119">
        <v>124</v>
      </c>
      <c r="I23" s="121">
        <v>96</v>
      </c>
      <c r="J23" s="417">
        <v>220</v>
      </c>
      <c r="K23" s="119">
        <v>141</v>
      </c>
      <c r="L23" s="121">
        <v>106</v>
      </c>
      <c r="M23" s="417">
        <v>247</v>
      </c>
      <c r="N23" s="119">
        <v>153</v>
      </c>
      <c r="O23" s="121">
        <v>126</v>
      </c>
      <c r="P23" s="417">
        <v>279</v>
      </c>
      <c r="Q23" s="414">
        <v>152</v>
      </c>
      <c r="R23" s="376">
        <v>137</v>
      </c>
      <c r="S23" s="376">
        <v>289</v>
      </c>
      <c r="T23" s="414">
        <v>160</v>
      </c>
      <c r="U23" s="376">
        <v>135</v>
      </c>
      <c r="V23" s="376">
        <v>295</v>
      </c>
    </row>
    <row r="26" spans="1:19" ht="12">
      <c r="A26" s="484" t="s">
        <v>186</v>
      </c>
      <c r="B26" s="484"/>
      <c r="C26" s="484"/>
      <c r="D26" s="484"/>
      <c r="E26" s="484"/>
      <c r="F26" s="484"/>
      <c r="G26" s="484"/>
      <c r="H26" s="484"/>
      <c r="I26" s="484"/>
      <c r="J26" s="484"/>
      <c r="K26" s="484"/>
      <c r="L26" s="484"/>
      <c r="M26" s="484"/>
      <c r="N26" s="484"/>
      <c r="O26" s="484"/>
      <c r="P26" s="484"/>
      <c r="Q26" s="484"/>
      <c r="R26" s="484"/>
      <c r="S26" s="484"/>
    </row>
    <row r="27" ht="12.75" thickBot="1">
      <c r="A27" s="288"/>
    </row>
    <row r="28" spans="1:22" ht="12.75" customHeight="1">
      <c r="A28" s="276"/>
      <c r="B28" s="502" t="s">
        <v>172</v>
      </c>
      <c r="C28" s="503"/>
      <c r="D28" s="504"/>
      <c r="E28" s="502" t="s">
        <v>175</v>
      </c>
      <c r="F28" s="503"/>
      <c r="G28" s="503"/>
      <c r="H28" s="502" t="s">
        <v>199</v>
      </c>
      <c r="I28" s="503"/>
      <c r="J28" s="503"/>
      <c r="K28" s="502" t="s">
        <v>213</v>
      </c>
      <c r="L28" s="503"/>
      <c r="M28" s="503"/>
      <c r="N28" s="502" t="s">
        <v>214</v>
      </c>
      <c r="O28" s="503"/>
      <c r="P28" s="503"/>
      <c r="Q28" s="500" t="s">
        <v>235</v>
      </c>
      <c r="R28" s="501"/>
      <c r="S28" s="501"/>
      <c r="T28" s="500" t="s">
        <v>245</v>
      </c>
      <c r="U28" s="501"/>
      <c r="V28" s="501"/>
    </row>
    <row r="29" spans="1:22" ht="12">
      <c r="A29" s="370"/>
      <c r="B29" s="407" t="s">
        <v>58</v>
      </c>
      <c r="C29" s="408" t="s">
        <v>59</v>
      </c>
      <c r="D29" s="409" t="s">
        <v>60</v>
      </c>
      <c r="E29" s="407" t="s">
        <v>58</v>
      </c>
      <c r="F29" s="408" t="s">
        <v>59</v>
      </c>
      <c r="G29" s="408" t="s">
        <v>60</v>
      </c>
      <c r="H29" s="407" t="s">
        <v>58</v>
      </c>
      <c r="I29" s="408" t="s">
        <v>59</v>
      </c>
      <c r="J29" s="408" t="s">
        <v>60</v>
      </c>
      <c r="K29" s="407" t="s">
        <v>58</v>
      </c>
      <c r="L29" s="408" t="s">
        <v>59</v>
      </c>
      <c r="M29" s="408" t="s">
        <v>60</v>
      </c>
      <c r="N29" s="407" t="s">
        <v>58</v>
      </c>
      <c r="O29" s="408" t="s">
        <v>59</v>
      </c>
      <c r="P29" s="408" t="s">
        <v>60</v>
      </c>
      <c r="Q29" s="407" t="s">
        <v>58</v>
      </c>
      <c r="R29" s="408" t="s">
        <v>59</v>
      </c>
      <c r="S29" s="408" t="s">
        <v>60</v>
      </c>
      <c r="T29" s="407" t="s">
        <v>58</v>
      </c>
      <c r="U29" s="408" t="s">
        <v>59</v>
      </c>
      <c r="V29" s="408" t="s">
        <v>60</v>
      </c>
    </row>
    <row r="30" spans="1:22" ht="12">
      <c r="A30" s="1" t="s">
        <v>187</v>
      </c>
      <c r="B30" s="418">
        <v>13</v>
      </c>
      <c r="C30" s="419">
        <v>9</v>
      </c>
      <c r="D30" s="420">
        <f aca="true" t="shared" si="1" ref="D30:D36">SUM(B30:C30)</f>
        <v>22</v>
      </c>
      <c r="E30" s="418">
        <v>11</v>
      </c>
      <c r="F30" s="419">
        <v>14</v>
      </c>
      <c r="G30" s="419">
        <f aca="true" t="shared" si="2" ref="G30:G36">SUM(E30:F30)</f>
        <v>25</v>
      </c>
      <c r="H30" s="418">
        <v>11</v>
      </c>
      <c r="I30" s="419">
        <v>22</v>
      </c>
      <c r="J30" s="419">
        <v>33</v>
      </c>
      <c r="K30" s="421">
        <v>26</v>
      </c>
      <c r="L30" s="422">
        <v>21</v>
      </c>
      <c r="M30" s="419">
        <v>47</v>
      </c>
      <c r="N30" s="421">
        <v>35</v>
      </c>
      <c r="O30" s="422">
        <v>18</v>
      </c>
      <c r="P30" s="423">
        <v>53</v>
      </c>
      <c r="Q30" s="418">
        <v>32</v>
      </c>
      <c r="R30" s="419">
        <v>15</v>
      </c>
      <c r="S30" s="419">
        <v>47</v>
      </c>
      <c r="T30" s="418">
        <v>30</v>
      </c>
      <c r="U30" s="419">
        <v>25</v>
      </c>
      <c r="V30" s="419">
        <v>55</v>
      </c>
    </row>
    <row r="31" spans="1:22" s="1" customFormat="1" ht="12">
      <c r="A31" s="1" t="s">
        <v>188</v>
      </c>
      <c r="B31" s="418">
        <v>18</v>
      </c>
      <c r="C31" s="419">
        <v>12</v>
      </c>
      <c r="D31" s="420">
        <f t="shared" si="1"/>
        <v>30</v>
      </c>
      <c r="E31" s="418">
        <v>18</v>
      </c>
      <c r="F31" s="419">
        <v>17</v>
      </c>
      <c r="G31" s="419">
        <f t="shared" si="2"/>
        <v>35</v>
      </c>
      <c r="H31" s="418">
        <v>18</v>
      </c>
      <c r="I31" s="419">
        <v>21</v>
      </c>
      <c r="J31" s="419">
        <v>39</v>
      </c>
      <c r="K31" s="421">
        <v>14</v>
      </c>
      <c r="L31" s="422">
        <v>26</v>
      </c>
      <c r="M31" s="419">
        <v>40</v>
      </c>
      <c r="N31" s="421">
        <v>33</v>
      </c>
      <c r="O31" s="422">
        <v>27</v>
      </c>
      <c r="P31" s="422">
        <v>60</v>
      </c>
      <c r="Q31" s="418">
        <v>44</v>
      </c>
      <c r="R31" s="419">
        <v>23</v>
      </c>
      <c r="S31" s="419">
        <v>67</v>
      </c>
      <c r="T31" s="418">
        <v>40</v>
      </c>
      <c r="U31" s="419">
        <v>18</v>
      </c>
      <c r="V31" s="419">
        <v>58</v>
      </c>
    </row>
    <row r="32" spans="1:22" ht="12">
      <c r="A32" s="1" t="s">
        <v>189</v>
      </c>
      <c r="B32" s="418">
        <v>14</v>
      </c>
      <c r="C32" s="419">
        <v>19</v>
      </c>
      <c r="D32" s="420">
        <f t="shared" si="1"/>
        <v>33</v>
      </c>
      <c r="E32" s="418">
        <v>30</v>
      </c>
      <c r="F32" s="419">
        <v>19</v>
      </c>
      <c r="G32" s="419">
        <f t="shared" si="2"/>
        <v>49</v>
      </c>
      <c r="H32" s="418">
        <v>24</v>
      </c>
      <c r="I32" s="419">
        <v>23</v>
      </c>
      <c r="J32" s="419">
        <v>47</v>
      </c>
      <c r="K32" s="421">
        <v>32</v>
      </c>
      <c r="L32" s="422">
        <v>24</v>
      </c>
      <c r="M32" s="419">
        <v>56</v>
      </c>
      <c r="N32" s="421">
        <v>23</v>
      </c>
      <c r="O32" s="422">
        <v>33</v>
      </c>
      <c r="P32" s="422">
        <v>56</v>
      </c>
      <c r="Q32" s="418">
        <v>41</v>
      </c>
      <c r="R32" s="419">
        <v>36</v>
      </c>
      <c r="S32" s="419">
        <v>77</v>
      </c>
      <c r="T32" s="418">
        <v>51</v>
      </c>
      <c r="U32" s="419">
        <v>30</v>
      </c>
      <c r="V32" s="419">
        <v>81</v>
      </c>
    </row>
    <row r="33" spans="1:22" ht="12">
      <c r="A33" s="1" t="s">
        <v>190</v>
      </c>
      <c r="B33" s="418">
        <v>17</v>
      </c>
      <c r="C33" s="419">
        <v>11</v>
      </c>
      <c r="D33" s="420">
        <f t="shared" si="1"/>
        <v>28</v>
      </c>
      <c r="E33" s="418">
        <v>28</v>
      </c>
      <c r="F33" s="419">
        <v>25</v>
      </c>
      <c r="G33" s="419">
        <f t="shared" si="2"/>
        <v>53</v>
      </c>
      <c r="H33" s="418">
        <v>33</v>
      </c>
      <c r="I33" s="419">
        <v>26</v>
      </c>
      <c r="J33" s="419">
        <v>59</v>
      </c>
      <c r="K33" s="421">
        <v>26</v>
      </c>
      <c r="L33" s="422">
        <v>26</v>
      </c>
      <c r="M33" s="419">
        <v>52</v>
      </c>
      <c r="N33" s="421">
        <v>41</v>
      </c>
      <c r="O33" s="422">
        <v>47</v>
      </c>
      <c r="P33" s="422">
        <v>88</v>
      </c>
      <c r="Q33" s="418">
        <v>37</v>
      </c>
      <c r="R33" s="419">
        <v>38</v>
      </c>
      <c r="S33" s="419">
        <v>75</v>
      </c>
      <c r="T33" s="418">
        <v>47</v>
      </c>
      <c r="U33" s="419">
        <v>49</v>
      </c>
      <c r="V33" s="419">
        <v>96</v>
      </c>
    </row>
    <row r="34" spans="1:22" ht="12">
      <c r="A34" s="1" t="s">
        <v>191</v>
      </c>
      <c r="B34" s="418">
        <v>20</v>
      </c>
      <c r="C34" s="419">
        <v>36</v>
      </c>
      <c r="D34" s="420">
        <f t="shared" si="1"/>
        <v>56</v>
      </c>
      <c r="E34" s="418">
        <v>29</v>
      </c>
      <c r="F34" s="419">
        <v>30</v>
      </c>
      <c r="G34" s="419">
        <f t="shared" si="2"/>
        <v>59</v>
      </c>
      <c r="H34" s="418">
        <v>45</v>
      </c>
      <c r="I34" s="419">
        <v>45</v>
      </c>
      <c r="J34" s="419">
        <v>90</v>
      </c>
      <c r="K34" s="421">
        <v>49</v>
      </c>
      <c r="L34" s="422">
        <v>38</v>
      </c>
      <c r="M34" s="419">
        <v>87</v>
      </c>
      <c r="N34" s="421">
        <v>49</v>
      </c>
      <c r="O34" s="422">
        <v>55</v>
      </c>
      <c r="P34" s="422">
        <v>104</v>
      </c>
      <c r="Q34" s="418">
        <v>54</v>
      </c>
      <c r="R34" s="419">
        <v>65</v>
      </c>
      <c r="S34" s="419">
        <v>119</v>
      </c>
      <c r="T34" s="418">
        <v>49</v>
      </c>
      <c r="U34" s="419">
        <v>72</v>
      </c>
      <c r="V34" s="419">
        <v>121</v>
      </c>
    </row>
    <row r="35" spans="1:22" ht="12">
      <c r="A35" s="1" t="s">
        <v>192</v>
      </c>
      <c r="B35" s="424">
        <v>40</v>
      </c>
      <c r="C35" s="425">
        <v>46</v>
      </c>
      <c r="D35" s="426">
        <f t="shared" si="1"/>
        <v>86</v>
      </c>
      <c r="E35" s="424">
        <v>42</v>
      </c>
      <c r="F35" s="425">
        <v>48</v>
      </c>
      <c r="G35" s="419">
        <f t="shared" si="2"/>
        <v>90</v>
      </c>
      <c r="H35" s="424">
        <v>46</v>
      </c>
      <c r="I35" s="425">
        <v>46</v>
      </c>
      <c r="J35" s="419">
        <v>92</v>
      </c>
      <c r="K35" s="427">
        <v>77</v>
      </c>
      <c r="L35" s="428">
        <v>60</v>
      </c>
      <c r="M35" s="419">
        <v>137</v>
      </c>
      <c r="N35" s="421">
        <v>77</v>
      </c>
      <c r="O35" s="422">
        <v>66</v>
      </c>
      <c r="P35" s="422">
        <v>143</v>
      </c>
      <c r="Q35" s="424">
        <v>94</v>
      </c>
      <c r="R35" s="425">
        <v>98</v>
      </c>
      <c r="S35" s="425">
        <v>192</v>
      </c>
      <c r="T35" s="424">
        <v>101</v>
      </c>
      <c r="U35" s="425">
        <v>103</v>
      </c>
      <c r="V35" s="425">
        <v>204</v>
      </c>
    </row>
    <row r="36" spans="1:22" s="375" customFormat="1" ht="12">
      <c r="A36" s="300" t="s">
        <v>10</v>
      </c>
      <c r="B36" s="429">
        <f>SUM(B28:B35)</f>
        <v>122</v>
      </c>
      <c r="C36" s="430">
        <f>SUM(C28:C35)</f>
        <v>133</v>
      </c>
      <c r="D36" s="431">
        <f t="shared" si="1"/>
        <v>255</v>
      </c>
      <c r="E36" s="429">
        <f>SUM(E28:E35)</f>
        <v>158</v>
      </c>
      <c r="F36" s="430">
        <f>SUM(F28:F35)</f>
        <v>153</v>
      </c>
      <c r="G36" s="432">
        <f t="shared" si="2"/>
        <v>311</v>
      </c>
      <c r="H36" s="429">
        <v>177</v>
      </c>
      <c r="I36" s="430">
        <v>183</v>
      </c>
      <c r="J36" s="432">
        <v>360</v>
      </c>
      <c r="K36" s="429">
        <v>224</v>
      </c>
      <c r="L36" s="430">
        <v>195</v>
      </c>
      <c r="M36" s="432">
        <v>419</v>
      </c>
      <c r="N36" s="433">
        <v>258</v>
      </c>
      <c r="O36" s="314">
        <v>246</v>
      </c>
      <c r="P36" s="314">
        <v>504</v>
      </c>
      <c r="Q36" s="429">
        <v>302</v>
      </c>
      <c r="R36" s="430">
        <v>275</v>
      </c>
      <c r="S36" s="430">
        <v>577</v>
      </c>
      <c r="T36" s="429">
        <v>319</v>
      </c>
      <c r="U36" s="430">
        <v>297</v>
      </c>
      <c r="V36" s="430">
        <v>615</v>
      </c>
    </row>
    <row r="38" spans="14:16" ht="12">
      <c r="N38" s="114"/>
      <c r="O38" s="114"/>
      <c r="P38" s="114"/>
    </row>
    <row r="39" spans="14:16" ht="12">
      <c r="N39" s="114"/>
      <c r="O39" s="114"/>
      <c r="P39" s="114"/>
    </row>
    <row r="40" spans="14:16" ht="12">
      <c r="N40" s="114"/>
      <c r="O40" s="114"/>
      <c r="P40" s="114"/>
    </row>
  </sheetData>
  <mergeCells count="17">
    <mergeCell ref="A10:S10"/>
    <mergeCell ref="A2:S2"/>
    <mergeCell ref="B28:D28"/>
    <mergeCell ref="H12:J12"/>
    <mergeCell ref="H28:J28"/>
    <mergeCell ref="E12:G12"/>
    <mergeCell ref="E28:G28"/>
    <mergeCell ref="A26:S26"/>
    <mergeCell ref="N12:P12"/>
    <mergeCell ref="N28:P28"/>
    <mergeCell ref="T12:V12"/>
    <mergeCell ref="T28:V28"/>
    <mergeCell ref="Q12:S12"/>
    <mergeCell ref="B12:D12"/>
    <mergeCell ref="K28:M28"/>
    <mergeCell ref="K12:M12"/>
    <mergeCell ref="Q28:S28"/>
  </mergeCells>
  <printOptions horizontalCentered="1"/>
  <pageMargins left="0.3937007874015748" right="0.3937007874015748" top="0.3937007874015748" bottom="0.984251968503937" header="0.5118110236220472" footer="0.5118110236220472"/>
  <pageSetup fitToHeight="1" fitToWidth="1" horizontalDpi="600" verticalDpi="600" orientation="landscape" paperSize="9" scale="90" r:id="rId2"/>
  <headerFooter alignWithMargins="0">
    <oddFooter>&amp;R&amp;A</oddFooter>
  </headerFooter>
  <drawing r:id="rId1"/>
</worksheet>
</file>

<file path=xl/worksheets/sheet11.xml><?xml version="1.0" encoding="utf-8"?>
<worksheet xmlns="http://schemas.openxmlformats.org/spreadsheetml/2006/main" xmlns:r="http://schemas.openxmlformats.org/officeDocument/2006/relationships">
  <dimension ref="A1:R68"/>
  <sheetViews>
    <sheetView workbookViewId="0" topLeftCell="A1">
      <selection activeCell="A31" sqref="A31"/>
    </sheetView>
  </sheetViews>
  <sheetFormatPr defaultColWidth="9.140625" defaultRowHeight="12" customHeight="1"/>
  <cols>
    <col min="1" max="1" width="23.8515625" style="2" customWidth="1"/>
    <col min="2" max="15" width="7.00390625" style="2" customWidth="1"/>
    <col min="16" max="16" width="7.00390625" style="1" customWidth="1"/>
    <col min="17" max="17" width="9.140625" style="1" customWidth="1"/>
    <col min="18" max="16384" width="9.140625" style="2" customWidth="1"/>
  </cols>
  <sheetData>
    <row r="1" ht="12" customHeight="1">
      <c r="A1" s="97" t="s">
        <v>244</v>
      </c>
    </row>
    <row r="2" spans="1:16" ht="12" customHeight="1">
      <c r="A2" s="484" t="s">
        <v>310</v>
      </c>
      <c r="B2" s="484"/>
      <c r="C2" s="484"/>
      <c r="D2" s="484"/>
      <c r="E2" s="484"/>
      <c r="F2" s="484"/>
      <c r="G2" s="484"/>
      <c r="H2" s="484"/>
      <c r="I2" s="484"/>
      <c r="J2" s="484"/>
      <c r="K2" s="484"/>
      <c r="L2" s="484"/>
      <c r="M2" s="484"/>
      <c r="N2" s="484"/>
      <c r="O2" s="484"/>
      <c r="P2" s="484"/>
    </row>
    <row r="3" spans="1:16" ht="12" customHeight="1">
      <c r="A3" s="434"/>
      <c r="B3" s="435"/>
      <c r="C3" s="435"/>
      <c r="D3" s="435"/>
      <c r="E3" s="435"/>
      <c r="F3" s="435"/>
      <c r="G3" s="435"/>
      <c r="H3" s="435"/>
      <c r="I3" s="435"/>
      <c r="J3" s="435"/>
      <c r="K3" s="435"/>
      <c r="L3" s="435"/>
      <c r="M3" s="436"/>
      <c r="N3" s="436"/>
      <c r="O3" s="436"/>
      <c r="P3" s="437"/>
    </row>
    <row r="4" spans="1:16" ht="12" customHeight="1">
      <c r="A4" s="434" t="s">
        <v>311</v>
      </c>
      <c r="B4" s="436"/>
      <c r="C4" s="435"/>
      <c r="D4" s="435"/>
      <c r="E4" s="435"/>
      <c r="F4" s="435"/>
      <c r="G4" s="435"/>
      <c r="H4" s="435"/>
      <c r="I4" s="435"/>
      <c r="J4" s="435"/>
      <c r="K4" s="435"/>
      <c r="L4" s="435"/>
      <c r="M4" s="435"/>
      <c r="N4" s="435"/>
      <c r="O4" s="435"/>
      <c r="P4" s="438"/>
    </row>
    <row r="5" ht="12" customHeight="1" thickBot="1"/>
    <row r="6" spans="1:16" ht="12" customHeight="1">
      <c r="A6" s="276"/>
      <c r="B6" s="439" t="s">
        <v>114</v>
      </c>
      <c r="C6" s="440"/>
      <c r="D6" s="441"/>
      <c r="E6" s="442" t="s">
        <v>65</v>
      </c>
      <c r="F6" s="440"/>
      <c r="G6" s="441"/>
      <c r="H6" s="442" t="s">
        <v>4</v>
      </c>
      <c r="I6" s="440"/>
      <c r="J6" s="441"/>
      <c r="K6" s="442" t="s">
        <v>5</v>
      </c>
      <c r="L6" s="440"/>
      <c r="M6" s="441"/>
      <c r="N6" s="439" t="s">
        <v>10</v>
      </c>
      <c r="O6" s="442"/>
      <c r="P6" s="442"/>
    </row>
    <row r="7" spans="1:16" ht="12" customHeight="1">
      <c r="A7" s="1"/>
      <c r="B7" s="443" t="s">
        <v>14</v>
      </c>
      <c r="C7" s="444"/>
      <c r="D7" s="445"/>
      <c r="E7" s="443" t="s">
        <v>115</v>
      </c>
      <c r="F7" s="444"/>
      <c r="G7" s="445"/>
      <c r="H7" s="92"/>
      <c r="I7" s="93"/>
      <c r="J7" s="94"/>
      <c r="K7" s="92"/>
      <c r="L7" s="93"/>
      <c r="M7" s="94"/>
      <c r="N7" s="92"/>
      <c r="O7" s="93"/>
      <c r="P7" s="93"/>
    </row>
    <row r="8" spans="1:17" s="283" customFormat="1" ht="12" customHeight="1">
      <c r="A8" s="446"/>
      <c r="B8" s="447" t="s">
        <v>58</v>
      </c>
      <c r="C8" s="448" t="s">
        <v>59</v>
      </c>
      <c r="D8" s="449" t="s">
        <v>60</v>
      </c>
      <c r="E8" s="447" t="s">
        <v>58</v>
      </c>
      <c r="F8" s="448" t="s">
        <v>59</v>
      </c>
      <c r="G8" s="449" t="s">
        <v>60</v>
      </c>
      <c r="H8" s="447" t="s">
        <v>58</v>
      </c>
      <c r="I8" s="448" t="s">
        <v>59</v>
      </c>
      <c r="J8" s="449" t="s">
        <v>60</v>
      </c>
      <c r="K8" s="447" t="s">
        <v>58</v>
      </c>
      <c r="L8" s="448" t="s">
        <v>59</v>
      </c>
      <c r="M8" s="449" t="s">
        <v>60</v>
      </c>
      <c r="N8" s="447" t="s">
        <v>58</v>
      </c>
      <c r="O8" s="448" t="s">
        <v>59</v>
      </c>
      <c r="P8" s="448" t="s">
        <v>60</v>
      </c>
      <c r="Q8" s="287"/>
    </row>
    <row r="9" spans="1:17" s="283" customFormat="1" ht="5.25" customHeight="1">
      <c r="A9" s="287"/>
      <c r="B9" s="450"/>
      <c r="C9" s="81"/>
      <c r="D9" s="451"/>
      <c r="E9" s="450"/>
      <c r="F9" s="81"/>
      <c r="G9" s="451"/>
      <c r="H9" s="450"/>
      <c r="I9" s="81"/>
      <c r="J9" s="451"/>
      <c r="K9" s="450"/>
      <c r="L9" s="81"/>
      <c r="M9" s="451"/>
      <c r="N9" s="450"/>
      <c r="O9" s="81"/>
      <c r="P9" s="81"/>
      <c r="Q9" s="287"/>
    </row>
    <row r="10" spans="1:17" ht="12" customHeight="1">
      <c r="A10" s="288" t="s">
        <v>19</v>
      </c>
      <c r="B10" s="452"/>
      <c r="C10" s="44"/>
      <c r="D10" s="453"/>
      <c r="E10" s="452"/>
      <c r="F10" s="44"/>
      <c r="G10" s="453"/>
      <c r="H10" s="452"/>
      <c r="I10" s="44"/>
      <c r="J10" s="453"/>
      <c r="K10" s="452"/>
      <c r="L10" s="44"/>
      <c r="M10" s="453"/>
      <c r="N10" s="452"/>
      <c r="O10" s="44"/>
      <c r="P10" s="454"/>
      <c r="Q10" s="2"/>
    </row>
    <row r="11" spans="1:17" ht="12" customHeight="1">
      <c r="A11" s="1" t="s">
        <v>312</v>
      </c>
      <c r="B11" s="52">
        <v>0</v>
      </c>
      <c r="C11" s="53">
        <v>0</v>
      </c>
      <c r="D11" s="363">
        <v>0</v>
      </c>
      <c r="E11" s="52">
        <v>137</v>
      </c>
      <c r="F11" s="53">
        <v>129</v>
      </c>
      <c r="G11" s="363">
        <f>SUM(E11:F11)</f>
        <v>266</v>
      </c>
      <c r="H11" s="52">
        <v>0</v>
      </c>
      <c r="I11" s="53">
        <v>0</v>
      </c>
      <c r="J11" s="363">
        <v>0</v>
      </c>
      <c r="K11" s="52">
        <v>374</v>
      </c>
      <c r="L11" s="53">
        <v>366</v>
      </c>
      <c r="M11" s="363">
        <f>SUM(K11:L11)</f>
        <v>740</v>
      </c>
      <c r="N11" s="52">
        <f aca="true" t="shared" si="0" ref="N11:P13">SUM(K11,H11,E11,B11)</f>
        <v>511</v>
      </c>
      <c r="O11" s="53">
        <f t="shared" si="0"/>
        <v>495</v>
      </c>
      <c r="P11" s="336">
        <f t="shared" si="0"/>
        <v>1006</v>
      </c>
      <c r="Q11" s="2"/>
    </row>
    <row r="12" spans="1:17" ht="12" customHeight="1">
      <c r="A12" s="1" t="s">
        <v>313</v>
      </c>
      <c r="B12" s="455">
        <v>0</v>
      </c>
      <c r="C12" s="456">
        <v>0</v>
      </c>
      <c r="D12" s="457">
        <v>0</v>
      </c>
      <c r="E12" s="455">
        <v>0</v>
      </c>
      <c r="F12" s="53">
        <v>0</v>
      </c>
      <c r="G12" s="363">
        <v>0</v>
      </c>
      <c r="H12" s="455">
        <v>0</v>
      </c>
      <c r="I12" s="456">
        <v>0</v>
      </c>
      <c r="J12" s="457">
        <v>0</v>
      </c>
      <c r="K12" s="455">
        <v>0</v>
      </c>
      <c r="L12" s="456">
        <v>0</v>
      </c>
      <c r="M12" s="457">
        <v>0</v>
      </c>
      <c r="N12" s="455">
        <f t="shared" si="0"/>
        <v>0</v>
      </c>
      <c r="O12" s="53">
        <f t="shared" si="0"/>
        <v>0</v>
      </c>
      <c r="P12" s="336">
        <f t="shared" si="0"/>
        <v>0</v>
      </c>
      <c r="Q12" s="2"/>
    </row>
    <row r="13" spans="1:16" s="303" customFormat="1" ht="12" customHeight="1">
      <c r="A13" s="65" t="s">
        <v>10</v>
      </c>
      <c r="B13" s="67">
        <v>0</v>
      </c>
      <c r="C13" s="68">
        <v>0</v>
      </c>
      <c r="D13" s="77">
        <v>0</v>
      </c>
      <c r="E13" s="67">
        <f>SUM(E11:E12)</f>
        <v>137</v>
      </c>
      <c r="F13" s="68">
        <f>SUM(F11:F12)</f>
        <v>129</v>
      </c>
      <c r="G13" s="77">
        <f>SUM(G11:G12)</f>
        <v>266</v>
      </c>
      <c r="H13" s="67">
        <v>0</v>
      </c>
      <c r="I13" s="68">
        <v>0</v>
      </c>
      <c r="J13" s="77">
        <v>0</v>
      </c>
      <c r="K13" s="67">
        <f>SUM(K11:K12)</f>
        <v>374</v>
      </c>
      <c r="L13" s="68">
        <f>SUM(L11:L12)</f>
        <v>366</v>
      </c>
      <c r="M13" s="68">
        <f>SUM(M11:M12)</f>
        <v>740</v>
      </c>
      <c r="N13" s="67">
        <f t="shared" si="0"/>
        <v>511</v>
      </c>
      <c r="O13" s="68">
        <f t="shared" si="0"/>
        <v>495</v>
      </c>
      <c r="P13" s="68">
        <f t="shared" si="0"/>
        <v>1006</v>
      </c>
    </row>
    <row r="14" spans="1:17" ht="12" customHeight="1">
      <c r="A14" s="1"/>
      <c r="B14" s="52"/>
      <c r="C14" s="53"/>
      <c r="D14" s="363"/>
      <c r="E14" s="52"/>
      <c r="F14" s="53"/>
      <c r="G14" s="363"/>
      <c r="H14" s="52"/>
      <c r="I14" s="53"/>
      <c r="J14" s="363"/>
      <c r="K14" s="52"/>
      <c r="L14" s="53"/>
      <c r="M14" s="363"/>
      <c r="N14" s="52"/>
      <c r="O14" s="53"/>
      <c r="P14" s="336"/>
      <c r="Q14" s="2"/>
    </row>
    <row r="15" spans="1:17" ht="12" customHeight="1">
      <c r="A15" s="288" t="s">
        <v>23</v>
      </c>
      <c r="B15" s="52"/>
      <c r="C15" s="53"/>
      <c r="D15" s="363"/>
      <c r="E15" s="52"/>
      <c r="F15" s="53"/>
      <c r="G15" s="363"/>
      <c r="H15" s="52"/>
      <c r="I15" s="53"/>
      <c r="J15" s="363"/>
      <c r="K15" s="52"/>
      <c r="L15" s="53"/>
      <c r="M15" s="363"/>
      <c r="N15" s="52"/>
      <c r="O15" s="53"/>
      <c r="P15" s="336"/>
      <c r="Q15" s="2"/>
    </row>
    <row r="16" spans="1:17" ht="12" customHeight="1">
      <c r="A16" s="1" t="s">
        <v>312</v>
      </c>
      <c r="B16" s="52">
        <v>0</v>
      </c>
      <c r="C16" s="53">
        <v>0</v>
      </c>
      <c r="D16" s="363">
        <v>0</v>
      </c>
      <c r="E16" s="52">
        <v>279</v>
      </c>
      <c r="F16" s="53">
        <v>284</v>
      </c>
      <c r="G16" s="363">
        <f>SUM(E16:F16)</f>
        <v>563</v>
      </c>
      <c r="H16" s="52">
        <v>0</v>
      </c>
      <c r="I16" s="53">
        <v>0</v>
      </c>
      <c r="J16" s="363">
        <v>0</v>
      </c>
      <c r="K16" s="52">
        <v>618</v>
      </c>
      <c r="L16" s="53">
        <v>591</v>
      </c>
      <c r="M16" s="363">
        <f>SUM(K16:L16)</f>
        <v>1209</v>
      </c>
      <c r="N16" s="52">
        <f aca="true" t="shared" si="1" ref="N16:P18">SUM(K16,H16,E16,B16)</f>
        <v>897</v>
      </c>
      <c r="O16" s="53">
        <f t="shared" si="1"/>
        <v>875</v>
      </c>
      <c r="P16" s="336">
        <f t="shared" si="1"/>
        <v>1772</v>
      </c>
      <c r="Q16" s="2"/>
    </row>
    <row r="17" spans="1:17" ht="12" customHeight="1">
      <c r="A17" s="1" t="s">
        <v>313</v>
      </c>
      <c r="B17" s="455">
        <v>0</v>
      </c>
      <c r="C17" s="456">
        <v>0</v>
      </c>
      <c r="D17" s="457">
        <v>0</v>
      </c>
      <c r="E17" s="455">
        <v>0</v>
      </c>
      <c r="F17" s="53">
        <v>0</v>
      </c>
      <c r="G17" s="363">
        <v>0</v>
      </c>
      <c r="H17" s="455">
        <v>0</v>
      </c>
      <c r="I17" s="456">
        <v>0</v>
      </c>
      <c r="J17" s="457">
        <v>0</v>
      </c>
      <c r="K17" s="455">
        <v>0</v>
      </c>
      <c r="L17" s="456">
        <v>0</v>
      </c>
      <c r="M17" s="457">
        <v>0</v>
      </c>
      <c r="N17" s="455">
        <f t="shared" si="1"/>
        <v>0</v>
      </c>
      <c r="O17" s="53">
        <f t="shared" si="1"/>
        <v>0</v>
      </c>
      <c r="P17" s="336">
        <f t="shared" si="1"/>
        <v>0</v>
      </c>
      <c r="Q17" s="2"/>
    </row>
    <row r="18" spans="1:16" s="303" customFormat="1" ht="12" customHeight="1">
      <c r="A18" s="65" t="s">
        <v>10</v>
      </c>
      <c r="B18" s="67">
        <v>0</v>
      </c>
      <c r="C18" s="68">
        <v>0</v>
      </c>
      <c r="D18" s="77">
        <v>0</v>
      </c>
      <c r="E18" s="67">
        <f>SUM(E16:E17)</f>
        <v>279</v>
      </c>
      <c r="F18" s="68">
        <f>SUM(F16:F17)</f>
        <v>284</v>
      </c>
      <c r="G18" s="77">
        <f>SUM(G16:G17)</f>
        <v>563</v>
      </c>
      <c r="H18" s="67">
        <v>0</v>
      </c>
      <c r="I18" s="68">
        <v>0</v>
      </c>
      <c r="J18" s="77">
        <v>0</v>
      </c>
      <c r="K18" s="67">
        <f>SUM(K16:K17)</f>
        <v>618</v>
      </c>
      <c r="L18" s="68">
        <f>SUM(L16:L17)</f>
        <v>591</v>
      </c>
      <c r="M18" s="77">
        <f>SUM(M16:M17)</f>
        <v>1209</v>
      </c>
      <c r="N18" s="67">
        <f t="shared" si="1"/>
        <v>897</v>
      </c>
      <c r="O18" s="68">
        <f t="shared" si="1"/>
        <v>875</v>
      </c>
      <c r="P18" s="68">
        <f t="shared" si="1"/>
        <v>1772</v>
      </c>
    </row>
    <row r="19" spans="1:17" ht="12" customHeight="1">
      <c r="A19" s="1"/>
      <c r="B19" s="52"/>
      <c r="C19" s="53"/>
      <c r="D19" s="363"/>
      <c r="E19" s="52"/>
      <c r="F19" s="53"/>
      <c r="G19" s="363"/>
      <c r="H19" s="52"/>
      <c r="I19" s="53"/>
      <c r="J19" s="363"/>
      <c r="K19" s="52"/>
      <c r="L19" s="53"/>
      <c r="M19" s="363"/>
      <c r="N19" s="52"/>
      <c r="O19" s="53"/>
      <c r="P19" s="336"/>
      <c r="Q19" s="2"/>
    </row>
    <row r="20" spans="1:17" ht="12" customHeight="1">
      <c r="A20" s="288" t="s">
        <v>61</v>
      </c>
      <c r="B20" s="52"/>
      <c r="C20" s="53"/>
      <c r="D20" s="363"/>
      <c r="E20" s="52"/>
      <c r="F20" s="53"/>
      <c r="G20" s="363"/>
      <c r="H20" s="52"/>
      <c r="I20" s="53"/>
      <c r="J20" s="363"/>
      <c r="K20" s="52"/>
      <c r="L20" s="53"/>
      <c r="M20" s="363"/>
      <c r="N20" s="52"/>
      <c r="O20" s="53"/>
      <c r="P20" s="336"/>
      <c r="Q20" s="2"/>
    </row>
    <row r="21" spans="1:17" ht="12" customHeight="1">
      <c r="A21" s="1" t="s">
        <v>312</v>
      </c>
      <c r="B21" s="455">
        <v>0</v>
      </c>
      <c r="C21" s="456">
        <v>0</v>
      </c>
      <c r="D21" s="457">
        <v>0</v>
      </c>
      <c r="E21" s="455">
        <v>0</v>
      </c>
      <c r="F21" s="456">
        <v>0</v>
      </c>
      <c r="G21" s="457">
        <v>0</v>
      </c>
      <c r="H21" s="455">
        <v>0</v>
      </c>
      <c r="I21" s="456">
        <v>0</v>
      </c>
      <c r="J21" s="457">
        <v>0</v>
      </c>
      <c r="K21" s="455">
        <v>0</v>
      </c>
      <c r="L21" s="456">
        <v>0</v>
      </c>
      <c r="M21" s="457">
        <v>0</v>
      </c>
      <c r="N21" s="455">
        <f aca="true" t="shared" si="2" ref="N21:P23">SUM(K21,H21,E21,B21)</f>
        <v>0</v>
      </c>
      <c r="O21" s="456">
        <f t="shared" si="2"/>
        <v>0</v>
      </c>
      <c r="P21" s="458">
        <f t="shared" si="2"/>
        <v>0</v>
      </c>
      <c r="Q21" s="2"/>
    </row>
    <row r="22" spans="1:17" ht="12" customHeight="1">
      <c r="A22" s="1" t="s">
        <v>313</v>
      </c>
      <c r="B22" s="455">
        <v>0</v>
      </c>
      <c r="C22" s="456">
        <v>0</v>
      </c>
      <c r="D22" s="457">
        <v>0</v>
      </c>
      <c r="E22" s="455">
        <v>0</v>
      </c>
      <c r="F22" s="53">
        <v>0</v>
      </c>
      <c r="G22" s="363">
        <v>0</v>
      </c>
      <c r="H22" s="455">
        <v>0</v>
      </c>
      <c r="I22" s="456">
        <v>0</v>
      </c>
      <c r="J22" s="457">
        <v>0</v>
      </c>
      <c r="K22" s="455">
        <v>0</v>
      </c>
      <c r="L22" s="456">
        <v>0</v>
      </c>
      <c r="M22" s="457">
        <v>0</v>
      </c>
      <c r="N22" s="455">
        <f t="shared" si="2"/>
        <v>0</v>
      </c>
      <c r="O22" s="53">
        <f t="shared" si="2"/>
        <v>0</v>
      </c>
      <c r="P22" s="336">
        <f t="shared" si="2"/>
        <v>0</v>
      </c>
      <c r="Q22" s="2"/>
    </row>
    <row r="23" spans="1:16" s="375" customFormat="1" ht="12" customHeight="1">
      <c r="A23" s="65" t="s">
        <v>10</v>
      </c>
      <c r="B23" s="57">
        <v>0</v>
      </c>
      <c r="C23" s="58">
        <v>0</v>
      </c>
      <c r="D23" s="58">
        <v>0</v>
      </c>
      <c r="E23" s="57">
        <v>0</v>
      </c>
      <c r="F23" s="58">
        <v>0</v>
      </c>
      <c r="G23" s="58">
        <v>0</v>
      </c>
      <c r="H23" s="57">
        <v>0</v>
      </c>
      <c r="I23" s="58">
        <v>0</v>
      </c>
      <c r="J23" s="58">
        <v>0</v>
      </c>
      <c r="K23" s="57">
        <v>0</v>
      </c>
      <c r="L23" s="68">
        <v>0</v>
      </c>
      <c r="M23" s="68">
        <v>0</v>
      </c>
      <c r="N23" s="57">
        <f t="shared" si="2"/>
        <v>0</v>
      </c>
      <c r="O23" s="58">
        <f t="shared" si="2"/>
        <v>0</v>
      </c>
      <c r="P23" s="58">
        <f t="shared" si="2"/>
        <v>0</v>
      </c>
    </row>
    <row r="24" spans="1:17" ht="12" customHeight="1">
      <c r="A24" s="459"/>
      <c r="B24" s="460"/>
      <c r="C24" s="461"/>
      <c r="D24" s="462"/>
      <c r="E24" s="460"/>
      <c r="F24" s="461"/>
      <c r="G24" s="462"/>
      <c r="H24" s="460"/>
      <c r="I24" s="461"/>
      <c r="J24" s="462"/>
      <c r="K24" s="460"/>
      <c r="L24" s="461"/>
      <c r="M24" s="462"/>
      <c r="N24" s="460"/>
      <c r="O24" s="461"/>
      <c r="P24" s="463"/>
      <c r="Q24" s="2"/>
    </row>
    <row r="25" spans="1:17" ht="12" customHeight="1">
      <c r="A25" s="288" t="s">
        <v>314</v>
      </c>
      <c r="B25" s="52"/>
      <c r="C25" s="53"/>
      <c r="D25" s="363"/>
      <c r="E25" s="52"/>
      <c r="F25" s="53"/>
      <c r="G25" s="363"/>
      <c r="H25" s="52"/>
      <c r="I25" s="53"/>
      <c r="J25" s="363"/>
      <c r="K25" s="52"/>
      <c r="L25" s="53"/>
      <c r="M25" s="363"/>
      <c r="N25" s="52"/>
      <c r="O25" s="53"/>
      <c r="P25" s="336"/>
      <c r="Q25" s="2"/>
    </row>
    <row r="26" spans="1:17" ht="12" customHeight="1">
      <c r="A26" s="1" t="s">
        <v>312</v>
      </c>
      <c r="B26" s="455">
        <f>SUM(B21,B16,B11)</f>
        <v>0</v>
      </c>
      <c r="C26" s="456">
        <f aca="true" t="shared" si="3" ref="C26:P26">SUM(C21,C16,C11)</f>
        <v>0</v>
      </c>
      <c r="D26" s="336">
        <f t="shared" si="3"/>
        <v>0</v>
      </c>
      <c r="E26" s="52">
        <f t="shared" si="3"/>
        <v>416</v>
      </c>
      <c r="F26" s="336">
        <f t="shared" si="3"/>
        <v>413</v>
      </c>
      <c r="G26" s="336">
        <f t="shared" si="3"/>
        <v>829</v>
      </c>
      <c r="H26" s="455">
        <f t="shared" si="3"/>
        <v>0</v>
      </c>
      <c r="I26" s="456">
        <f t="shared" si="3"/>
        <v>0</v>
      </c>
      <c r="J26" s="336">
        <f t="shared" si="3"/>
        <v>0</v>
      </c>
      <c r="K26" s="52">
        <f t="shared" si="3"/>
        <v>992</v>
      </c>
      <c r="L26" s="336">
        <f t="shared" si="3"/>
        <v>957</v>
      </c>
      <c r="M26" s="336">
        <f t="shared" si="3"/>
        <v>1949</v>
      </c>
      <c r="N26" s="52">
        <f t="shared" si="3"/>
        <v>1408</v>
      </c>
      <c r="O26" s="336">
        <f t="shared" si="3"/>
        <v>1370</v>
      </c>
      <c r="P26" s="336">
        <f t="shared" si="3"/>
        <v>2778</v>
      </c>
      <c r="Q26" s="2"/>
    </row>
    <row r="27" spans="1:17" ht="12" customHeight="1">
      <c r="A27" s="1" t="s">
        <v>313</v>
      </c>
      <c r="B27" s="455">
        <f aca="true" t="shared" si="4" ref="B27:P28">SUM(B22,B17,B12)</f>
        <v>0</v>
      </c>
      <c r="C27" s="458">
        <f t="shared" si="4"/>
        <v>0</v>
      </c>
      <c r="D27" s="458">
        <f t="shared" si="4"/>
        <v>0</v>
      </c>
      <c r="E27" s="455">
        <f t="shared" si="4"/>
        <v>0</v>
      </c>
      <c r="F27" s="458">
        <f t="shared" si="4"/>
        <v>0</v>
      </c>
      <c r="G27" s="458">
        <f t="shared" si="4"/>
        <v>0</v>
      </c>
      <c r="H27" s="455">
        <f t="shared" si="4"/>
        <v>0</v>
      </c>
      <c r="I27" s="458">
        <f t="shared" si="4"/>
        <v>0</v>
      </c>
      <c r="J27" s="458">
        <f t="shared" si="4"/>
        <v>0</v>
      </c>
      <c r="K27" s="455">
        <f t="shared" si="4"/>
        <v>0</v>
      </c>
      <c r="L27" s="458">
        <f t="shared" si="4"/>
        <v>0</v>
      </c>
      <c r="M27" s="458">
        <f t="shared" si="4"/>
        <v>0</v>
      </c>
      <c r="N27" s="455">
        <f t="shared" si="4"/>
        <v>0</v>
      </c>
      <c r="O27" s="458">
        <f t="shared" si="4"/>
        <v>0</v>
      </c>
      <c r="P27" s="458">
        <f t="shared" si="4"/>
        <v>0</v>
      </c>
      <c r="Q27" s="2"/>
    </row>
    <row r="28" spans="1:18" s="375" customFormat="1" ht="12" customHeight="1">
      <c r="A28" s="65" t="s">
        <v>10</v>
      </c>
      <c r="B28" s="57">
        <f t="shared" si="4"/>
        <v>0</v>
      </c>
      <c r="C28" s="58">
        <f t="shared" si="4"/>
        <v>0</v>
      </c>
      <c r="D28" s="58">
        <f t="shared" si="4"/>
        <v>0</v>
      </c>
      <c r="E28" s="57">
        <f t="shared" si="4"/>
        <v>416</v>
      </c>
      <c r="F28" s="58">
        <f t="shared" si="4"/>
        <v>413</v>
      </c>
      <c r="G28" s="58">
        <f t="shared" si="4"/>
        <v>829</v>
      </c>
      <c r="H28" s="57">
        <f t="shared" si="4"/>
        <v>0</v>
      </c>
      <c r="I28" s="58">
        <f t="shared" si="4"/>
        <v>0</v>
      </c>
      <c r="J28" s="58">
        <f t="shared" si="4"/>
        <v>0</v>
      </c>
      <c r="K28" s="57">
        <f t="shared" si="4"/>
        <v>992</v>
      </c>
      <c r="L28" s="58">
        <f t="shared" si="4"/>
        <v>957</v>
      </c>
      <c r="M28" s="58">
        <f t="shared" si="4"/>
        <v>1949</v>
      </c>
      <c r="N28" s="57">
        <f t="shared" si="4"/>
        <v>1408</v>
      </c>
      <c r="O28" s="58">
        <f t="shared" si="4"/>
        <v>1370</v>
      </c>
      <c r="P28" s="58">
        <f t="shared" si="4"/>
        <v>2778</v>
      </c>
      <c r="R28" s="464"/>
    </row>
    <row r="30" ht="12" customHeight="1">
      <c r="A30" s="2" t="s">
        <v>315</v>
      </c>
    </row>
    <row r="31" ht="12" customHeight="1">
      <c r="A31" s="2" t="s">
        <v>316</v>
      </c>
    </row>
    <row r="32" ht="12" customHeight="1">
      <c r="A32" s="2" t="s">
        <v>317</v>
      </c>
    </row>
    <row r="33" ht="12" customHeight="1">
      <c r="A33" s="2" t="s">
        <v>318</v>
      </c>
    </row>
    <row r="36" ht="12" customHeight="1">
      <c r="A36" s="97" t="s">
        <v>244</v>
      </c>
    </row>
    <row r="37" spans="1:16" ht="12" customHeight="1">
      <c r="A37" s="434" t="s">
        <v>310</v>
      </c>
      <c r="B37" s="435"/>
      <c r="C37" s="435"/>
      <c r="D37" s="435"/>
      <c r="E37" s="435"/>
      <c r="F37" s="435"/>
      <c r="G37" s="435"/>
      <c r="H37" s="435"/>
      <c r="I37" s="435"/>
      <c r="J37" s="435"/>
      <c r="K37" s="435"/>
      <c r="L37" s="435"/>
      <c r="M37" s="436"/>
      <c r="N37" s="436"/>
      <c r="O37" s="436"/>
      <c r="P37" s="437"/>
    </row>
    <row r="38" spans="1:16" ht="12" customHeight="1">
      <c r="A38" s="434"/>
      <c r="B38" s="435"/>
      <c r="C38" s="435"/>
      <c r="D38" s="435"/>
      <c r="E38" s="435"/>
      <c r="F38" s="435"/>
      <c r="G38" s="435"/>
      <c r="H38" s="435"/>
      <c r="I38" s="435"/>
      <c r="J38" s="435"/>
      <c r="K38" s="435"/>
      <c r="L38" s="435"/>
      <c r="M38" s="436"/>
      <c r="N38" s="436"/>
      <c r="O38" s="436"/>
      <c r="P38" s="437"/>
    </row>
    <row r="39" spans="1:16" ht="12" customHeight="1">
      <c r="A39" s="434" t="s">
        <v>319</v>
      </c>
      <c r="B39" s="436"/>
      <c r="C39" s="435"/>
      <c r="D39" s="435"/>
      <c r="E39" s="435"/>
      <c r="F39" s="435"/>
      <c r="G39" s="435"/>
      <c r="H39" s="435"/>
      <c r="I39" s="435"/>
      <c r="J39" s="435"/>
      <c r="K39" s="435"/>
      <c r="L39" s="435"/>
      <c r="M39" s="435"/>
      <c r="N39" s="435"/>
      <c r="O39" s="435"/>
      <c r="P39" s="438"/>
    </row>
    <row r="40" spans="1:16" ht="12" customHeight="1">
      <c r="A40" s="434" t="s">
        <v>320</v>
      </c>
      <c r="B40" s="436"/>
      <c r="C40" s="435"/>
      <c r="D40" s="435"/>
      <c r="E40" s="435"/>
      <c r="F40" s="435"/>
      <c r="G40" s="435"/>
      <c r="H40" s="435"/>
      <c r="I40" s="435"/>
      <c r="J40" s="435"/>
      <c r="K40" s="435"/>
      <c r="L40" s="435"/>
      <c r="M40" s="435"/>
      <c r="N40" s="435"/>
      <c r="O40" s="435"/>
      <c r="P40" s="438"/>
    </row>
    <row r="41" ht="12" customHeight="1" thickBot="1"/>
    <row r="42" spans="1:16" ht="12" customHeight="1">
      <c r="A42" s="276"/>
      <c r="B42" s="439" t="s">
        <v>114</v>
      </c>
      <c r="C42" s="440"/>
      <c r="D42" s="441"/>
      <c r="E42" s="442" t="s">
        <v>65</v>
      </c>
      <c r="F42" s="440"/>
      <c r="G42" s="441"/>
      <c r="H42" s="442" t="s">
        <v>4</v>
      </c>
      <c r="I42" s="440"/>
      <c r="J42" s="441"/>
      <c r="K42" s="442" t="s">
        <v>5</v>
      </c>
      <c r="L42" s="440"/>
      <c r="M42" s="441"/>
      <c r="N42" s="439" t="s">
        <v>10</v>
      </c>
      <c r="O42" s="442"/>
      <c r="P42" s="442"/>
    </row>
    <row r="43" spans="1:16" ht="12" customHeight="1">
      <c r="A43" s="1"/>
      <c r="B43" s="465" t="s">
        <v>14</v>
      </c>
      <c r="C43" s="466"/>
      <c r="D43" s="467"/>
      <c r="E43" s="465" t="s">
        <v>115</v>
      </c>
      <c r="F43" s="466"/>
      <c r="G43" s="467"/>
      <c r="H43" s="92"/>
      <c r="I43" s="93"/>
      <c r="J43" s="94"/>
      <c r="K43" s="92"/>
      <c r="L43" s="93"/>
      <c r="M43" s="94"/>
      <c r="N43" s="92"/>
      <c r="O43" s="93"/>
      <c r="P43" s="93"/>
    </row>
    <row r="44" spans="1:17" s="283" customFormat="1" ht="12" customHeight="1">
      <c r="A44" s="446"/>
      <c r="B44" s="447" t="s">
        <v>58</v>
      </c>
      <c r="C44" s="448" t="s">
        <v>59</v>
      </c>
      <c r="D44" s="449" t="s">
        <v>60</v>
      </c>
      <c r="E44" s="447" t="s">
        <v>58</v>
      </c>
      <c r="F44" s="448" t="s">
        <v>59</v>
      </c>
      <c r="G44" s="449" t="s">
        <v>60</v>
      </c>
      <c r="H44" s="447" t="s">
        <v>58</v>
      </c>
      <c r="I44" s="448" t="s">
        <v>59</v>
      </c>
      <c r="J44" s="449" t="s">
        <v>60</v>
      </c>
      <c r="K44" s="447" t="s">
        <v>58</v>
      </c>
      <c r="L44" s="448" t="s">
        <v>59</v>
      </c>
      <c r="M44" s="449" t="s">
        <v>60</v>
      </c>
      <c r="N44" s="447" t="s">
        <v>58</v>
      </c>
      <c r="O44" s="448" t="s">
        <v>59</v>
      </c>
      <c r="P44" s="448" t="s">
        <v>60</v>
      </c>
      <c r="Q44" s="287"/>
    </row>
    <row r="45" spans="1:16" ht="6" customHeight="1">
      <c r="A45" s="287"/>
      <c r="B45" s="450"/>
      <c r="C45" s="81"/>
      <c r="D45" s="451"/>
      <c r="E45" s="450"/>
      <c r="F45" s="81"/>
      <c r="G45" s="451"/>
      <c r="H45" s="450"/>
      <c r="I45" s="81"/>
      <c r="J45" s="451"/>
      <c r="K45" s="450"/>
      <c r="L45" s="81"/>
      <c r="M45" s="451"/>
      <c r="N45" s="450"/>
      <c r="O45" s="81"/>
      <c r="P45" s="81"/>
    </row>
    <row r="46" spans="1:16" ht="12" customHeight="1">
      <c r="A46" s="288" t="s">
        <v>19</v>
      </c>
      <c r="B46" s="452"/>
      <c r="C46" s="44"/>
      <c r="D46" s="453"/>
      <c r="E46" s="452"/>
      <c r="F46" s="44"/>
      <c r="G46" s="453"/>
      <c r="H46" s="452"/>
      <c r="I46" s="44"/>
      <c r="J46" s="453"/>
      <c r="K46" s="452"/>
      <c r="L46" s="44"/>
      <c r="M46" s="453"/>
      <c r="N46" s="452"/>
      <c r="O46" s="44"/>
      <c r="P46" s="454"/>
    </row>
    <row r="47" spans="1:17" ht="12" customHeight="1">
      <c r="A47" s="1" t="s">
        <v>312</v>
      </c>
      <c r="B47" s="52">
        <v>35</v>
      </c>
      <c r="C47" s="53">
        <v>38</v>
      </c>
      <c r="D47" s="363">
        <f>SUM(B47:C47)</f>
        <v>73</v>
      </c>
      <c r="E47" s="52">
        <v>0</v>
      </c>
      <c r="F47" s="53">
        <v>0</v>
      </c>
      <c r="G47" s="363">
        <v>0</v>
      </c>
      <c r="H47" s="52">
        <v>0</v>
      </c>
      <c r="I47" s="53">
        <v>0</v>
      </c>
      <c r="J47" s="363">
        <v>0</v>
      </c>
      <c r="K47" s="52">
        <v>0</v>
      </c>
      <c r="L47" s="53">
        <v>0</v>
      </c>
      <c r="M47" s="363">
        <v>0</v>
      </c>
      <c r="N47" s="52">
        <f aca="true" t="shared" si="5" ref="N47:P49">SUM(K47,H47,E47,B47)</f>
        <v>35</v>
      </c>
      <c r="O47" s="53">
        <f t="shared" si="5"/>
        <v>38</v>
      </c>
      <c r="P47" s="336">
        <f t="shared" si="5"/>
        <v>73</v>
      </c>
      <c r="Q47" s="2"/>
    </row>
    <row r="48" spans="1:17" ht="12" customHeight="1">
      <c r="A48" s="1" t="s">
        <v>313</v>
      </c>
      <c r="B48" s="455">
        <v>0</v>
      </c>
      <c r="C48" s="456">
        <v>0</v>
      </c>
      <c r="D48" s="457">
        <v>0</v>
      </c>
      <c r="E48" s="455">
        <v>0</v>
      </c>
      <c r="F48" s="53">
        <v>0</v>
      </c>
      <c r="G48" s="363">
        <v>0</v>
      </c>
      <c r="H48" s="455">
        <v>0</v>
      </c>
      <c r="I48" s="456">
        <v>0</v>
      </c>
      <c r="J48" s="457">
        <v>0</v>
      </c>
      <c r="K48" s="455">
        <v>0</v>
      </c>
      <c r="L48" s="456">
        <v>0</v>
      </c>
      <c r="M48" s="457">
        <v>0</v>
      </c>
      <c r="N48" s="455">
        <f t="shared" si="5"/>
        <v>0</v>
      </c>
      <c r="O48" s="53">
        <f t="shared" si="5"/>
        <v>0</v>
      </c>
      <c r="P48" s="336">
        <f t="shared" si="5"/>
        <v>0</v>
      </c>
      <c r="Q48" s="2"/>
    </row>
    <row r="49" spans="1:17" ht="12" customHeight="1">
      <c r="A49" s="65" t="s">
        <v>10</v>
      </c>
      <c r="B49" s="67">
        <f>SUM(B47:B48)</f>
        <v>35</v>
      </c>
      <c r="C49" s="68">
        <f>SUM(C47:C48)</f>
        <v>38</v>
      </c>
      <c r="D49" s="77">
        <f>SUM(D47:D48)</f>
        <v>73</v>
      </c>
      <c r="E49" s="67">
        <v>0</v>
      </c>
      <c r="F49" s="68">
        <v>0</v>
      </c>
      <c r="G49" s="77">
        <v>0</v>
      </c>
      <c r="H49" s="67">
        <v>0</v>
      </c>
      <c r="I49" s="68">
        <v>0</v>
      </c>
      <c r="J49" s="77">
        <v>0</v>
      </c>
      <c r="K49" s="67">
        <v>0</v>
      </c>
      <c r="L49" s="68">
        <v>0</v>
      </c>
      <c r="M49" s="68">
        <v>0</v>
      </c>
      <c r="N49" s="67">
        <f t="shared" si="5"/>
        <v>35</v>
      </c>
      <c r="O49" s="68">
        <f t="shared" si="5"/>
        <v>38</v>
      </c>
      <c r="P49" s="68">
        <f t="shared" si="5"/>
        <v>73</v>
      </c>
      <c r="Q49" s="2"/>
    </row>
    <row r="50" spans="1:17" ht="12" customHeight="1">
      <c r="A50" s="1"/>
      <c r="B50" s="52"/>
      <c r="C50" s="53"/>
      <c r="D50" s="363"/>
      <c r="E50" s="52"/>
      <c r="F50" s="53"/>
      <c r="G50" s="363"/>
      <c r="H50" s="52"/>
      <c r="I50" s="53"/>
      <c r="J50" s="363"/>
      <c r="K50" s="52"/>
      <c r="L50" s="53"/>
      <c r="M50" s="363"/>
      <c r="N50" s="52"/>
      <c r="O50" s="53"/>
      <c r="P50" s="336"/>
      <c r="Q50" s="2"/>
    </row>
    <row r="51" spans="1:17" ht="12" customHeight="1">
      <c r="A51" s="288" t="s">
        <v>23</v>
      </c>
      <c r="B51" s="52"/>
      <c r="C51" s="53"/>
      <c r="D51" s="363"/>
      <c r="E51" s="52"/>
      <c r="F51" s="53"/>
      <c r="G51" s="363"/>
      <c r="H51" s="52"/>
      <c r="I51" s="53"/>
      <c r="J51" s="363"/>
      <c r="K51" s="52"/>
      <c r="L51" s="53"/>
      <c r="M51" s="363"/>
      <c r="N51" s="52"/>
      <c r="O51" s="53"/>
      <c r="P51" s="336"/>
      <c r="Q51" s="2"/>
    </row>
    <row r="52" spans="1:17" ht="12" customHeight="1">
      <c r="A52" s="1" t="s">
        <v>312</v>
      </c>
      <c r="B52" s="52">
        <v>78</v>
      </c>
      <c r="C52" s="53">
        <v>52</v>
      </c>
      <c r="D52" s="363">
        <f>SUM(B52:C52)</f>
        <v>130</v>
      </c>
      <c r="E52" s="52">
        <v>0</v>
      </c>
      <c r="F52" s="53">
        <v>0</v>
      </c>
      <c r="G52" s="363">
        <v>0</v>
      </c>
      <c r="H52" s="52">
        <v>0</v>
      </c>
      <c r="I52" s="53">
        <v>0</v>
      </c>
      <c r="J52" s="363">
        <v>0</v>
      </c>
      <c r="K52" s="52">
        <v>0</v>
      </c>
      <c r="L52" s="53">
        <v>0</v>
      </c>
      <c r="M52" s="363">
        <v>0</v>
      </c>
      <c r="N52" s="52">
        <f aca="true" t="shared" si="6" ref="N52:P54">SUM(K52,H52,E52,B52)</f>
        <v>78</v>
      </c>
      <c r="O52" s="53">
        <f t="shared" si="6"/>
        <v>52</v>
      </c>
      <c r="P52" s="336">
        <f t="shared" si="6"/>
        <v>130</v>
      </c>
      <c r="Q52" s="2"/>
    </row>
    <row r="53" spans="1:17" ht="12" customHeight="1">
      <c r="A53" s="1" t="s">
        <v>313</v>
      </c>
      <c r="B53" s="455">
        <v>0</v>
      </c>
      <c r="C53" s="456">
        <v>0</v>
      </c>
      <c r="D53" s="457">
        <v>0</v>
      </c>
      <c r="E53" s="455">
        <v>0</v>
      </c>
      <c r="F53" s="53">
        <v>0</v>
      </c>
      <c r="G53" s="363">
        <v>0</v>
      </c>
      <c r="H53" s="455">
        <v>0</v>
      </c>
      <c r="I53" s="456">
        <v>0</v>
      </c>
      <c r="J53" s="457">
        <v>0</v>
      </c>
      <c r="K53" s="455">
        <v>0</v>
      </c>
      <c r="L53" s="456">
        <v>0</v>
      </c>
      <c r="M53" s="457">
        <v>0</v>
      </c>
      <c r="N53" s="455">
        <f t="shared" si="6"/>
        <v>0</v>
      </c>
      <c r="O53" s="53">
        <f t="shared" si="6"/>
        <v>0</v>
      </c>
      <c r="P53" s="336">
        <f t="shared" si="6"/>
        <v>0</v>
      </c>
      <c r="Q53" s="2"/>
    </row>
    <row r="54" spans="1:17" ht="12" customHeight="1">
      <c r="A54" s="65" t="s">
        <v>10</v>
      </c>
      <c r="B54" s="67">
        <f>SUM(B52:B53)</f>
        <v>78</v>
      </c>
      <c r="C54" s="68">
        <f>SUM(C52:C53)</f>
        <v>52</v>
      </c>
      <c r="D54" s="77">
        <f>SUM(D52:D53)</f>
        <v>130</v>
      </c>
      <c r="E54" s="67">
        <v>0</v>
      </c>
      <c r="F54" s="68">
        <v>0</v>
      </c>
      <c r="G54" s="77">
        <v>0</v>
      </c>
      <c r="H54" s="67">
        <v>0</v>
      </c>
      <c r="I54" s="68">
        <v>0</v>
      </c>
      <c r="J54" s="77">
        <v>0</v>
      </c>
      <c r="K54" s="67">
        <v>0</v>
      </c>
      <c r="L54" s="68">
        <v>0</v>
      </c>
      <c r="M54" s="77">
        <v>0</v>
      </c>
      <c r="N54" s="67">
        <f t="shared" si="6"/>
        <v>78</v>
      </c>
      <c r="O54" s="68">
        <f t="shared" si="6"/>
        <v>52</v>
      </c>
      <c r="P54" s="68">
        <f t="shared" si="6"/>
        <v>130</v>
      </c>
      <c r="Q54" s="2"/>
    </row>
    <row r="55" spans="1:17" ht="12" customHeight="1">
      <c r="A55" s="1"/>
      <c r="B55" s="52"/>
      <c r="C55" s="53"/>
      <c r="D55" s="363"/>
      <c r="E55" s="52"/>
      <c r="F55" s="53"/>
      <c r="G55" s="363"/>
      <c r="H55" s="52"/>
      <c r="I55" s="53"/>
      <c r="J55" s="363"/>
      <c r="K55" s="52"/>
      <c r="L55" s="53"/>
      <c r="M55" s="363"/>
      <c r="N55" s="52"/>
      <c r="O55" s="53"/>
      <c r="P55" s="336"/>
      <c r="Q55" s="2"/>
    </row>
    <row r="56" spans="1:17" ht="12" customHeight="1">
      <c r="A56" s="288" t="s">
        <v>61</v>
      </c>
      <c r="B56" s="52"/>
      <c r="C56" s="53"/>
      <c r="D56" s="363"/>
      <c r="E56" s="52"/>
      <c r="F56" s="53"/>
      <c r="G56" s="363"/>
      <c r="H56" s="52"/>
      <c r="I56" s="53"/>
      <c r="J56" s="363"/>
      <c r="K56" s="52"/>
      <c r="L56" s="53"/>
      <c r="M56" s="363"/>
      <c r="N56" s="52"/>
      <c r="O56" s="53"/>
      <c r="P56" s="336"/>
      <c r="Q56" s="2"/>
    </row>
    <row r="57" spans="1:17" ht="12" customHeight="1">
      <c r="A57" s="1" t="s">
        <v>312</v>
      </c>
      <c r="B57" s="455">
        <v>24</v>
      </c>
      <c r="C57" s="456">
        <v>112</v>
      </c>
      <c r="D57" s="457">
        <f>SUM(B57:C57)</f>
        <v>136</v>
      </c>
      <c r="E57" s="455">
        <v>0</v>
      </c>
      <c r="F57" s="456">
        <v>0</v>
      </c>
      <c r="G57" s="457">
        <v>0</v>
      </c>
      <c r="H57" s="455">
        <v>0</v>
      </c>
      <c r="I57" s="456">
        <v>0</v>
      </c>
      <c r="J57" s="457">
        <v>0</v>
      </c>
      <c r="K57" s="455">
        <v>0</v>
      </c>
      <c r="L57" s="456">
        <v>0</v>
      </c>
      <c r="M57" s="457">
        <v>0</v>
      </c>
      <c r="N57" s="455">
        <f aca="true" t="shared" si="7" ref="N57:P59">SUM(K57,H57,E57,B57)</f>
        <v>24</v>
      </c>
      <c r="O57" s="456">
        <f t="shared" si="7"/>
        <v>112</v>
      </c>
      <c r="P57" s="458">
        <f t="shared" si="7"/>
        <v>136</v>
      </c>
      <c r="Q57" s="2"/>
    </row>
    <row r="58" spans="1:17" ht="12" customHeight="1">
      <c r="A58" s="1" t="s">
        <v>313</v>
      </c>
      <c r="B58" s="455">
        <v>0</v>
      </c>
      <c r="C58" s="456">
        <v>0</v>
      </c>
      <c r="D58" s="457">
        <f>SUM(B58:C58)</f>
        <v>0</v>
      </c>
      <c r="E58" s="455">
        <v>0</v>
      </c>
      <c r="F58" s="53">
        <v>0</v>
      </c>
      <c r="G58" s="363">
        <v>0</v>
      </c>
      <c r="H58" s="455">
        <v>0</v>
      </c>
      <c r="I58" s="456">
        <v>0</v>
      </c>
      <c r="J58" s="457">
        <v>0</v>
      </c>
      <c r="K58" s="455">
        <v>0</v>
      </c>
      <c r="L58" s="456">
        <v>0</v>
      </c>
      <c r="M58" s="457">
        <v>0</v>
      </c>
      <c r="N58" s="455">
        <f t="shared" si="7"/>
        <v>0</v>
      </c>
      <c r="O58" s="53">
        <f t="shared" si="7"/>
        <v>0</v>
      </c>
      <c r="P58" s="336">
        <f t="shared" si="7"/>
        <v>0</v>
      </c>
      <c r="Q58" s="2"/>
    </row>
    <row r="59" spans="1:17" ht="12" customHeight="1">
      <c r="A59" s="65" t="s">
        <v>10</v>
      </c>
      <c r="B59" s="57">
        <f>SUM(B57:B58)</f>
        <v>24</v>
      </c>
      <c r="C59" s="58">
        <f>SUM(C57:C58)</f>
        <v>112</v>
      </c>
      <c r="D59" s="58">
        <f>SUM(D57:D58)</f>
        <v>136</v>
      </c>
      <c r="E59" s="57">
        <v>0</v>
      </c>
      <c r="F59" s="58">
        <v>0</v>
      </c>
      <c r="G59" s="58">
        <v>0</v>
      </c>
      <c r="H59" s="57">
        <v>0</v>
      </c>
      <c r="I59" s="58">
        <v>0</v>
      </c>
      <c r="J59" s="58">
        <v>0</v>
      </c>
      <c r="K59" s="57">
        <v>0</v>
      </c>
      <c r="L59" s="68">
        <v>0</v>
      </c>
      <c r="M59" s="68">
        <v>0</v>
      </c>
      <c r="N59" s="57">
        <f t="shared" si="7"/>
        <v>24</v>
      </c>
      <c r="O59" s="58">
        <f t="shared" si="7"/>
        <v>112</v>
      </c>
      <c r="P59" s="58">
        <f t="shared" si="7"/>
        <v>136</v>
      </c>
      <c r="Q59" s="2"/>
    </row>
    <row r="60" spans="1:17" ht="12" customHeight="1">
      <c r="A60" s="459"/>
      <c r="B60" s="460"/>
      <c r="C60" s="461"/>
      <c r="D60" s="462"/>
      <c r="E60" s="460"/>
      <c r="F60" s="461"/>
      <c r="G60" s="462"/>
      <c r="H60" s="460"/>
      <c r="I60" s="461"/>
      <c r="J60" s="462"/>
      <c r="K60" s="460"/>
      <c r="L60" s="461"/>
      <c r="M60" s="462"/>
      <c r="N60" s="460"/>
      <c r="O60" s="461"/>
      <c r="P60" s="463"/>
      <c r="Q60" s="2"/>
    </row>
    <row r="61" spans="1:17" ht="12" customHeight="1">
      <c r="A61" s="288" t="s">
        <v>314</v>
      </c>
      <c r="B61" s="52"/>
      <c r="C61" s="53"/>
      <c r="D61" s="363"/>
      <c r="E61" s="52"/>
      <c r="F61" s="53"/>
      <c r="G61" s="363"/>
      <c r="H61" s="52"/>
      <c r="I61" s="53"/>
      <c r="J61" s="363"/>
      <c r="K61" s="52"/>
      <c r="L61" s="53"/>
      <c r="M61" s="363"/>
      <c r="N61" s="52"/>
      <c r="O61" s="53"/>
      <c r="P61" s="336"/>
      <c r="Q61" s="2"/>
    </row>
    <row r="62" spans="1:17" ht="12" customHeight="1">
      <c r="A62" s="1" t="s">
        <v>312</v>
      </c>
      <c r="B62" s="455">
        <f aca="true" t="shared" si="8" ref="B62:D64">SUM(B57,B52,B47)</f>
        <v>137</v>
      </c>
      <c r="C62" s="456">
        <f t="shared" si="8"/>
        <v>202</v>
      </c>
      <c r="D62" s="336">
        <f t="shared" si="8"/>
        <v>339</v>
      </c>
      <c r="E62" s="52">
        <v>0</v>
      </c>
      <c r="F62" s="336">
        <v>0</v>
      </c>
      <c r="G62" s="336">
        <v>0</v>
      </c>
      <c r="H62" s="455">
        <v>0</v>
      </c>
      <c r="I62" s="456">
        <v>0</v>
      </c>
      <c r="J62" s="336">
        <v>0</v>
      </c>
      <c r="K62" s="52">
        <v>0</v>
      </c>
      <c r="L62" s="336">
        <v>0</v>
      </c>
      <c r="M62" s="336">
        <v>0</v>
      </c>
      <c r="N62" s="52">
        <f aca="true" t="shared" si="9" ref="N62:P64">SUM(K62,H62,E62,B62)</f>
        <v>137</v>
      </c>
      <c r="O62" s="336">
        <f t="shared" si="9"/>
        <v>202</v>
      </c>
      <c r="P62" s="336">
        <f t="shared" si="9"/>
        <v>339</v>
      </c>
      <c r="Q62" s="2"/>
    </row>
    <row r="63" spans="1:17" ht="12" customHeight="1">
      <c r="A63" s="1" t="s">
        <v>313</v>
      </c>
      <c r="B63" s="455">
        <f t="shared" si="8"/>
        <v>0</v>
      </c>
      <c r="C63" s="458">
        <f t="shared" si="8"/>
        <v>0</v>
      </c>
      <c r="D63" s="458">
        <f t="shared" si="8"/>
        <v>0</v>
      </c>
      <c r="E63" s="455">
        <v>0</v>
      </c>
      <c r="F63" s="458">
        <v>0</v>
      </c>
      <c r="G63" s="458">
        <v>0</v>
      </c>
      <c r="H63" s="455">
        <v>0</v>
      </c>
      <c r="I63" s="458">
        <v>0</v>
      </c>
      <c r="J63" s="458">
        <v>0</v>
      </c>
      <c r="K63" s="455">
        <v>0</v>
      </c>
      <c r="L63" s="458">
        <v>0</v>
      </c>
      <c r="M63" s="458">
        <v>0</v>
      </c>
      <c r="N63" s="455">
        <f t="shared" si="9"/>
        <v>0</v>
      </c>
      <c r="O63" s="458">
        <f t="shared" si="9"/>
        <v>0</v>
      </c>
      <c r="P63" s="458">
        <f t="shared" si="9"/>
        <v>0</v>
      </c>
      <c r="Q63" s="2"/>
    </row>
    <row r="64" spans="1:17" ht="12" customHeight="1">
      <c r="A64" s="65" t="s">
        <v>10</v>
      </c>
      <c r="B64" s="57">
        <f t="shared" si="8"/>
        <v>137</v>
      </c>
      <c r="C64" s="58">
        <f t="shared" si="8"/>
        <v>202</v>
      </c>
      <c r="D64" s="58">
        <f t="shared" si="8"/>
        <v>339</v>
      </c>
      <c r="E64" s="57">
        <v>0</v>
      </c>
      <c r="F64" s="58">
        <v>0</v>
      </c>
      <c r="G64" s="58">
        <v>0</v>
      </c>
      <c r="H64" s="57">
        <v>0</v>
      </c>
      <c r="I64" s="58">
        <v>0</v>
      </c>
      <c r="J64" s="58">
        <v>0</v>
      </c>
      <c r="K64" s="57">
        <v>0</v>
      </c>
      <c r="L64" s="58">
        <v>0</v>
      </c>
      <c r="M64" s="58">
        <v>0</v>
      </c>
      <c r="N64" s="57">
        <f t="shared" si="9"/>
        <v>137</v>
      </c>
      <c r="O64" s="58">
        <f t="shared" si="9"/>
        <v>202</v>
      </c>
      <c r="P64" s="58">
        <f t="shared" si="9"/>
        <v>339</v>
      </c>
      <c r="Q64" s="2"/>
    </row>
    <row r="66" ht="12" customHeight="1">
      <c r="A66" s="2" t="s">
        <v>315</v>
      </c>
    </row>
    <row r="67" ht="12" customHeight="1">
      <c r="A67" s="2" t="s">
        <v>316</v>
      </c>
    </row>
    <row r="68" ht="12" customHeight="1">
      <c r="A68" s="2" t="s">
        <v>321</v>
      </c>
    </row>
  </sheetData>
  <mergeCells count="1">
    <mergeCell ref="A2:P2"/>
  </mergeCells>
  <printOptions horizontalCentered="1"/>
  <pageMargins left="0.3937007874015748" right="0.3937007874015748" top="0.5905511811023623" bottom="0.5905511811023623" header="0.5118110236220472" footer="0.5118110236220472"/>
  <pageSetup horizontalDpi="600" verticalDpi="600" orientation="landscape" paperSize="9" scale="105" r:id="rId1"/>
  <headerFooter alignWithMargins="0">
    <oddFooter>&amp;R&amp;A</oddFooter>
  </headerFooter>
  <rowBreaks count="1" manualBreakCount="1">
    <brk id="35" max="255" man="1"/>
  </rowBreaks>
</worksheet>
</file>

<file path=xl/worksheets/sheet12.xml><?xml version="1.0" encoding="utf-8"?>
<worksheet xmlns="http://schemas.openxmlformats.org/spreadsheetml/2006/main" xmlns:r="http://schemas.openxmlformats.org/officeDocument/2006/relationships">
  <sheetPr>
    <pageSetUpPr fitToPage="1"/>
  </sheetPr>
  <dimension ref="A1:I65"/>
  <sheetViews>
    <sheetView workbookViewId="0" topLeftCell="A1">
      <selection activeCell="J4" sqref="J4:J5"/>
    </sheetView>
  </sheetViews>
  <sheetFormatPr defaultColWidth="9.140625" defaultRowHeight="12.75"/>
  <cols>
    <col min="1" max="1" width="28.7109375" style="6" customWidth="1"/>
    <col min="2" max="2" width="9.7109375" style="6" customWidth="1"/>
    <col min="3" max="9" width="9.140625" style="5" customWidth="1"/>
    <col min="10" max="16384" width="9.140625" style="6" customWidth="1"/>
  </cols>
  <sheetData>
    <row r="1" spans="1:3" ht="12">
      <c r="A1" s="97" t="s">
        <v>244</v>
      </c>
      <c r="B1" s="3"/>
      <c r="C1" s="4"/>
    </row>
    <row r="2" spans="1:9" ht="12">
      <c r="A2" s="506" t="s">
        <v>171</v>
      </c>
      <c r="B2" s="506"/>
      <c r="C2" s="506"/>
      <c r="D2" s="506"/>
      <c r="E2" s="506"/>
      <c r="F2" s="506"/>
      <c r="G2" s="506"/>
      <c r="H2" s="506"/>
      <c r="I2" s="506"/>
    </row>
    <row r="3" spans="1:9" ht="12">
      <c r="A3" s="7" t="s">
        <v>119</v>
      </c>
      <c r="B3" s="7"/>
      <c r="C3" s="7"/>
      <c r="D3" s="8"/>
      <c r="E3" s="8"/>
      <c r="F3" s="8"/>
      <c r="G3" s="8"/>
      <c r="H3" s="8"/>
      <c r="I3" s="8"/>
    </row>
    <row r="4" spans="1:9" ht="12">
      <c r="A4" s="7" t="s">
        <v>230</v>
      </c>
      <c r="B4" s="7"/>
      <c r="C4" s="7"/>
      <c r="D4" s="7"/>
      <c r="E4" s="7"/>
      <c r="F4" s="7"/>
      <c r="G4" s="7"/>
      <c r="H4" s="7"/>
      <c r="I4" s="7"/>
    </row>
    <row r="5" ht="12.75" thickBot="1"/>
    <row r="6" spans="1:9" ht="12">
      <c r="A6" s="9" t="s">
        <v>218</v>
      </c>
      <c r="B6" s="10" t="s">
        <v>120</v>
      </c>
      <c r="C6" s="10" t="s">
        <v>121</v>
      </c>
      <c r="D6" s="10" t="s">
        <v>122</v>
      </c>
      <c r="E6" s="10" t="s">
        <v>123</v>
      </c>
      <c r="F6" s="10" t="s">
        <v>124</v>
      </c>
      <c r="G6" s="10" t="s">
        <v>125</v>
      </c>
      <c r="H6" s="10" t="s">
        <v>126</v>
      </c>
      <c r="I6" s="10" t="s">
        <v>10</v>
      </c>
    </row>
    <row r="7" spans="1:9" ht="12">
      <c r="A7" s="11" t="s">
        <v>224</v>
      </c>
      <c r="B7" s="12"/>
      <c r="C7" s="13"/>
      <c r="D7" s="13"/>
      <c r="E7" s="13"/>
      <c r="F7" s="13"/>
      <c r="G7" s="13"/>
      <c r="H7" s="13"/>
      <c r="I7" s="13"/>
    </row>
    <row r="8" spans="1:9" ht="12">
      <c r="A8" s="14"/>
      <c r="B8" s="15"/>
      <c r="C8" s="16"/>
      <c r="D8" s="16"/>
      <c r="E8" s="16"/>
      <c r="F8" s="16"/>
      <c r="G8" s="16"/>
      <c r="H8" s="16"/>
      <c r="I8" s="16"/>
    </row>
    <row r="9" spans="1:9" ht="12">
      <c r="A9" s="6" t="s">
        <v>127</v>
      </c>
      <c r="B9" s="468">
        <v>0</v>
      </c>
      <c r="C9" s="468">
        <v>0</v>
      </c>
      <c r="D9" s="468">
        <v>41</v>
      </c>
      <c r="E9" s="468">
        <v>849</v>
      </c>
      <c r="F9" s="468">
        <v>8</v>
      </c>
      <c r="G9" s="468">
        <v>1236</v>
      </c>
      <c r="H9" s="468">
        <v>35</v>
      </c>
      <c r="I9" s="17">
        <f>SUM(B9:H9)</f>
        <v>2169</v>
      </c>
    </row>
    <row r="10" spans="2:9" ht="12">
      <c r="B10" s="83"/>
      <c r="C10" s="83"/>
      <c r="D10" s="83"/>
      <c r="E10" s="83"/>
      <c r="F10" s="83"/>
      <c r="G10" s="83"/>
      <c r="H10" s="83"/>
      <c r="I10" s="17"/>
    </row>
    <row r="11" spans="1:9" ht="12">
      <c r="A11" s="6" t="s">
        <v>128</v>
      </c>
      <c r="B11" s="468">
        <v>2</v>
      </c>
      <c r="C11" s="468">
        <v>0</v>
      </c>
      <c r="D11" s="468">
        <v>93</v>
      </c>
      <c r="E11" s="468">
        <v>1352</v>
      </c>
      <c r="F11" s="468">
        <v>260</v>
      </c>
      <c r="G11" s="468">
        <v>2843</v>
      </c>
      <c r="H11" s="468">
        <v>125</v>
      </c>
      <c r="I11" s="17">
        <f>SUM(B11:H11)</f>
        <v>4675</v>
      </c>
    </row>
    <row r="12" spans="2:9" ht="12">
      <c r="B12" s="83"/>
      <c r="C12" s="83"/>
      <c r="D12" s="83"/>
      <c r="E12" s="83"/>
      <c r="F12" s="83"/>
      <c r="G12" s="83"/>
      <c r="H12" s="83"/>
      <c r="I12" s="17"/>
    </row>
    <row r="13" spans="1:9" ht="12">
      <c r="A13" s="6" t="s">
        <v>129</v>
      </c>
      <c r="B13" s="468">
        <v>0</v>
      </c>
      <c r="C13" s="468">
        <v>0</v>
      </c>
      <c r="D13" s="468">
        <v>16</v>
      </c>
      <c r="E13" s="468">
        <v>209</v>
      </c>
      <c r="F13" s="468">
        <v>40</v>
      </c>
      <c r="G13" s="468">
        <v>610</v>
      </c>
      <c r="H13" s="468">
        <v>60</v>
      </c>
      <c r="I13" s="17">
        <f>SUM(B13:H13)</f>
        <v>935</v>
      </c>
    </row>
    <row r="14" spans="2:9" ht="12">
      <c r="B14" s="85"/>
      <c r="C14" s="83"/>
      <c r="D14" s="83"/>
      <c r="E14" s="83"/>
      <c r="F14" s="83"/>
      <c r="G14" s="83"/>
      <c r="H14" s="83"/>
      <c r="I14" s="17"/>
    </row>
    <row r="15" spans="1:9" s="3" customFormat="1" ht="12">
      <c r="A15" s="18" t="s">
        <v>10</v>
      </c>
      <c r="B15" s="84">
        <f>SUM(B9:B13)</f>
        <v>2</v>
      </c>
      <c r="C15" s="84">
        <f aca="true" t="shared" si="0" ref="C15:I15">SUM(C9:C13)</f>
        <v>0</v>
      </c>
      <c r="D15" s="84">
        <f t="shared" si="0"/>
        <v>150</v>
      </c>
      <c r="E15" s="84">
        <f t="shared" si="0"/>
        <v>2410</v>
      </c>
      <c r="F15" s="84">
        <f t="shared" si="0"/>
        <v>308</v>
      </c>
      <c r="G15" s="84">
        <f t="shared" si="0"/>
        <v>4689</v>
      </c>
      <c r="H15" s="84">
        <f t="shared" si="0"/>
        <v>220</v>
      </c>
      <c r="I15" s="19">
        <f t="shared" si="0"/>
        <v>7779</v>
      </c>
    </row>
    <row r="16" spans="1:9" s="3" customFormat="1" ht="12">
      <c r="A16" s="18"/>
      <c r="B16" s="148"/>
      <c r="C16" s="148"/>
      <c r="D16" s="148"/>
      <c r="E16" s="148"/>
      <c r="F16" s="148"/>
      <c r="G16" s="148"/>
      <c r="H16" s="148"/>
      <c r="I16" s="148"/>
    </row>
    <row r="17" spans="1:9" ht="12">
      <c r="A17" s="506" t="s">
        <v>119</v>
      </c>
      <c r="B17" s="506"/>
      <c r="C17" s="506"/>
      <c r="D17" s="506"/>
      <c r="E17" s="506"/>
      <c r="F17" s="506"/>
      <c r="G17" s="506"/>
      <c r="H17" s="506"/>
      <c r="I17" s="506"/>
    </row>
    <row r="18" spans="1:9" ht="12">
      <c r="A18" s="7" t="s">
        <v>231</v>
      </c>
      <c r="B18" s="7"/>
      <c r="C18" s="7"/>
      <c r="D18" s="8"/>
      <c r="E18" s="8"/>
      <c r="F18" s="8"/>
      <c r="G18" s="8"/>
      <c r="H18" s="8"/>
      <c r="I18" s="8"/>
    </row>
    <row r="19" ht="12.75" thickBot="1"/>
    <row r="20" spans="1:9" ht="12">
      <c r="A20" s="9" t="s">
        <v>218</v>
      </c>
      <c r="B20" s="10" t="s">
        <v>120</v>
      </c>
      <c r="C20" s="10" t="s">
        <v>121</v>
      </c>
      <c r="D20" s="10" t="s">
        <v>122</v>
      </c>
      <c r="E20" s="10" t="s">
        <v>123</v>
      </c>
      <c r="F20" s="10" t="s">
        <v>124</v>
      </c>
      <c r="G20" s="10" t="s">
        <v>125</v>
      </c>
      <c r="H20" s="10" t="s">
        <v>126</v>
      </c>
      <c r="I20" s="10" t="s">
        <v>10</v>
      </c>
    </row>
    <row r="21" spans="1:9" ht="12">
      <c r="A21" s="11" t="s">
        <v>223</v>
      </c>
      <c r="B21" s="12"/>
      <c r="C21" s="13"/>
      <c r="D21" s="13"/>
      <c r="E21" s="13"/>
      <c r="F21" s="13"/>
      <c r="G21" s="13"/>
      <c r="H21" s="13"/>
      <c r="I21" s="13"/>
    </row>
    <row r="22" spans="1:9" ht="12">
      <c r="A22" s="14"/>
      <c r="B22" s="15"/>
      <c r="C22" s="16"/>
      <c r="D22" s="16"/>
      <c r="E22" s="16"/>
      <c r="F22" s="16"/>
      <c r="G22" s="16"/>
      <c r="H22" s="16"/>
      <c r="I22" s="16"/>
    </row>
    <row r="23" spans="1:9" ht="12">
      <c r="A23" s="6" t="s">
        <v>127</v>
      </c>
      <c r="B23" s="469">
        <v>0</v>
      </c>
      <c r="C23" s="469">
        <v>0</v>
      </c>
      <c r="D23" s="469">
        <v>11</v>
      </c>
      <c r="E23" s="470">
        <v>123</v>
      </c>
      <c r="F23" s="470">
        <v>10</v>
      </c>
      <c r="G23" s="470">
        <v>260</v>
      </c>
      <c r="H23" s="470">
        <v>0</v>
      </c>
      <c r="I23" s="17">
        <f>SUM(B23:H23)</f>
        <v>404</v>
      </c>
    </row>
    <row r="24" spans="2:9" ht="12">
      <c r="B24" s="17"/>
      <c r="C24" s="17"/>
      <c r="D24" s="17"/>
      <c r="E24" s="17"/>
      <c r="F24" s="17"/>
      <c r="G24" s="17"/>
      <c r="H24" s="17"/>
      <c r="I24" s="17"/>
    </row>
    <row r="25" spans="1:9" ht="12">
      <c r="A25" s="6" t="s">
        <v>128</v>
      </c>
      <c r="B25" s="469">
        <v>4</v>
      </c>
      <c r="C25" s="470">
        <v>0</v>
      </c>
      <c r="D25" s="470">
        <v>25</v>
      </c>
      <c r="E25" s="470">
        <v>656</v>
      </c>
      <c r="F25" s="470">
        <v>185</v>
      </c>
      <c r="G25" s="470">
        <v>1437</v>
      </c>
      <c r="H25" s="471">
        <v>0</v>
      </c>
      <c r="I25" s="17">
        <f>SUM(B25:H25)</f>
        <v>2307</v>
      </c>
    </row>
    <row r="26" spans="2:9" ht="12">
      <c r="B26" s="83"/>
      <c r="C26" s="17"/>
      <c r="D26" s="17"/>
      <c r="E26" s="17"/>
      <c r="F26" s="17"/>
      <c r="G26" s="17"/>
      <c r="H26" s="83"/>
      <c r="I26" s="17"/>
    </row>
    <row r="27" spans="1:9" ht="12">
      <c r="A27" s="6" t="s">
        <v>129</v>
      </c>
      <c r="B27" s="469">
        <v>0</v>
      </c>
      <c r="C27" s="470">
        <v>0</v>
      </c>
      <c r="D27" s="470">
        <v>14</v>
      </c>
      <c r="E27" s="470">
        <v>38</v>
      </c>
      <c r="F27" s="470">
        <v>25</v>
      </c>
      <c r="G27" s="470">
        <v>221</v>
      </c>
      <c r="H27" s="470">
        <v>0</v>
      </c>
      <c r="I27" s="17">
        <f>SUM(B27:H27)</f>
        <v>298</v>
      </c>
    </row>
    <row r="28" spans="2:9" ht="12">
      <c r="B28" s="85"/>
      <c r="C28" s="17"/>
      <c r="D28" s="17"/>
      <c r="E28" s="17"/>
      <c r="F28" s="17"/>
      <c r="G28" s="17"/>
      <c r="H28" s="17"/>
      <c r="I28" s="17"/>
    </row>
    <row r="29" spans="1:9" s="3" customFormat="1" ht="12">
      <c r="A29" s="18" t="s">
        <v>10</v>
      </c>
      <c r="B29" s="84">
        <f>SUM(B23:B27)</f>
        <v>4</v>
      </c>
      <c r="C29" s="19">
        <f aca="true" t="shared" si="1" ref="C29:I29">SUM(C23:C27)</f>
        <v>0</v>
      </c>
      <c r="D29" s="19">
        <f t="shared" si="1"/>
        <v>50</v>
      </c>
      <c r="E29" s="19">
        <f t="shared" si="1"/>
        <v>817</v>
      </c>
      <c r="F29" s="19">
        <f t="shared" si="1"/>
        <v>220</v>
      </c>
      <c r="G29" s="19">
        <f t="shared" si="1"/>
        <v>1918</v>
      </c>
      <c r="H29" s="19">
        <f t="shared" si="1"/>
        <v>0</v>
      </c>
      <c r="I29" s="19">
        <f t="shared" si="1"/>
        <v>3009</v>
      </c>
    </row>
    <row r="30" spans="1:9" s="3" customFormat="1" ht="12">
      <c r="A30" s="18"/>
      <c r="B30" s="149"/>
      <c r="C30" s="150"/>
      <c r="D30" s="148"/>
      <c r="E30" s="148"/>
      <c r="F30" s="148"/>
      <c r="G30" s="148"/>
      <c r="H30" s="148"/>
      <c r="I30" s="148"/>
    </row>
    <row r="31" spans="2:9" s="3" customFormat="1" ht="12">
      <c r="B31" s="21"/>
      <c r="C31" s="5"/>
      <c r="D31" s="20"/>
      <c r="E31" s="20"/>
      <c r="F31" s="20"/>
      <c r="G31" s="20"/>
      <c r="H31" s="20"/>
      <c r="I31" s="20"/>
    </row>
    <row r="32" spans="1:9" s="3" customFormat="1" ht="12">
      <c r="A32" s="21"/>
      <c r="B32" s="21"/>
      <c r="C32" s="5"/>
      <c r="D32" s="20"/>
      <c r="E32" s="20"/>
      <c r="F32" s="20"/>
      <c r="G32" s="20"/>
      <c r="H32" s="20"/>
      <c r="I32" s="20"/>
    </row>
    <row r="33" spans="1:9" s="3" customFormat="1" ht="12">
      <c r="A33" s="21"/>
      <c r="B33" s="21"/>
      <c r="C33" s="5"/>
      <c r="D33" s="20"/>
      <c r="E33" s="20"/>
      <c r="F33" s="20"/>
      <c r="G33" s="20"/>
      <c r="H33" s="20"/>
      <c r="I33" s="20"/>
    </row>
    <row r="34" spans="1:9" s="3" customFormat="1" ht="12">
      <c r="A34" s="21"/>
      <c r="B34" s="21"/>
      <c r="C34" s="5"/>
      <c r="D34" s="20"/>
      <c r="E34" s="20"/>
      <c r="F34" s="20"/>
      <c r="G34" s="20"/>
      <c r="H34" s="20"/>
      <c r="I34" s="20"/>
    </row>
    <row r="35" spans="1:9" ht="12">
      <c r="A35" s="506" t="s">
        <v>171</v>
      </c>
      <c r="B35" s="506"/>
      <c r="C35" s="506"/>
      <c r="D35" s="506"/>
      <c r="E35" s="506"/>
      <c r="F35" s="506"/>
      <c r="G35" s="506"/>
      <c r="H35" s="506"/>
      <c r="I35" s="506"/>
    </row>
    <row r="36" spans="1:9" ht="12">
      <c r="A36" s="7" t="s">
        <v>119</v>
      </c>
      <c r="B36" s="7"/>
      <c r="C36" s="7"/>
      <c r="D36" s="8"/>
      <c r="E36" s="8"/>
      <c r="F36" s="8"/>
      <c r="G36" s="8"/>
      <c r="H36" s="8"/>
      <c r="I36" s="8"/>
    </row>
    <row r="37" spans="1:9" ht="12">
      <c r="A37" s="7" t="s">
        <v>232</v>
      </c>
      <c r="B37" s="7"/>
      <c r="C37" s="7"/>
      <c r="D37" s="7"/>
      <c r="E37" s="7"/>
      <c r="F37" s="7"/>
      <c r="G37" s="7"/>
      <c r="H37" s="7"/>
      <c r="I37" s="7"/>
    </row>
    <row r="38" ht="12.75" thickBot="1"/>
    <row r="39" spans="1:9" ht="12">
      <c r="A39" s="9" t="s">
        <v>218</v>
      </c>
      <c r="B39" s="10" t="s">
        <v>120</v>
      </c>
      <c r="C39" s="10" t="s">
        <v>121</v>
      </c>
      <c r="D39" s="10" t="s">
        <v>122</v>
      </c>
      <c r="E39" s="10" t="s">
        <v>123</v>
      </c>
      <c r="F39" s="10" t="s">
        <v>124</v>
      </c>
      <c r="G39" s="10" t="s">
        <v>125</v>
      </c>
      <c r="H39" s="10" t="s">
        <v>126</v>
      </c>
      <c r="I39" s="10" t="s">
        <v>10</v>
      </c>
    </row>
    <row r="40" spans="1:9" ht="12">
      <c r="A40" s="11" t="s">
        <v>222</v>
      </c>
      <c r="B40" s="12"/>
      <c r="C40" s="13"/>
      <c r="D40" s="13"/>
      <c r="E40" s="13"/>
      <c r="F40" s="13"/>
      <c r="G40" s="13"/>
      <c r="H40" s="13"/>
      <c r="I40" s="13"/>
    </row>
    <row r="41" spans="1:9" ht="12">
      <c r="A41" s="14"/>
      <c r="B41" s="15"/>
      <c r="C41" s="16"/>
      <c r="D41" s="16"/>
      <c r="E41" s="16"/>
      <c r="F41" s="16"/>
      <c r="G41" s="16"/>
      <c r="H41" s="16"/>
      <c r="I41" s="16"/>
    </row>
    <row r="42" spans="1:9" ht="12">
      <c r="A42" s="6" t="s">
        <v>127</v>
      </c>
      <c r="B42" s="468">
        <v>1</v>
      </c>
      <c r="C42" s="468">
        <v>0</v>
      </c>
      <c r="D42" s="468">
        <v>39</v>
      </c>
      <c r="E42" s="468">
        <v>528</v>
      </c>
      <c r="F42" s="468">
        <v>34</v>
      </c>
      <c r="G42" s="468">
        <v>657</v>
      </c>
      <c r="H42" s="468">
        <v>32</v>
      </c>
      <c r="I42" s="17">
        <v>1291</v>
      </c>
    </row>
    <row r="43" spans="2:9" ht="12">
      <c r="B43" s="83"/>
      <c r="C43" s="83"/>
      <c r="D43" s="83"/>
      <c r="E43" s="83"/>
      <c r="F43" s="83"/>
      <c r="G43" s="83"/>
      <c r="H43" s="83"/>
      <c r="I43" s="17"/>
    </row>
    <row r="44" spans="1:9" ht="12">
      <c r="A44" s="6" t="s">
        <v>128</v>
      </c>
      <c r="B44" s="468">
        <v>1</v>
      </c>
      <c r="C44" s="468">
        <v>0</v>
      </c>
      <c r="D44" s="468">
        <v>83</v>
      </c>
      <c r="E44" s="468">
        <v>1314</v>
      </c>
      <c r="F44" s="468">
        <v>191</v>
      </c>
      <c r="G44" s="468">
        <v>3068</v>
      </c>
      <c r="H44" s="468">
        <v>127</v>
      </c>
      <c r="I44" s="17">
        <v>4784</v>
      </c>
    </row>
    <row r="45" spans="2:9" ht="12">
      <c r="B45" s="83"/>
      <c r="C45" s="83"/>
      <c r="D45" s="83"/>
      <c r="E45" s="83"/>
      <c r="F45" s="83"/>
      <c r="G45" s="83"/>
      <c r="H45" s="83"/>
      <c r="I45" s="17"/>
    </row>
    <row r="46" spans="1:9" ht="12">
      <c r="A46" s="6" t="s">
        <v>129</v>
      </c>
      <c r="B46" s="468">
        <v>0</v>
      </c>
      <c r="C46" s="468">
        <v>0</v>
      </c>
      <c r="D46" s="468">
        <v>28</v>
      </c>
      <c r="E46" s="468">
        <v>568</v>
      </c>
      <c r="F46" s="468">
        <v>83</v>
      </c>
      <c r="G46" s="468">
        <v>964</v>
      </c>
      <c r="H46" s="468">
        <v>61</v>
      </c>
      <c r="I46" s="17">
        <v>1704</v>
      </c>
    </row>
    <row r="47" spans="2:9" ht="12">
      <c r="B47" s="85"/>
      <c r="C47" s="83"/>
      <c r="D47" s="83"/>
      <c r="E47" s="83"/>
      <c r="F47" s="83"/>
      <c r="G47" s="83"/>
      <c r="H47" s="83"/>
      <c r="I47" s="17"/>
    </row>
    <row r="48" spans="1:9" s="3" customFormat="1" ht="12">
      <c r="A48" s="18" t="s">
        <v>10</v>
      </c>
      <c r="B48" s="84">
        <f>SUM(B42:B46)</f>
        <v>2</v>
      </c>
      <c r="C48" s="84">
        <f aca="true" t="shared" si="2" ref="C48:I48">SUM(C42:C46)</f>
        <v>0</v>
      </c>
      <c r="D48" s="84">
        <f t="shared" si="2"/>
        <v>150</v>
      </c>
      <c r="E48" s="84">
        <f t="shared" si="2"/>
        <v>2410</v>
      </c>
      <c r="F48" s="84">
        <f t="shared" si="2"/>
        <v>308</v>
      </c>
      <c r="G48" s="84">
        <f t="shared" si="2"/>
        <v>4689</v>
      </c>
      <c r="H48" s="84">
        <f t="shared" si="2"/>
        <v>220</v>
      </c>
      <c r="I48" s="19">
        <f t="shared" si="2"/>
        <v>7779</v>
      </c>
    </row>
    <row r="49" spans="1:9" s="3" customFormat="1" ht="12">
      <c r="A49" s="18"/>
      <c r="B49" s="20"/>
      <c r="C49" s="20"/>
      <c r="D49" s="20"/>
      <c r="E49" s="20"/>
      <c r="F49" s="20"/>
      <c r="G49" s="20"/>
      <c r="H49" s="20"/>
      <c r="I49" s="20"/>
    </row>
    <row r="50" spans="1:9" ht="12">
      <c r="A50" s="506" t="s">
        <v>119</v>
      </c>
      <c r="B50" s="506"/>
      <c r="C50" s="506"/>
      <c r="D50" s="506"/>
      <c r="E50" s="506"/>
      <c r="F50" s="506"/>
      <c r="G50" s="506"/>
      <c r="H50" s="506"/>
      <c r="I50" s="506"/>
    </row>
    <row r="51" spans="1:9" ht="12">
      <c r="A51" s="7" t="s">
        <v>233</v>
      </c>
      <c r="B51" s="7"/>
      <c r="C51" s="7"/>
      <c r="D51" s="8"/>
      <c r="E51" s="8"/>
      <c r="F51" s="8"/>
      <c r="G51" s="8"/>
      <c r="H51" s="8"/>
      <c r="I51" s="8"/>
    </row>
    <row r="52" ht="12.75" thickBot="1"/>
    <row r="53" spans="1:9" ht="12">
      <c r="A53" s="9" t="s">
        <v>218</v>
      </c>
      <c r="B53" s="10" t="s">
        <v>120</v>
      </c>
      <c r="C53" s="10" t="s">
        <v>121</v>
      </c>
      <c r="D53" s="10" t="s">
        <v>122</v>
      </c>
      <c r="E53" s="10" t="s">
        <v>123</v>
      </c>
      <c r="F53" s="10" t="s">
        <v>124</v>
      </c>
      <c r="G53" s="10" t="s">
        <v>125</v>
      </c>
      <c r="H53" s="10" t="s">
        <v>126</v>
      </c>
      <c r="I53" s="10" t="s">
        <v>10</v>
      </c>
    </row>
    <row r="54" spans="1:9" ht="12">
      <c r="A54" s="11" t="s">
        <v>222</v>
      </c>
      <c r="B54" s="12"/>
      <c r="C54" s="13"/>
      <c r="D54" s="13"/>
      <c r="E54" s="13"/>
      <c r="F54" s="13"/>
      <c r="G54" s="13"/>
      <c r="H54" s="13"/>
      <c r="I54" s="13"/>
    </row>
    <row r="55" spans="1:9" ht="12">
      <c r="A55" s="14"/>
      <c r="B55" s="15"/>
      <c r="C55" s="16"/>
      <c r="D55" s="16"/>
      <c r="E55" s="16"/>
      <c r="F55" s="16"/>
      <c r="G55" s="16"/>
      <c r="H55" s="16"/>
      <c r="I55" s="16"/>
    </row>
    <row r="56" spans="1:9" ht="12">
      <c r="A56" s="6" t="s">
        <v>127</v>
      </c>
      <c r="B56" s="469">
        <v>0</v>
      </c>
      <c r="C56" s="469">
        <v>0</v>
      </c>
      <c r="D56" s="469">
        <v>11</v>
      </c>
      <c r="E56" s="470">
        <v>157</v>
      </c>
      <c r="F56" s="470">
        <v>34</v>
      </c>
      <c r="G56" s="470">
        <v>289</v>
      </c>
      <c r="H56" s="470">
        <v>0</v>
      </c>
      <c r="I56" s="17">
        <v>491</v>
      </c>
    </row>
    <row r="57" spans="2:9" ht="12">
      <c r="B57" s="17"/>
      <c r="C57" s="17"/>
      <c r="D57" s="17"/>
      <c r="E57" s="17"/>
      <c r="F57" s="17"/>
      <c r="G57" s="17"/>
      <c r="H57" s="17"/>
      <c r="I57" s="17"/>
    </row>
    <row r="58" spans="1:9" ht="12">
      <c r="A58" s="6" t="s">
        <v>128</v>
      </c>
      <c r="B58" s="469">
        <v>4</v>
      </c>
      <c r="C58" s="470">
        <v>0</v>
      </c>
      <c r="D58" s="470">
        <v>32</v>
      </c>
      <c r="E58" s="470">
        <v>584</v>
      </c>
      <c r="F58" s="470">
        <v>155</v>
      </c>
      <c r="G58" s="470">
        <v>1377</v>
      </c>
      <c r="H58" s="471">
        <v>0</v>
      </c>
      <c r="I58" s="17">
        <v>2152</v>
      </c>
    </row>
    <row r="59" spans="2:9" ht="12">
      <c r="B59" s="83"/>
      <c r="C59" s="17"/>
      <c r="D59" s="17"/>
      <c r="E59" s="17"/>
      <c r="F59" s="17"/>
      <c r="G59" s="17"/>
      <c r="H59" s="83"/>
      <c r="I59" s="17"/>
    </row>
    <row r="60" spans="1:9" ht="12">
      <c r="A60" s="6" t="s">
        <v>129</v>
      </c>
      <c r="B60" s="469">
        <v>0</v>
      </c>
      <c r="C60" s="470">
        <v>0</v>
      </c>
      <c r="D60" s="470">
        <v>7</v>
      </c>
      <c r="E60" s="470">
        <v>76</v>
      </c>
      <c r="F60" s="470">
        <v>31</v>
      </c>
      <c r="G60" s="470">
        <v>252</v>
      </c>
      <c r="H60" s="470">
        <v>0</v>
      </c>
      <c r="I60" s="17">
        <v>366</v>
      </c>
    </row>
    <row r="61" spans="2:9" ht="12">
      <c r="B61" s="85"/>
      <c r="C61" s="17"/>
      <c r="D61" s="17"/>
      <c r="E61" s="17"/>
      <c r="F61" s="17"/>
      <c r="G61" s="17"/>
      <c r="H61" s="17"/>
      <c r="I61" s="17"/>
    </row>
    <row r="62" spans="1:9" s="3" customFormat="1" ht="12">
      <c r="A62" s="18" t="s">
        <v>10</v>
      </c>
      <c r="B62" s="84">
        <f>SUM(B56:B60)</f>
        <v>4</v>
      </c>
      <c r="C62" s="19">
        <f aca="true" t="shared" si="3" ref="C62:I62">SUM(C56:C60)</f>
        <v>0</v>
      </c>
      <c r="D62" s="19">
        <f t="shared" si="3"/>
        <v>50</v>
      </c>
      <c r="E62" s="19">
        <f t="shared" si="3"/>
        <v>817</v>
      </c>
      <c r="F62" s="19">
        <f t="shared" si="3"/>
        <v>220</v>
      </c>
      <c r="G62" s="19">
        <f t="shared" si="3"/>
        <v>1918</v>
      </c>
      <c r="H62" s="19">
        <f t="shared" si="3"/>
        <v>0</v>
      </c>
      <c r="I62" s="19">
        <f t="shared" si="3"/>
        <v>3009</v>
      </c>
    </row>
    <row r="63" spans="1:9" s="3" customFormat="1" ht="12.75" customHeight="1">
      <c r="A63" s="21"/>
      <c r="B63" s="21"/>
      <c r="C63" s="5"/>
      <c r="D63" s="20"/>
      <c r="E63" s="20"/>
      <c r="F63" s="20"/>
      <c r="G63" s="20"/>
      <c r="H63" s="20"/>
      <c r="I63" s="20"/>
    </row>
    <row r="64" spans="1:9" s="3" customFormat="1" ht="12">
      <c r="A64" s="21" t="s">
        <v>221</v>
      </c>
      <c r="B64" s="21"/>
      <c r="C64" s="5"/>
      <c r="D64" s="20"/>
      <c r="E64" s="20"/>
      <c r="F64" s="20"/>
      <c r="G64" s="20"/>
      <c r="H64" s="20"/>
      <c r="I64" s="20"/>
    </row>
    <row r="65" spans="1:9" s="3" customFormat="1" ht="12">
      <c r="A65" s="21"/>
      <c r="B65" s="21"/>
      <c r="C65" s="5"/>
      <c r="D65" s="20"/>
      <c r="E65" s="20"/>
      <c r="F65" s="20"/>
      <c r="G65" s="20"/>
      <c r="H65" s="20"/>
      <c r="I65" s="20"/>
    </row>
  </sheetData>
  <mergeCells count="4">
    <mergeCell ref="A2:I2"/>
    <mergeCell ref="A17:I17"/>
    <mergeCell ref="A50:I50"/>
    <mergeCell ref="A35:I35"/>
  </mergeCells>
  <printOptions horizontalCentered="1"/>
  <pageMargins left="0.3937007874015748" right="0.3937007874015748" top="0.7874015748031497" bottom="0.5905511811023623" header="0.5118110236220472" footer="0.5118110236220472"/>
  <pageSetup fitToHeight="2" fitToWidth="1" horizontalDpi="600" verticalDpi="600" orientation="portrait" paperSize="9" scale="94"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I86"/>
  <sheetViews>
    <sheetView workbookViewId="0" topLeftCell="A1">
      <selection activeCell="F2" sqref="F2"/>
    </sheetView>
  </sheetViews>
  <sheetFormatPr defaultColWidth="9.140625" defaultRowHeight="12.75"/>
  <cols>
    <col min="1" max="1" width="18.57421875" style="24" customWidth="1"/>
    <col min="2" max="2" width="13.7109375" style="23" customWidth="1"/>
    <col min="3" max="3" width="33.8515625" style="23" customWidth="1"/>
    <col min="4" max="4" width="20.421875" style="23" customWidth="1"/>
    <col min="5" max="9" width="9.140625" style="23" customWidth="1"/>
    <col min="10" max="16384" width="9.140625" style="24" customWidth="1"/>
  </cols>
  <sheetData>
    <row r="1" ht="12">
      <c r="A1" s="97" t="s">
        <v>244</v>
      </c>
    </row>
    <row r="2" spans="1:4" ht="12">
      <c r="A2" s="479" t="s">
        <v>171</v>
      </c>
      <c r="B2" s="479"/>
      <c r="C2" s="479"/>
      <c r="D2" s="479"/>
    </row>
    <row r="3" ht="12">
      <c r="A3" s="22"/>
    </row>
    <row r="4" spans="1:9" ht="12">
      <c r="A4" s="25" t="s">
        <v>225</v>
      </c>
      <c r="B4" s="26"/>
      <c r="C4" s="26"/>
      <c r="D4" s="26"/>
      <c r="E4" s="27"/>
      <c r="F4" s="27"/>
      <c r="G4" s="27"/>
      <c r="H4" s="27"/>
      <c r="I4" s="27"/>
    </row>
    <row r="5" spans="1:9" ht="12">
      <c r="A5" s="2"/>
      <c r="B5" s="2"/>
      <c r="C5" s="2"/>
      <c r="D5" s="2"/>
      <c r="E5" s="2"/>
      <c r="F5" s="2"/>
      <c r="G5" s="2"/>
      <c r="H5" s="2"/>
      <c r="I5" s="2"/>
    </row>
    <row r="6" spans="1:4" ht="12">
      <c r="A6" s="25" t="s">
        <v>19</v>
      </c>
      <c r="B6" s="25"/>
      <c r="C6" s="25"/>
      <c r="D6" s="25"/>
    </row>
    <row r="7" ht="12.75" thickBot="1"/>
    <row r="8" spans="1:4" ht="12">
      <c r="A8" s="28" t="s">
        <v>130</v>
      </c>
      <c r="B8" s="29" t="s">
        <v>131</v>
      </c>
      <c r="C8" s="29" t="s">
        <v>132</v>
      </c>
      <c r="D8" s="29" t="s">
        <v>133</v>
      </c>
    </row>
    <row r="9" spans="1:4" ht="12">
      <c r="A9" s="30"/>
      <c r="B9" s="31" t="s">
        <v>134</v>
      </c>
      <c r="C9" s="31" t="s">
        <v>135</v>
      </c>
      <c r="D9" s="31" t="s">
        <v>136</v>
      </c>
    </row>
    <row r="10" spans="2:4" ht="12">
      <c r="B10" s="32"/>
      <c r="C10" s="32"/>
      <c r="D10" s="32"/>
    </row>
    <row r="11" spans="1:4" ht="12">
      <c r="A11" s="24" t="s">
        <v>123</v>
      </c>
      <c r="B11" s="32">
        <v>670</v>
      </c>
      <c r="C11" s="32" t="s">
        <v>246</v>
      </c>
      <c r="D11" s="32" t="s">
        <v>252</v>
      </c>
    </row>
    <row r="12" spans="2:4" ht="12">
      <c r="B12" s="32"/>
      <c r="C12" s="32" t="s">
        <v>247</v>
      </c>
      <c r="D12" s="32" t="s">
        <v>253</v>
      </c>
    </row>
    <row r="13" spans="2:4" ht="12">
      <c r="B13" s="32"/>
      <c r="C13" s="32"/>
      <c r="D13" s="32"/>
    </row>
    <row r="14" spans="1:4" ht="12">
      <c r="A14" s="24" t="s">
        <v>124</v>
      </c>
      <c r="B14" s="32">
        <v>110</v>
      </c>
      <c r="C14" s="32" t="s">
        <v>248</v>
      </c>
      <c r="D14" s="32" t="s">
        <v>254</v>
      </c>
    </row>
    <row r="15" spans="2:4" ht="12">
      <c r="B15" s="32"/>
      <c r="C15" s="32" t="s">
        <v>249</v>
      </c>
      <c r="D15" s="32" t="s">
        <v>255</v>
      </c>
    </row>
    <row r="16" spans="2:4" ht="12">
      <c r="B16" s="32"/>
      <c r="C16" s="32"/>
      <c r="D16" s="32"/>
    </row>
    <row r="17" spans="1:4" ht="12">
      <c r="A17" s="24" t="s">
        <v>125</v>
      </c>
      <c r="B17" s="32">
        <v>715</v>
      </c>
      <c r="C17" s="32" t="s">
        <v>250</v>
      </c>
      <c r="D17" s="32" t="s">
        <v>256</v>
      </c>
    </row>
    <row r="18" spans="2:4" ht="12">
      <c r="B18" s="32"/>
      <c r="C18" s="32" t="s">
        <v>251</v>
      </c>
      <c r="D18" s="32" t="s">
        <v>257</v>
      </c>
    </row>
    <row r="19" spans="2:4" ht="12">
      <c r="B19" s="32"/>
      <c r="C19" s="32"/>
      <c r="D19" s="31"/>
    </row>
    <row r="20" spans="1:9" ht="12">
      <c r="A20" s="91" t="s">
        <v>137</v>
      </c>
      <c r="B20" s="111">
        <f>SUM(B11:B18)</f>
        <v>1495</v>
      </c>
      <c r="C20" s="33"/>
      <c r="D20" s="33" t="s">
        <v>299</v>
      </c>
      <c r="E20" s="34"/>
      <c r="F20" s="34"/>
      <c r="G20" s="34"/>
      <c r="H20" s="34"/>
      <c r="I20" s="34"/>
    </row>
    <row r="21" spans="1:9" ht="12">
      <c r="A21" s="137"/>
      <c r="B21" s="139"/>
      <c r="C21" s="36"/>
      <c r="D21" s="36"/>
      <c r="E21" s="34"/>
      <c r="F21" s="34"/>
      <c r="G21" s="34"/>
      <c r="H21" s="34"/>
      <c r="I21" s="34"/>
    </row>
    <row r="22" spans="1:9" s="22" customFormat="1" ht="12">
      <c r="A22" s="2"/>
      <c r="B22" s="2"/>
      <c r="C22" s="2"/>
      <c r="D22" s="2"/>
      <c r="E22" s="2"/>
      <c r="F22" s="2"/>
      <c r="G22" s="2"/>
      <c r="H22" s="2"/>
      <c r="I22" s="2"/>
    </row>
    <row r="23" spans="1:4" ht="12">
      <c r="A23" s="25" t="s">
        <v>23</v>
      </c>
      <c r="B23" s="25"/>
      <c r="C23" s="25"/>
      <c r="D23" s="25"/>
    </row>
    <row r="24" ht="12.75" thickBot="1"/>
    <row r="25" spans="1:4" ht="12">
      <c r="A25" s="28" t="s">
        <v>130</v>
      </c>
      <c r="B25" s="29" t="s">
        <v>131</v>
      </c>
      <c r="C25" s="29" t="s">
        <v>132</v>
      </c>
      <c r="D25" s="29" t="s">
        <v>133</v>
      </c>
    </row>
    <row r="26" spans="1:4" ht="12">
      <c r="A26" s="30"/>
      <c r="B26" s="31" t="s">
        <v>134</v>
      </c>
      <c r="C26" s="31" t="s">
        <v>135</v>
      </c>
      <c r="D26" s="31" t="s">
        <v>136</v>
      </c>
    </row>
    <row r="27" spans="2:4" ht="12">
      <c r="B27" s="32"/>
      <c r="C27" s="32"/>
      <c r="D27" s="32"/>
    </row>
    <row r="28" spans="1:4" ht="12">
      <c r="A28" s="24" t="s">
        <v>122</v>
      </c>
      <c r="B28" s="32">
        <v>16</v>
      </c>
      <c r="C28" s="32" t="s">
        <v>259</v>
      </c>
      <c r="D28" s="32" t="s">
        <v>258</v>
      </c>
    </row>
    <row r="29" spans="2:4" ht="12">
      <c r="B29" s="32"/>
      <c r="C29" s="32"/>
      <c r="D29" s="32"/>
    </row>
    <row r="30" spans="1:9" ht="12">
      <c r="A30" s="24" t="s">
        <v>123</v>
      </c>
      <c r="B30" s="112">
        <v>1556</v>
      </c>
      <c r="C30" s="32" t="s">
        <v>260</v>
      </c>
      <c r="D30" s="32" t="s">
        <v>262</v>
      </c>
      <c r="E30" s="2"/>
      <c r="F30" s="2"/>
      <c r="G30" s="2"/>
      <c r="H30" s="2"/>
      <c r="I30" s="2"/>
    </row>
    <row r="31" spans="2:9" ht="12">
      <c r="B31" s="32"/>
      <c r="C31" s="32" t="s">
        <v>261</v>
      </c>
      <c r="D31" s="32" t="s">
        <v>263</v>
      </c>
      <c r="E31" s="2"/>
      <c r="F31" s="44"/>
      <c r="G31" s="2"/>
      <c r="H31" s="2"/>
      <c r="I31" s="2"/>
    </row>
    <row r="32" spans="2:9" ht="12">
      <c r="B32" s="32"/>
      <c r="C32" s="32"/>
      <c r="D32" s="32"/>
      <c r="E32" s="2"/>
      <c r="F32" s="2"/>
      <c r="G32" s="2"/>
      <c r="H32" s="2"/>
      <c r="I32" s="2"/>
    </row>
    <row r="33" spans="1:9" ht="12">
      <c r="A33" s="24" t="s">
        <v>124</v>
      </c>
      <c r="B33" s="32">
        <v>200</v>
      </c>
      <c r="C33" s="32" t="s">
        <v>267</v>
      </c>
      <c r="D33" s="32" t="s">
        <v>266</v>
      </c>
      <c r="E33" s="2"/>
      <c r="F33" s="2"/>
      <c r="G33" s="2"/>
      <c r="H33" s="2"/>
      <c r="I33" s="2"/>
    </row>
    <row r="34" spans="2:9" ht="12">
      <c r="B34" s="32"/>
      <c r="C34" s="32" t="s">
        <v>264</v>
      </c>
      <c r="D34" s="32" t="s">
        <v>265</v>
      </c>
      <c r="E34" s="2"/>
      <c r="F34" s="2"/>
      <c r="G34" s="2"/>
      <c r="H34" s="2"/>
      <c r="I34" s="2"/>
    </row>
    <row r="35" spans="2:9" ht="12">
      <c r="B35" s="32"/>
      <c r="C35" s="32"/>
      <c r="D35" s="32"/>
      <c r="E35" s="2"/>
      <c r="F35" s="2"/>
      <c r="G35" s="2"/>
      <c r="H35" s="2"/>
      <c r="I35" s="2"/>
    </row>
    <row r="36" spans="1:9" ht="12">
      <c r="A36" s="24" t="s">
        <v>125</v>
      </c>
      <c r="B36" s="112">
        <v>2762</v>
      </c>
      <c r="C36" s="32" t="s">
        <v>268</v>
      </c>
      <c r="D36" s="32" t="s">
        <v>269</v>
      </c>
      <c r="E36" s="2"/>
      <c r="F36" s="2"/>
      <c r="G36" s="2"/>
      <c r="H36" s="2"/>
      <c r="I36" s="2"/>
    </row>
    <row r="37" spans="2:9" ht="12">
      <c r="B37" s="112"/>
      <c r="C37" s="32" t="s">
        <v>296</v>
      </c>
      <c r="D37" s="32" t="s">
        <v>297</v>
      </c>
      <c r="E37" s="2"/>
      <c r="F37" s="2"/>
      <c r="G37" s="2"/>
      <c r="H37" s="2"/>
      <c r="I37" s="2"/>
    </row>
    <row r="38" spans="2:9" ht="12">
      <c r="B38" s="32"/>
      <c r="C38" s="32"/>
      <c r="D38" s="32"/>
      <c r="E38" s="2"/>
      <c r="F38" s="2"/>
      <c r="G38" s="2"/>
      <c r="H38" s="2"/>
      <c r="I38" s="2"/>
    </row>
    <row r="39" spans="1:9" ht="12">
      <c r="A39" s="24" t="s">
        <v>126</v>
      </c>
      <c r="B39" s="32">
        <v>220</v>
      </c>
      <c r="C39" s="99" t="s">
        <v>193</v>
      </c>
      <c r="D39" s="32" t="s">
        <v>270</v>
      </c>
      <c r="E39" s="2"/>
      <c r="F39" s="2"/>
      <c r="G39" s="2"/>
      <c r="H39" s="2"/>
      <c r="I39" s="2"/>
    </row>
    <row r="40" spans="2:9" ht="12">
      <c r="B40" s="32"/>
      <c r="C40" s="32"/>
      <c r="D40" s="32"/>
      <c r="E40" s="2"/>
      <c r="F40" s="2"/>
      <c r="G40" s="2"/>
      <c r="H40" s="2"/>
      <c r="I40" s="2"/>
    </row>
    <row r="41" spans="1:9" ht="12">
      <c r="A41" s="91" t="s">
        <v>137</v>
      </c>
      <c r="B41" s="80">
        <f>SUM(B28:B39)</f>
        <v>4754</v>
      </c>
      <c r="C41" s="33"/>
      <c r="D41" s="33" t="s">
        <v>300</v>
      </c>
      <c r="E41" s="2"/>
      <c r="F41" s="2"/>
      <c r="G41" s="2"/>
      <c r="H41" s="2"/>
      <c r="I41" s="2"/>
    </row>
    <row r="42" spans="1:9" ht="12">
      <c r="A42" s="22"/>
      <c r="B42" s="36"/>
      <c r="C42" s="36"/>
      <c r="D42" s="36"/>
      <c r="E42" s="2"/>
      <c r="F42" s="2"/>
      <c r="G42" s="2"/>
      <c r="H42" s="2"/>
      <c r="I42" s="2"/>
    </row>
    <row r="43" spans="1:9" ht="12">
      <c r="A43" s="2"/>
      <c r="B43" s="2"/>
      <c r="C43" s="2"/>
      <c r="D43" s="2"/>
      <c r="E43" s="2"/>
      <c r="F43" s="2"/>
      <c r="G43" s="2"/>
      <c r="H43" s="2"/>
      <c r="I43" s="2"/>
    </row>
    <row r="44" spans="1:9" ht="12">
      <c r="A44" s="25" t="s">
        <v>61</v>
      </c>
      <c r="B44" s="25"/>
      <c r="C44" s="25"/>
      <c r="D44" s="25"/>
      <c r="E44" s="2"/>
      <c r="F44" s="2"/>
      <c r="G44" s="2"/>
      <c r="H44" s="2"/>
      <c r="I44" s="2"/>
    </row>
    <row r="45" spans="5:9" ht="12.75" thickBot="1">
      <c r="E45" s="2"/>
      <c r="F45" s="2"/>
      <c r="G45" s="2"/>
      <c r="H45" s="2"/>
      <c r="I45" s="2"/>
    </row>
    <row r="46" spans="1:9" ht="12">
      <c r="A46" s="28" t="s">
        <v>130</v>
      </c>
      <c r="B46" s="29" t="s">
        <v>131</v>
      </c>
      <c r="C46" s="29" t="s">
        <v>132</v>
      </c>
      <c r="D46" s="29" t="s">
        <v>133</v>
      </c>
      <c r="E46" s="2"/>
      <c r="F46" s="2"/>
      <c r="G46" s="2"/>
      <c r="H46" s="2"/>
      <c r="I46" s="2"/>
    </row>
    <row r="47" spans="1:9" ht="12">
      <c r="A47" s="30"/>
      <c r="B47" s="31" t="s">
        <v>134</v>
      </c>
      <c r="C47" s="31" t="s">
        <v>135</v>
      </c>
      <c r="D47" s="31" t="s">
        <v>136</v>
      </c>
      <c r="E47" s="2"/>
      <c r="F47" s="2"/>
      <c r="G47" s="2"/>
      <c r="H47" s="2"/>
      <c r="I47" s="2"/>
    </row>
    <row r="48" spans="2:9" ht="12">
      <c r="B48" s="32"/>
      <c r="C48" s="32"/>
      <c r="D48" s="32"/>
      <c r="E48" s="2"/>
      <c r="F48" s="2"/>
      <c r="G48" s="2"/>
      <c r="H48" s="2"/>
      <c r="I48" s="2"/>
    </row>
    <row r="49" spans="1:9" ht="12">
      <c r="A49" s="24" t="s">
        <v>120</v>
      </c>
      <c r="B49" s="32">
        <v>6</v>
      </c>
      <c r="C49" s="99" t="s">
        <v>193</v>
      </c>
      <c r="D49" s="32" t="s">
        <v>282</v>
      </c>
      <c r="E49" s="2"/>
      <c r="F49" s="2"/>
      <c r="G49" s="2"/>
      <c r="H49" s="2"/>
      <c r="I49" s="2"/>
    </row>
    <row r="50" spans="2:9" ht="12">
      <c r="B50" s="146"/>
      <c r="C50" s="32"/>
      <c r="D50" s="32"/>
      <c r="E50" s="2"/>
      <c r="F50" s="2"/>
      <c r="G50" s="2"/>
      <c r="H50" s="2"/>
      <c r="I50" s="2"/>
    </row>
    <row r="51" spans="1:9" ht="12">
      <c r="A51" s="24" t="s">
        <v>122</v>
      </c>
      <c r="B51" s="146">
        <v>184</v>
      </c>
      <c r="C51" s="32" t="s">
        <v>283</v>
      </c>
      <c r="D51" s="32" t="s">
        <v>284</v>
      </c>
      <c r="E51" s="2"/>
      <c r="F51" s="2"/>
      <c r="G51" s="2"/>
      <c r="H51" s="2"/>
      <c r="I51" s="2"/>
    </row>
    <row r="52" spans="2:9" ht="12">
      <c r="B52" s="146"/>
      <c r="C52" s="32"/>
      <c r="D52" s="32"/>
      <c r="E52" s="2"/>
      <c r="F52" s="2"/>
      <c r="G52" s="2"/>
      <c r="H52" s="2"/>
      <c r="I52" s="2"/>
    </row>
    <row r="53" spans="1:9" ht="12">
      <c r="A53" s="24" t="s">
        <v>123</v>
      </c>
      <c r="B53" s="146">
        <v>963</v>
      </c>
      <c r="C53" s="32" t="s">
        <v>285</v>
      </c>
      <c r="D53" s="32" t="s">
        <v>286</v>
      </c>
      <c r="E53" s="2"/>
      <c r="F53" s="2"/>
      <c r="G53" s="2"/>
      <c r="H53" s="2"/>
      <c r="I53" s="2"/>
    </row>
    <row r="54" spans="2:9" ht="12">
      <c r="B54" s="146"/>
      <c r="C54" s="32" t="s">
        <v>287</v>
      </c>
      <c r="D54" s="32" t="s">
        <v>288</v>
      </c>
      <c r="E54" s="2"/>
      <c r="F54" s="2"/>
      <c r="G54" s="2"/>
      <c r="H54" s="2"/>
      <c r="I54" s="2"/>
    </row>
    <row r="55" spans="2:9" ht="12">
      <c r="B55" s="146"/>
      <c r="C55" s="32"/>
      <c r="D55" s="32"/>
      <c r="E55" s="2"/>
      <c r="F55" s="2"/>
      <c r="G55" s="2"/>
      <c r="H55" s="2"/>
      <c r="I55" s="2"/>
    </row>
    <row r="56" spans="1:9" ht="12">
      <c r="A56" s="24" t="s">
        <v>124</v>
      </c>
      <c r="B56" s="146">
        <v>182</v>
      </c>
      <c r="C56" s="32" t="s">
        <v>289</v>
      </c>
      <c r="D56" s="32" t="s">
        <v>291</v>
      </c>
      <c r="E56" s="2"/>
      <c r="F56" s="2"/>
      <c r="G56" s="2"/>
      <c r="H56" s="2"/>
      <c r="I56" s="2"/>
    </row>
    <row r="57" spans="2:9" ht="12">
      <c r="B57" s="146"/>
      <c r="C57" s="32" t="s">
        <v>290</v>
      </c>
      <c r="D57" s="32" t="s">
        <v>292</v>
      </c>
      <c r="E57" s="2"/>
      <c r="F57" s="2"/>
      <c r="G57" s="2"/>
      <c r="H57" s="2"/>
      <c r="I57" s="2"/>
    </row>
    <row r="58" spans="2:9" ht="12">
      <c r="B58" s="146"/>
      <c r="C58" s="32"/>
      <c r="D58" s="32"/>
      <c r="E58" s="2"/>
      <c r="F58" s="2"/>
      <c r="G58" s="2"/>
      <c r="H58" s="2"/>
      <c r="I58" s="2"/>
    </row>
    <row r="59" spans="1:9" ht="12">
      <c r="A59" s="24" t="s">
        <v>125</v>
      </c>
      <c r="B59" s="147">
        <v>2915</v>
      </c>
      <c r="C59" s="32" t="s">
        <v>293</v>
      </c>
      <c r="D59" s="32" t="s">
        <v>294</v>
      </c>
      <c r="E59" s="2"/>
      <c r="F59" s="2"/>
      <c r="G59" s="2"/>
      <c r="H59" s="2"/>
      <c r="I59" s="2"/>
    </row>
    <row r="60" spans="2:9" ht="12">
      <c r="B60" s="146"/>
      <c r="C60" s="32" t="s">
        <v>295</v>
      </c>
      <c r="D60" s="32" t="s">
        <v>298</v>
      </c>
      <c r="E60" s="2"/>
      <c r="F60" s="2"/>
      <c r="G60" s="2"/>
      <c r="H60" s="2"/>
      <c r="I60" s="2"/>
    </row>
    <row r="61" spans="2:9" ht="12">
      <c r="B61" s="146"/>
      <c r="C61" s="32"/>
      <c r="D61" s="32"/>
      <c r="E61" s="2"/>
      <c r="F61" s="2"/>
      <c r="G61" s="2"/>
      <c r="H61" s="2"/>
      <c r="I61" s="2"/>
    </row>
    <row r="62" spans="1:9" ht="12">
      <c r="A62" s="91" t="s">
        <v>137</v>
      </c>
      <c r="B62" s="111">
        <f>SUM(B49:B60)</f>
        <v>4250</v>
      </c>
      <c r="C62" s="33"/>
      <c r="D62" s="33" t="s">
        <v>301</v>
      </c>
      <c r="E62" s="2"/>
      <c r="F62" s="2"/>
      <c r="G62" s="2"/>
      <c r="H62" s="2"/>
      <c r="I62" s="2"/>
    </row>
    <row r="63" spans="1:9" s="138" customFormat="1" ht="12">
      <c r="A63" s="35"/>
      <c r="B63" s="36"/>
      <c r="C63" s="36"/>
      <c r="D63" s="36"/>
      <c r="E63" s="1"/>
      <c r="F63" s="1"/>
      <c r="G63" s="1"/>
      <c r="H63" s="1"/>
      <c r="I63" s="1"/>
    </row>
    <row r="64" spans="3:9" ht="12">
      <c r="C64" s="82"/>
      <c r="D64" s="36"/>
      <c r="E64" s="2"/>
      <c r="F64" s="2"/>
      <c r="G64" s="2"/>
      <c r="H64" s="2"/>
      <c r="I64" s="2"/>
    </row>
    <row r="65" spans="1:9" ht="12">
      <c r="A65" s="25" t="s">
        <v>138</v>
      </c>
      <c r="B65" s="25"/>
      <c r="C65" s="25"/>
      <c r="D65" s="25"/>
      <c r="E65" s="2"/>
      <c r="F65" s="2"/>
      <c r="G65" s="2"/>
      <c r="H65" s="2"/>
      <c r="I65" s="2"/>
    </row>
    <row r="66" spans="5:9" ht="12.75" thickBot="1">
      <c r="E66" s="2"/>
      <c r="F66" s="2"/>
      <c r="G66" s="2"/>
      <c r="H66" s="2"/>
      <c r="I66" s="2"/>
    </row>
    <row r="67" spans="1:9" ht="12">
      <c r="A67" s="28" t="s">
        <v>130</v>
      </c>
      <c r="B67" s="29" t="s">
        <v>131</v>
      </c>
      <c r="C67" s="29" t="s">
        <v>132</v>
      </c>
      <c r="D67" s="29" t="s">
        <v>133</v>
      </c>
      <c r="E67" s="2"/>
      <c r="F67" s="2"/>
      <c r="G67" s="2"/>
      <c r="H67" s="2"/>
      <c r="I67" s="2"/>
    </row>
    <row r="68" spans="1:9" ht="12">
      <c r="A68" s="30"/>
      <c r="B68" s="31" t="s">
        <v>134</v>
      </c>
      <c r="C68" s="31" t="s">
        <v>135</v>
      </c>
      <c r="D68" s="31" t="s">
        <v>136</v>
      </c>
      <c r="E68" s="2"/>
      <c r="F68" s="2"/>
      <c r="G68" s="2"/>
      <c r="H68" s="2"/>
      <c r="I68" s="2"/>
    </row>
    <row r="69" spans="2:9" ht="12">
      <c r="B69" s="32"/>
      <c r="C69" s="32"/>
      <c r="D69" s="32"/>
      <c r="E69" s="2"/>
      <c r="F69" s="2"/>
      <c r="G69" s="2"/>
      <c r="H69" s="2"/>
      <c r="I69" s="2"/>
    </row>
    <row r="70" spans="1:9" ht="12">
      <c r="A70" s="24" t="s">
        <v>123</v>
      </c>
      <c r="B70" s="37">
        <v>38</v>
      </c>
      <c r="C70" s="23" t="s">
        <v>271</v>
      </c>
      <c r="D70" s="32" t="s">
        <v>256</v>
      </c>
      <c r="E70" s="2"/>
      <c r="F70" s="2"/>
      <c r="G70" s="2"/>
      <c r="H70" s="2"/>
      <c r="I70" s="2"/>
    </row>
    <row r="71" spans="2:9" ht="12">
      <c r="B71" s="32"/>
      <c r="C71" s="32" t="s">
        <v>279</v>
      </c>
      <c r="D71" s="32" t="s">
        <v>280</v>
      </c>
      <c r="E71" s="2"/>
      <c r="F71" s="2"/>
      <c r="G71" s="2"/>
      <c r="H71" s="2"/>
      <c r="I71" s="2"/>
    </row>
    <row r="72" spans="2:9" ht="12">
      <c r="B72" s="32"/>
      <c r="C72" s="32"/>
      <c r="D72" s="32"/>
      <c r="E72" s="2"/>
      <c r="F72" s="2"/>
      <c r="G72" s="2"/>
      <c r="H72" s="2"/>
      <c r="I72" s="2"/>
    </row>
    <row r="73" spans="1:9" ht="12">
      <c r="A73" s="24" t="s">
        <v>124</v>
      </c>
      <c r="B73" s="32">
        <v>36</v>
      </c>
      <c r="C73" s="32" t="s">
        <v>273</v>
      </c>
      <c r="D73" s="32" t="s">
        <v>274</v>
      </c>
      <c r="E73" s="2"/>
      <c r="F73" s="2"/>
      <c r="G73" s="2"/>
      <c r="H73" s="2"/>
      <c r="I73" s="2"/>
    </row>
    <row r="74" spans="2:9" ht="12">
      <c r="B74" s="32"/>
      <c r="C74" s="32" t="s">
        <v>272</v>
      </c>
      <c r="D74" s="32" t="s">
        <v>275</v>
      </c>
      <c r="E74" s="2"/>
      <c r="F74" s="2"/>
      <c r="G74" s="2"/>
      <c r="H74" s="2"/>
      <c r="I74" s="2"/>
    </row>
    <row r="75" spans="2:9" ht="12">
      <c r="B75" s="32"/>
      <c r="C75" s="32"/>
      <c r="D75" s="32"/>
      <c r="E75" s="2"/>
      <c r="F75" s="2"/>
      <c r="G75" s="2"/>
      <c r="H75" s="2"/>
      <c r="I75" s="2"/>
    </row>
    <row r="76" spans="1:9" ht="12">
      <c r="A76" s="24" t="s">
        <v>125</v>
      </c>
      <c r="B76" s="32">
        <v>215</v>
      </c>
      <c r="C76" s="32" t="s">
        <v>276</v>
      </c>
      <c r="D76" s="32" t="s">
        <v>278</v>
      </c>
      <c r="E76" s="2"/>
      <c r="F76" s="2"/>
      <c r="G76" s="2"/>
      <c r="H76" s="2"/>
      <c r="I76" s="2"/>
    </row>
    <row r="77" spans="2:9" ht="12">
      <c r="B77" s="32"/>
      <c r="C77" s="32" t="s">
        <v>277</v>
      </c>
      <c r="D77" s="32" t="s">
        <v>281</v>
      </c>
      <c r="E77" s="2"/>
      <c r="F77" s="2"/>
      <c r="G77" s="2"/>
      <c r="H77" s="2"/>
      <c r="I77" s="2"/>
    </row>
    <row r="78" spans="2:9" ht="12">
      <c r="B78" s="32"/>
      <c r="C78" s="32"/>
      <c r="D78" s="32"/>
      <c r="G78" s="2"/>
      <c r="H78" s="2"/>
      <c r="I78" s="2"/>
    </row>
    <row r="79" spans="1:9" ht="12">
      <c r="A79" s="91" t="s">
        <v>137</v>
      </c>
      <c r="B79" s="33">
        <f>SUM(B70:B77)</f>
        <v>289</v>
      </c>
      <c r="C79" s="33"/>
      <c r="D79" s="33" t="s">
        <v>302</v>
      </c>
      <c r="F79" s="86"/>
      <c r="G79" s="2"/>
      <c r="H79" s="2"/>
      <c r="I79" s="2"/>
    </row>
    <row r="80" spans="1:9" ht="12">
      <c r="A80" s="35"/>
      <c r="B80" s="139"/>
      <c r="C80" s="87"/>
      <c r="D80" s="36"/>
      <c r="G80" s="2"/>
      <c r="H80" s="2"/>
      <c r="I80" s="2"/>
    </row>
    <row r="81" spans="1:9" ht="12">
      <c r="A81" s="24" t="s">
        <v>168</v>
      </c>
      <c r="B81" s="36"/>
      <c r="C81" s="36"/>
      <c r="D81" s="36"/>
      <c r="G81" s="2"/>
      <c r="H81" s="2"/>
      <c r="I81" s="2"/>
    </row>
    <row r="82" spans="1:9" ht="12">
      <c r="A82" s="24" t="s">
        <v>234</v>
      </c>
      <c r="G82" s="2"/>
      <c r="H82" s="2"/>
      <c r="I82" s="2"/>
    </row>
    <row r="83" spans="1:9" ht="12">
      <c r="A83" s="24" t="s">
        <v>139</v>
      </c>
      <c r="C83" s="145"/>
      <c r="G83" s="2"/>
      <c r="H83" s="2"/>
      <c r="I83" s="2"/>
    </row>
    <row r="84" spans="1:9" ht="12">
      <c r="A84" s="24" t="s">
        <v>140</v>
      </c>
      <c r="C84" s="86"/>
      <c r="G84" s="2"/>
      <c r="H84" s="2"/>
      <c r="I84" s="2"/>
    </row>
    <row r="85" ht="12">
      <c r="C85" s="24"/>
    </row>
    <row r="86" ht="12">
      <c r="C86" s="86"/>
    </row>
  </sheetData>
  <mergeCells count="1">
    <mergeCell ref="A2:D2"/>
  </mergeCells>
  <printOptions/>
  <pageMargins left="0.7874015748031497" right="0.7874015748031497" top="0.5905511811023623" bottom="0.7874015748031497" header="0.5118110236220472" footer="0.5118110236220472"/>
  <pageSetup horizontalDpi="600" verticalDpi="600" orientation="portrait" paperSize="9" r:id="rId1"/>
  <headerFooter alignWithMargins="0">
    <oddFooter>&amp;R&amp;A</oddFooter>
  </headerFooter>
</worksheet>
</file>

<file path=xl/worksheets/sheet14.xml><?xml version="1.0" encoding="utf-8"?>
<worksheet xmlns="http://schemas.openxmlformats.org/spreadsheetml/2006/main" xmlns:r="http://schemas.openxmlformats.org/officeDocument/2006/relationships">
  <dimension ref="A1:J61"/>
  <sheetViews>
    <sheetView workbookViewId="0" topLeftCell="A1">
      <selection activeCell="D24" sqref="D24"/>
    </sheetView>
  </sheetViews>
  <sheetFormatPr defaultColWidth="9.140625" defaultRowHeight="12.75"/>
  <cols>
    <col min="1" max="1" width="21.57421875" style="40" customWidth="1"/>
    <col min="2" max="5" width="19.421875" style="39" customWidth="1"/>
    <col min="6" max="6" width="6.140625" style="39" customWidth="1"/>
    <col min="7" max="9" width="9.140625" style="39" customWidth="1"/>
    <col min="10" max="16384" width="9.140625" style="40" customWidth="1"/>
  </cols>
  <sheetData>
    <row r="1" ht="12">
      <c r="A1" s="97" t="s">
        <v>244</v>
      </c>
    </row>
    <row r="2" spans="1:10" ht="12">
      <c r="A2" s="479" t="s">
        <v>171</v>
      </c>
      <c r="B2" s="479"/>
      <c r="C2" s="479"/>
      <c r="D2" s="479"/>
      <c r="E2" s="479"/>
      <c r="F2" s="275"/>
      <c r="G2" s="275"/>
      <c r="H2" s="275"/>
      <c r="I2" s="275"/>
      <c r="J2" s="275"/>
    </row>
    <row r="3" ht="12">
      <c r="A3" s="38"/>
    </row>
    <row r="4" spans="1:9" ht="12">
      <c r="A4" s="508" t="s">
        <v>141</v>
      </c>
      <c r="B4" s="508"/>
      <c r="C4" s="508"/>
      <c r="D4" s="508"/>
      <c r="E4" s="508"/>
      <c r="F4" s="41"/>
      <c r="G4" s="41"/>
      <c r="H4" s="41"/>
      <c r="I4" s="41"/>
    </row>
    <row r="5" spans="1:9" ht="12">
      <c r="A5" s="508" t="s">
        <v>173</v>
      </c>
      <c r="B5" s="508"/>
      <c r="C5" s="508"/>
      <c r="D5" s="508"/>
      <c r="E5" s="508"/>
      <c r="F5" s="41"/>
      <c r="G5" s="41"/>
      <c r="H5" s="41"/>
      <c r="I5" s="41"/>
    </row>
    <row r="6" spans="1:9" ht="12">
      <c r="A6" s="508" t="s">
        <v>226</v>
      </c>
      <c r="B6" s="508"/>
      <c r="C6" s="508"/>
      <c r="D6" s="508"/>
      <c r="E6" s="508"/>
      <c r="F6" s="41"/>
      <c r="G6" s="41"/>
      <c r="H6" s="41"/>
      <c r="I6" s="41"/>
    </row>
    <row r="7" ht="12.75" thickBot="1"/>
    <row r="8" spans="1:5" ht="12">
      <c r="A8" s="42"/>
      <c r="B8" s="100" t="s">
        <v>114</v>
      </c>
      <c r="C8" s="100" t="s">
        <v>196</v>
      </c>
      <c r="D8" s="100" t="s">
        <v>196</v>
      </c>
      <c r="E8" s="101" t="s">
        <v>10</v>
      </c>
    </row>
    <row r="9" spans="1:5" ht="12">
      <c r="A9" s="103" t="s">
        <v>152</v>
      </c>
      <c r="B9" s="102" t="s">
        <v>211</v>
      </c>
      <c r="C9" s="102" t="s">
        <v>197</v>
      </c>
      <c r="D9" s="102" t="s">
        <v>198</v>
      </c>
      <c r="E9" s="103"/>
    </row>
    <row r="10" spans="1:5" ht="12">
      <c r="A10" s="104" t="s">
        <v>142</v>
      </c>
      <c r="B10" s="105">
        <v>66</v>
      </c>
      <c r="C10" s="105">
        <v>393</v>
      </c>
      <c r="D10" s="105">
        <v>115</v>
      </c>
      <c r="E10" s="106">
        <v>574</v>
      </c>
    </row>
    <row r="11" spans="1:5" ht="12">
      <c r="A11" s="104" t="s">
        <v>143</v>
      </c>
      <c r="B11" s="105">
        <v>54</v>
      </c>
      <c r="C11" s="105">
        <v>376</v>
      </c>
      <c r="D11" s="105">
        <v>120</v>
      </c>
      <c r="E11" s="106">
        <v>550</v>
      </c>
    </row>
    <row r="12" spans="1:5" ht="12">
      <c r="A12" s="104" t="s">
        <v>144</v>
      </c>
      <c r="B12" s="105">
        <v>79</v>
      </c>
      <c r="C12" s="105">
        <v>438</v>
      </c>
      <c r="D12" s="105">
        <v>130</v>
      </c>
      <c r="E12" s="106">
        <v>647</v>
      </c>
    </row>
    <row r="13" spans="1:5" ht="12">
      <c r="A13" s="104" t="s">
        <v>145</v>
      </c>
      <c r="B13" s="105">
        <v>97</v>
      </c>
      <c r="C13" s="105">
        <v>491</v>
      </c>
      <c r="D13" s="105">
        <v>156</v>
      </c>
      <c r="E13" s="106">
        <v>744</v>
      </c>
    </row>
    <row r="14" spans="1:5" ht="12">
      <c r="A14" s="104" t="s">
        <v>146</v>
      </c>
      <c r="B14" s="105">
        <v>105</v>
      </c>
      <c r="C14" s="105">
        <v>552</v>
      </c>
      <c r="D14" s="105">
        <v>147</v>
      </c>
      <c r="E14" s="106">
        <v>804</v>
      </c>
    </row>
    <row r="15" spans="1:5" ht="12">
      <c r="A15" s="104" t="s">
        <v>147</v>
      </c>
      <c r="B15" s="105">
        <v>83</v>
      </c>
      <c r="C15" s="105">
        <v>540</v>
      </c>
      <c r="D15" s="105">
        <v>167</v>
      </c>
      <c r="E15" s="106">
        <v>790</v>
      </c>
    </row>
    <row r="16" spans="1:5" ht="12">
      <c r="A16" s="104" t="s">
        <v>148</v>
      </c>
      <c r="B16" s="105">
        <v>101</v>
      </c>
      <c r="C16" s="105">
        <v>611</v>
      </c>
      <c r="D16" s="105">
        <v>179</v>
      </c>
      <c r="E16" s="106">
        <v>891</v>
      </c>
    </row>
    <row r="17" spans="1:5" ht="12">
      <c r="A17" s="104" t="s">
        <v>149</v>
      </c>
      <c r="B17" s="105">
        <v>118</v>
      </c>
      <c r="C17" s="105">
        <v>737</v>
      </c>
      <c r="D17" s="105">
        <v>176</v>
      </c>
      <c r="E17" s="106">
        <v>1031</v>
      </c>
    </row>
    <row r="18" spans="1:9" s="38" customFormat="1" ht="12">
      <c r="A18" s="104" t="s">
        <v>150</v>
      </c>
      <c r="B18" s="105">
        <v>148</v>
      </c>
      <c r="C18" s="105">
        <v>793</v>
      </c>
      <c r="D18" s="105">
        <v>179</v>
      </c>
      <c r="E18" s="107">
        <v>1120</v>
      </c>
      <c r="F18" s="43"/>
      <c r="G18" s="43"/>
      <c r="H18" s="43"/>
      <c r="I18" s="43"/>
    </row>
    <row r="19" spans="1:9" s="38" customFormat="1" ht="12">
      <c r="A19" s="104" t="s">
        <v>151</v>
      </c>
      <c r="B19" s="105">
        <v>170</v>
      </c>
      <c r="C19" s="105">
        <v>909</v>
      </c>
      <c r="D19" s="105">
        <v>210</v>
      </c>
      <c r="E19" s="107">
        <v>1289</v>
      </c>
      <c r="F19" s="43"/>
      <c r="G19" s="43"/>
      <c r="H19" s="43"/>
      <c r="I19" s="43"/>
    </row>
    <row r="20" spans="1:9" s="38" customFormat="1" ht="12">
      <c r="A20" s="104" t="s">
        <v>157</v>
      </c>
      <c r="B20" s="105">
        <v>216</v>
      </c>
      <c r="C20" s="108">
        <v>1053</v>
      </c>
      <c r="D20" s="105">
        <v>247</v>
      </c>
      <c r="E20" s="107">
        <v>1516</v>
      </c>
      <c r="F20" s="43"/>
      <c r="G20" s="43"/>
      <c r="H20" s="43"/>
      <c r="I20" s="43"/>
    </row>
    <row r="21" spans="1:9" s="38" customFormat="1" ht="12">
      <c r="A21" s="109" t="s">
        <v>167</v>
      </c>
      <c r="B21" s="108">
        <v>291</v>
      </c>
      <c r="C21" s="108">
        <v>1266</v>
      </c>
      <c r="D21" s="108">
        <v>317</v>
      </c>
      <c r="E21" s="110">
        <v>1874</v>
      </c>
      <c r="F21" s="43"/>
      <c r="G21" s="43"/>
      <c r="H21" s="39"/>
      <c r="I21" s="43"/>
    </row>
    <row r="22" spans="1:9" s="38" customFormat="1" ht="12">
      <c r="A22" s="109" t="s">
        <v>172</v>
      </c>
      <c r="B22" s="108">
        <v>430</v>
      </c>
      <c r="C22" s="108">
        <v>1630</v>
      </c>
      <c r="D22" s="108">
        <v>344</v>
      </c>
      <c r="E22" s="110">
        <v>2404</v>
      </c>
      <c r="F22" s="43"/>
      <c r="G22" s="43"/>
      <c r="H22" s="43"/>
      <c r="I22" s="43"/>
    </row>
    <row r="23" spans="1:9" s="38" customFormat="1" ht="12">
      <c r="A23" s="109" t="s">
        <v>175</v>
      </c>
      <c r="B23" s="108">
        <v>734</v>
      </c>
      <c r="C23" s="108">
        <v>2189</v>
      </c>
      <c r="D23" s="108">
        <v>439</v>
      </c>
      <c r="E23" s="110">
        <v>3362</v>
      </c>
      <c r="F23" s="43"/>
      <c r="G23" s="43"/>
      <c r="H23" s="43"/>
      <c r="I23" s="43"/>
    </row>
    <row r="24" spans="1:9" s="38" customFormat="1" ht="12">
      <c r="A24" s="109" t="s">
        <v>199</v>
      </c>
      <c r="B24" s="108">
        <v>1025</v>
      </c>
      <c r="C24" s="108">
        <v>2769</v>
      </c>
      <c r="D24" s="108">
        <v>537</v>
      </c>
      <c r="E24" s="110">
        <f>SUM(B24:D24)</f>
        <v>4331</v>
      </c>
      <c r="F24" s="43"/>
      <c r="G24" s="43"/>
      <c r="H24" s="43"/>
      <c r="I24" s="43"/>
    </row>
    <row r="25" spans="1:5" ht="12">
      <c r="A25" s="109" t="s">
        <v>213</v>
      </c>
      <c r="B25" s="108">
        <v>1351</v>
      </c>
      <c r="C25" s="108">
        <v>3437</v>
      </c>
      <c r="D25" s="108">
        <v>651</v>
      </c>
      <c r="E25" s="110">
        <f>SUM(B25:D25)</f>
        <v>5439</v>
      </c>
    </row>
    <row r="26" spans="1:9" s="38" customFormat="1" ht="12">
      <c r="A26" s="151" t="s">
        <v>214</v>
      </c>
      <c r="B26" s="152">
        <v>1669</v>
      </c>
      <c r="C26" s="152">
        <v>4038</v>
      </c>
      <c r="D26" s="152">
        <v>710</v>
      </c>
      <c r="E26" s="153">
        <f>SUM(B26:D26)</f>
        <v>6417</v>
      </c>
      <c r="F26" s="43"/>
      <c r="G26" s="43"/>
      <c r="H26" s="43"/>
      <c r="I26" s="43"/>
    </row>
    <row r="27" spans="1:9" s="38" customFormat="1" ht="12">
      <c r="A27" s="151" t="s">
        <v>235</v>
      </c>
      <c r="B27" s="152">
        <v>1899</v>
      </c>
      <c r="C27" s="152">
        <v>4417</v>
      </c>
      <c r="D27" s="152">
        <v>818</v>
      </c>
      <c r="E27" s="153">
        <f>SUM(B27:D27)</f>
        <v>7134</v>
      </c>
      <c r="F27" s="43"/>
      <c r="G27" s="43"/>
      <c r="H27" s="43"/>
      <c r="I27" s="43"/>
    </row>
    <row r="28" spans="1:9" s="38" customFormat="1" ht="12">
      <c r="A28" s="151" t="s">
        <v>245</v>
      </c>
      <c r="B28" s="152">
        <v>2169</v>
      </c>
      <c r="C28" s="152">
        <v>4675</v>
      </c>
      <c r="D28" s="152">
        <v>935</v>
      </c>
      <c r="E28" s="153">
        <f>SUM(B28:D28)</f>
        <v>7779</v>
      </c>
      <c r="F28" s="43"/>
      <c r="G28" s="43"/>
      <c r="H28" s="43"/>
      <c r="I28" s="43"/>
    </row>
    <row r="29" spans="1:9" s="38" customFormat="1" ht="12">
      <c r="A29" s="151"/>
      <c r="B29" s="153"/>
      <c r="C29" s="153"/>
      <c r="D29" s="153"/>
      <c r="E29" s="153"/>
      <c r="F29" s="43"/>
      <c r="G29" s="43"/>
      <c r="H29" s="43"/>
      <c r="I29" s="43"/>
    </row>
    <row r="30" spans="1:5" ht="12">
      <c r="A30" s="154"/>
      <c r="B30" s="155"/>
      <c r="C30" s="155"/>
      <c r="D30" s="155"/>
      <c r="E30" s="155"/>
    </row>
    <row r="31" spans="1:5" ht="12">
      <c r="A31" s="507" t="s">
        <v>141</v>
      </c>
      <c r="B31" s="507"/>
      <c r="C31" s="507"/>
      <c r="D31" s="507"/>
      <c r="E31" s="507"/>
    </row>
    <row r="32" spans="1:5" ht="12">
      <c r="A32" s="507" t="s">
        <v>174</v>
      </c>
      <c r="B32" s="507"/>
      <c r="C32" s="507"/>
      <c r="D32" s="507"/>
      <c r="E32" s="507"/>
    </row>
    <row r="33" spans="1:5" ht="12">
      <c r="A33" s="507" t="s">
        <v>227</v>
      </c>
      <c r="B33" s="507"/>
      <c r="C33" s="507"/>
      <c r="D33" s="507"/>
      <c r="E33" s="507"/>
    </row>
    <row r="34" spans="1:5" ht="12.75" thickBot="1">
      <c r="A34" s="156"/>
      <c r="B34" s="156"/>
      <c r="C34" s="156"/>
      <c r="D34" s="156"/>
      <c r="E34" s="156"/>
    </row>
    <row r="35" spans="1:5" ht="12">
      <c r="A35" s="157"/>
      <c r="B35" s="158" t="s">
        <v>114</v>
      </c>
      <c r="C35" s="158" t="s">
        <v>196</v>
      </c>
      <c r="D35" s="158" t="s">
        <v>196</v>
      </c>
      <c r="E35" s="159" t="s">
        <v>10</v>
      </c>
    </row>
    <row r="36" spans="1:5" ht="12">
      <c r="A36" s="160" t="s">
        <v>152</v>
      </c>
      <c r="B36" s="161" t="s">
        <v>211</v>
      </c>
      <c r="C36" s="161" t="s">
        <v>197</v>
      </c>
      <c r="D36" s="161" t="s">
        <v>198</v>
      </c>
      <c r="E36" s="160"/>
    </row>
    <row r="37" spans="1:5" ht="12">
      <c r="A37" s="162" t="s">
        <v>142</v>
      </c>
      <c r="B37" s="163">
        <v>33</v>
      </c>
      <c r="C37" s="163">
        <v>146</v>
      </c>
      <c r="D37" s="163">
        <v>16</v>
      </c>
      <c r="E37" s="164">
        <v>195</v>
      </c>
    </row>
    <row r="38" spans="1:5" ht="12">
      <c r="A38" s="162" t="s">
        <v>143</v>
      </c>
      <c r="B38" s="163">
        <v>40</v>
      </c>
      <c r="C38" s="163">
        <v>201</v>
      </c>
      <c r="D38" s="163">
        <v>19</v>
      </c>
      <c r="E38" s="164">
        <v>260</v>
      </c>
    </row>
    <row r="39" spans="1:5" ht="12">
      <c r="A39" s="162" t="s">
        <v>144</v>
      </c>
      <c r="B39" s="163">
        <v>43</v>
      </c>
      <c r="C39" s="163">
        <v>224</v>
      </c>
      <c r="D39" s="163">
        <v>19</v>
      </c>
      <c r="E39" s="164">
        <v>286</v>
      </c>
    </row>
    <row r="40" spans="1:5" ht="12">
      <c r="A40" s="162" t="s">
        <v>145</v>
      </c>
      <c r="B40" s="163">
        <v>44</v>
      </c>
      <c r="C40" s="163">
        <v>245</v>
      </c>
      <c r="D40" s="163">
        <v>24</v>
      </c>
      <c r="E40" s="164">
        <v>313</v>
      </c>
    </row>
    <row r="41" spans="1:5" ht="12">
      <c r="A41" s="162" t="s">
        <v>146</v>
      </c>
      <c r="B41" s="163">
        <v>38</v>
      </c>
      <c r="C41" s="163">
        <v>233</v>
      </c>
      <c r="D41" s="163">
        <v>33</v>
      </c>
      <c r="E41" s="164">
        <v>304</v>
      </c>
    </row>
    <row r="42" spans="1:5" ht="12">
      <c r="A42" s="162" t="s">
        <v>147</v>
      </c>
      <c r="B42" s="163">
        <v>42</v>
      </c>
      <c r="C42" s="163">
        <v>200</v>
      </c>
      <c r="D42" s="163">
        <v>21</v>
      </c>
      <c r="E42" s="164">
        <v>263</v>
      </c>
    </row>
    <row r="43" spans="1:5" ht="12">
      <c r="A43" s="162" t="s">
        <v>148</v>
      </c>
      <c r="B43" s="163">
        <v>41</v>
      </c>
      <c r="C43" s="163">
        <v>246</v>
      </c>
      <c r="D43" s="163">
        <v>24</v>
      </c>
      <c r="E43" s="164">
        <v>311</v>
      </c>
    </row>
    <row r="44" spans="1:5" ht="12">
      <c r="A44" s="162" t="s">
        <v>149</v>
      </c>
      <c r="B44" s="163">
        <v>43</v>
      </c>
      <c r="C44" s="163">
        <v>272</v>
      </c>
      <c r="D44" s="163">
        <v>29</v>
      </c>
      <c r="E44" s="164">
        <v>344</v>
      </c>
    </row>
    <row r="45" spans="1:5" ht="12">
      <c r="A45" s="162" t="s">
        <v>150</v>
      </c>
      <c r="B45" s="163">
        <v>66</v>
      </c>
      <c r="C45" s="163">
        <v>337</v>
      </c>
      <c r="D45" s="163">
        <v>32</v>
      </c>
      <c r="E45" s="165">
        <v>435</v>
      </c>
    </row>
    <row r="46" spans="1:5" ht="12">
      <c r="A46" s="162" t="s">
        <v>151</v>
      </c>
      <c r="B46" s="163">
        <v>56</v>
      </c>
      <c r="C46" s="163">
        <v>377</v>
      </c>
      <c r="D46" s="163">
        <v>33</v>
      </c>
      <c r="E46" s="165">
        <v>466</v>
      </c>
    </row>
    <row r="47" spans="1:5" ht="12">
      <c r="A47" s="162" t="s">
        <v>157</v>
      </c>
      <c r="B47" s="163">
        <v>53</v>
      </c>
      <c r="C47" s="152">
        <v>412</v>
      </c>
      <c r="D47" s="163">
        <v>26</v>
      </c>
      <c r="E47" s="165">
        <v>491</v>
      </c>
    </row>
    <row r="48" spans="1:5" ht="12">
      <c r="A48" s="151" t="s">
        <v>167</v>
      </c>
      <c r="B48" s="152">
        <v>76</v>
      </c>
      <c r="C48" s="152">
        <v>495</v>
      </c>
      <c r="D48" s="152">
        <v>27</v>
      </c>
      <c r="E48" s="153">
        <v>598</v>
      </c>
    </row>
    <row r="49" spans="1:5" ht="12">
      <c r="A49" s="151" t="s">
        <v>172</v>
      </c>
      <c r="B49" s="152">
        <v>84</v>
      </c>
      <c r="C49" s="152">
        <v>658</v>
      </c>
      <c r="D49" s="152">
        <v>30</v>
      </c>
      <c r="E49" s="153">
        <v>772</v>
      </c>
    </row>
    <row r="50" spans="1:5" ht="12">
      <c r="A50" s="151" t="s">
        <v>175</v>
      </c>
      <c r="B50" s="152">
        <v>123</v>
      </c>
      <c r="C50" s="152">
        <v>920</v>
      </c>
      <c r="D50" s="152">
        <v>45</v>
      </c>
      <c r="E50" s="153">
        <v>1088</v>
      </c>
    </row>
    <row r="51" spans="1:5" ht="12">
      <c r="A51" s="151" t="s">
        <v>199</v>
      </c>
      <c r="B51" s="152">
        <v>190</v>
      </c>
      <c r="C51" s="152">
        <v>1250</v>
      </c>
      <c r="D51" s="152">
        <v>100</v>
      </c>
      <c r="E51" s="153">
        <f>SUM(B51:D51)</f>
        <v>1540</v>
      </c>
    </row>
    <row r="52" spans="1:5" ht="12">
      <c r="A52" s="151" t="s">
        <v>213</v>
      </c>
      <c r="B52" s="152">
        <v>225</v>
      </c>
      <c r="C52" s="152">
        <v>1538</v>
      </c>
      <c r="D52" s="152">
        <v>157</v>
      </c>
      <c r="E52" s="153">
        <f>SUM(B52:D52)</f>
        <v>1920</v>
      </c>
    </row>
    <row r="53" spans="1:5" ht="12">
      <c r="A53" s="151" t="s">
        <v>214</v>
      </c>
      <c r="B53" s="152">
        <v>288</v>
      </c>
      <c r="C53" s="152">
        <v>1856</v>
      </c>
      <c r="D53" s="152">
        <v>198</v>
      </c>
      <c r="E53" s="153">
        <f>SUM(B53:D53)</f>
        <v>2342</v>
      </c>
    </row>
    <row r="54" spans="1:5" ht="12">
      <c r="A54" s="151" t="s">
        <v>235</v>
      </c>
      <c r="B54" s="152">
        <v>334</v>
      </c>
      <c r="C54" s="152">
        <v>2106</v>
      </c>
      <c r="D54" s="152">
        <v>235</v>
      </c>
      <c r="E54" s="153">
        <f>SUM(B54:D54)</f>
        <v>2675</v>
      </c>
    </row>
    <row r="55" spans="1:5" ht="12">
      <c r="A55" s="151" t="s">
        <v>245</v>
      </c>
      <c r="B55" s="152">
        <v>404</v>
      </c>
      <c r="C55" s="152">
        <v>2307</v>
      </c>
      <c r="D55" s="152">
        <v>298</v>
      </c>
      <c r="E55" s="153">
        <f>SUM(B55:D55)</f>
        <v>3009</v>
      </c>
    </row>
    <row r="56" spans="1:5" ht="12">
      <c r="A56" s="154"/>
      <c r="B56" s="155"/>
      <c r="C56" s="155"/>
      <c r="D56" s="155"/>
      <c r="E56" s="155"/>
    </row>
    <row r="57" spans="1:5" ht="12">
      <c r="A57" s="154"/>
      <c r="B57" s="155"/>
      <c r="C57" s="155"/>
      <c r="D57" s="155"/>
      <c r="E57" s="155"/>
    </row>
    <row r="58" spans="1:5" ht="12">
      <c r="A58" s="154"/>
      <c r="B58" s="155"/>
      <c r="C58" s="155"/>
      <c r="D58" s="155"/>
      <c r="E58" s="155"/>
    </row>
    <row r="59" spans="1:5" ht="12">
      <c r="A59" s="154"/>
      <c r="B59" s="155"/>
      <c r="C59" s="155"/>
      <c r="D59" s="155"/>
      <c r="E59" s="155"/>
    </row>
    <row r="60" spans="1:5" ht="12">
      <c r="A60" s="154"/>
      <c r="B60" s="155"/>
      <c r="C60" s="155"/>
      <c r="D60" s="155"/>
      <c r="E60" s="155"/>
    </row>
    <row r="61" spans="1:5" ht="12">
      <c r="A61" s="154"/>
      <c r="B61" s="155"/>
      <c r="C61" s="155"/>
      <c r="D61" s="155"/>
      <c r="E61" s="155"/>
    </row>
  </sheetData>
  <mergeCells count="7">
    <mergeCell ref="A33:E33"/>
    <mergeCell ref="A32:E32"/>
    <mergeCell ref="A2:E2"/>
    <mergeCell ref="A4:E4"/>
    <mergeCell ref="A5:E5"/>
    <mergeCell ref="A31:E31"/>
    <mergeCell ref="A6:E6"/>
  </mergeCells>
  <printOptions horizontalCentered="1"/>
  <pageMargins left="0" right="0" top="0.7874015748031497" bottom="0.5905511811023623" header="0.5118110236220472" footer="0.5118110236220472"/>
  <pageSetup horizontalDpi="600" verticalDpi="600" orientation="portrait" paperSize="9" scale="9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W79"/>
  <sheetViews>
    <sheetView workbookViewId="0" topLeftCell="A1">
      <selection activeCell="A76" sqref="A76"/>
    </sheetView>
  </sheetViews>
  <sheetFormatPr defaultColWidth="9.140625" defaultRowHeight="12.75"/>
  <cols>
    <col min="1" max="1" width="36.140625" style="97" customWidth="1"/>
    <col min="2" max="10" width="10.00390625" style="93" customWidth="1"/>
    <col min="11" max="16384" width="9.140625" style="114" customWidth="1"/>
  </cols>
  <sheetData>
    <row r="1" spans="1:10" s="98" customFormat="1" ht="12">
      <c r="A1" s="97" t="s">
        <v>244</v>
      </c>
      <c r="B1" s="97"/>
      <c r="C1" s="97"/>
      <c r="D1" s="97"/>
      <c r="E1" s="97"/>
      <c r="F1" s="97"/>
      <c r="G1" s="97"/>
      <c r="H1" s="97"/>
      <c r="I1" s="97"/>
      <c r="J1" s="97"/>
    </row>
    <row r="2" spans="1:10" s="98" customFormat="1" ht="12">
      <c r="A2" s="475" t="s">
        <v>212</v>
      </c>
      <c r="B2" s="475"/>
      <c r="C2" s="475"/>
      <c r="D2" s="475"/>
      <c r="E2" s="475"/>
      <c r="F2" s="475"/>
      <c r="G2" s="475"/>
      <c r="H2" s="475"/>
      <c r="I2" s="475"/>
      <c r="J2" s="475"/>
    </row>
    <row r="3" spans="1:10" s="98" customFormat="1" ht="12.75" thickBot="1">
      <c r="A3" s="97"/>
      <c r="B3" s="97"/>
      <c r="C3" s="97"/>
      <c r="D3" s="97"/>
      <c r="E3" s="97"/>
      <c r="F3" s="97"/>
      <c r="G3" s="97"/>
      <c r="H3" s="97"/>
      <c r="I3" s="97"/>
      <c r="J3" s="97"/>
    </row>
    <row r="4" spans="1:10" ht="12">
      <c r="A4" s="192"/>
      <c r="B4" s="193" t="s">
        <v>2</v>
      </c>
      <c r="C4" s="193" t="s">
        <v>3</v>
      </c>
      <c r="D4" s="193" t="s">
        <v>4</v>
      </c>
      <c r="E4" s="193" t="s">
        <v>5</v>
      </c>
      <c r="F4" s="193" t="s">
        <v>6</v>
      </c>
      <c r="G4" s="193" t="s">
        <v>7</v>
      </c>
      <c r="H4" s="194" t="s">
        <v>8</v>
      </c>
      <c r="I4" s="195" t="s">
        <v>9</v>
      </c>
      <c r="J4" s="196" t="s">
        <v>10</v>
      </c>
    </row>
    <row r="5" spans="2:10" ht="12">
      <c r="B5" s="197" t="s">
        <v>11</v>
      </c>
      <c r="C5" s="197" t="s">
        <v>12</v>
      </c>
      <c r="D5" s="197"/>
      <c r="E5" s="197"/>
      <c r="F5" s="197" t="s">
        <v>2</v>
      </c>
      <c r="G5" s="197" t="s">
        <v>13</v>
      </c>
      <c r="H5" s="198"/>
      <c r="I5" s="199"/>
      <c r="J5" s="200"/>
    </row>
    <row r="6" spans="2:10" ht="12">
      <c r="B6" s="197" t="s">
        <v>14</v>
      </c>
      <c r="C6" s="197" t="s">
        <v>15</v>
      </c>
      <c r="D6" s="197"/>
      <c r="E6" s="197"/>
      <c r="F6" s="197" t="s">
        <v>11</v>
      </c>
      <c r="G6" s="197"/>
      <c r="H6" s="198"/>
      <c r="I6" s="199"/>
      <c r="J6" s="200"/>
    </row>
    <row r="7" spans="2:10" ht="12">
      <c r="B7" s="197"/>
      <c r="C7" s="197" t="s">
        <v>16</v>
      </c>
      <c r="D7" s="197"/>
      <c r="E7" s="197"/>
      <c r="F7" s="197" t="s">
        <v>17</v>
      </c>
      <c r="G7" s="197"/>
      <c r="H7" s="198"/>
      <c r="I7" s="199"/>
      <c r="J7" s="200"/>
    </row>
    <row r="8" spans="1:10" ht="12.75" customHeight="1">
      <c r="A8" s="201" t="s">
        <v>18</v>
      </c>
      <c r="B8" s="202"/>
      <c r="C8" s="202"/>
      <c r="D8" s="202"/>
      <c r="E8" s="202"/>
      <c r="F8" s="202"/>
      <c r="G8" s="202"/>
      <c r="H8" s="203"/>
      <c r="I8" s="204"/>
      <c r="J8" s="205"/>
    </row>
    <row r="9" spans="1:10" ht="12">
      <c r="A9" s="97" t="s">
        <v>19</v>
      </c>
      <c r="B9" s="197"/>
      <c r="C9" s="197"/>
      <c r="D9" s="197"/>
      <c r="E9" s="197"/>
      <c r="F9" s="197"/>
      <c r="G9" s="197"/>
      <c r="H9" s="198"/>
      <c r="I9" s="199"/>
      <c r="J9" s="200"/>
    </row>
    <row r="10" spans="1:10" ht="12">
      <c r="A10" s="93" t="s">
        <v>20</v>
      </c>
      <c r="B10" s="206">
        <v>35855</v>
      </c>
      <c r="C10" s="206">
        <v>156775</v>
      </c>
      <c r="D10" s="206">
        <v>147</v>
      </c>
      <c r="E10" s="206">
        <v>57614</v>
      </c>
      <c r="F10" s="206">
        <v>0</v>
      </c>
      <c r="G10" s="206">
        <v>0</v>
      </c>
      <c r="H10" s="207">
        <v>128110</v>
      </c>
      <c r="I10" s="208">
        <v>122281</v>
      </c>
      <c r="J10" s="143">
        <v>250391</v>
      </c>
    </row>
    <row r="11" spans="1:11" ht="12">
      <c r="A11" s="93" t="s">
        <v>21</v>
      </c>
      <c r="B11" s="206">
        <v>609</v>
      </c>
      <c r="C11" s="206">
        <v>1170</v>
      </c>
      <c r="D11" s="206">
        <v>0</v>
      </c>
      <c r="E11" s="206">
        <v>130</v>
      </c>
      <c r="F11" s="206">
        <v>53</v>
      </c>
      <c r="G11" s="206">
        <v>0</v>
      </c>
      <c r="H11" s="209">
        <v>1326</v>
      </c>
      <c r="I11" s="210">
        <v>636</v>
      </c>
      <c r="J11" s="143">
        <v>1962</v>
      </c>
      <c r="K11" s="93"/>
    </row>
    <row r="12" spans="1:11" s="127" customFormat="1" ht="12">
      <c r="A12" s="65" t="s">
        <v>22</v>
      </c>
      <c r="B12" s="211">
        <f>SUM(B10:B11)</f>
        <v>36464</v>
      </c>
      <c r="C12" s="211">
        <f aca="true" t="shared" si="0" ref="C12:J12">SUM(C10:C11)</f>
        <v>157945</v>
      </c>
      <c r="D12" s="211">
        <f t="shared" si="0"/>
        <v>147</v>
      </c>
      <c r="E12" s="211">
        <f t="shared" si="0"/>
        <v>57744</v>
      </c>
      <c r="F12" s="211">
        <f t="shared" si="0"/>
        <v>53</v>
      </c>
      <c r="G12" s="211">
        <f t="shared" si="0"/>
        <v>0</v>
      </c>
      <c r="H12" s="212">
        <f t="shared" si="0"/>
        <v>129436</v>
      </c>
      <c r="I12" s="213">
        <f t="shared" si="0"/>
        <v>122917</v>
      </c>
      <c r="J12" s="214">
        <f t="shared" si="0"/>
        <v>252353</v>
      </c>
      <c r="K12" s="215"/>
    </row>
    <row r="13" spans="2:10" ht="12">
      <c r="B13" s="206"/>
      <c r="C13" s="206"/>
      <c r="D13" s="206"/>
      <c r="E13" s="206"/>
      <c r="F13" s="206"/>
      <c r="G13" s="206"/>
      <c r="H13" s="207"/>
      <c r="I13" s="208"/>
      <c r="J13" s="143"/>
    </row>
    <row r="14" spans="1:10" ht="12">
      <c r="A14" s="97" t="s">
        <v>23</v>
      </c>
      <c r="B14" s="206"/>
      <c r="C14" s="206"/>
      <c r="D14" s="206"/>
      <c r="E14" s="206"/>
      <c r="F14" s="206"/>
      <c r="G14" s="206"/>
      <c r="H14" s="207"/>
      <c r="I14" s="208"/>
      <c r="J14" s="143"/>
    </row>
    <row r="15" spans="1:10" ht="12">
      <c r="A15" s="93" t="s">
        <v>20</v>
      </c>
      <c r="B15" s="206">
        <v>53232</v>
      </c>
      <c r="C15" s="206">
        <v>240339</v>
      </c>
      <c r="D15" s="206">
        <v>233</v>
      </c>
      <c r="E15" s="206">
        <v>86393</v>
      </c>
      <c r="F15" s="206">
        <v>0</v>
      </c>
      <c r="G15" s="206">
        <v>0</v>
      </c>
      <c r="H15" s="216">
        <v>190705</v>
      </c>
      <c r="I15" s="208">
        <v>189492</v>
      </c>
      <c r="J15" s="143">
        <v>380197</v>
      </c>
    </row>
    <row r="16" spans="1:10" ht="12">
      <c r="A16" s="93" t="s">
        <v>21</v>
      </c>
      <c r="B16" s="206">
        <v>6414</v>
      </c>
      <c r="C16" s="206">
        <v>16758</v>
      </c>
      <c r="D16" s="206">
        <v>701</v>
      </c>
      <c r="E16" s="206">
        <v>3733</v>
      </c>
      <c r="F16" s="206">
        <v>99</v>
      </c>
      <c r="G16" s="206">
        <v>0</v>
      </c>
      <c r="H16" s="207">
        <v>17371</v>
      </c>
      <c r="I16" s="208">
        <v>10334</v>
      </c>
      <c r="J16" s="143">
        <v>27705</v>
      </c>
    </row>
    <row r="17" spans="1:10" s="96" customFormat="1" ht="12">
      <c r="A17" s="65" t="s">
        <v>24</v>
      </c>
      <c r="B17" s="211">
        <f aca="true" t="shared" si="1" ref="B17:J17">SUM(B15:B16)</f>
        <v>59646</v>
      </c>
      <c r="C17" s="211">
        <f t="shared" si="1"/>
        <v>257097</v>
      </c>
      <c r="D17" s="211">
        <f t="shared" si="1"/>
        <v>934</v>
      </c>
      <c r="E17" s="211">
        <f t="shared" si="1"/>
        <v>90126</v>
      </c>
      <c r="F17" s="211">
        <f t="shared" si="1"/>
        <v>99</v>
      </c>
      <c r="G17" s="211">
        <f t="shared" si="1"/>
        <v>0</v>
      </c>
      <c r="H17" s="212">
        <f t="shared" si="1"/>
        <v>208076</v>
      </c>
      <c r="I17" s="213">
        <f t="shared" si="1"/>
        <v>199826</v>
      </c>
      <c r="J17" s="214">
        <f t="shared" si="1"/>
        <v>407902</v>
      </c>
    </row>
    <row r="18" spans="1:10" s="96" customFormat="1" ht="12">
      <c r="A18" s="65"/>
      <c r="B18" s="217"/>
      <c r="C18" s="217"/>
      <c r="D18" s="217"/>
      <c r="E18" s="217"/>
      <c r="F18" s="217"/>
      <c r="G18" s="217"/>
      <c r="H18" s="218"/>
      <c r="I18" s="219"/>
      <c r="J18" s="220"/>
    </row>
    <row r="19" spans="1:10" s="98" customFormat="1" ht="12">
      <c r="A19" s="221" t="s">
        <v>25</v>
      </c>
      <c r="B19" s="222">
        <f>SUM(B17,B12)</f>
        <v>96110</v>
      </c>
      <c r="C19" s="222">
        <f aca="true" t="shared" si="2" ref="C19:J19">SUM(C17,C12)</f>
        <v>415042</v>
      </c>
      <c r="D19" s="222">
        <f t="shared" si="2"/>
        <v>1081</v>
      </c>
      <c r="E19" s="222">
        <f t="shared" si="2"/>
        <v>147870</v>
      </c>
      <c r="F19" s="222">
        <f t="shared" si="2"/>
        <v>152</v>
      </c>
      <c r="G19" s="222">
        <f t="shared" si="2"/>
        <v>0</v>
      </c>
      <c r="H19" s="223">
        <f t="shared" si="2"/>
        <v>337512</v>
      </c>
      <c r="I19" s="224">
        <f t="shared" si="2"/>
        <v>322743</v>
      </c>
      <c r="J19" s="225">
        <f t="shared" si="2"/>
        <v>660255</v>
      </c>
    </row>
    <row r="20" spans="2:10" ht="5.25" customHeight="1">
      <c r="B20" s="197"/>
      <c r="C20" s="197"/>
      <c r="D20" s="197"/>
      <c r="E20" s="197"/>
      <c r="F20" s="197"/>
      <c r="G20" s="197"/>
      <c r="H20" s="198"/>
      <c r="I20" s="199"/>
      <c r="J20" s="200"/>
    </row>
    <row r="21" spans="1:10" s="93" customFormat="1" ht="12">
      <c r="A21" s="97" t="s">
        <v>26</v>
      </c>
      <c r="B21" s="226"/>
      <c r="C21" s="226"/>
      <c r="D21" s="226"/>
      <c r="E21" s="226"/>
      <c r="F21" s="227"/>
      <c r="G21" s="227"/>
      <c r="H21" s="228"/>
      <c r="I21" s="229"/>
      <c r="J21" s="230"/>
    </row>
    <row r="22" spans="1:10" s="93" customFormat="1" ht="12" customHeight="1">
      <c r="A22" s="65" t="s">
        <v>163</v>
      </c>
      <c r="B22" s="231">
        <v>729</v>
      </c>
      <c r="C22" s="231">
        <v>1044</v>
      </c>
      <c r="D22" s="231">
        <v>159</v>
      </c>
      <c r="E22" s="231">
        <v>499</v>
      </c>
      <c r="F22" s="119">
        <v>0</v>
      </c>
      <c r="G22" s="119">
        <v>0</v>
      </c>
      <c r="H22" s="232">
        <v>1359</v>
      </c>
      <c r="I22" s="233">
        <v>1072</v>
      </c>
      <c r="J22" s="121">
        <f>SUM(H22:I22)</f>
        <v>2431</v>
      </c>
    </row>
    <row r="23" spans="1:10" s="93" customFormat="1" ht="12">
      <c r="A23" s="97"/>
      <c r="B23" s="234"/>
      <c r="C23" s="234"/>
      <c r="D23" s="234"/>
      <c r="E23" s="234"/>
      <c r="F23" s="235"/>
      <c r="G23" s="235"/>
      <c r="H23" s="236"/>
      <c r="I23" s="237"/>
      <c r="J23" s="230"/>
    </row>
    <row r="24" spans="1:10" ht="12">
      <c r="A24" s="97" t="s">
        <v>27</v>
      </c>
      <c r="B24" s="234"/>
      <c r="C24" s="234"/>
      <c r="D24" s="234"/>
      <c r="E24" s="234"/>
      <c r="F24" s="235"/>
      <c r="G24" s="235"/>
      <c r="H24" s="236"/>
      <c r="I24" s="237"/>
      <c r="J24" s="230"/>
    </row>
    <row r="25" spans="1:10" ht="12">
      <c r="A25" s="93" t="s">
        <v>28</v>
      </c>
      <c r="B25" s="144">
        <v>8947</v>
      </c>
      <c r="C25" s="144">
        <v>47229</v>
      </c>
      <c r="D25" s="144">
        <v>1028</v>
      </c>
      <c r="E25" s="144">
        <v>1860</v>
      </c>
      <c r="F25" s="180">
        <v>16</v>
      </c>
      <c r="G25" s="180">
        <v>0</v>
      </c>
      <c r="H25" s="238">
        <v>29519</v>
      </c>
      <c r="I25" s="239">
        <v>29561</v>
      </c>
      <c r="J25" s="142">
        <f>SUM(H25:I25)</f>
        <v>59080</v>
      </c>
    </row>
    <row r="26" spans="1:10" ht="12">
      <c r="A26" s="93" t="s">
        <v>29</v>
      </c>
      <c r="B26" s="144">
        <v>2186</v>
      </c>
      <c r="C26" s="144">
        <v>5650</v>
      </c>
      <c r="D26" s="144">
        <v>441</v>
      </c>
      <c r="E26" s="144">
        <v>766</v>
      </c>
      <c r="F26" s="180">
        <v>16</v>
      </c>
      <c r="G26" s="180">
        <v>0</v>
      </c>
      <c r="H26" s="238">
        <v>4952</v>
      </c>
      <c r="I26" s="239">
        <v>4107</v>
      </c>
      <c r="J26" s="142">
        <f>SUM(H26:I26)</f>
        <v>9059</v>
      </c>
    </row>
    <row r="27" spans="1:10" ht="12">
      <c r="A27" s="93" t="s">
        <v>30</v>
      </c>
      <c r="B27" s="144">
        <v>8205</v>
      </c>
      <c r="C27" s="144">
        <v>45203</v>
      </c>
      <c r="D27" s="144">
        <v>987</v>
      </c>
      <c r="E27" s="144">
        <v>1683</v>
      </c>
      <c r="F27" s="180">
        <v>10</v>
      </c>
      <c r="G27" s="180">
        <v>0</v>
      </c>
      <c r="H27" s="238">
        <v>27734</v>
      </c>
      <c r="I27" s="239">
        <v>28354</v>
      </c>
      <c r="J27" s="142">
        <f>SUM(H27:I27)</f>
        <v>56088</v>
      </c>
    </row>
    <row r="28" spans="1:10" ht="12">
      <c r="A28" s="93" t="s">
        <v>31</v>
      </c>
      <c r="B28" s="144">
        <v>3040</v>
      </c>
      <c r="C28" s="144">
        <v>7647</v>
      </c>
      <c r="D28" s="144">
        <v>745</v>
      </c>
      <c r="E28" s="144">
        <v>1109</v>
      </c>
      <c r="F28" s="180">
        <v>29</v>
      </c>
      <c r="G28" s="180">
        <v>0</v>
      </c>
      <c r="H28" s="238">
        <v>7060</v>
      </c>
      <c r="I28" s="239">
        <v>5510</v>
      </c>
      <c r="J28" s="142">
        <f>SUM(H28:I28)</f>
        <v>12570</v>
      </c>
    </row>
    <row r="29" spans="1:10" ht="12">
      <c r="A29" s="65" t="s">
        <v>32</v>
      </c>
      <c r="B29" s="240">
        <f>SUM(B25:B28)</f>
        <v>22378</v>
      </c>
      <c r="C29" s="240">
        <f aca="true" t="shared" si="3" ref="C29:J29">SUM(C25:C28)</f>
        <v>105729</v>
      </c>
      <c r="D29" s="240">
        <f t="shared" si="3"/>
        <v>3201</v>
      </c>
      <c r="E29" s="240">
        <f t="shared" si="3"/>
        <v>5418</v>
      </c>
      <c r="F29" s="240">
        <f t="shared" si="3"/>
        <v>71</v>
      </c>
      <c r="G29" s="241">
        <f t="shared" si="3"/>
        <v>0</v>
      </c>
      <c r="H29" s="242">
        <f t="shared" si="3"/>
        <v>69265</v>
      </c>
      <c r="I29" s="243">
        <f t="shared" si="3"/>
        <v>67532</v>
      </c>
      <c r="J29" s="244">
        <f t="shared" si="3"/>
        <v>136797</v>
      </c>
    </row>
    <row r="30" spans="1:10" ht="12">
      <c r="A30" s="65"/>
      <c r="B30" s="245"/>
      <c r="C30" s="245"/>
      <c r="D30" s="245"/>
      <c r="E30" s="245"/>
      <c r="F30" s="245"/>
      <c r="G30" s="180"/>
      <c r="H30" s="246"/>
      <c r="I30" s="247"/>
      <c r="J30" s="142"/>
    </row>
    <row r="31" spans="1:10" ht="12">
      <c r="A31" s="97" t="s">
        <v>33</v>
      </c>
      <c r="B31" s="245"/>
      <c r="C31" s="245"/>
      <c r="D31" s="245"/>
      <c r="E31" s="245"/>
      <c r="F31" s="245"/>
      <c r="G31" s="180"/>
      <c r="H31" s="246"/>
      <c r="I31" s="247"/>
      <c r="J31" s="142"/>
    </row>
    <row r="32" spans="1:10" ht="12">
      <c r="A32" s="93" t="s">
        <v>34</v>
      </c>
      <c r="B32" s="245">
        <v>10091</v>
      </c>
      <c r="C32" s="245">
        <v>50300</v>
      </c>
      <c r="D32" s="245">
        <v>308</v>
      </c>
      <c r="E32" s="245">
        <v>1262</v>
      </c>
      <c r="F32" s="245">
        <v>0</v>
      </c>
      <c r="G32" s="180">
        <v>0</v>
      </c>
      <c r="H32" s="246">
        <v>28441</v>
      </c>
      <c r="I32" s="247">
        <v>33520</v>
      </c>
      <c r="J32" s="142">
        <f>SUM(H32:I32)</f>
        <v>61961</v>
      </c>
    </row>
    <row r="33" spans="1:10" ht="12">
      <c r="A33" s="93" t="s">
        <v>35</v>
      </c>
      <c r="B33" s="245">
        <v>5372</v>
      </c>
      <c r="C33" s="245">
        <v>33482</v>
      </c>
      <c r="D33" s="245">
        <v>1911</v>
      </c>
      <c r="E33" s="245">
        <v>2051</v>
      </c>
      <c r="F33" s="245">
        <v>27</v>
      </c>
      <c r="G33" s="180">
        <v>0</v>
      </c>
      <c r="H33" s="246">
        <v>24640</v>
      </c>
      <c r="I33" s="247">
        <v>18203</v>
      </c>
      <c r="J33" s="142">
        <f>SUM(H33:I33)</f>
        <v>42843</v>
      </c>
    </row>
    <row r="34" spans="1:10" ht="12">
      <c r="A34" s="93" t="s">
        <v>36</v>
      </c>
      <c r="B34" s="245">
        <v>580</v>
      </c>
      <c r="C34" s="245">
        <v>1399</v>
      </c>
      <c r="D34" s="245">
        <v>402</v>
      </c>
      <c r="E34" s="245">
        <v>511</v>
      </c>
      <c r="F34" s="245">
        <v>0</v>
      </c>
      <c r="G34" s="180">
        <v>0</v>
      </c>
      <c r="H34" s="246">
        <v>1020</v>
      </c>
      <c r="I34" s="247">
        <v>1872</v>
      </c>
      <c r="J34" s="142">
        <f>SUM(H34:I34)</f>
        <v>2892</v>
      </c>
    </row>
    <row r="35" spans="1:10" ht="12">
      <c r="A35" s="93" t="s">
        <v>37</v>
      </c>
      <c r="B35" s="245">
        <v>7737</v>
      </c>
      <c r="C35" s="245">
        <v>18978</v>
      </c>
      <c r="D35" s="245">
        <v>1882</v>
      </c>
      <c r="E35" s="245">
        <v>2361</v>
      </c>
      <c r="F35" s="245">
        <v>81</v>
      </c>
      <c r="G35" s="180">
        <v>0</v>
      </c>
      <c r="H35" s="246">
        <v>17096</v>
      </c>
      <c r="I35" s="247">
        <v>13943</v>
      </c>
      <c r="J35" s="142">
        <f>SUM(H35:I35)</f>
        <v>31039</v>
      </c>
    </row>
    <row r="36" spans="1:10" ht="12">
      <c r="A36" s="65" t="s">
        <v>38</v>
      </c>
      <c r="B36" s="240">
        <f>SUM(B32:B35)</f>
        <v>23780</v>
      </c>
      <c r="C36" s="240">
        <f aca="true" t="shared" si="4" ref="C36:I36">SUM(C32:C35)</f>
        <v>104159</v>
      </c>
      <c r="D36" s="240">
        <f t="shared" si="4"/>
        <v>4503</v>
      </c>
      <c r="E36" s="240">
        <f t="shared" si="4"/>
        <v>6185</v>
      </c>
      <c r="F36" s="240">
        <f t="shared" si="4"/>
        <v>108</v>
      </c>
      <c r="G36" s="241">
        <f t="shared" si="4"/>
        <v>0</v>
      </c>
      <c r="H36" s="248">
        <f t="shared" si="4"/>
        <v>71197</v>
      </c>
      <c r="I36" s="243">
        <f t="shared" si="4"/>
        <v>67538</v>
      </c>
      <c r="J36" s="244">
        <f>SUM(H36:I36)</f>
        <v>138735</v>
      </c>
    </row>
    <row r="37" spans="2:10" ht="12">
      <c r="B37" s="245"/>
      <c r="C37" s="245"/>
      <c r="D37" s="245"/>
      <c r="E37" s="245"/>
      <c r="F37" s="245"/>
      <c r="G37" s="180"/>
      <c r="H37" s="246"/>
      <c r="I37" s="247"/>
      <c r="J37" s="142"/>
    </row>
    <row r="38" spans="1:10" ht="12">
      <c r="A38" s="97" t="s">
        <v>39</v>
      </c>
      <c r="B38" s="245"/>
      <c r="C38" s="245"/>
      <c r="D38" s="245"/>
      <c r="E38" s="245"/>
      <c r="F38" s="245"/>
      <c r="G38" s="180"/>
      <c r="H38" s="246"/>
      <c r="I38" s="247"/>
      <c r="J38" s="142"/>
    </row>
    <row r="39" spans="1:10" ht="12">
      <c r="A39" s="93" t="s">
        <v>34</v>
      </c>
      <c r="B39" s="245">
        <v>8655</v>
      </c>
      <c r="C39" s="245">
        <v>43901</v>
      </c>
      <c r="D39" s="245">
        <v>307</v>
      </c>
      <c r="E39" s="245">
        <v>1013</v>
      </c>
      <c r="F39" s="245">
        <v>0</v>
      </c>
      <c r="G39" s="180">
        <v>0</v>
      </c>
      <c r="H39" s="246">
        <v>23814</v>
      </c>
      <c r="I39" s="247">
        <v>30062</v>
      </c>
      <c r="J39" s="142">
        <f>SUM(H39:I39)</f>
        <v>53876</v>
      </c>
    </row>
    <row r="40" spans="1:10" ht="12">
      <c r="A40" s="93" t="s">
        <v>35</v>
      </c>
      <c r="B40" s="245">
        <v>6708</v>
      </c>
      <c r="C40" s="245">
        <v>38382</v>
      </c>
      <c r="D40" s="245">
        <v>2266</v>
      </c>
      <c r="E40" s="245">
        <v>2198</v>
      </c>
      <c r="F40" s="245">
        <v>29</v>
      </c>
      <c r="G40" s="180">
        <v>0</v>
      </c>
      <c r="H40" s="246">
        <v>27724</v>
      </c>
      <c r="I40" s="247">
        <v>21859</v>
      </c>
      <c r="J40" s="142">
        <f>SUM(H40:I40)</f>
        <v>49583</v>
      </c>
    </row>
    <row r="41" spans="1:10" ht="12">
      <c r="A41" s="93" t="s">
        <v>36</v>
      </c>
      <c r="B41" s="245">
        <v>655</v>
      </c>
      <c r="C41" s="245">
        <v>1630</v>
      </c>
      <c r="D41" s="245">
        <v>412</v>
      </c>
      <c r="E41" s="245">
        <v>581</v>
      </c>
      <c r="F41" s="245">
        <v>0</v>
      </c>
      <c r="G41" s="180">
        <v>0</v>
      </c>
      <c r="H41" s="246">
        <v>1144</v>
      </c>
      <c r="I41" s="247">
        <v>2134</v>
      </c>
      <c r="J41" s="142">
        <f>SUM(H41:I41)</f>
        <v>3278</v>
      </c>
    </row>
    <row r="42" spans="1:10" ht="12">
      <c r="A42" s="93" t="s">
        <v>37</v>
      </c>
      <c r="B42" s="245">
        <v>9818</v>
      </c>
      <c r="C42" s="245">
        <v>27364</v>
      </c>
      <c r="D42" s="245">
        <v>2514</v>
      </c>
      <c r="E42" s="245">
        <v>3063</v>
      </c>
      <c r="F42" s="245">
        <v>69</v>
      </c>
      <c r="G42" s="180">
        <v>0</v>
      </c>
      <c r="H42" s="246">
        <v>22953</v>
      </c>
      <c r="I42" s="247">
        <v>19875</v>
      </c>
      <c r="J42" s="142">
        <f>SUM(H42:I42)</f>
        <v>42828</v>
      </c>
    </row>
    <row r="43" spans="1:10" ht="12">
      <c r="A43" s="65" t="s">
        <v>40</v>
      </c>
      <c r="B43" s="240">
        <f>SUM(B39:B42)</f>
        <v>25836</v>
      </c>
      <c r="C43" s="240">
        <f aca="true" t="shared" si="5" ref="C43:I43">SUM(C39:C42)</f>
        <v>111277</v>
      </c>
      <c r="D43" s="240">
        <f t="shared" si="5"/>
        <v>5499</v>
      </c>
      <c r="E43" s="240">
        <f t="shared" si="5"/>
        <v>6855</v>
      </c>
      <c r="F43" s="240">
        <f t="shared" si="5"/>
        <v>98</v>
      </c>
      <c r="G43" s="241">
        <f t="shared" si="5"/>
        <v>0</v>
      </c>
      <c r="H43" s="248">
        <f t="shared" si="5"/>
        <v>75635</v>
      </c>
      <c r="I43" s="243">
        <f t="shared" si="5"/>
        <v>73930</v>
      </c>
      <c r="J43" s="244">
        <f>SUM(J39:J42)</f>
        <v>149565</v>
      </c>
    </row>
    <row r="44" spans="1:10" ht="12">
      <c r="A44" s="65"/>
      <c r="B44" s="249"/>
      <c r="C44" s="249"/>
      <c r="D44" s="249"/>
      <c r="E44" s="249"/>
      <c r="F44" s="249"/>
      <c r="G44" s="119"/>
      <c r="H44" s="250"/>
      <c r="I44" s="251"/>
      <c r="J44" s="121"/>
    </row>
    <row r="45" spans="1:10" ht="12">
      <c r="A45" s="97" t="s">
        <v>41</v>
      </c>
      <c r="B45" s="245">
        <v>0</v>
      </c>
      <c r="C45" s="245">
        <v>219</v>
      </c>
      <c r="D45" s="245">
        <v>0</v>
      </c>
      <c r="E45" s="245">
        <v>0</v>
      </c>
      <c r="F45" s="245">
        <v>0</v>
      </c>
      <c r="G45" s="180">
        <v>0</v>
      </c>
      <c r="H45" s="140">
        <v>41</v>
      </c>
      <c r="I45" s="141">
        <v>178</v>
      </c>
      <c r="J45" s="142">
        <f>SUM(H45:I45)</f>
        <v>219</v>
      </c>
    </row>
    <row r="46" spans="1:10" ht="12">
      <c r="A46" s="65" t="s">
        <v>42</v>
      </c>
      <c r="B46" s="240">
        <f>SUM(B45)</f>
        <v>0</v>
      </c>
      <c r="C46" s="240">
        <f aca="true" t="shared" si="6" ref="C46:I46">SUM(C45)</f>
        <v>219</v>
      </c>
      <c r="D46" s="240">
        <f t="shared" si="6"/>
        <v>0</v>
      </c>
      <c r="E46" s="240">
        <f t="shared" si="6"/>
        <v>0</v>
      </c>
      <c r="F46" s="240">
        <f t="shared" si="6"/>
        <v>0</v>
      </c>
      <c r="G46" s="241">
        <f t="shared" si="6"/>
        <v>0</v>
      </c>
      <c r="H46" s="242">
        <f t="shared" si="6"/>
        <v>41</v>
      </c>
      <c r="I46" s="243">
        <f t="shared" si="6"/>
        <v>178</v>
      </c>
      <c r="J46" s="244">
        <f>SUM(H46:I46)</f>
        <v>219</v>
      </c>
    </row>
    <row r="47" spans="1:10" ht="10.5" customHeight="1">
      <c r="A47" s="65"/>
      <c r="B47" s="249"/>
      <c r="C47" s="249"/>
      <c r="D47" s="249"/>
      <c r="E47" s="249"/>
      <c r="F47" s="249"/>
      <c r="G47" s="119"/>
      <c r="H47" s="250"/>
      <c r="I47" s="251"/>
      <c r="J47" s="121"/>
    </row>
    <row r="48" spans="1:10" ht="12">
      <c r="A48" s="252" t="s">
        <v>169</v>
      </c>
      <c r="B48" s="249"/>
      <c r="C48" s="249"/>
      <c r="D48" s="249"/>
      <c r="E48" s="249"/>
      <c r="F48" s="249"/>
      <c r="G48" s="119"/>
      <c r="H48" s="250"/>
      <c r="I48" s="251"/>
      <c r="J48" s="121"/>
    </row>
    <row r="49" spans="1:10" ht="12">
      <c r="A49" s="97" t="s">
        <v>170</v>
      </c>
      <c r="B49" s="245">
        <v>280</v>
      </c>
      <c r="C49" s="245">
        <v>1297</v>
      </c>
      <c r="D49" s="245">
        <v>139</v>
      </c>
      <c r="E49" s="245">
        <v>282</v>
      </c>
      <c r="F49" s="245">
        <v>0</v>
      </c>
      <c r="G49" s="180">
        <v>0</v>
      </c>
      <c r="H49" s="246">
        <v>983</v>
      </c>
      <c r="I49" s="247">
        <v>1015</v>
      </c>
      <c r="J49" s="142">
        <f>SUM(H49:I49)</f>
        <v>1998</v>
      </c>
    </row>
    <row r="50" spans="2:10" ht="6" customHeight="1">
      <c r="B50" s="245"/>
      <c r="C50" s="245"/>
      <c r="D50" s="245"/>
      <c r="E50" s="245"/>
      <c r="F50" s="245"/>
      <c r="G50" s="180"/>
      <c r="H50" s="246"/>
      <c r="I50" s="247"/>
      <c r="J50" s="142"/>
    </row>
    <row r="51" spans="1:14" ht="18" customHeight="1">
      <c r="A51" s="65" t="s">
        <v>43</v>
      </c>
      <c r="B51" s="240">
        <f aca="true" t="shared" si="7" ref="B51:I51">SUM(B49,B46,B43,B36,B29,B22)</f>
        <v>73003</v>
      </c>
      <c r="C51" s="240">
        <f t="shared" si="7"/>
        <v>323725</v>
      </c>
      <c r="D51" s="240">
        <f t="shared" si="7"/>
        <v>13501</v>
      </c>
      <c r="E51" s="240">
        <f t="shared" si="7"/>
        <v>19239</v>
      </c>
      <c r="F51" s="240">
        <f t="shared" si="7"/>
        <v>277</v>
      </c>
      <c r="G51" s="241">
        <f t="shared" si="7"/>
        <v>0</v>
      </c>
      <c r="H51" s="242">
        <f t="shared" si="7"/>
        <v>218480</v>
      </c>
      <c r="I51" s="243">
        <f t="shared" si="7"/>
        <v>211265</v>
      </c>
      <c r="J51" s="244">
        <f>SUM(H51:I51)</f>
        <v>429745</v>
      </c>
      <c r="L51" s="181"/>
      <c r="N51" s="181"/>
    </row>
    <row r="52" spans="1:11" ht="12">
      <c r="A52" s="65" t="s">
        <v>44</v>
      </c>
      <c r="B52" s="249">
        <v>4445</v>
      </c>
      <c r="C52" s="249">
        <v>12138</v>
      </c>
      <c r="D52" s="249">
        <v>293</v>
      </c>
      <c r="E52" s="249">
        <v>1715</v>
      </c>
      <c r="F52" s="249">
        <v>185</v>
      </c>
      <c r="G52" s="119">
        <v>239</v>
      </c>
      <c r="H52" s="250">
        <v>12023</v>
      </c>
      <c r="I52" s="251">
        <v>6992</v>
      </c>
      <c r="J52" s="121">
        <f>SUM(B52:G52)</f>
        <v>19015</v>
      </c>
      <c r="K52" s="181"/>
    </row>
    <row r="53" spans="1:10" ht="12">
      <c r="A53" s="65"/>
      <c r="B53" s="249"/>
      <c r="C53" s="249"/>
      <c r="D53" s="249"/>
      <c r="E53" s="249"/>
      <c r="F53" s="249"/>
      <c r="G53" s="119"/>
      <c r="H53" s="250"/>
      <c r="I53" s="251"/>
      <c r="J53" s="121"/>
    </row>
    <row r="54" spans="1:10" ht="12">
      <c r="A54" s="253" t="s">
        <v>45</v>
      </c>
      <c r="B54" s="254">
        <f>SUM(B51:B52)</f>
        <v>77448</v>
      </c>
      <c r="C54" s="254">
        <f aca="true" t="shared" si="8" ref="C54:I54">SUM(C51:C52)</f>
        <v>335863</v>
      </c>
      <c r="D54" s="254">
        <f t="shared" si="8"/>
        <v>13794</v>
      </c>
      <c r="E54" s="254">
        <f t="shared" si="8"/>
        <v>20954</v>
      </c>
      <c r="F54" s="254">
        <f t="shared" si="8"/>
        <v>462</v>
      </c>
      <c r="G54" s="255">
        <f t="shared" si="8"/>
        <v>239</v>
      </c>
      <c r="H54" s="256">
        <f t="shared" si="8"/>
        <v>230503</v>
      </c>
      <c r="I54" s="257">
        <f t="shared" si="8"/>
        <v>218257</v>
      </c>
      <c r="J54" s="258">
        <f>SUM(H54:I54)</f>
        <v>448760</v>
      </c>
    </row>
    <row r="55" spans="1:10" ht="12">
      <c r="A55" s="253" t="s">
        <v>46</v>
      </c>
      <c r="B55" s="254">
        <f aca="true" t="shared" si="9" ref="B55:I55">SUM(B54,B19)</f>
        <v>173558</v>
      </c>
      <c r="C55" s="254">
        <f t="shared" si="9"/>
        <v>750905</v>
      </c>
      <c r="D55" s="254">
        <f t="shared" si="9"/>
        <v>14875</v>
      </c>
      <c r="E55" s="254">
        <f t="shared" si="9"/>
        <v>168824</v>
      </c>
      <c r="F55" s="254">
        <f t="shared" si="9"/>
        <v>614</v>
      </c>
      <c r="G55" s="255">
        <f t="shared" si="9"/>
        <v>239</v>
      </c>
      <c r="H55" s="256">
        <f t="shared" si="9"/>
        <v>568015</v>
      </c>
      <c r="I55" s="257">
        <f t="shared" si="9"/>
        <v>541000</v>
      </c>
      <c r="J55" s="258">
        <f>SUM(H55:I55)</f>
        <v>1109015</v>
      </c>
    </row>
    <row r="56" spans="2:10" ht="12">
      <c r="B56" s="121"/>
      <c r="C56" s="121"/>
      <c r="D56" s="121"/>
      <c r="E56" s="121"/>
      <c r="F56" s="121"/>
      <c r="G56" s="121"/>
      <c r="H56" s="121"/>
      <c r="I56" s="121"/>
      <c r="J56" s="121"/>
    </row>
    <row r="58" spans="1:10" ht="12">
      <c r="A58" s="475" t="s">
        <v>350</v>
      </c>
      <c r="B58" s="475"/>
      <c r="C58" s="475"/>
      <c r="D58" s="475"/>
      <c r="E58" s="475"/>
      <c r="F58" s="475"/>
      <c r="G58" s="475"/>
      <c r="H58" s="475"/>
      <c r="I58" s="475"/>
      <c r="J58" s="475"/>
    </row>
    <row r="59" spans="1:10" ht="4.5" customHeight="1" thickBot="1">
      <c r="A59" s="191"/>
      <c r="B59" s="191"/>
      <c r="C59" s="191"/>
      <c r="D59" s="191"/>
      <c r="E59" s="191"/>
      <c r="F59" s="191"/>
      <c r="G59" s="191"/>
      <c r="H59" s="191"/>
      <c r="I59" s="191"/>
      <c r="J59" s="191"/>
    </row>
    <row r="60" spans="1:10" ht="12">
      <c r="A60" s="259" t="s">
        <v>349</v>
      </c>
      <c r="B60" s="260">
        <v>533</v>
      </c>
      <c r="C60" s="260">
        <v>4206</v>
      </c>
      <c r="D60" s="260">
        <v>412</v>
      </c>
      <c r="E60" s="260">
        <v>120</v>
      </c>
      <c r="F60" s="260">
        <v>0</v>
      </c>
      <c r="G60" s="261">
        <f>SUM(G57,G53,G50,G43,G36,G29)</f>
        <v>0</v>
      </c>
      <c r="H60" s="262">
        <v>727</v>
      </c>
      <c r="I60" s="263">
        <v>4544</v>
      </c>
      <c r="J60" s="264">
        <f>SUM(H60:I60)</f>
        <v>5271</v>
      </c>
    </row>
    <row r="63" spans="1:10" s="93" customFormat="1" ht="13.5" customHeight="1">
      <c r="A63" s="475" t="s">
        <v>303</v>
      </c>
      <c r="B63" s="475"/>
      <c r="C63" s="475"/>
      <c r="D63" s="475"/>
      <c r="E63" s="475"/>
      <c r="F63" s="475"/>
      <c r="G63" s="475"/>
      <c r="H63" s="475"/>
      <c r="I63" s="475"/>
      <c r="J63" s="475"/>
    </row>
    <row r="64" spans="1:10" s="93" customFormat="1" ht="3.75" customHeight="1" thickBot="1">
      <c r="A64" s="97"/>
      <c r="B64" s="142"/>
      <c r="C64" s="142"/>
      <c r="D64" s="142"/>
      <c r="E64" s="142"/>
      <c r="F64" s="142"/>
      <c r="G64" s="142"/>
      <c r="H64" s="142"/>
      <c r="I64" s="142"/>
      <c r="J64" s="121"/>
    </row>
    <row r="65" spans="1:10" ht="12">
      <c r="A65" s="265"/>
      <c r="B65" s="266"/>
      <c r="C65" s="267"/>
      <c r="D65" s="267"/>
      <c r="E65" s="267"/>
      <c r="F65" s="267"/>
      <c r="G65" s="267"/>
      <c r="H65" s="268" t="s">
        <v>153</v>
      </c>
      <c r="I65" s="269" t="s">
        <v>154</v>
      </c>
      <c r="J65" s="267" t="s">
        <v>10</v>
      </c>
    </row>
    <row r="66" spans="1:10" ht="12">
      <c r="A66" s="97" t="s">
        <v>304</v>
      </c>
      <c r="B66" s="119"/>
      <c r="C66" s="121"/>
      <c r="D66" s="121"/>
      <c r="E66" s="121"/>
      <c r="F66" s="121"/>
      <c r="G66" s="121"/>
      <c r="H66" s="250"/>
      <c r="I66" s="251"/>
      <c r="J66" s="121"/>
    </row>
    <row r="67" spans="1:10" ht="12">
      <c r="A67" s="97" t="s">
        <v>195</v>
      </c>
      <c r="B67" s="119"/>
      <c r="C67" s="121"/>
      <c r="D67" s="121"/>
      <c r="E67" s="121"/>
      <c r="F67" s="121"/>
      <c r="G67" s="121"/>
      <c r="H67" s="250"/>
      <c r="I67" s="251"/>
      <c r="J67" s="121"/>
    </row>
    <row r="68" spans="1:23" s="93" customFormat="1" ht="12">
      <c r="A68" s="93" t="s">
        <v>228</v>
      </c>
      <c r="E68" s="142"/>
      <c r="F68" s="142"/>
      <c r="G68" s="142"/>
      <c r="H68" s="238">
        <v>37386</v>
      </c>
      <c r="I68" s="239">
        <v>51708</v>
      </c>
      <c r="J68" s="142">
        <v>89094</v>
      </c>
      <c r="K68" s="114"/>
      <c r="L68" s="114"/>
      <c r="M68" s="114"/>
      <c r="N68" s="114"/>
      <c r="O68" s="114"/>
      <c r="P68" s="114"/>
      <c r="Q68" s="114"/>
      <c r="R68" s="114"/>
      <c r="S68" s="114"/>
      <c r="T68" s="114"/>
      <c r="U68" s="114"/>
      <c r="V68" s="114"/>
      <c r="W68" s="114"/>
    </row>
    <row r="69" spans="1:23" s="93" customFormat="1" ht="12">
      <c r="A69" s="190" t="s">
        <v>209</v>
      </c>
      <c r="E69" s="215"/>
      <c r="F69" s="215"/>
      <c r="G69" s="215"/>
      <c r="H69" s="238">
        <v>16002</v>
      </c>
      <c r="I69" s="239">
        <v>10706</v>
      </c>
      <c r="J69" s="142">
        <v>26708</v>
      </c>
      <c r="K69" s="181"/>
      <c r="L69" s="114"/>
      <c r="M69" s="114"/>
      <c r="N69" s="114"/>
      <c r="O69" s="114"/>
      <c r="P69" s="114"/>
      <c r="Q69" s="114"/>
      <c r="R69" s="114"/>
      <c r="S69" s="114"/>
      <c r="T69" s="114"/>
      <c r="U69" s="114"/>
      <c r="V69" s="114"/>
      <c r="W69" s="114"/>
    </row>
    <row r="70" spans="1:23" s="93" customFormat="1" ht="5.25" customHeight="1">
      <c r="A70" s="270"/>
      <c r="E70" s="215"/>
      <c r="F70" s="215"/>
      <c r="G70" s="215"/>
      <c r="H70" s="238"/>
      <c r="I70" s="239"/>
      <c r="J70" s="142"/>
      <c r="K70" s="114"/>
      <c r="L70" s="114"/>
      <c r="M70" s="114"/>
      <c r="N70" s="114"/>
      <c r="O70" s="114"/>
      <c r="P70" s="114"/>
      <c r="Q70" s="114"/>
      <c r="R70" s="114"/>
      <c r="S70" s="114"/>
      <c r="T70" s="114"/>
      <c r="U70" s="114"/>
      <c r="V70" s="114"/>
      <c r="W70" s="114"/>
    </row>
    <row r="71" spans="1:10" ht="12">
      <c r="A71" s="271" t="s">
        <v>200</v>
      </c>
      <c r="B71" s="114"/>
      <c r="C71" s="114"/>
      <c r="D71" s="114"/>
      <c r="E71" s="142"/>
      <c r="F71" s="142"/>
      <c r="G71" s="142"/>
      <c r="H71" s="238"/>
      <c r="I71" s="239"/>
      <c r="J71" s="181"/>
    </row>
    <row r="72" spans="1:10" ht="12">
      <c r="A72" s="114" t="s">
        <v>209</v>
      </c>
      <c r="B72" s="114"/>
      <c r="C72" s="114"/>
      <c r="D72" s="114"/>
      <c r="E72" s="142"/>
      <c r="F72" s="142"/>
      <c r="G72" s="142"/>
      <c r="H72" s="238">
        <v>34544</v>
      </c>
      <c r="I72" s="239">
        <v>42006</v>
      </c>
      <c r="J72" s="142">
        <v>76550</v>
      </c>
    </row>
    <row r="73" spans="1:10" ht="7.5" customHeight="1">
      <c r="A73" s="93"/>
      <c r="B73" s="185"/>
      <c r="C73" s="186"/>
      <c r="D73" s="186"/>
      <c r="E73" s="186"/>
      <c r="F73" s="186"/>
      <c r="G73" s="186"/>
      <c r="H73" s="272"/>
      <c r="I73" s="273"/>
      <c r="J73" s="142"/>
    </row>
    <row r="74" spans="1:10" ht="12">
      <c r="A74" s="253" t="s">
        <v>47</v>
      </c>
      <c r="B74" s="255"/>
      <c r="C74" s="258"/>
      <c r="D74" s="258"/>
      <c r="E74" s="258"/>
      <c r="F74" s="258"/>
      <c r="G74" s="258"/>
      <c r="H74" s="256">
        <f>SUM(H68:H73)</f>
        <v>87932</v>
      </c>
      <c r="I74" s="257">
        <f>SUM(I68:I73)</f>
        <v>104420</v>
      </c>
      <c r="J74" s="258">
        <f>SUM(J68:J73)</f>
        <v>192352</v>
      </c>
    </row>
    <row r="75" spans="2:10" ht="12">
      <c r="B75" s="121"/>
      <c r="C75" s="121"/>
      <c r="D75" s="121"/>
      <c r="E75" s="121"/>
      <c r="F75" s="121"/>
      <c r="G75" s="121"/>
      <c r="H75" s="274"/>
      <c r="I75" s="274"/>
      <c r="J75" s="274"/>
    </row>
    <row r="76" ht="12">
      <c r="A76" s="472" t="s">
        <v>356</v>
      </c>
    </row>
    <row r="77" ht="12">
      <c r="A77" s="168" t="s">
        <v>357</v>
      </c>
    </row>
    <row r="78" ht="12">
      <c r="A78" s="114" t="s">
        <v>305</v>
      </c>
    </row>
    <row r="79" ht="12">
      <c r="A79" s="98" t="s">
        <v>0</v>
      </c>
    </row>
  </sheetData>
  <mergeCells count="3">
    <mergeCell ref="A2:J2"/>
    <mergeCell ref="A63:J63"/>
    <mergeCell ref="A58:J58"/>
  </mergeCells>
  <printOptions horizontalCentered="1"/>
  <pageMargins left="0.3937007874015748" right="0.3937007874015748" top="0.3937007874015748" bottom="0" header="0.5118110236220472" footer="0.5118110236220472"/>
  <pageSetup horizontalDpi="600" verticalDpi="600" orientation="portrait" paperSize="9" scale="75" r:id="rId1"/>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Y21"/>
  <sheetViews>
    <sheetView workbookViewId="0" topLeftCell="A1">
      <selection activeCell="A23" sqref="A23"/>
    </sheetView>
  </sheetViews>
  <sheetFormatPr defaultColWidth="9.140625" defaultRowHeight="12.75"/>
  <cols>
    <col min="1" max="1" width="20.28125" style="1" bestFit="1" customWidth="1"/>
    <col min="2" max="3" width="7.8515625" style="2" customWidth="1"/>
    <col min="4" max="4" width="7.8515625" style="1" customWidth="1"/>
    <col min="5" max="6" width="7.8515625" style="2" customWidth="1"/>
    <col min="7" max="7" width="7.8515625" style="1" customWidth="1"/>
    <col min="8" max="9" width="7.8515625" style="2" customWidth="1"/>
    <col min="10" max="10" width="7.8515625" style="1" customWidth="1"/>
    <col min="11" max="12" width="7.8515625" style="2" customWidth="1"/>
    <col min="13" max="13" width="7.8515625" style="1" customWidth="1"/>
    <col min="14" max="15" width="7.8515625" style="2" customWidth="1"/>
    <col min="16" max="16" width="7.8515625" style="1" customWidth="1"/>
    <col min="17" max="18" width="7.8515625" style="2" customWidth="1"/>
    <col min="19" max="19" width="7.8515625" style="1" customWidth="1"/>
    <col min="20" max="21" width="7.8515625" style="2" customWidth="1"/>
    <col min="22" max="22" width="7.8515625" style="1" customWidth="1"/>
    <col min="23" max="24" width="7.8515625" style="2" customWidth="1"/>
    <col min="25" max="25" width="9.421875" style="1" customWidth="1"/>
    <col min="26" max="36" width="7.7109375" style="2" customWidth="1"/>
    <col min="37" max="16384" width="9.140625" style="2" customWidth="1"/>
  </cols>
  <sheetData>
    <row r="1" ht="12">
      <c r="A1" s="97" t="s">
        <v>244</v>
      </c>
    </row>
    <row r="2" spans="1:22" ht="12">
      <c r="A2" s="479" t="s">
        <v>49</v>
      </c>
      <c r="B2" s="479"/>
      <c r="C2" s="479"/>
      <c r="D2" s="479"/>
      <c r="E2" s="479"/>
      <c r="F2" s="479"/>
      <c r="G2" s="479"/>
      <c r="H2" s="479"/>
      <c r="I2" s="479"/>
      <c r="J2" s="479"/>
      <c r="K2" s="479"/>
      <c r="L2" s="479"/>
      <c r="M2" s="479"/>
      <c r="N2" s="479"/>
      <c r="O2" s="479"/>
      <c r="P2" s="479"/>
      <c r="Q2" s="479"/>
      <c r="R2" s="479"/>
      <c r="S2" s="479"/>
      <c r="T2" s="479"/>
      <c r="U2" s="479"/>
      <c r="V2" s="479"/>
    </row>
    <row r="3" ht="12.75" thickBot="1"/>
    <row r="4" spans="1:25" ht="12">
      <c r="A4" s="276"/>
      <c r="B4" s="481" t="s">
        <v>50</v>
      </c>
      <c r="C4" s="480"/>
      <c r="D4" s="483"/>
      <c r="E4" s="480" t="s">
        <v>51</v>
      </c>
      <c r="F4" s="480"/>
      <c r="G4" s="483"/>
      <c r="H4" s="480" t="s">
        <v>52</v>
      </c>
      <c r="I4" s="480"/>
      <c r="J4" s="480"/>
      <c r="K4" s="481" t="s">
        <v>53</v>
      </c>
      <c r="L4" s="480"/>
      <c r="M4" s="480"/>
      <c r="N4" s="481" t="s">
        <v>54</v>
      </c>
      <c r="O4" s="480"/>
      <c r="P4" s="482"/>
      <c r="Q4" s="480" t="s">
        <v>55</v>
      </c>
      <c r="R4" s="480"/>
      <c r="S4" s="480"/>
      <c r="T4" s="481" t="s">
        <v>56</v>
      </c>
      <c r="U4" s="480"/>
      <c r="V4" s="482"/>
      <c r="W4" s="481" t="s">
        <v>10</v>
      </c>
      <c r="X4" s="480"/>
      <c r="Y4" s="480"/>
    </row>
    <row r="5" spans="2:23" s="1" customFormat="1" ht="12">
      <c r="B5" s="277"/>
      <c r="E5" s="277"/>
      <c r="H5" s="476" t="s">
        <v>57</v>
      </c>
      <c r="I5" s="477"/>
      <c r="J5" s="478"/>
      <c r="K5" s="277"/>
      <c r="N5" s="277"/>
      <c r="P5" s="278"/>
      <c r="T5" s="277"/>
      <c r="W5" s="277"/>
    </row>
    <row r="6" spans="1:25" s="283" customFormat="1" ht="12">
      <c r="A6" s="279"/>
      <c r="B6" s="280" t="s">
        <v>58</v>
      </c>
      <c r="C6" s="281" t="s">
        <v>59</v>
      </c>
      <c r="D6" s="281" t="s">
        <v>60</v>
      </c>
      <c r="E6" s="280" t="s">
        <v>58</v>
      </c>
      <c r="F6" s="281" t="s">
        <v>59</v>
      </c>
      <c r="G6" s="281" t="s">
        <v>60</v>
      </c>
      <c r="H6" s="280" t="s">
        <v>58</v>
      </c>
      <c r="I6" s="281" t="s">
        <v>59</v>
      </c>
      <c r="J6" s="281" t="s">
        <v>60</v>
      </c>
      <c r="K6" s="280" t="s">
        <v>58</v>
      </c>
      <c r="L6" s="281" t="s">
        <v>59</v>
      </c>
      <c r="M6" s="281" t="s">
        <v>60</v>
      </c>
      <c r="N6" s="280" t="s">
        <v>58</v>
      </c>
      <c r="O6" s="281" t="s">
        <v>59</v>
      </c>
      <c r="P6" s="282" t="s">
        <v>60</v>
      </c>
      <c r="Q6" s="281" t="s">
        <v>58</v>
      </c>
      <c r="R6" s="281" t="s">
        <v>59</v>
      </c>
      <c r="S6" s="281" t="s">
        <v>60</v>
      </c>
      <c r="T6" s="280" t="s">
        <v>58</v>
      </c>
      <c r="U6" s="281" t="s">
        <v>59</v>
      </c>
      <c r="V6" s="281" t="s">
        <v>60</v>
      </c>
      <c r="W6" s="280" t="s">
        <v>58</v>
      </c>
      <c r="X6" s="281" t="s">
        <v>59</v>
      </c>
      <c r="Y6" s="281" t="s">
        <v>60</v>
      </c>
    </row>
    <row r="7" spans="1:25" s="287" customFormat="1" ht="12">
      <c r="A7" s="1"/>
      <c r="B7" s="284"/>
      <c r="C7" s="285"/>
      <c r="D7" s="285"/>
      <c r="E7" s="284"/>
      <c r="F7" s="285"/>
      <c r="G7" s="285"/>
      <c r="H7" s="284"/>
      <c r="I7" s="285"/>
      <c r="J7" s="285"/>
      <c r="K7" s="284"/>
      <c r="L7" s="285"/>
      <c r="M7" s="285"/>
      <c r="N7" s="284"/>
      <c r="O7" s="285"/>
      <c r="P7" s="286"/>
      <c r="Q7" s="285"/>
      <c r="R7" s="285"/>
      <c r="S7" s="285"/>
      <c r="T7" s="284"/>
      <c r="U7" s="285"/>
      <c r="V7" s="285"/>
      <c r="W7" s="284"/>
      <c r="X7" s="285"/>
      <c r="Y7" s="285"/>
    </row>
    <row r="8" spans="1:23" s="287" customFormat="1" ht="12">
      <c r="A8" s="288" t="s">
        <v>19</v>
      </c>
      <c r="B8" s="289"/>
      <c r="E8" s="289"/>
      <c r="H8" s="289"/>
      <c r="K8" s="289"/>
      <c r="N8" s="289"/>
      <c r="P8" s="290"/>
      <c r="T8" s="289"/>
      <c r="W8" s="289"/>
    </row>
    <row r="9" spans="1:25" ht="12">
      <c r="A9" s="1" t="s">
        <v>20</v>
      </c>
      <c r="B9" s="291">
        <v>35400</v>
      </c>
      <c r="C9" s="292">
        <v>34061</v>
      </c>
      <c r="D9" s="293">
        <v>69461</v>
      </c>
      <c r="E9" s="291">
        <v>20461</v>
      </c>
      <c r="F9" s="292">
        <v>19302</v>
      </c>
      <c r="G9" s="293">
        <v>39763</v>
      </c>
      <c r="H9" s="291">
        <v>5814</v>
      </c>
      <c r="I9" s="292">
        <v>5678</v>
      </c>
      <c r="J9" s="293">
        <v>11492</v>
      </c>
      <c r="K9" s="291">
        <v>21318</v>
      </c>
      <c r="L9" s="292">
        <v>20230</v>
      </c>
      <c r="M9" s="293">
        <v>41548</v>
      </c>
      <c r="N9" s="291">
        <v>29165</v>
      </c>
      <c r="O9" s="292">
        <v>27824</v>
      </c>
      <c r="P9" s="294">
        <v>56989</v>
      </c>
      <c r="Q9" s="292">
        <v>18</v>
      </c>
      <c r="R9" s="292">
        <v>14</v>
      </c>
      <c r="S9" s="293">
        <v>32</v>
      </c>
      <c r="T9" s="291">
        <v>15934</v>
      </c>
      <c r="U9" s="292">
        <v>15172</v>
      </c>
      <c r="V9" s="293">
        <v>31106</v>
      </c>
      <c r="W9" s="291">
        <v>128110</v>
      </c>
      <c r="X9" s="292">
        <v>122281</v>
      </c>
      <c r="Y9" s="292">
        <v>250391</v>
      </c>
    </row>
    <row r="10" spans="1:25" ht="12">
      <c r="A10" s="1" t="s">
        <v>21</v>
      </c>
      <c r="B10" s="291">
        <v>351</v>
      </c>
      <c r="C10" s="295">
        <v>190</v>
      </c>
      <c r="D10" s="293">
        <v>541</v>
      </c>
      <c r="E10" s="291">
        <v>100</v>
      </c>
      <c r="F10" s="295">
        <v>43</v>
      </c>
      <c r="G10" s="293">
        <v>143</v>
      </c>
      <c r="H10" s="291">
        <v>87</v>
      </c>
      <c r="I10" s="295">
        <v>41</v>
      </c>
      <c r="J10" s="293">
        <v>128</v>
      </c>
      <c r="K10" s="291">
        <v>238</v>
      </c>
      <c r="L10" s="295">
        <v>111</v>
      </c>
      <c r="M10" s="293">
        <v>349</v>
      </c>
      <c r="N10" s="291">
        <v>339</v>
      </c>
      <c r="O10" s="292">
        <v>143</v>
      </c>
      <c r="P10" s="294">
        <v>482</v>
      </c>
      <c r="Q10" s="292">
        <v>0</v>
      </c>
      <c r="R10" s="295">
        <v>0</v>
      </c>
      <c r="S10" s="293">
        <v>0</v>
      </c>
      <c r="T10" s="291">
        <v>211</v>
      </c>
      <c r="U10" s="295">
        <v>108</v>
      </c>
      <c r="V10" s="293">
        <v>319</v>
      </c>
      <c r="W10" s="291">
        <v>1326</v>
      </c>
      <c r="X10" s="295">
        <v>636</v>
      </c>
      <c r="Y10" s="292">
        <v>1962</v>
      </c>
    </row>
    <row r="11" spans="1:25" s="300" customFormat="1" ht="12">
      <c r="A11" s="296" t="s">
        <v>10</v>
      </c>
      <c r="B11" s="297">
        <v>35751</v>
      </c>
      <c r="C11" s="298">
        <v>34251</v>
      </c>
      <c r="D11" s="298">
        <v>70002</v>
      </c>
      <c r="E11" s="297">
        <v>20561</v>
      </c>
      <c r="F11" s="298">
        <v>19345</v>
      </c>
      <c r="G11" s="298">
        <v>39906</v>
      </c>
      <c r="H11" s="297">
        <v>5901</v>
      </c>
      <c r="I11" s="298">
        <v>5719</v>
      </c>
      <c r="J11" s="298">
        <v>11620</v>
      </c>
      <c r="K11" s="297">
        <v>21556</v>
      </c>
      <c r="L11" s="298">
        <v>20341</v>
      </c>
      <c r="M11" s="298">
        <v>41897</v>
      </c>
      <c r="N11" s="297">
        <v>29504</v>
      </c>
      <c r="O11" s="298">
        <v>27967</v>
      </c>
      <c r="P11" s="299">
        <v>57471</v>
      </c>
      <c r="Q11" s="298">
        <v>18</v>
      </c>
      <c r="R11" s="298">
        <v>14</v>
      </c>
      <c r="S11" s="298">
        <v>32</v>
      </c>
      <c r="T11" s="297">
        <v>16145</v>
      </c>
      <c r="U11" s="298">
        <v>15280</v>
      </c>
      <c r="V11" s="298">
        <v>31425</v>
      </c>
      <c r="W11" s="297">
        <v>129436</v>
      </c>
      <c r="X11" s="298">
        <v>122917</v>
      </c>
      <c r="Y11" s="298">
        <v>252353</v>
      </c>
    </row>
    <row r="12" spans="1:25" s="1" customFormat="1" ht="12">
      <c r="A12" s="301" t="s">
        <v>23</v>
      </c>
      <c r="B12" s="291"/>
      <c r="C12" s="292"/>
      <c r="D12" s="293"/>
      <c r="E12" s="291"/>
      <c r="F12" s="292"/>
      <c r="G12" s="293"/>
      <c r="H12" s="291"/>
      <c r="I12" s="292"/>
      <c r="J12" s="293"/>
      <c r="K12" s="291"/>
      <c r="L12" s="292"/>
      <c r="M12" s="293"/>
      <c r="N12" s="291"/>
      <c r="O12" s="292"/>
      <c r="P12" s="294"/>
      <c r="Q12" s="292"/>
      <c r="R12" s="292"/>
      <c r="S12" s="293"/>
      <c r="T12" s="291"/>
      <c r="U12" s="292"/>
      <c r="V12" s="293"/>
      <c r="W12" s="291"/>
      <c r="X12" s="292"/>
      <c r="Y12" s="292"/>
    </row>
    <row r="13" spans="1:25" ht="12">
      <c r="A13" s="302" t="s">
        <v>20</v>
      </c>
      <c r="B13" s="291">
        <v>53100</v>
      </c>
      <c r="C13" s="292">
        <v>52619</v>
      </c>
      <c r="D13" s="293">
        <v>105719</v>
      </c>
      <c r="E13" s="291">
        <v>30036</v>
      </c>
      <c r="F13" s="292">
        <v>30164</v>
      </c>
      <c r="G13" s="293">
        <v>60200</v>
      </c>
      <c r="H13" s="291">
        <v>6993</v>
      </c>
      <c r="I13" s="292">
        <v>7071</v>
      </c>
      <c r="J13" s="293">
        <v>14064</v>
      </c>
      <c r="K13" s="291">
        <v>32954</v>
      </c>
      <c r="L13" s="292">
        <v>32687</v>
      </c>
      <c r="M13" s="293">
        <v>65641</v>
      </c>
      <c r="N13" s="291">
        <v>43021</v>
      </c>
      <c r="O13" s="292">
        <v>42726</v>
      </c>
      <c r="P13" s="294">
        <v>85747</v>
      </c>
      <c r="Q13" s="292">
        <v>13</v>
      </c>
      <c r="R13" s="292">
        <v>7</v>
      </c>
      <c r="S13" s="293">
        <v>20</v>
      </c>
      <c r="T13" s="291">
        <v>24588</v>
      </c>
      <c r="U13" s="292">
        <v>24218</v>
      </c>
      <c r="V13" s="293">
        <v>48806</v>
      </c>
      <c r="W13" s="291">
        <v>190705</v>
      </c>
      <c r="X13" s="292">
        <v>189492</v>
      </c>
      <c r="Y13" s="292">
        <v>380197</v>
      </c>
    </row>
    <row r="14" spans="1:25" ht="12">
      <c r="A14" s="302" t="s">
        <v>21</v>
      </c>
      <c r="B14" s="291">
        <v>4780</v>
      </c>
      <c r="C14" s="295">
        <v>2856</v>
      </c>
      <c r="D14" s="293">
        <v>7636</v>
      </c>
      <c r="E14" s="291">
        <v>2107</v>
      </c>
      <c r="F14" s="295">
        <v>1352</v>
      </c>
      <c r="G14" s="293">
        <v>3459</v>
      </c>
      <c r="H14" s="291">
        <v>372</v>
      </c>
      <c r="I14" s="295">
        <v>223</v>
      </c>
      <c r="J14" s="293">
        <v>595</v>
      </c>
      <c r="K14" s="291">
        <v>3357</v>
      </c>
      <c r="L14" s="295">
        <v>2015</v>
      </c>
      <c r="M14" s="293">
        <v>5372</v>
      </c>
      <c r="N14" s="291">
        <v>3890</v>
      </c>
      <c r="O14" s="292">
        <v>2339</v>
      </c>
      <c r="P14" s="294">
        <v>6229</v>
      </c>
      <c r="Q14" s="292">
        <v>0</v>
      </c>
      <c r="R14" s="295">
        <v>0</v>
      </c>
      <c r="S14" s="293">
        <v>0</v>
      </c>
      <c r="T14" s="291">
        <v>2865</v>
      </c>
      <c r="U14" s="295">
        <v>1549</v>
      </c>
      <c r="V14" s="293">
        <v>4414</v>
      </c>
      <c r="W14" s="291">
        <v>17371</v>
      </c>
      <c r="X14" s="295">
        <v>10334</v>
      </c>
      <c r="Y14" s="292">
        <v>27705</v>
      </c>
    </row>
    <row r="15" spans="1:25" s="303" customFormat="1" ht="12">
      <c r="A15" s="296" t="s">
        <v>10</v>
      </c>
      <c r="B15" s="297">
        <v>57880</v>
      </c>
      <c r="C15" s="298">
        <v>55475</v>
      </c>
      <c r="D15" s="298">
        <v>113355</v>
      </c>
      <c r="E15" s="297">
        <v>32143</v>
      </c>
      <c r="F15" s="298">
        <v>31516</v>
      </c>
      <c r="G15" s="298">
        <v>63659</v>
      </c>
      <c r="H15" s="297">
        <v>7365</v>
      </c>
      <c r="I15" s="298">
        <v>7294</v>
      </c>
      <c r="J15" s="298">
        <v>14659</v>
      </c>
      <c r="K15" s="297">
        <v>36311</v>
      </c>
      <c r="L15" s="298">
        <v>34702</v>
      </c>
      <c r="M15" s="298">
        <v>71013</v>
      </c>
      <c r="N15" s="297">
        <v>46911</v>
      </c>
      <c r="O15" s="298">
        <v>45065</v>
      </c>
      <c r="P15" s="299">
        <v>91976</v>
      </c>
      <c r="Q15" s="298">
        <v>13</v>
      </c>
      <c r="R15" s="298">
        <v>7</v>
      </c>
      <c r="S15" s="298">
        <v>20</v>
      </c>
      <c r="T15" s="297">
        <v>27453</v>
      </c>
      <c r="U15" s="298">
        <v>25767</v>
      </c>
      <c r="V15" s="298">
        <v>53220</v>
      </c>
      <c r="W15" s="297">
        <v>208076</v>
      </c>
      <c r="X15" s="298">
        <v>199826</v>
      </c>
      <c r="Y15" s="298">
        <v>407902</v>
      </c>
    </row>
    <row r="16" spans="1:25" s="287" customFormat="1" ht="12">
      <c r="A16" s="301" t="s">
        <v>61</v>
      </c>
      <c r="B16" s="304"/>
      <c r="C16" s="293"/>
      <c r="D16" s="292"/>
      <c r="E16" s="304"/>
      <c r="F16" s="293"/>
      <c r="G16" s="292"/>
      <c r="H16" s="304"/>
      <c r="I16" s="293"/>
      <c r="J16" s="292"/>
      <c r="K16" s="304"/>
      <c r="L16" s="293"/>
      <c r="M16" s="292"/>
      <c r="N16" s="304"/>
      <c r="O16" s="293"/>
      <c r="P16" s="305"/>
      <c r="Q16" s="292"/>
      <c r="R16" s="292"/>
      <c r="S16" s="292"/>
      <c r="T16" s="304"/>
      <c r="U16" s="293"/>
      <c r="V16" s="292"/>
      <c r="W16" s="291"/>
      <c r="X16" s="292"/>
      <c r="Y16" s="292"/>
    </row>
    <row r="17" spans="1:25" ht="12">
      <c r="A17" s="1" t="s">
        <v>359</v>
      </c>
      <c r="B17" s="304">
        <v>59834</v>
      </c>
      <c r="C17" s="293">
        <v>59503</v>
      </c>
      <c r="D17" s="292">
        <v>119337</v>
      </c>
      <c r="E17" s="304">
        <v>30749</v>
      </c>
      <c r="F17" s="293">
        <v>28883</v>
      </c>
      <c r="G17" s="292">
        <v>59632</v>
      </c>
      <c r="H17" s="304">
        <v>6200</v>
      </c>
      <c r="I17" s="293">
        <v>6908</v>
      </c>
      <c r="J17" s="292">
        <v>13108</v>
      </c>
      <c r="K17" s="304">
        <v>41352</v>
      </c>
      <c r="L17" s="293">
        <v>39603</v>
      </c>
      <c r="M17" s="292">
        <v>80955</v>
      </c>
      <c r="N17" s="304">
        <v>48652</v>
      </c>
      <c r="O17" s="293">
        <v>47682</v>
      </c>
      <c r="P17" s="305">
        <v>96334</v>
      </c>
      <c r="Q17" s="292">
        <v>0</v>
      </c>
      <c r="R17" s="292">
        <v>0</v>
      </c>
      <c r="S17" s="292">
        <v>0</v>
      </c>
      <c r="T17" s="304">
        <v>31693</v>
      </c>
      <c r="U17" s="293">
        <v>28686</v>
      </c>
      <c r="V17" s="292">
        <v>60379</v>
      </c>
      <c r="W17" s="291">
        <f>SUM(T17,Q17,N17,K17,H17,E17,B17)</f>
        <v>218480</v>
      </c>
      <c r="X17" s="292">
        <f aca="true" t="shared" si="0" ref="X17:Y19">SUM(U17,R17,O17,L17,I17,F17,C17)</f>
        <v>211265</v>
      </c>
      <c r="Y17" s="292">
        <f t="shared" si="0"/>
        <v>429745</v>
      </c>
    </row>
    <row r="18" spans="1:25" ht="12">
      <c r="A18" s="1" t="s">
        <v>21</v>
      </c>
      <c r="B18" s="304">
        <v>3239</v>
      </c>
      <c r="C18" s="306">
        <v>1882</v>
      </c>
      <c r="D18" s="292">
        <v>5121</v>
      </c>
      <c r="E18" s="304">
        <v>1002</v>
      </c>
      <c r="F18" s="306">
        <v>622</v>
      </c>
      <c r="G18" s="292">
        <v>1624</v>
      </c>
      <c r="H18" s="304">
        <v>397</v>
      </c>
      <c r="I18" s="306">
        <v>257</v>
      </c>
      <c r="J18" s="292">
        <v>654</v>
      </c>
      <c r="K18" s="304">
        <v>2419</v>
      </c>
      <c r="L18" s="306">
        <v>1515</v>
      </c>
      <c r="M18" s="292">
        <v>3934</v>
      </c>
      <c r="N18" s="304">
        <v>2666</v>
      </c>
      <c r="O18" s="293">
        <v>1634</v>
      </c>
      <c r="P18" s="305">
        <v>4300</v>
      </c>
      <c r="Q18" s="292">
        <v>0</v>
      </c>
      <c r="R18" s="292">
        <v>0</v>
      </c>
      <c r="S18" s="292">
        <v>0</v>
      </c>
      <c r="T18" s="304">
        <v>2300</v>
      </c>
      <c r="U18" s="306">
        <v>1082</v>
      </c>
      <c r="V18" s="292">
        <v>3382</v>
      </c>
      <c r="W18" s="291">
        <f>SUM(T18,Q18,N18,K18,H18,E18,B18)</f>
        <v>12023</v>
      </c>
      <c r="X18" s="295">
        <f t="shared" si="0"/>
        <v>6992</v>
      </c>
      <c r="Y18" s="292">
        <f t="shared" si="0"/>
        <v>19015</v>
      </c>
    </row>
    <row r="19" spans="1:25" s="300" customFormat="1" ht="12">
      <c r="A19" s="296" t="s">
        <v>10</v>
      </c>
      <c r="B19" s="297">
        <v>63073</v>
      </c>
      <c r="C19" s="298">
        <v>61385</v>
      </c>
      <c r="D19" s="298">
        <v>124458</v>
      </c>
      <c r="E19" s="297">
        <v>31751</v>
      </c>
      <c r="F19" s="298">
        <v>29505</v>
      </c>
      <c r="G19" s="298">
        <v>61256</v>
      </c>
      <c r="H19" s="297">
        <v>6597</v>
      </c>
      <c r="I19" s="298">
        <v>7165</v>
      </c>
      <c r="J19" s="298">
        <v>13762</v>
      </c>
      <c r="K19" s="297">
        <f>SUM(K17:K18)</f>
        <v>43771</v>
      </c>
      <c r="L19" s="298">
        <f>SUM(L17:L18)</f>
        <v>41118</v>
      </c>
      <c r="M19" s="298">
        <f>SUM(M17:M18)</f>
        <v>84889</v>
      </c>
      <c r="N19" s="297">
        <v>51318</v>
      </c>
      <c r="O19" s="298">
        <v>49316</v>
      </c>
      <c r="P19" s="299">
        <v>100634</v>
      </c>
      <c r="Q19" s="298">
        <v>0</v>
      </c>
      <c r="R19" s="298">
        <v>0</v>
      </c>
      <c r="S19" s="298">
        <v>0</v>
      </c>
      <c r="T19" s="297">
        <v>33993</v>
      </c>
      <c r="U19" s="298">
        <v>29768</v>
      </c>
      <c r="V19" s="298">
        <v>63761</v>
      </c>
      <c r="W19" s="297">
        <f>SUM(T19,Q19,N19,K19,H19,E19,B19)</f>
        <v>230503</v>
      </c>
      <c r="X19" s="298">
        <f t="shared" si="0"/>
        <v>218257</v>
      </c>
      <c r="Y19" s="298">
        <f t="shared" si="0"/>
        <v>448760</v>
      </c>
    </row>
    <row r="21" ht="12">
      <c r="A21" s="472" t="s">
        <v>358</v>
      </c>
    </row>
  </sheetData>
  <mergeCells count="10">
    <mergeCell ref="W4:Y4"/>
    <mergeCell ref="B4:D4"/>
    <mergeCell ref="E4:G4"/>
    <mergeCell ref="H4:J4"/>
    <mergeCell ref="K4:M4"/>
    <mergeCell ref="H5:J5"/>
    <mergeCell ref="A2:V2"/>
    <mergeCell ref="Q4:S4"/>
    <mergeCell ref="N4:P4"/>
    <mergeCell ref="T4:V4"/>
  </mergeCells>
  <printOptions/>
  <pageMargins left="0" right="0" top="0.7874015748031497" bottom="0.5905511811023623" header="0.5118110236220472" footer="0.5118110236220472"/>
  <pageSetup fitToWidth="2" horizontalDpi="600" verticalDpi="600" orientation="portrait" paperSize="9" scale="85" r:id="rId2"/>
  <headerFooter alignWithMargins="0">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S49"/>
  <sheetViews>
    <sheetView workbookViewId="0" topLeftCell="A1">
      <selection activeCell="A46" sqref="A46"/>
    </sheetView>
  </sheetViews>
  <sheetFormatPr defaultColWidth="9.140625" defaultRowHeight="12.75"/>
  <cols>
    <col min="1" max="1" width="31.7109375" style="2" customWidth="1"/>
    <col min="2" max="11" width="7.7109375" style="2" customWidth="1"/>
    <col min="12" max="12" width="8.57421875" style="2" customWidth="1"/>
    <col min="13" max="22" width="7.7109375" style="2" customWidth="1"/>
    <col min="23" max="42" width="10.140625" style="2" customWidth="1"/>
    <col min="43" max="16384" width="12.140625" style="2" customWidth="1"/>
  </cols>
  <sheetData>
    <row r="1" spans="1:17" ht="12">
      <c r="A1" s="97" t="s">
        <v>244</v>
      </c>
      <c r="B1" s="2" t="s">
        <v>113</v>
      </c>
      <c r="Q1" s="1"/>
    </row>
    <row r="2" spans="1:17" ht="12">
      <c r="A2" s="484" t="s">
        <v>210</v>
      </c>
      <c r="B2" s="484"/>
      <c r="C2" s="484"/>
      <c r="D2" s="484"/>
      <c r="E2" s="484"/>
      <c r="F2" s="484"/>
      <c r="G2" s="484"/>
      <c r="H2" s="484"/>
      <c r="I2" s="484"/>
      <c r="J2" s="484"/>
      <c r="K2" s="484"/>
      <c r="L2" s="484"/>
      <c r="M2" s="484"/>
      <c r="N2" s="484"/>
      <c r="O2" s="484"/>
      <c r="P2" s="484"/>
      <c r="Q2" s="484"/>
    </row>
    <row r="3" ht="12.75" thickBot="1">
      <c r="Q3" s="1"/>
    </row>
    <row r="4" spans="1:17" ht="12">
      <c r="A4" s="45"/>
      <c r="B4" s="46" t="s">
        <v>127</v>
      </c>
      <c r="C4" s="47"/>
      <c r="D4" s="47"/>
      <c r="E4" s="47"/>
      <c r="F4" s="46" t="s">
        <v>158</v>
      </c>
      <c r="G4" s="47"/>
      <c r="H4" s="47"/>
      <c r="I4" s="47"/>
      <c r="J4" s="46" t="s">
        <v>4</v>
      </c>
      <c r="K4" s="47"/>
      <c r="L4" s="47"/>
      <c r="M4" s="47"/>
      <c r="N4" s="46" t="s">
        <v>5</v>
      </c>
      <c r="O4" s="47"/>
      <c r="P4" s="47"/>
      <c r="Q4" s="47"/>
    </row>
    <row r="5" spans="1:17" ht="12">
      <c r="A5" s="48"/>
      <c r="B5" s="49" t="s">
        <v>58</v>
      </c>
      <c r="C5" s="48" t="s">
        <v>59</v>
      </c>
      <c r="D5" s="48" t="s">
        <v>60</v>
      </c>
      <c r="E5" s="48" t="s">
        <v>155</v>
      </c>
      <c r="F5" s="49" t="s">
        <v>58</v>
      </c>
      <c r="G5" s="48" t="s">
        <v>59</v>
      </c>
      <c r="H5" s="48" t="s">
        <v>60</v>
      </c>
      <c r="I5" s="48" t="s">
        <v>155</v>
      </c>
      <c r="J5" s="49" t="s">
        <v>58</v>
      </c>
      <c r="K5" s="48" t="s">
        <v>59</v>
      </c>
      <c r="L5" s="48" t="s">
        <v>60</v>
      </c>
      <c r="M5" s="48" t="s">
        <v>155</v>
      </c>
      <c r="N5" s="49" t="s">
        <v>58</v>
      </c>
      <c r="O5" s="48" t="s">
        <v>59</v>
      </c>
      <c r="P5" s="48" t="s">
        <v>60</v>
      </c>
      <c r="Q5" s="48" t="s">
        <v>155</v>
      </c>
    </row>
    <row r="6" spans="1:17" ht="12">
      <c r="A6" s="44"/>
      <c r="B6" s="50"/>
      <c r="C6" s="51"/>
      <c r="D6" s="51"/>
      <c r="E6" s="51"/>
      <c r="F6" s="50"/>
      <c r="G6" s="51"/>
      <c r="H6" s="51"/>
      <c r="I6" s="51"/>
      <c r="J6" s="50"/>
      <c r="K6" s="51"/>
      <c r="L6" s="51"/>
      <c r="M6" s="51"/>
      <c r="N6" s="50"/>
      <c r="O6" s="51"/>
      <c r="P6" s="51"/>
      <c r="Q6" s="51"/>
    </row>
    <row r="7" spans="1:17" ht="12">
      <c r="A7" s="44" t="s">
        <v>66</v>
      </c>
      <c r="B7" s="52">
        <v>18547</v>
      </c>
      <c r="C7" s="53">
        <v>17308</v>
      </c>
      <c r="D7" s="53">
        <f>SUM(B7:C7)</f>
        <v>35855</v>
      </c>
      <c r="E7" s="54">
        <f>D7/L29*100</f>
        <v>14.319604139126408</v>
      </c>
      <c r="F7" s="52">
        <v>79788</v>
      </c>
      <c r="G7" s="53">
        <v>76987</v>
      </c>
      <c r="H7" s="53">
        <f>SUM(F7:G7)</f>
        <v>156775</v>
      </c>
      <c r="I7" s="54">
        <f>H7/L29*100</f>
        <v>62.61207471514552</v>
      </c>
      <c r="J7" s="52">
        <v>69</v>
      </c>
      <c r="K7" s="53">
        <v>78</v>
      </c>
      <c r="L7" s="53">
        <f>SUM(J7:K7)</f>
        <v>147</v>
      </c>
      <c r="M7" s="54">
        <f>L7/L29*100</f>
        <v>0.05870818040584526</v>
      </c>
      <c r="N7" s="52">
        <v>29706</v>
      </c>
      <c r="O7" s="53">
        <v>27908</v>
      </c>
      <c r="P7" s="53">
        <f>SUM(N7:O7)</f>
        <v>57614</v>
      </c>
      <c r="Q7" s="55">
        <f>P7/L29*100</f>
        <v>23.009612965322233</v>
      </c>
    </row>
    <row r="8" spans="1:17" ht="12">
      <c r="A8" s="44" t="s">
        <v>67</v>
      </c>
      <c r="B8" s="52">
        <v>26539</v>
      </c>
      <c r="C8" s="53">
        <v>26693</v>
      </c>
      <c r="D8" s="53">
        <f>SUM(B8:C8)</f>
        <v>53232</v>
      </c>
      <c r="E8" s="54">
        <f>D8/L30*100</f>
        <v>14.001162555201645</v>
      </c>
      <c r="F8" s="52">
        <v>120084</v>
      </c>
      <c r="G8" s="53">
        <v>120255</v>
      </c>
      <c r="H8" s="53">
        <f>SUM(F8:G8)</f>
        <v>240339</v>
      </c>
      <c r="I8" s="54">
        <f>H8/L30*100</f>
        <v>63.214333621780284</v>
      </c>
      <c r="J8" s="52">
        <v>117</v>
      </c>
      <c r="K8" s="53">
        <v>116</v>
      </c>
      <c r="L8" s="53">
        <f>SUM(J8:K8)</f>
        <v>233</v>
      </c>
      <c r="M8" s="54">
        <f>L8/L30*100</f>
        <v>0.06128401854827892</v>
      </c>
      <c r="N8" s="52">
        <v>43965</v>
      </c>
      <c r="O8" s="53">
        <v>42428</v>
      </c>
      <c r="P8" s="53">
        <f>SUM(N8:O8)</f>
        <v>86393</v>
      </c>
      <c r="Q8" s="55">
        <f>P8/L30*100</f>
        <v>22.72321980446979</v>
      </c>
    </row>
    <row r="9" spans="1:17" ht="12">
      <c r="A9" s="56" t="s">
        <v>159</v>
      </c>
      <c r="B9" s="57">
        <f>SUM(B7:B8)</f>
        <v>45086</v>
      </c>
      <c r="C9" s="58">
        <f>SUM(C7:C8)</f>
        <v>44001</v>
      </c>
      <c r="D9" s="58">
        <f>SUM(B9:C9)</f>
        <v>89087</v>
      </c>
      <c r="E9" s="59">
        <f>D9/L31*100</f>
        <v>14.127607883435777</v>
      </c>
      <c r="F9" s="57">
        <f>SUM(F7:F8)</f>
        <v>199872</v>
      </c>
      <c r="G9" s="58">
        <f>SUM(G7:G8)</f>
        <v>197242</v>
      </c>
      <c r="H9" s="58">
        <f>SUM(F9:G9)</f>
        <v>397114</v>
      </c>
      <c r="I9" s="59">
        <f>H9/L31*100</f>
        <v>62.97519140865351</v>
      </c>
      <c r="J9" s="57">
        <f>SUM(J7:J8)</f>
        <v>186</v>
      </c>
      <c r="K9" s="58">
        <f>SUM(K7:K8)</f>
        <v>194</v>
      </c>
      <c r="L9" s="58">
        <f>SUM(J9:K9)</f>
        <v>380</v>
      </c>
      <c r="M9" s="59">
        <f>L9/L31*100</f>
        <v>0.060261216515379294</v>
      </c>
      <c r="N9" s="57">
        <f>SUM(N7:N8)</f>
        <v>73671</v>
      </c>
      <c r="O9" s="58">
        <f>SUM(O7:O8)</f>
        <v>70336</v>
      </c>
      <c r="P9" s="58">
        <f>SUM(N9:O9)</f>
        <v>144007</v>
      </c>
      <c r="Q9" s="59">
        <f>P9/L31*100</f>
        <v>22.836939491395334</v>
      </c>
    </row>
    <row r="10" spans="1:17" ht="12">
      <c r="A10" s="56"/>
      <c r="B10" s="60"/>
      <c r="C10" s="61"/>
      <c r="D10" s="61"/>
      <c r="E10" s="62"/>
      <c r="F10" s="60"/>
      <c r="G10" s="61"/>
      <c r="H10" s="61"/>
      <c r="I10" s="62"/>
      <c r="J10" s="60"/>
      <c r="K10" s="61"/>
      <c r="L10" s="61"/>
      <c r="M10" s="62"/>
      <c r="N10" s="60"/>
      <c r="O10" s="61"/>
      <c r="P10" s="61"/>
      <c r="Q10" s="62"/>
    </row>
    <row r="11" spans="1:19" ht="12">
      <c r="A11" s="56" t="s">
        <v>360</v>
      </c>
      <c r="B11" s="60">
        <v>36866</v>
      </c>
      <c r="C11" s="63">
        <v>36137</v>
      </c>
      <c r="D11" s="63">
        <f>SUM(B11:C11)</f>
        <v>73003</v>
      </c>
      <c r="E11" s="62">
        <f>D11/L33*100</f>
        <v>16.987515852424114</v>
      </c>
      <c r="F11" s="60">
        <v>160650</v>
      </c>
      <c r="G11" s="63">
        <v>163075</v>
      </c>
      <c r="H11" s="63">
        <f>SUM(F11:G11)</f>
        <v>323725</v>
      </c>
      <c r="I11" s="64">
        <f>H11/L33*100</f>
        <v>75.32955589942874</v>
      </c>
      <c r="J11" s="60">
        <v>9044</v>
      </c>
      <c r="K11" s="63">
        <v>4457</v>
      </c>
      <c r="L11" s="63">
        <f>SUM(J11:K11)</f>
        <v>13501</v>
      </c>
      <c r="M11" s="64">
        <f>L11/L33*100</f>
        <v>3.1416305018092126</v>
      </c>
      <c r="N11" s="60">
        <v>11710</v>
      </c>
      <c r="O11" s="63">
        <v>7529</v>
      </c>
      <c r="P11" s="63">
        <f>SUM(N11:O11)</f>
        <v>19239</v>
      </c>
      <c r="Q11" s="62">
        <f>P11/L33*100</f>
        <v>4.476840917288159</v>
      </c>
      <c r="R11" s="114"/>
      <c r="S11" s="114"/>
    </row>
    <row r="12" spans="1:19" ht="12">
      <c r="A12" s="56"/>
      <c r="B12" s="57"/>
      <c r="C12" s="58"/>
      <c r="D12" s="58"/>
      <c r="E12" s="59"/>
      <c r="F12" s="57"/>
      <c r="G12" s="58"/>
      <c r="H12" s="58"/>
      <c r="I12" s="59"/>
      <c r="J12" s="57"/>
      <c r="K12" s="58"/>
      <c r="L12" s="58"/>
      <c r="M12" s="59"/>
      <c r="N12" s="57"/>
      <c r="O12" s="58"/>
      <c r="P12" s="58"/>
      <c r="Q12" s="59"/>
      <c r="R12" s="114"/>
      <c r="S12" s="114"/>
    </row>
    <row r="13" spans="1:19" ht="12">
      <c r="A13" s="65" t="s">
        <v>160</v>
      </c>
      <c r="B13" s="60">
        <f>SUM(B11,B9)</f>
        <v>81952</v>
      </c>
      <c r="C13" s="61">
        <f>SUM(C11,C9)</f>
        <v>80138</v>
      </c>
      <c r="D13" s="61">
        <f>SUM(B13:C13)</f>
        <v>162090</v>
      </c>
      <c r="E13" s="62">
        <f>D13/L35*100</f>
        <v>15.286707100505218</v>
      </c>
      <c r="F13" s="60">
        <f>SUM(F11,F9)</f>
        <v>360522</v>
      </c>
      <c r="G13" s="61">
        <f>SUM(G11,G9)</f>
        <v>360317</v>
      </c>
      <c r="H13" s="61">
        <f>SUM(F13:G13)</f>
        <v>720839</v>
      </c>
      <c r="I13" s="62">
        <f>H13/L35*100</f>
        <v>67.98232253452453</v>
      </c>
      <c r="J13" s="60">
        <f>SUM(J11,J9)</f>
        <v>9230</v>
      </c>
      <c r="K13" s="61">
        <f>SUM(K11,K9)</f>
        <v>4651</v>
      </c>
      <c r="L13" s="61">
        <f>SUM(J13:K13)</f>
        <v>13881</v>
      </c>
      <c r="M13" s="62">
        <f>L13/L35*100</f>
        <v>1.3091170415331788</v>
      </c>
      <c r="N13" s="60">
        <f>SUM(N11,N9)</f>
        <v>85381</v>
      </c>
      <c r="O13" s="61">
        <f>SUM(O11,O9)</f>
        <v>77865</v>
      </c>
      <c r="P13" s="61">
        <f>SUM(N13:O13)</f>
        <v>163246</v>
      </c>
      <c r="Q13" s="62">
        <f>P13/L35*100</f>
        <v>15.39572945480335</v>
      </c>
      <c r="R13" s="114"/>
      <c r="S13" s="114"/>
    </row>
    <row r="14" spans="1:19" s="1" customFormat="1" ht="12">
      <c r="A14" s="65"/>
      <c r="B14" s="60"/>
      <c r="C14" s="61"/>
      <c r="D14" s="61"/>
      <c r="E14" s="62"/>
      <c r="F14" s="60"/>
      <c r="G14" s="61"/>
      <c r="H14" s="61"/>
      <c r="I14" s="62"/>
      <c r="J14" s="60"/>
      <c r="K14" s="61"/>
      <c r="L14" s="61"/>
      <c r="M14" s="62"/>
      <c r="N14" s="60"/>
      <c r="O14" s="61"/>
      <c r="P14" s="61"/>
      <c r="Q14" s="62"/>
      <c r="R14" s="93"/>
      <c r="S14" s="93"/>
    </row>
    <row r="15" spans="1:19" ht="12">
      <c r="A15" s="115" t="s">
        <v>68</v>
      </c>
      <c r="B15" s="116">
        <v>421</v>
      </c>
      <c r="C15" s="117">
        <v>188</v>
      </c>
      <c r="D15" s="117">
        <f>SUM(B15:C15)</f>
        <v>609</v>
      </c>
      <c r="E15" s="118">
        <f>D15/L37*100</f>
        <v>31.039755351681958</v>
      </c>
      <c r="F15" s="116">
        <v>774</v>
      </c>
      <c r="G15" s="117">
        <v>396</v>
      </c>
      <c r="H15" s="117">
        <f>SUM(F15:G15)</f>
        <v>1170</v>
      </c>
      <c r="I15" s="118">
        <f>H15/L37*100</f>
        <v>59.63302752293578</v>
      </c>
      <c r="J15" s="116">
        <v>0</v>
      </c>
      <c r="K15" s="117">
        <v>0</v>
      </c>
      <c r="L15" s="117">
        <f>SUM(J15:K15)</f>
        <v>0</v>
      </c>
      <c r="M15" s="117">
        <f>L15/L37*100</f>
        <v>0</v>
      </c>
      <c r="N15" s="116">
        <v>91</v>
      </c>
      <c r="O15" s="117">
        <v>39</v>
      </c>
      <c r="P15" s="117">
        <f>SUM(N15:O15)</f>
        <v>130</v>
      </c>
      <c r="Q15" s="113">
        <f>P15/L37*100</f>
        <v>6.625891946992865</v>
      </c>
      <c r="R15" s="114"/>
      <c r="S15" s="114"/>
    </row>
    <row r="16" spans="1:19" ht="12">
      <c r="A16" s="115" t="s">
        <v>69</v>
      </c>
      <c r="B16" s="116">
        <v>4084</v>
      </c>
      <c r="C16" s="117">
        <v>2330</v>
      </c>
      <c r="D16" s="117">
        <f>SUM(B16:C16)</f>
        <v>6414</v>
      </c>
      <c r="E16" s="118">
        <f>D16/L38*100</f>
        <v>23.151055766107202</v>
      </c>
      <c r="F16" s="116">
        <v>10447</v>
      </c>
      <c r="G16" s="117">
        <v>6311</v>
      </c>
      <c r="H16" s="117">
        <f>SUM(F16:G16)</f>
        <v>16758</v>
      </c>
      <c r="I16" s="118">
        <f>H16/L38*100</f>
        <v>60.48727666486193</v>
      </c>
      <c r="J16" s="116">
        <v>440</v>
      </c>
      <c r="K16" s="117">
        <v>261</v>
      </c>
      <c r="L16" s="117">
        <f>SUM(J16:K16)</f>
        <v>701</v>
      </c>
      <c r="M16" s="118">
        <f>L16/L38*100</f>
        <v>2.5302292005053237</v>
      </c>
      <c r="N16" s="116">
        <v>2323</v>
      </c>
      <c r="O16" s="117">
        <v>1410</v>
      </c>
      <c r="P16" s="117">
        <f>SUM(N16:O16)</f>
        <v>3733</v>
      </c>
      <c r="Q16" s="113">
        <f>P16/L38*100</f>
        <v>13.474102147626782</v>
      </c>
      <c r="R16" s="114"/>
      <c r="S16" s="114"/>
    </row>
    <row r="17" spans="1:19" ht="12">
      <c r="A17" s="66" t="s">
        <v>161</v>
      </c>
      <c r="B17" s="57">
        <f>SUM(B15:B16)</f>
        <v>4505</v>
      </c>
      <c r="C17" s="58">
        <f>SUM(C15:C16)</f>
        <v>2518</v>
      </c>
      <c r="D17" s="58">
        <f>SUM(B17:C17)</f>
        <v>7023</v>
      </c>
      <c r="E17" s="59">
        <f>D17/L39*100</f>
        <v>23.67276772171099</v>
      </c>
      <c r="F17" s="57">
        <f>SUM(F15:F16)</f>
        <v>11221</v>
      </c>
      <c r="G17" s="58">
        <f>SUM(G15:G16)</f>
        <v>6707</v>
      </c>
      <c r="H17" s="58">
        <f>SUM(F17:G17)</f>
        <v>17928</v>
      </c>
      <c r="I17" s="59">
        <f>H17/L39*100</f>
        <v>60.43078167661038</v>
      </c>
      <c r="J17" s="57">
        <f>SUM(J15:J16)</f>
        <v>440</v>
      </c>
      <c r="K17" s="58">
        <f>SUM(K15:K16)</f>
        <v>261</v>
      </c>
      <c r="L17" s="58">
        <f>SUM(J17:K17)</f>
        <v>701</v>
      </c>
      <c r="M17" s="59">
        <f>L17/L39*100</f>
        <v>2.3628947989348434</v>
      </c>
      <c r="N17" s="57">
        <f>SUM(N15:N16)</f>
        <v>2414</v>
      </c>
      <c r="O17" s="58">
        <f>SUM(O15:O16)</f>
        <v>1449</v>
      </c>
      <c r="P17" s="58">
        <f>SUM(N17:O17)</f>
        <v>3863</v>
      </c>
      <c r="Q17" s="59">
        <f>P17/L39*100</f>
        <v>13.02120200896619</v>
      </c>
      <c r="R17" s="114"/>
      <c r="S17" s="114"/>
    </row>
    <row r="18" spans="1:19" ht="12">
      <c r="A18" s="56"/>
      <c r="B18" s="60"/>
      <c r="C18" s="61"/>
      <c r="D18" s="61"/>
      <c r="E18" s="62"/>
      <c r="F18" s="60"/>
      <c r="G18" s="61"/>
      <c r="H18" s="61"/>
      <c r="I18" s="62"/>
      <c r="J18" s="60"/>
      <c r="K18" s="61"/>
      <c r="L18" s="61"/>
      <c r="M18" s="62"/>
      <c r="N18" s="60"/>
      <c r="O18" s="61"/>
      <c r="P18" s="61"/>
      <c r="Q18" s="62"/>
      <c r="R18" s="114"/>
      <c r="S18" s="114"/>
    </row>
    <row r="19" spans="1:19" ht="12">
      <c r="A19" s="56" t="s">
        <v>64</v>
      </c>
      <c r="B19" s="60">
        <v>2756</v>
      </c>
      <c r="C19" s="61">
        <v>1689</v>
      </c>
      <c r="D19" s="61">
        <v>4445</v>
      </c>
      <c r="E19" s="62">
        <f>D19/L41*100</f>
        <v>23.376281882724165</v>
      </c>
      <c r="F19" s="60">
        <v>7583</v>
      </c>
      <c r="G19" s="61">
        <v>4555</v>
      </c>
      <c r="H19" s="61">
        <f>SUM(F19:G19)</f>
        <v>12138</v>
      </c>
      <c r="I19" s="62">
        <f>H19/L41*100</f>
        <v>63.833815408887716</v>
      </c>
      <c r="J19" s="60">
        <v>241</v>
      </c>
      <c r="K19" s="61">
        <v>52</v>
      </c>
      <c r="L19" s="61">
        <f>SUM(J19:K19)</f>
        <v>293</v>
      </c>
      <c r="M19" s="62">
        <f>L19/L41*100</f>
        <v>1.5408887720220878</v>
      </c>
      <c r="N19" s="60">
        <v>1147</v>
      </c>
      <c r="O19" s="61">
        <v>568</v>
      </c>
      <c r="P19" s="61">
        <f>SUM(N19:O19)</f>
        <v>1715</v>
      </c>
      <c r="Q19" s="62">
        <f>P19/L41*100</f>
        <v>9.019195372074677</v>
      </c>
      <c r="R19" s="114"/>
      <c r="S19" s="114"/>
    </row>
    <row r="20" spans="1:19" ht="12">
      <c r="A20" s="56"/>
      <c r="B20" s="57"/>
      <c r="C20" s="58"/>
      <c r="D20" s="58"/>
      <c r="E20" s="59"/>
      <c r="F20" s="57"/>
      <c r="G20" s="58"/>
      <c r="H20" s="58"/>
      <c r="I20" s="59"/>
      <c r="J20" s="57"/>
      <c r="K20" s="58"/>
      <c r="L20" s="58"/>
      <c r="M20" s="59"/>
      <c r="N20" s="57"/>
      <c r="O20" s="58"/>
      <c r="P20" s="58"/>
      <c r="Q20" s="59"/>
      <c r="R20" s="114"/>
      <c r="S20" s="114"/>
    </row>
    <row r="21" spans="1:19" ht="12">
      <c r="A21" s="65" t="s">
        <v>162</v>
      </c>
      <c r="B21" s="74">
        <f>SUM(B19,B17)</f>
        <v>7261</v>
      </c>
      <c r="C21" s="75">
        <f>SUM(C19,C17)</f>
        <v>4207</v>
      </c>
      <c r="D21" s="75">
        <f>SUM(B21:C21)</f>
        <v>11468</v>
      </c>
      <c r="E21" s="76">
        <f>D21/L43*100</f>
        <v>23.55696150527916</v>
      </c>
      <c r="F21" s="74">
        <f>SUM(F19,F17)</f>
        <v>18804</v>
      </c>
      <c r="G21" s="75">
        <f>SUM(G19,G17)</f>
        <v>11262</v>
      </c>
      <c r="H21" s="75">
        <f>SUM(F21:G21)</f>
        <v>30066</v>
      </c>
      <c r="I21" s="76">
        <f>H21/L43*100</f>
        <v>61.75999342672856</v>
      </c>
      <c r="J21" s="74">
        <f>SUM(J19,J17)</f>
        <v>681</v>
      </c>
      <c r="K21" s="75">
        <f>SUM(K19,K17)</f>
        <v>313</v>
      </c>
      <c r="L21" s="75">
        <f>SUM(J21:K21)</f>
        <v>994</v>
      </c>
      <c r="M21" s="76">
        <f>L21/L43*100</f>
        <v>2.0418224395053612</v>
      </c>
      <c r="N21" s="74">
        <f>SUM(N19,N17)</f>
        <v>3561</v>
      </c>
      <c r="O21" s="75">
        <f>SUM(O19,O17)</f>
        <v>2017</v>
      </c>
      <c r="P21" s="75">
        <f>SUM(N21:O21)</f>
        <v>5578</v>
      </c>
      <c r="Q21" s="76">
        <f>P21/L43*100</f>
        <v>11.458033770181999</v>
      </c>
      <c r="R21" s="114"/>
      <c r="S21" s="114"/>
    </row>
    <row r="22" spans="1:19" ht="12">
      <c r="A22" s="114"/>
      <c r="B22" s="92"/>
      <c r="C22" s="114"/>
      <c r="D22" s="114"/>
      <c r="E22" s="114"/>
      <c r="F22" s="92"/>
      <c r="G22" s="114"/>
      <c r="H22" s="114"/>
      <c r="I22" s="114"/>
      <c r="J22" s="92"/>
      <c r="K22" s="114"/>
      <c r="L22" s="114"/>
      <c r="M22" s="114"/>
      <c r="N22" s="92"/>
      <c r="O22" s="114"/>
      <c r="P22" s="93"/>
      <c r="Q22" s="93"/>
      <c r="R22" s="114"/>
      <c r="S22" s="114"/>
    </row>
    <row r="23" spans="1:19" ht="12">
      <c r="A23" s="96" t="s">
        <v>48</v>
      </c>
      <c r="B23" s="119">
        <f>SUM(B21,B13)</f>
        <v>89213</v>
      </c>
      <c r="C23" s="120">
        <f>SUM(C21,C13)</f>
        <v>84345</v>
      </c>
      <c r="D23" s="120">
        <f>SUM(B23:C23)</f>
        <v>173558</v>
      </c>
      <c r="E23" s="64">
        <f>D23/L45*100</f>
        <v>15.649743240623437</v>
      </c>
      <c r="F23" s="119">
        <f>SUM(F21,F13)</f>
        <v>379326</v>
      </c>
      <c r="G23" s="120">
        <f>SUM(G21,G13)</f>
        <v>371579</v>
      </c>
      <c r="H23" s="120">
        <f>SUM(F23:G23)</f>
        <v>750905</v>
      </c>
      <c r="I23" s="64">
        <f>H23/L45*100</f>
        <v>67.70918337443588</v>
      </c>
      <c r="J23" s="119">
        <f>SUM(J21,J13)</f>
        <v>9911</v>
      </c>
      <c r="K23" s="120">
        <f>SUM(K21,K13)</f>
        <v>4964</v>
      </c>
      <c r="L23" s="120">
        <f>SUM(J23:K23)</f>
        <v>14875</v>
      </c>
      <c r="M23" s="64">
        <f>L23/L45*100</f>
        <v>1.3412803253337422</v>
      </c>
      <c r="N23" s="119">
        <f>SUM(N21,N13)</f>
        <v>88942</v>
      </c>
      <c r="O23" s="120">
        <f>SUM(O21,O13)</f>
        <v>79882</v>
      </c>
      <c r="P23" s="121">
        <f>SUM(N23:O23)</f>
        <v>168824</v>
      </c>
      <c r="Q23" s="62">
        <f>P23/L45*100</f>
        <v>15.222877959270162</v>
      </c>
      <c r="R23" s="114"/>
      <c r="S23" s="114"/>
    </row>
    <row r="24" spans="1:19" ht="12">
      <c r="A24" s="96"/>
      <c r="B24" s="121"/>
      <c r="C24" s="120"/>
      <c r="D24" s="120"/>
      <c r="E24" s="98"/>
      <c r="F24" s="121"/>
      <c r="G24" s="120"/>
      <c r="H24" s="120"/>
      <c r="I24" s="98"/>
      <c r="J24" s="121"/>
      <c r="K24" s="120"/>
      <c r="L24" s="120"/>
      <c r="M24" s="98"/>
      <c r="N24" s="121"/>
      <c r="O24" s="120"/>
      <c r="P24" s="121"/>
      <c r="Q24" s="62"/>
      <c r="R24" s="114"/>
      <c r="S24" s="114"/>
    </row>
    <row r="25" spans="1:19" ht="12.75" thickBot="1">
      <c r="A25" s="114"/>
      <c r="B25" s="114"/>
      <c r="C25" s="114"/>
      <c r="D25" s="114"/>
      <c r="E25" s="114"/>
      <c r="F25" s="114"/>
      <c r="G25" s="114"/>
      <c r="H25" s="114"/>
      <c r="I25" s="114"/>
      <c r="J25" s="114"/>
      <c r="K25" s="114"/>
      <c r="L25" s="114"/>
      <c r="M25" s="114"/>
      <c r="N25" s="114"/>
      <c r="O25" s="114"/>
      <c r="P25" s="93"/>
      <c r="Q25" s="93"/>
      <c r="R25" s="114"/>
      <c r="S25" s="114"/>
    </row>
    <row r="26" spans="1:19" ht="11.25" customHeight="1">
      <c r="A26" s="122"/>
      <c r="B26" s="123" t="s">
        <v>62</v>
      </c>
      <c r="C26" s="124"/>
      <c r="D26" s="124"/>
      <c r="E26" s="124"/>
      <c r="F26" s="123" t="s">
        <v>63</v>
      </c>
      <c r="G26" s="124"/>
      <c r="H26" s="124"/>
      <c r="I26" s="124"/>
      <c r="J26" s="123" t="s">
        <v>10</v>
      </c>
      <c r="K26" s="124"/>
      <c r="L26" s="124"/>
      <c r="M26" s="124"/>
      <c r="N26" s="114"/>
      <c r="O26" s="114"/>
      <c r="P26" s="114"/>
      <c r="Q26" s="114"/>
      <c r="R26" s="114"/>
      <c r="S26" s="114"/>
    </row>
    <row r="27" spans="1:19" ht="11.25" customHeight="1">
      <c r="A27" s="95"/>
      <c r="B27" s="125" t="s">
        <v>58</v>
      </c>
      <c r="C27" s="126" t="s">
        <v>59</v>
      </c>
      <c r="D27" s="126" t="s">
        <v>60</v>
      </c>
      <c r="E27" s="126" t="s">
        <v>155</v>
      </c>
      <c r="F27" s="125" t="s">
        <v>58</v>
      </c>
      <c r="G27" s="126" t="s">
        <v>59</v>
      </c>
      <c r="H27" s="126" t="s">
        <v>60</v>
      </c>
      <c r="I27" s="126" t="s">
        <v>155</v>
      </c>
      <c r="J27" s="125" t="s">
        <v>58</v>
      </c>
      <c r="K27" s="126" t="s">
        <v>59</v>
      </c>
      <c r="L27" s="126" t="s">
        <v>60</v>
      </c>
      <c r="M27" s="126" t="s">
        <v>155</v>
      </c>
      <c r="N27" s="127"/>
      <c r="O27" s="127"/>
      <c r="P27" s="127"/>
      <c r="Q27" s="127"/>
      <c r="R27" s="114"/>
      <c r="S27" s="114"/>
    </row>
    <row r="28" spans="1:19" ht="11.25" customHeight="1">
      <c r="A28" s="115"/>
      <c r="B28" s="128"/>
      <c r="C28" s="129"/>
      <c r="D28" s="129"/>
      <c r="E28" s="129"/>
      <c r="F28" s="128"/>
      <c r="G28" s="129"/>
      <c r="H28" s="129"/>
      <c r="I28" s="129"/>
      <c r="J28" s="128"/>
      <c r="K28" s="129"/>
      <c r="L28" s="129"/>
      <c r="M28" s="129"/>
      <c r="N28" s="114"/>
      <c r="O28" s="114"/>
      <c r="P28" s="114"/>
      <c r="Q28" s="114"/>
      <c r="R28" s="114"/>
      <c r="S28" s="114"/>
    </row>
    <row r="29" spans="1:19" ht="11.25" customHeight="1">
      <c r="A29" s="115" t="s">
        <v>66</v>
      </c>
      <c r="B29" s="130">
        <v>0</v>
      </c>
      <c r="C29" s="131">
        <v>0</v>
      </c>
      <c r="D29" s="131">
        <f>SUM(B29:C29)</f>
        <v>0</v>
      </c>
      <c r="E29" s="132">
        <f>D29/L29*100</f>
        <v>0</v>
      </c>
      <c r="F29" s="130">
        <v>0</v>
      </c>
      <c r="G29" s="131">
        <v>0</v>
      </c>
      <c r="H29" s="131">
        <f>SUM(F29:G29)</f>
        <v>0</v>
      </c>
      <c r="I29" s="132">
        <f>H29/L29*100</f>
        <v>0</v>
      </c>
      <c r="J29" s="116">
        <f>SUM(F29,B29,B7,F7,J7,N7)</f>
        <v>128110</v>
      </c>
      <c r="K29" s="133">
        <f>SUM(G29,C29,C7,G7,K7,O7)</f>
        <v>122281</v>
      </c>
      <c r="L29" s="117">
        <f>SUM(J29:K29)</f>
        <v>250391</v>
      </c>
      <c r="M29" s="134">
        <f>I29+E29+E7+I7+M7+Q7</f>
        <v>100</v>
      </c>
      <c r="N29" s="114"/>
      <c r="O29" s="114"/>
      <c r="P29" s="114"/>
      <c r="Q29" s="114"/>
      <c r="R29" s="114"/>
      <c r="S29" s="114"/>
    </row>
    <row r="30" spans="1:19" ht="11.25" customHeight="1">
      <c r="A30" s="115" t="s">
        <v>67</v>
      </c>
      <c r="B30" s="130">
        <v>0</v>
      </c>
      <c r="C30" s="131">
        <v>0</v>
      </c>
      <c r="D30" s="131">
        <f>SUM(B30:C30)</f>
        <v>0</v>
      </c>
      <c r="E30" s="132">
        <f>D30/L30*100</f>
        <v>0</v>
      </c>
      <c r="F30" s="130">
        <v>0</v>
      </c>
      <c r="G30" s="131">
        <v>0</v>
      </c>
      <c r="H30" s="131">
        <f>SUM(F30:G30)</f>
        <v>0</v>
      </c>
      <c r="I30" s="132">
        <f>H30/L30*100</f>
        <v>0</v>
      </c>
      <c r="J30" s="116">
        <f>SUM(F30,B30,B8,F8,J8,N8)</f>
        <v>190705</v>
      </c>
      <c r="K30" s="117">
        <f>SUM(G30,C30,C8,G8,K8,O8)</f>
        <v>189492</v>
      </c>
      <c r="L30" s="117">
        <f>SUM(J30:K30)</f>
        <v>380197</v>
      </c>
      <c r="M30" s="134">
        <f>I30+E30+E8+I8+M8+Q8</f>
        <v>100</v>
      </c>
      <c r="N30" s="114"/>
      <c r="O30" s="114"/>
      <c r="P30" s="114"/>
      <c r="Q30" s="114"/>
      <c r="R30" s="114"/>
      <c r="S30" s="114"/>
    </row>
    <row r="31" spans="1:19" ht="11.25" customHeight="1">
      <c r="A31" s="56" t="s">
        <v>159</v>
      </c>
      <c r="B31" s="67">
        <f>SUM(B29:B30)</f>
        <v>0</v>
      </c>
      <c r="C31" s="68">
        <f>SUM(C29:C30)</f>
        <v>0</v>
      </c>
      <c r="D31" s="68">
        <f>SUM(B31:C31)</f>
        <v>0</v>
      </c>
      <c r="E31" s="69">
        <f>D31/L31*100</f>
        <v>0</v>
      </c>
      <c r="F31" s="67">
        <f>SUM(F29:F30)</f>
        <v>0</v>
      </c>
      <c r="G31" s="68">
        <f>SUM(G29:G30)</f>
        <v>0</v>
      </c>
      <c r="H31" s="68">
        <f>SUM(F31:G31)</f>
        <v>0</v>
      </c>
      <c r="I31" s="69">
        <f>H31/L31*100</f>
        <v>0</v>
      </c>
      <c r="J31" s="57">
        <f>SUM(J29:J30)</f>
        <v>318815</v>
      </c>
      <c r="K31" s="58">
        <f>SUM(K29:K30)</f>
        <v>311773</v>
      </c>
      <c r="L31" s="58">
        <f>SUM(J31:K31)</f>
        <v>630588</v>
      </c>
      <c r="M31" s="88">
        <f>I31+E31+E9+I9+M9+Q9</f>
        <v>100</v>
      </c>
      <c r="N31" s="114"/>
      <c r="O31" s="114"/>
      <c r="P31" s="114"/>
      <c r="Q31" s="114"/>
      <c r="R31" s="114"/>
      <c r="S31" s="114"/>
    </row>
    <row r="32" spans="1:19" ht="11.25" customHeight="1">
      <c r="A32" s="56"/>
      <c r="B32" s="70"/>
      <c r="C32" s="71"/>
      <c r="D32" s="71"/>
      <c r="E32" s="66"/>
      <c r="F32" s="70"/>
      <c r="G32" s="71"/>
      <c r="H32" s="71"/>
      <c r="I32" s="66"/>
      <c r="J32" s="60"/>
      <c r="K32" s="61"/>
      <c r="L32" s="61"/>
      <c r="M32" s="89"/>
      <c r="N32" s="114"/>
      <c r="O32" s="114"/>
      <c r="P32" s="114"/>
      <c r="Q32" s="114"/>
      <c r="R32" s="114"/>
      <c r="S32" s="114"/>
    </row>
    <row r="33" spans="1:19" ht="11.25" customHeight="1">
      <c r="A33" s="56" t="s">
        <v>360</v>
      </c>
      <c r="B33" s="60">
        <v>210</v>
      </c>
      <c r="C33" s="63">
        <v>67</v>
      </c>
      <c r="D33" s="63">
        <f>SUM(B33:C33)</f>
        <v>277</v>
      </c>
      <c r="E33" s="64">
        <f>D33/L33*100</f>
        <v>0.06445682904978534</v>
      </c>
      <c r="F33" s="70">
        <v>0</v>
      </c>
      <c r="G33" s="72">
        <v>0</v>
      </c>
      <c r="H33" s="72">
        <f>SUM(F33:G33)</f>
        <v>0</v>
      </c>
      <c r="I33" s="71">
        <f>H33/L33*100</f>
        <v>0</v>
      </c>
      <c r="J33" s="60">
        <f>SUM(F33,B33,B11,F11,J11,N11)</f>
        <v>218480</v>
      </c>
      <c r="K33" s="63">
        <f>SUM(G33,C33,C11,G11,K11,O11)</f>
        <v>211265</v>
      </c>
      <c r="L33" s="63">
        <f>SUM(J33:K33)</f>
        <v>429745</v>
      </c>
      <c r="M33" s="89">
        <f>I33+E33+E11+I11+M11+Q11</f>
        <v>100.00000000000001</v>
      </c>
      <c r="N33" s="114"/>
      <c r="O33" s="114"/>
      <c r="P33" s="114"/>
      <c r="Q33" s="114"/>
      <c r="R33" s="114"/>
      <c r="S33" s="114"/>
    </row>
    <row r="34" spans="1:19" ht="11.25" customHeight="1">
      <c r="A34" s="56"/>
      <c r="B34" s="57"/>
      <c r="C34" s="58"/>
      <c r="D34" s="58"/>
      <c r="E34" s="59"/>
      <c r="F34" s="67"/>
      <c r="G34" s="68"/>
      <c r="H34" s="68"/>
      <c r="I34" s="77"/>
      <c r="J34" s="58"/>
      <c r="K34" s="58"/>
      <c r="L34" s="58"/>
      <c r="M34" s="88"/>
      <c r="N34" s="114"/>
      <c r="O34" s="114"/>
      <c r="P34" s="114"/>
      <c r="Q34" s="114"/>
      <c r="R34" s="114"/>
      <c r="S34" s="114"/>
    </row>
    <row r="35" spans="1:19" ht="11.25" customHeight="1">
      <c r="A35" s="65" t="s">
        <v>160</v>
      </c>
      <c r="B35" s="60">
        <f>SUM(B33,B31)</f>
        <v>210</v>
      </c>
      <c r="C35" s="61">
        <f>SUM(C33,C31)</f>
        <v>67</v>
      </c>
      <c r="D35" s="61">
        <f>SUM(B35:C35)</f>
        <v>277</v>
      </c>
      <c r="E35" s="62">
        <f>D35/L35*100</f>
        <v>0.026123868633721674</v>
      </c>
      <c r="F35" s="60">
        <f>SUM(F33,F31)</f>
        <v>0</v>
      </c>
      <c r="G35" s="61">
        <f>SUM(G33,G31)</f>
        <v>0</v>
      </c>
      <c r="H35" s="61">
        <f>SUM(F35:G35)</f>
        <v>0</v>
      </c>
      <c r="I35" s="71">
        <f>H35/L35*100</f>
        <v>0</v>
      </c>
      <c r="J35" s="60">
        <f>SUM(J33,J31)</f>
        <v>537295</v>
      </c>
      <c r="K35" s="61">
        <f>SUM(K33,K31)</f>
        <v>523038</v>
      </c>
      <c r="L35" s="61">
        <f>SUM(J35:K35)</f>
        <v>1060333</v>
      </c>
      <c r="M35" s="89">
        <f>I35+E35+E13+I13+M13+Q13</f>
        <v>100</v>
      </c>
      <c r="N35" s="114"/>
      <c r="O35" s="114"/>
      <c r="P35" s="114"/>
      <c r="Q35" s="114"/>
      <c r="R35" s="114"/>
      <c r="S35" s="114"/>
    </row>
    <row r="36" spans="1:19" s="1" customFormat="1" ht="11.25" customHeight="1">
      <c r="A36" s="65"/>
      <c r="B36" s="60"/>
      <c r="C36" s="61"/>
      <c r="D36" s="61"/>
      <c r="E36" s="62"/>
      <c r="F36" s="60"/>
      <c r="G36" s="61"/>
      <c r="H36" s="61"/>
      <c r="I36" s="62"/>
      <c r="J36" s="60"/>
      <c r="K36" s="61"/>
      <c r="L36" s="61"/>
      <c r="M36" s="89"/>
      <c r="N36" s="93"/>
      <c r="O36" s="93"/>
      <c r="P36" s="93"/>
      <c r="Q36" s="93"/>
      <c r="R36" s="93"/>
      <c r="S36" s="93"/>
    </row>
    <row r="37" spans="1:19" ht="11.25" customHeight="1">
      <c r="A37" s="115" t="s">
        <v>68</v>
      </c>
      <c r="B37" s="130">
        <v>40</v>
      </c>
      <c r="C37" s="131">
        <v>13</v>
      </c>
      <c r="D37" s="131">
        <f>SUM(B37:C37)</f>
        <v>53</v>
      </c>
      <c r="E37" s="135">
        <f>D37/L37*100</f>
        <v>2.7013251783893986</v>
      </c>
      <c r="F37" s="130">
        <v>0</v>
      </c>
      <c r="G37" s="131">
        <v>0</v>
      </c>
      <c r="H37" s="131">
        <f>SUM(F37:G37)</f>
        <v>0</v>
      </c>
      <c r="I37" s="132">
        <f>H37/L37*100</f>
        <v>0</v>
      </c>
      <c r="J37" s="116">
        <f>SUM(F37,B37,B15,F15,J15,N15)</f>
        <v>1326</v>
      </c>
      <c r="K37" s="117">
        <f>SUM(G37,C37,C15,G15,K15,O15)</f>
        <v>636</v>
      </c>
      <c r="L37" s="117">
        <f>SUM(J37:K37)</f>
        <v>1962</v>
      </c>
      <c r="M37" s="134">
        <f>I37+E37+E15+I15+M15+Q15</f>
        <v>100</v>
      </c>
      <c r="N37" s="114"/>
      <c r="O37" s="114"/>
      <c r="P37" s="114"/>
      <c r="Q37" s="114"/>
      <c r="R37" s="114"/>
      <c r="S37" s="114"/>
    </row>
    <row r="38" spans="1:19" ht="11.25" customHeight="1">
      <c r="A38" s="115" t="s">
        <v>69</v>
      </c>
      <c r="B38" s="130">
        <v>77</v>
      </c>
      <c r="C38" s="131">
        <v>22</v>
      </c>
      <c r="D38" s="131">
        <f>SUM(B38:C38)</f>
        <v>99</v>
      </c>
      <c r="E38" s="135">
        <f>D38/L38*100</f>
        <v>0.3573362208987547</v>
      </c>
      <c r="F38" s="130">
        <v>0</v>
      </c>
      <c r="G38" s="131">
        <v>0</v>
      </c>
      <c r="H38" s="131">
        <f>SUM(F38:G38)</f>
        <v>0</v>
      </c>
      <c r="I38" s="132">
        <f>H38/L38*100</f>
        <v>0</v>
      </c>
      <c r="J38" s="116">
        <f>SUM(F38,B38,B16,F16,J16,N16)</f>
        <v>17371</v>
      </c>
      <c r="K38" s="117">
        <f>SUM(G38,C38,C16,G16,K16,O16)</f>
        <v>10334</v>
      </c>
      <c r="L38" s="117">
        <f>SUM(J38:K38)</f>
        <v>27705</v>
      </c>
      <c r="M38" s="134">
        <f>I38+E38+E16+I16+M16+Q16</f>
        <v>99.99999999999999</v>
      </c>
      <c r="N38" s="114"/>
      <c r="O38" s="114"/>
      <c r="P38" s="114"/>
      <c r="Q38" s="114"/>
      <c r="R38" s="114"/>
      <c r="S38" s="114"/>
    </row>
    <row r="39" spans="1:19" ht="11.25" customHeight="1">
      <c r="A39" s="56" t="s">
        <v>161</v>
      </c>
      <c r="B39" s="67">
        <f>SUM(B37:B38)</f>
        <v>117</v>
      </c>
      <c r="C39" s="68">
        <f>SUM(C37:C38)</f>
        <v>35</v>
      </c>
      <c r="D39" s="68">
        <f>SUM(B39:C39)</f>
        <v>152</v>
      </c>
      <c r="E39" s="73">
        <f>D39/L39*100</f>
        <v>0.512353793777598</v>
      </c>
      <c r="F39" s="67">
        <f>SUM(F37:F38)</f>
        <v>0</v>
      </c>
      <c r="G39" s="68">
        <f>SUM(G37:G38)</f>
        <v>0</v>
      </c>
      <c r="H39" s="68">
        <f>SUM(F39:G39)</f>
        <v>0</v>
      </c>
      <c r="I39" s="69">
        <f>H39/L39*100</f>
        <v>0</v>
      </c>
      <c r="J39" s="57">
        <f>SUM(J37:J38)</f>
        <v>18697</v>
      </c>
      <c r="K39" s="58">
        <f>SUM(K37:K38)</f>
        <v>10970</v>
      </c>
      <c r="L39" s="58">
        <f>SUM(J39:K39)</f>
        <v>29667</v>
      </c>
      <c r="M39" s="88">
        <f>I39+E39+E17+I17+M17+Q17</f>
        <v>100</v>
      </c>
      <c r="N39" s="114"/>
      <c r="O39" s="114"/>
      <c r="P39" s="114"/>
      <c r="Q39" s="114"/>
      <c r="R39" s="114"/>
      <c r="S39" s="114"/>
    </row>
    <row r="40" spans="1:19" ht="11.25" customHeight="1">
      <c r="A40" s="56"/>
      <c r="B40" s="70"/>
      <c r="C40" s="71"/>
      <c r="D40" s="71"/>
      <c r="E40" s="66"/>
      <c r="F40" s="70"/>
      <c r="G40" s="71"/>
      <c r="H40" s="71"/>
      <c r="I40" s="66"/>
      <c r="J40" s="60"/>
      <c r="K40" s="61"/>
      <c r="L40" s="61"/>
      <c r="M40" s="89"/>
      <c r="N40" s="114"/>
      <c r="O40" s="114"/>
      <c r="P40" s="114"/>
      <c r="Q40" s="114"/>
      <c r="R40" s="114"/>
      <c r="S40" s="114"/>
    </row>
    <row r="41" spans="1:19" ht="11.25" customHeight="1">
      <c r="A41" s="56" t="s">
        <v>64</v>
      </c>
      <c r="B41" s="60">
        <v>139</v>
      </c>
      <c r="C41" s="63">
        <v>46</v>
      </c>
      <c r="D41" s="63">
        <f>SUM(B41:C41)</f>
        <v>185</v>
      </c>
      <c r="E41" s="64">
        <f>D41/L41*100</f>
        <v>0.9729161188535366</v>
      </c>
      <c r="F41" s="70">
        <v>157</v>
      </c>
      <c r="G41" s="72">
        <v>82</v>
      </c>
      <c r="H41" s="72">
        <f>SUM(F41:G41)</f>
        <v>239</v>
      </c>
      <c r="I41" s="136">
        <f>H41/L41*100</f>
        <v>1.2569024454378122</v>
      </c>
      <c r="J41" s="60">
        <f>SUM(F41,B41,B19,F19,J19,N19)</f>
        <v>12023</v>
      </c>
      <c r="K41" s="63">
        <f>SUM(G41,C41,C19,G19,K19,O19)</f>
        <v>6992</v>
      </c>
      <c r="L41" s="63">
        <f>SUM(J41:K41)</f>
        <v>19015</v>
      </c>
      <c r="M41" s="89">
        <f>I41+E41+E19+I19+M19+Q19</f>
        <v>99.99999999999999</v>
      </c>
      <c r="N41" s="114"/>
      <c r="O41" s="114"/>
      <c r="P41" s="114"/>
      <c r="Q41" s="114"/>
      <c r="R41" s="114"/>
      <c r="S41" s="114"/>
    </row>
    <row r="42" spans="1:19" ht="11.25" customHeight="1">
      <c r="A42" s="56"/>
      <c r="B42" s="57"/>
      <c r="C42" s="58"/>
      <c r="D42" s="58"/>
      <c r="E42" s="59"/>
      <c r="F42" s="67"/>
      <c r="G42" s="68"/>
      <c r="H42" s="68"/>
      <c r="I42" s="79"/>
      <c r="J42" s="58"/>
      <c r="K42" s="58"/>
      <c r="L42" s="58"/>
      <c r="M42" s="88"/>
      <c r="N42" s="114"/>
      <c r="O42" s="114"/>
      <c r="P42" s="114"/>
      <c r="Q42" s="114"/>
      <c r="R42" s="114"/>
      <c r="S42" s="114"/>
    </row>
    <row r="43" spans="1:19" ht="11.25" customHeight="1">
      <c r="A43" s="65" t="s">
        <v>162</v>
      </c>
      <c r="B43" s="74">
        <f>SUM(B41,B39)</f>
        <v>256</v>
      </c>
      <c r="C43" s="75">
        <f>SUM(C41,C39)</f>
        <v>81</v>
      </c>
      <c r="D43" s="75">
        <f>SUM(B43:C43)</f>
        <v>337</v>
      </c>
      <c r="E43" s="76">
        <f>D43/L43*100</f>
        <v>0.6922476480013147</v>
      </c>
      <c r="F43" s="74">
        <f>SUM(F41,F39)</f>
        <v>157</v>
      </c>
      <c r="G43" s="75">
        <f>SUM(G41,G39)</f>
        <v>82</v>
      </c>
      <c r="H43" s="75">
        <f>SUM(F43:G43)</f>
        <v>239</v>
      </c>
      <c r="I43" s="78">
        <f>H43/L43*100</f>
        <v>0.49094121030360294</v>
      </c>
      <c r="J43" s="75">
        <f>SUM(J41,J39)</f>
        <v>30720</v>
      </c>
      <c r="K43" s="75">
        <f>SUM(K41,K39)</f>
        <v>17962</v>
      </c>
      <c r="L43" s="75">
        <f>SUM(J43:K43)</f>
        <v>48682</v>
      </c>
      <c r="M43" s="90">
        <f>I43+E43+E21+I21+M21+Q21</f>
        <v>100</v>
      </c>
      <c r="N43" s="114"/>
      <c r="O43" s="114"/>
      <c r="P43" s="114"/>
      <c r="Q43" s="114"/>
      <c r="R43" s="114"/>
      <c r="S43" s="114"/>
    </row>
    <row r="44" spans="1:19" ht="11.25" customHeight="1">
      <c r="A44" s="114"/>
      <c r="B44" s="92"/>
      <c r="C44" s="114"/>
      <c r="D44" s="114"/>
      <c r="E44" s="114"/>
      <c r="F44" s="92"/>
      <c r="G44" s="114"/>
      <c r="H44" s="114"/>
      <c r="I44" s="114"/>
      <c r="J44" s="92"/>
      <c r="K44" s="114"/>
      <c r="L44" s="114"/>
      <c r="M44" s="134"/>
      <c r="N44" s="114"/>
      <c r="O44" s="114"/>
      <c r="P44" s="114"/>
      <c r="Q44" s="114"/>
      <c r="R44" s="114"/>
      <c r="S44" s="114"/>
    </row>
    <row r="45" spans="1:19" ht="11.25" customHeight="1">
      <c r="A45" s="96" t="s">
        <v>48</v>
      </c>
      <c r="B45" s="119">
        <f>SUM(B43,B35)</f>
        <v>466</v>
      </c>
      <c r="C45" s="120">
        <f>SUM(C43,C35)</f>
        <v>148</v>
      </c>
      <c r="D45" s="120">
        <f>SUM(B45:C45)</f>
        <v>614</v>
      </c>
      <c r="E45" s="62">
        <f>D45/L45*100</f>
        <v>0.05536444502554068</v>
      </c>
      <c r="F45" s="119">
        <f>SUM(F43,F35)</f>
        <v>157</v>
      </c>
      <c r="G45" s="120">
        <f>SUM(G43,G35)</f>
        <v>82</v>
      </c>
      <c r="H45" s="120">
        <f>SUM(F45:G45)</f>
        <v>239</v>
      </c>
      <c r="I45" s="64">
        <f>H45/L45*100</f>
        <v>0.021550655311244664</v>
      </c>
      <c r="J45" s="119">
        <f>SUM(J43,J35)</f>
        <v>568015</v>
      </c>
      <c r="K45" s="120">
        <f>SUM(K43,K35)</f>
        <v>541000</v>
      </c>
      <c r="L45" s="120">
        <f>SUM(J45:K45)</f>
        <v>1109015</v>
      </c>
      <c r="M45" s="89">
        <f>I45+E45+E23+I23+M23+Q23</f>
        <v>100.00000000000001</v>
      </c>
      <c r="N45" s="114"/>
      <c r="O45" s="114"/>
      <c r="P45" s="114"/>
      <c r="Q45" s="114"/>
      <c r="R45" s="114"/>
      <c r="S45" s="114"/>
    </row>
    <row r="46" spans="1:19" ht="12">
      <c r="A46" s="114"/>
      <c r="B46" s="114"/>
      <c r="C46" s="114"/>
      <c r="D46" s="114"/>
      <c r="E46" s="114"/>
      <c r="F46" s="114"/>
      <c r="G46" s="114"/>
      <c r="H46" s="114"/>
      <c r="I46" s="114"/>
      <c r="J46" s="114"/>
      <c r="K46" s="114"/>
      <c r="L46" s="114"/>
      <c r="M46" s="114"/>
      <c r="N46" s="114"/>
      <c r="O46" s="114"/>
      <c r="P46" s="114"/>
      <c r="Q46" s="114"/>
      <c r="R46" s="114"/>
      <c r="S46" s="114"/>
    </row>
    <row r="47" spans="1:19" ht="12">
      <c r="A47" s="472" t="s">
        <v>358</v>
      </c>
      <c r="B47" s="114"/>
      <c r="C47" s="114"/>
      <c r="D47" s="114"/>
      <c r="E47" s="114"/>
      <c r="F47" s="114"/>
      <c r="G47" s="114"/>
      <c r="H47" s="114"/>
      <c r="I47" s="114"/>
      <c r="J47" s="114"/>
      <c r="K47" s="114"/>
      <c r="L47" s="114"/>
      <c r="M47" s="114"/>
      <c r="N47" s="114"/>
      <c r="O47" s="114"/>
      <c r="P47" s="114"/>
      <c r="Q47" s="114"/>
      <c r="R47" s="114"/>
      <c r="S47" s="114"/>
    </row>
    <row r="48" spans="1:19" ht="12">
      <c r="A48" s="114"/>
      <c r="B48" s="114"/>
      <c r="C48" s="114"/>
      <c r="D48" s="114"/>
      <c r="E48" s="114"/>
      <c r="F48" s="114"/>
      <c r="G48" s="114"/>
      <c r="H48" s="114"/>
      <c r="I48" s="114"/>
      <c r="J48" s="114"/>
      <c r="K48" s="114"/>
      <c r="L48" s="114"/>
      <c r="M48" s="114"/>
      <c r="N48" s="114"/>
      <c r="O48" s="114"/>
      <c r="P48" s="114"/>
      <c r="Q48" s="114"/>
      <c r="R48" s="114"/>
      <c r="S48" s="114"/>
    </row>
    <row r="49" spans="1:19" ht="12">
      <c r="A49" s="114"/>
      <c r="B49" s="114"/>
      <c r="C49" s="114"/>
      <c r="D49" s="114"/>
      <c r="E49" s="114"/>
      <c r="F49" s="114"/>
      <c r="G49" s="114"/>
      <c r="H49" s="114"/>
      <c r="I49" s="114"/>
      <c r="J49" s="114"/>
      <c r="K49" s="114"/>
      <c r="L49" s="114"/>
      <c r="M49" s="114"/>
      <c r="N49" s="114"/>
      <c r="O49" s="114"/>
      <c r="P49" s="114"/>
      <c r="Q49" s="114"/>
      <c r="R49" s="114"/>
      <c r="S49" s="114"/>
    </row>
  </sheetData>
  <mergeCells count="1">
    <mergeCell ref="A2:Q2"/>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9" r:id="rId2"/>
  <headerFooter alignWithMargins="0">
    <oddFooter>&amp;R&amp;A</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K62"/>
  <sheetViews>
    <sheetView workbookViewId="0" topLeftCell="A1">
      <selection activeCell="A33" sqref="A33"/>
    </sheetView>
  </sheetViews>
  <sheetFormatPr defaultColWidth="9.140625" defaultRowHeight="12.75"/>
  <cols>
    <col min="1" max="1" width="29.140625" style="1" bestFit="1" customWidth="1"/>
    <col min="2" max="2" width="8.8515625" style="2" customWidth="1"/>
    <col min="3" max="3" width="9.57421875" style="2" customWidth="1"/>
    <col min="4" max="4" width="8.8515625" style="2" customWidth="1"/>
    <col min="5" max="5" width="10.00390625" style="2" customWidth="1"/>
    <col min="6" max="6" width="11.57421875" style="2" customWidth="1"/>
    <col min="7" max="7" width="9.28125" style="114" customWidth="1"/>
    <col min="8" max="8" width="9.7109375" style="1" customWidth="1"/>
    <col min="9" max="16384" width="9.140625" style="2" customWidth="1"/>
  </cols>
  <sheetData>
    <row r="1" ht="12">
      <c r="A1" s="97" t="s">
        <v>244</v>
      </c>
    </row>
    <row r="2" spans="1:8" ht="12">
      <c r="A2" s="479" t="s">
        <v>70</v>
      </c>
      <c r="B2" s="479"/>
      <c r="C2" s="479"/>
      <c r="D2" s="479"/>
      <c r="E2" s="479"/>
      <c r="F2" s="479"/>
      <c r="G2" s="479"/>
      <c r="H2" s="479"/>
    </row>
    <row r="3" spans="1:8" ht="12">
      <c r="A3" s="479" t="s">
        <v>71</v>
      </c>
      <c r="B3" s="479"/>
      <c r="C3" s="479"/>
      <c r="D3" s="479"/>
      <c r="E3" s="479"/>
      <c r="F3" s="479"/>
      <c r="G3" s="479"/>
      <c r="H3" s="479"/>
    </row>
    <row r="4" ht="12.75" thickBot="1"/>
    <row r="5" spans="1:8" ht="12">
      <c r="A5" s="307"/>
      <c r="B5" s="486" t="s">
        <v>19</v>
      </c>
      <c r="C5" s="487"/>
      <c r="D5" s="486" t="s">
        <v>23</v>
      </c>
      <c r="E5" s="487"/>
      <c r="F5" s="486" t="s">
        <v>61</v>
      </c>
      <c r="G5" s="487"/>
      <c r="H5" s="308"/>
    </row>
    <row r="6" spans="2:8" s="1" customFormat="1" ht="12">
      <c r="B6" s="309" t="s">
        <v>72</v>
      </c>
      <c r="C6" s="309" t="s">
        <v>73</v>
      </c>
      <c r="D6" s="309" t="s">
        <v>72</v>
      </c>
      <c r="E6" s="309" t="s">
        <v>73</v>
      </c>
      <c r="F6" s="309" t="s">
        <v>72</v>
      </c>
      <c r="G6" s="310" t="s">
        <v>73</v>
      </c>
      <c r="H6" s="311" t="s">
        <v>10</v>
      </c>
    </row>
    <row r="7" spans="2:8" s="1" customFormat="1" ht="12">
      <c r="B7" s="312" t="s">
        <v>74</v>
      </c>
      <c r="C7" s="312" t="s">
        <v>75</v>
      </c>
      <c r="D7" s="312" t="s">
        <v>76</v>
      </c>
      <c r="E7" s="312" t="s">
        <v>75</v>
      </c>
      <c r="F7" s="312" t="s">
        <v>77</v>
      </c>
      <c r="G7" s="313" t="s">
        <v>75</v>
      </c>
      <c r="H7" s="311" t="s">
        <v>78</v>
      </c>
    </row>
    <row r="8" spans="2:8" s="1" customFormat="1" ht="12">
      <c r="B8" s="312" t="s">
        <v>14</v>
      </c>
      <c r="C8" s="312" t="s">
        <v>74</v>
      </c>
      <c r="D8" s="312" t="s">
        <v>14</v>
      </c>
      <c r="E8" s="312" t="s">
        <v>76</v>
      </c>
      <c r="F8" s="312" t="s">
        <v>361</v>
      </c>
      <c r="G8" s="313" t="s">
        <v>79</v>
      </c>
      <c r="H8" s="311" t="s">
        <v>77</v>
      </c>
    </row>
    <row r="9" spans="2:8" s="1" customFormat="1" ht="12">
      <c r="B9" s="312"/>
      <c r="C9" s="312" t="s">
        <v>14</v>
      </c>
      <c r="D9" s="312"/>
      <c r="E9" s="312" t="s">
        <v>14</v>
      </c>
      <c r="F9" s="312"/>
      <c r="G9" s="313" t="s">
        <v>14</v>
      </c>
      <c r="H9" s="311" t="s">
        <v>14</v>
      </c>
    </row>
    <row r="10" spans="1:8" s="288" customFormat="1" ht="12">
      <c r="A10" s="314" t="s">
        <v>80</v>
      </c>
      <c r="B10" s="315"/>
      <c r="C10" s="315"/>
      <c r="D10" s="315"/>
      <c r="E10" s="315"/>
      <c r="F10" s="316"/>
      <c r="G10" s="317"/>
      <c r="H10" s="318"/>
    </row>
    <row r="11" spans="1:8" ht="12">
      <c r="A11" s="1" t="s">
        <v>81</v>
      </c>
      <c r="B11" s="319">
        <v>40830</v>
      </c>
      <c r="C11" s="319">
        <v>352</v>
      </c>
      <c r="D11" s="319">
        <v>61095</v>
      </c>
      <c r="E11" s="319">
        <v>4631</v>
      </c>
      <c r="F11" s="319">
        <v>64473</v>
      </c>
      <c r="G11" s="320">
        <v>3116</v>
      </c>
      <c r="H11" s="291">
        <f>SUM(B11:G11)</f>
        <v>174497</v>
      </c>
    </row>
    <row r="12" spans="1:8" ht="12">
      <c r="A12" s="1" t="s">
        <v>164</v>
      </c>
      <c r="B12" s="319">
        <v>12833</v>
      </c>
      <c r="C12" s="319">
        <v>73</v>
      </c>
      <c r="D12" s="319">
        <v>19417</v>
      </c>
      <c r="E12" s="319">
        <v>1478</v>
      </c>
      <c r="F12" s="319">
        <v>24227</v>
      </c>
      <c r="G12" s="320">
        <v>898</v>
      </c>
      <c r="H12" s="291">
        <f>SUM(B12:G12)</f>
        <v>58926</v>
      </c>
    </row>
    <row r="13" spans="1:8" ht="12">
      <c r="A13" s="1" t="s">
        <v>82</v>
      </c>
      <c r="B13" s="319">
        <v>15798</v>
      </c>
      <c r="C13" s="319">
        <v>116</v>
      </c>
      <c r="D13" s="319">
        <v>25207</v>
      </c>
      <c r="E13" s="319">
        <v>1527</v>
      </c>
      <c r="F13" s="319">
        <v>30637</v>
      </c>
      <c r="G13" s="320">
        <v>1107</v>
      </c>
      <c r="H13" s="291">
        <f>SUM(B13:G13)</f>
        <v>74392</v>
      </c>
    </row>
    <row r="14" spans="1:8" s="300" customFormat="1" ht="12">
      <c r="A14" s="300" t="s">
        <v>10</v>
      </c>
      <c r="B14" s="321">
        <v>69461</v>
      </c>
      <c r="C14" s="321">
        <v>541</v>
      </c>
      <c r="D14" s="321">
        <v>105719</v>
      </c>
      <c r="E14" s="321">
        <v>7636</v>
      </c>
      <c r="F14" s="321">
        <v>119337</v>
      </c>
      <c r="G14" s="321">
        <v>5121</v>
      </c>
      <c r="H14" s="297">
        <f>SUM(H11:H13)</f>
        <v>307815</v>
      </c>
    </row>
    <row r="15" spans="2:8" s="1" customFormat="1" ht="12">
      <c r="B15" s="319"/>
      <c r="C15" s="319"/>
      <c r="D15" s="319"/>
      <c r="E15" s="319"/>
      <c r="F15" s="319"/>
      <c r="G15" s="320"/>
      <c r="H15" s="291"/>
    </row>
    <row r="16" spans="1:8" s="288" customFormat="1" ht="12">
      <c r="A16" s="288" t="s">
        <v>83</v>
      </c>
      <c r="B16" s="322"/>
      <c r="C16" s="322"/>
      <c r="D16" s="322"/>
      <c r="E16" s="322"/>
      <c r="F16" s="322"/>
      <c r="G16" s="323"/>
      <c r="H16" s="324"/>
    </row>
    <row r="17" spans="1:8" ht="12">
      <c r="A17" s="1" t="s">
        <v>84</v>
      </c>
      <c r="B17" s="319">
        <v>21049</v>
      </c>
      <c r="C17" s="319">
        <v>24</v>
      </c>
      <c r="D17" s="319">
        <v>32198</v>
      </c>
      <c r="E17" s="319">
        <v>1525</v>
      </c>
      <c r="F17" s="319">
        <v>27263</v>
      </c>
      <c r="G17" s="320">
        <v>840</v>
      </c>
      <c r="H17" s="291">
        <f>SUM(B17:G17)</f>
        <v>82899</v>
      </c>
    </row>
    <row r="18" spans="1:8" ht="12">
      <c r="A18" s="1" t="s">
        <v>85</v>
      </c>
      <c r="B18" s="319">
        <v>18714</v>
      </c>
      <c r="C18" s="319">
        <v>119</v>
      </c>
      <c r="D18" s="319">
        <v>28002</v>
      </c>
      <c r="E18" s="319">
        <v>1934</v>
      </c>
      <c r="F18" s="319">
        <v>32369</v>
      </c>
      <c r="G18" s="320">
        <v>784</v>
      </c>
      <c r="H18" s="291">
        <f>SUM(B18:G18)</f>
        <v>81922</v>
      </c>
    </row>
    <row r="19" spans="1:8" s="300" customFormat="1" ht="12">
      <c r="A19" s="300" t="s">
        <v>10</v>
      </c>
      <c r="B19" s="321">
        <v>39763</v>
      </c>
      <c r="C19" s="321">
        <v>143</v>
      </c>
      <c r="D19" s="321">
        <v>60200</v>
      </c>
      <c r="E19" s="321">
        <v>3459</v>
      </c>
      <c r="F19" s="321">
        <v>59632</v>
      </c>
      <c r="G19" s="321">
        <v>1624</v>
      </c>
      <c r="H19" s="297">
        <f>SUM(H17:H18)</f>
        <v>164821</v>
      </c>
    </row>
    <row r="20" spans="2:8" s="1" customFormat="1" ht="12">
      <c r="B20" s="319"/>
      <c r="C20" s="319"/>
      <c r="D20" s="319"/>
      <c r="E20" s="319"/>
      <c r="F20" s="319"/>
      <c r="G20" s="320"/>
      <c r="H20" s="291"/>
    </row>
    <row r="21" spans="1:8" s="288" customFormat="1" ht="12">
      <c r="A21" s="288" t="s">
        <v>86</v>
      </c>
      <c r="B21" s="325">
        <v>11492</v>
      </c>
      <c r="C21" s="325">
        <v>128</v>
      </c>
      <c r="D21" s="325">
        <v>14064</v>
      </c>
      <c r="E21" s="325">
        <v>595</v>
      </c>
      <c r="F21" s="326">
        <v>13108</v>
      </c>
      <c r="G21" s="327">
        <v>654</v>
      </c>
      <c r="H21" s="326">
        <f>SUM(B21:G21)</f>
        <v>40041</v>
      </c>
    </row>
    <row r="22" spans="2:8" s="1" customFormat="1" ht="12">
      <c r="B22" s="328"/>
      <c r="C22" s="328"/>
      <c r="D22" s="328"/>
      <c r="E22" s="328"/>
      <c r="F22" s="328"/>
      <c r="G22" s="320"/>
      <c r="H22" s="291"/>
    </row>
    <row r="23" spans="1:8" s="288" customFormat="1" ht="12">
      <c r="A23" s="288" t="s">
        <v>87</v>
      </c>
      <c r="B23" s="322"/>
      <c r="C23" s="322"/>
      <c r="D23" s="322"/>
      <c r="E23" s="322"/>
      <c r="F23" s="322"/>
      <c r="G23" s="323"/>
      <c r="H23" s="324"/>
    </row>
    <row r="24" spans="1:8" ht="12">
      <c r="A24" s="1" t="s">
        <v>88</v>
      </c>
      <c r="B24" s="319">
        <v>9211</v>
      </c>
      <c r="C24" s="319">
        <v>106</v>
      </c>
      <c r="D24" s="319">
        <v>15037</v>
      </c>
      <c r="E24" s="319">
        <v>1386</v>
      </c>
      <c r="F24" s="319">
        <v>24105</v>
      </c>
      <c r="G24" s="320">
        <v>1140</v>
      </c>
      <c r="H24" s="291">
        <f aca="true" t="shared" si="0" ref="H24:H31">SUM(B24:G24)</f>
        <v>50985</v>
      </c>
    </row>
    <row r="25" spans="1:8" ht="12">
      <c r="A25" s="1" t="s">
        <v>89</v>
      </c>
      <c r="B25" s="319">
        <v>1784</v>
      </c>
      <c r="C25" s="319">
        <v>6</v>
      </c>
      <c r="D25" s="319">
        <v>2858</v>
      </c>
      <c r="E25" s="319">
        <v>202</v>
      </c>
      <c r="F25" s="319">
        <v>3190</v>
      </c>
      <c r="G25" s="320">
        <v>71</v>
      </c>
      <c r="H25" s="291">
        <f t="shared" si="0"/>
        <v>8111</v>
      </c>
    </row>
    <row r="26" spans="1:8" ht="12">
      <c r="A26" s="1" t="s">
        <v>90</v>
      </c>
      <c r="B26" s="319">
        <v>4031</v>
      </c>
      <c r="C26" s="319">
        <v>46</v>
      </c>
      <c r="D26" s="319">
        <v>6273</v>
      </c>
      <c r="E26" s="319">
        <v>458</v>
      </c>
      <c r="F26" s="319">
        <v>6517</v>
      </c>
      <c r="G26" s="320">
        <v>280</v>
      </c>
      <c r="H26" s="291">
        <f t="shared" si="0"/>
        <v>17605</v>
      </c>
    </row>
    <row r="27" spans="1:8" ht="12">
      <c r="A27" s="1" t="s">
        <v>91</v>
      </c>
      <c r="B27" s="319">
        <v>11179</v>
      </c>
      <c r="C27" s="319">
        <v>71</v>
      </c>
      <c r="D27" s="319">
        <v>17252</v>
      </c>
      <c r="E27" s="319">
        <v>1530</v>
      </c>
      <c r="F27" s="319">
        <v>21870</v>
      </c>
      <c r="G27" s="320">
        <v>1005</v>
      </c>
      <c r="H27" s="291">
        <f t="shared" si="0"/>
        <v>52907</v>
      </c>
    </row>
    <row r="28" spans="1:8" ht="12">
      <c r="A28" s="1" t="s">
        <v>92</v>
      </c>
      <c r="B28" s="319">
        <v>4669</v>
      </c>
      <c r="C28" s="319">
        <v>29</v>
      </c>
      <c r="D28" s="319">
        <v>7430</v>
      </c>
      <c r="E28" s="319">
        <v>435</v>
      </c>
      <c r="F28" s="319">
        <v>7413</v>
      </c>
      <c r="G28" s="320">
        <v>344</v>
      </c>
      <c r="H28" s="291">
        <f t="shared" si="0"/>
        <v>20320</v>
      </c>
    </row>
    <row r="29" spans="1:8" ht="12">
      <c r="A29" s="1" t="s">
        <v>93</v>
      </c>
      <c r="B29" s="319">
        <v>5547</v>
      </c>
      <c r="C29" s="319">
        <v>72</v>
      </c>
      <c r="D29" s="319">
        <v>8518</v>
      </c>
      <c r="E29" s="319">
        <v>876</v>
      </c>
      <c r="F29" s="319">
        <v>9991</v>
      </c>
      <c r="G29" s="320">
        <v>791</v>
      </c>
      <c r="H29" s="291">
        <f t="shared" si="0"/>
        <v>25795</v>
      </c>
    </row>
    <row r="30" spans="1:8" ht="12">
      <c r="A30" s="1" t="s">
        <v>94</v>
      </c>
      <c r="B30" s="319">
        <v>3416</v>
      </c>
      <c r="C30" s="319">
        <v>0</v>
      </c>
      <c r="D30" s="319">
        <v>5482</v>
      </c>
      <c r="E30" s="319">
        <v>77</v>
      </c>
      <c r="F30" s="319">
        <v>4138</v>
      </c>
      <c r="G30" s="320">
        <v>103</v>
      </c>
      <c r="H30" s="291">
        <f t="shared" si="0"/>
        <v>13216</v>
      </c>
    </row>
    <row r="31" spans="1:8" ht="12">
      <c r="A31" s="1" t="s">
        <v>95</v>
      </c>
      <c r="B31" s="319">
        <v>1711</v>
      </c>
      <c r="C31" s="319">
        <v>19</v>
      </c>
      <c r="D31" s="319">
        <v>2791</v>
      </c>
      <c r="E31" s="319">
        <v>408</v>
      </c>
      <c r="F31" s="319">
        <v>3731</v>
      </c>
      <c r="G31" s="320">
        <v>200</v>
      </c>
      <c r="H31" s="291">
        <f t="shared" si="0"/>
        <v>8860</v>
      </c>
    </row>
    <row r="32" spans="1:8" s="300" customFormat="1" ht="12">
      <c r="A32" s="300" t="s">
        <v>10</v>
      </c>
      <c r="B32" s="321">
        <v>41548</v>
      </c>
      <c r="C32" s="321">
        <v>349</v>
      </c>
      <c r="D32" s="321">
        <v>65641</v>
      </c>
      <c r="E32" s="321">
        <v>5372</v>
      </c>
      <c r="F32" s="321">
        <v>80955</v>
      </c>
      <c r="G32" s="321">
        <f>SUM(G24:G31)</f>
        <v>3934</v>
      </c>
      <c r="H32" s="297">
        <f>SUM(H24:H31)</f>
        <v>197799</v>
      </c>
    </row>
    <row r="33" spans="2:8" s="1" customFormat="1" ht="12">
      <c r="B33" s="319"/>
      <c r="C33" s="319"/>
      <c r="D33" s="319"/>
      <c r="E33" s="319"/>
      <c r="F33" s="319"/>
      <c r="G33" s="320"/>
      <c r="H33" s="291"/>
    </row>
    <row r="34" spans="1:8" s="288" customFormat="1" ht="12">
      <c r="A34" s="288" t="s">
        <v>96</v>
      </c>
      <c r="B34" s="322"/>
      <c r="C34" s="322"/>
      <c r="D34" s="322"/>
      <c r="E34" s="322"/>
      <c r="F34" s="322"/>
      <c r="G34" s="323"/>
      <c r="H34" s="324"/>
    </row>
    <row r="35" spans="1:8" ht="12">
      <c r="A35" s="1" t="s">
        <v>97</v>
      </c>
      <c r="B35" s="319">
        <v>10194</v>
      </c>
      <c r="C35" s="319">
        <v>52</v>
      </c>
      <c r="D35" s="319">
        <v>15468</v>
      </c>
      <c r="E35" s="319">
        <v>1052</v>
      </c>
      <c r="F35" s="319">
        <v>20320</v>
      </c>
      <c r="G35" s="320">
        <v>747</v>
      </c>
      <c r="H35" s="291">
        <f aca="true" t="shared" si="1" ref="H35:H40">SUM(B35:G35)</f>
        <v>47833</v>
      </c>
    </row>
    <row r="36" spans="1:8" ht="12">
      <c r="A36" s="1" t="s">
        <v>98</v>
      </c>
      <c r="B36" s="319">
        <v>7399</v>
      </c>
      <c r="C36" s="319">
        <v>56</v>
      </c>
      <c r="D36" s="319">
        <v>11242</v>
      </c>
      <c r="E36" s="319">
        <v>827</v>
      </c>
      <c r="F36" s="319">
        <v>10977</v>
      </c>
      <c r="G36" s="320">
        <v>373</v>
      </c>
      <c r="H36" s="291">
        <f t="shared" si="1"/>
        <v>30874</v>
      </c>
    </row>
    <row r="37" spans="1:8" ht="12">
      <c r="A37" s="1" t="s">
        <v>99</v>
      </c>
      <c r="B37" s="319">
        <v>3082</v>
      </c>
      <c r="C37" s="319">
        <v>0</v>
      </c>
      <c r="D37" s="319">
        <v>4588</v>
      </c>
      <c r="E37" s="319">
        <v>278</v>
      </c>
      <c r="F37" s="319">
        <v>6726</v>
      </c>
      <c r="G37" s="320">
        <v>0</v>
      </c>
      <c r="H37" s="291">
        <f t="shared" si="1"/>
        <v>14674</v>
      </c>
    </row>
    <row r="38" spans="1:8" ht="12">
      <c r="A38" s="1" t="s">
        <v>100</v>
      </c>
      <c r="B38" s="319">
        <v>21326</v>
      </c>
      <c r="C38" s="319">
        <v>245</v>
      </c>
      <c r="D38" s="319">
        <v>32364</v>
      </c>
      <c r="E38" s="319">
        <v>2310</v>
      </c>
      <c r="F38" s="319">
        <v>33835</v>
      </c>
      <c r="G38" s="320">
        <v>2017</v>
      </c>
      <c r="H38" s="291">
        <f t="shared" si="1"/>
        <v>92097</v>
      </c>
    </row>
    <row r="39" spans="1:8" ht="12">
      <c r="A39" s="1" t="s">
        <v>101</v>
      </c>
      <c r="B39" s="319">
        <v>4820</v>
      </c>
      <c r="C39" s="319">
        <v>41</v>
      </c>
      <c r="D39" s="319">
        <v>7173</v>
      </c>
      <c r="E39" s="319">
        <v>577</v>
      </c>
      <c r="F39" s="319">
        <v>7289</v>
      </c>
      <c r="G39" s="320">
        <v>242</v>
      </c>
      <c r="H39" s="291">
        <f t="shared" si="1"/>
        <v>20142</v>
      </c>
    </row>
    <row r="40" spans="1:8" ht="12">
      <c r="A40" s="1" t="s">
        <v>102</v>
      </c>
      <c r="B40" s="319">
        <v>10168</v>
      </c>
      <c r="C40" s="319">
        <v>88</v>
      </c>
      <c r="D40" s="319">
        <v>14912</v>
      </c>
      <c r="E40" s="319">
        <v>1185</v>
      </c>
      <c r="F40" s="319">
        <v>17187</v>
      </c>
      <c r="G40" s="320">
        <v>921</v>
      </c>
      <c r="H40" s="291">
        <f t="shared" si="1"/>
        <v>44461</v>
      </c>
    </row>
    <row r="41" spans="1:8" s="300" customFormat="1" ht="12">
      <c r="A41" s="300" t="s">
        <v>10</v>
      </c>
      <c r="B41" s="321">
        <v>56989</v>
      </c>
      <c r="C41" s="321">
        <v>482</v>
      </c>
      <c r="D41" s="321">
        <v>85747</v>
      </c>
      <c r="E41" s="321">
        <v>6229</v>
      </c>
      <c r="F41" s="321">
        <v>96334</v>
      </c>
      <c r="G41" s="321">
        <v>4300</v>
      </c>
      <c r="H41" s="297">
        <f>SUM(H35:H40)</f>
        <v>250081</v>
      </c>
    </row>
    <row r="42" spans="2:8" s="1" customFormat="1" ht="12">
      <c r="B42" s="319"/>
      <c r="C42" s="319"/>
      <c r="D42" s="319"/>
      <c r="E42" s="319"/>
      <c r="F42" s="319"/>
      <c r="G42" s="320"/>
      <c r="H42" s="291"/>
    </row>
    <row r="43" spans="1:8" s="288" customFormat="1" ht="12">
      <c r="A43" s="288" t="s">
        <v>103</v>
      </c>
      <c r="B43" s="319"/>
      <c r="C43" s="319"/>
      <c r="D43" s="319"/>
      <c r="E43" s="319"/>
      <c r="F43" s="319"/>
      <c r="G43" s="320"/>
      <c r="H43" s="291"/>
    </row>
    <row r="44" spans="1:8" ht="12">
      <c r="A44" s="1" t="s">
        <v>104</v>
      </c>
      <c r="B44" s="319">
        <v>32</v>
      </c>
      <c r="C44" s="319">
        <v>0</v>
      </c>
      <c r="D44" s="319">
        <v>20</v>
      </c>
      <c r="E44" s="319">
        <v>0</v>
      </c>
      <c r="F44" s="319">
        <v>0</v>
      </c>
      <c r="G44" s="320">
        <v>0</v>
      </c>
      <c r="H44" s="291">
        <f>SUM(B44:G44)</f>
        <v>52</v>
      </c>
    </row>
    <row r="45" spans="1:8" s="300" customFormat="1" ht="12">
      <c r="A45" s="300" t="s">
        <v>10</v>
      </c>
      <c r="B45" s="329">
        <v>32</v>
      </c>
      <c r="C45" s="329">
        <v>0</v>
      </c>
      <c r="D45" s="329">
        <v>20</v>
      </c>
      <c r="E45" s="329">
        <v>0</v>
      </c>
      <c r="F45" s="329">
        <v>0</v>
      </c>
      <c r="G45" s="329">
        <v>0</v>
      </c>
      <c r="H45" s="330">
        <f>SUM(B45:G45)</f>
        <v>52</v>
      </c>
    </row>
    <row r="46" spans="2:8" s="1" customFormat="1" ht="12">
      <c r="B46" s="319"/>
      <c r="C46" s="319"/>
      <c r="D46" s="319"/>
      <c r="E46" s="319"/>
      <c r="F46" s="319"/>
      <c r="G46" s="320"/>
      <c r="H46" s="291"/>
    </row>
    <row r="47" spans="1:8" s="288" customFormat="1" ht="12">
      <c r="A47" s="288" t="s">
        <v>105</v>
      </c>
      <c r="B47" s="322"/>
      <c r="C47" s="322"/>
      <c r="D47" s="322"/>
      <c r="E47" s="322"/>
      <c r="F47" s="322"/>
      <c r="G47" s="323"/>
      <c r="H47" s="324"/>
    </row>
    <row r="48" spans="1:8" ht="12">
      <c r="A48" s="1" t="s">
        <v>106</v>
      </c>
      <c r="B48" s="319">
        <v>15322</v>
      </c>
      <c r="C48" s="319">
        <v>214</v>
      </c>
      <c r="D48" s="319">
        <v>23590</v>
      </c>
      <c r="E48" s="319">
        <v>2308</v>
      </c>
      <c r="F48" s="319">
        <v>31259</v>
      </c>
      <c r="G48" s="320">
        <v>1490</v>
      </c>
      <c r="H48" s="291">
        <f>SUM(B48:G48)</f>
        <v>74183</v>
      </c>
    </row>
    <row r="49" spans="1:8" ht="12">
      <c r="A49" s="1" t="s">
        <v>107</v>
      </c>
      <c r="B49" s="319">
        <v>8617</v>
      </c>
      <c r="C49" s="319">
        <v>61</v>
      </c>
      <c r="D49" s="319">
        <v>13964</v>
      </c>
      <c r="E49" s="319">
        <v>1254</v>
      </c>
      <c r="F49" s="319">
        <v>17969</v>
      </c>
      <c r="G49" s="320">
        <v>1458</v>
      </c>
      <c r="H49" s="291">
        <f>SUM(B49:G49)</f>
        <v>43323</v>
      </c>
    </row>
    <row r="50" spans="1:8" ht="12">
      <c r="A50" s="1" t="s">
        <v>108</v>
      </c>
      <c r="B50" s="319">
        <v>7167</v>
      </c>
      <c r="C50" s="319">
        <v>44</v>
      </c>
      <c r="D50" s="319">
        <v>11252</v>
      </c>
      <c r="E50" s="319">
        <v>852</v>
      </c>
      <c r="F50" s="319">
        <v>11151</v>
      </c>
      <c r="G50" s="320">
        <v>434</v>
      </c>
      <c r="H50" s="291">
        <f>SUM(B50:G50)</f>
        <v>30900</v>
      </c>
    </row>
    <row r="51" spans="1:8" s="300" customFormat="1" ht="12">
      <c r="A51" s="300" t="s">
        <v>10</v>
      </c>
      <c r="B51" s="321">
        <v>31106</v>
      </c>
      <c r="C51" s="321">
        <v>319</v>
      </c>
      <c r="D51" s="321">
        <v>48806</v>
      </c>
      <c r="E51" s="321">
        <v>4414</v>
      </c>
      <c r="F51" s="321">
        <v>60379</v>
      </c>
      <c r="G51" s="321">
        <v>3382</v>
      </c>
      <c r="H51" s="297">
        <f>SUM(H48:H50)</f>
        <v>148406</v>
      </c>
    </row>
    <row r="52" spans="2:8" s="1" customFormat="1" ht="12">
      <c r="B52" s="319"/>
      <c r="C52" s="319"/>
      <c r="D52" s="319"/>
      <c r="E52" s="319"/>
      <c r="F52" s="319"/>
      <c r="G52" s="320"/>
      <c r="H52" s="291"/>
    </row>
    <row r="53" spans="1:8" s="288" customFormat="1" ht="12">
      <c r="A53" s="331" t="s">
        <v>48</v>
      </c>
      <c r="B53" s="329">
        <f>SUM(B51,B45,B41,B32,B21,B19,B14)</f>
        <v>250391</v>
      </c>
      <c r="C53" s="329">
        <f aca="true" t="shared" si="2" ref="C53:H53">SUM(C51,C45,C41,C32,C21,C19,C14)</f>
        <v>1962</v>
      </c>
      <c r="D53" s="329">
        <f t="shared" si="2"/>
        <v>380197</v>
      </c>
      <c r="E53" s="329">
        <f t="shared" si="2"/>
        <v>27705</v>
      </c>
      <c r="F53" s="329">
        <v>429745</v>
      </c>
      <c r="G53" s="329">
        <f>SUM(G51,G45,G41,G32,G21,G19,G14)</f>
        <v>19015</v>
      </c>
      <c r="H53" s="330">
        <f t="shared" si="2"/>
        <v>1109015</v>
      </c>
    </row>
    <row r="54" spans="7:11" ht="12">
      <c r="G54" s="181"/>
      <c r="I54" s="300"/>
      <c r="J54" s="300"/>
      <c r="K54" s="300"/>
    </row>
    <row r="55" spans="1:11" ht="25.5" customHeight="1">
      <c r="A55" s="485" t="s">
        <v>358</v>
      </c>
      <c r="B55" s="485"/>
      <c r="C55" s="485"/>
      <c r="D55" s="485"/>
      <c r="E55" s="485"/>
      <c r="F55" s="485"/>
      <c r="G55" s="485"/>
      <c r="H55" s="485"/>
      <c r="I55" s="1"/>
      <c r="J55" s="1"/>
      <c r="K55" s="1"/>
    </row>
    <row r="56" spans="9:11" ht="12">
      <c r="I56" s="288"/>
      <c r="J56" s="288"/>
      <c r="K56" s="288"/>
    </row>
    <row r="60" spans="9:11" ht="12">
      <c r="I60" s="300"/>
      <c r="J60" s="300"/>
      <c r="K60" s="300"/>
    </row>
    <row r="61" spans="9:11" ht="12">
      <c r="I61" s="1"/>
      <c r="J61" s="1"/>
      <c r="K61" s="1"/>
    </row>
    <row r="62" spans="9:11" ht="12">
      <c r="I62" s="288"/>
      <c r="J62" s="288"/>
      <c r="K62" s="288"/>
    </row>
  </sheetData>
  <mergeCells count="6">
    <mergeCell ref="A2:H2"/>
    <mergeCell ref="A3:H3"/>
    <mergeCell ref="A55:H55"/>
    <mergeCell ref="B5:C5"/>
    <mergeCell ref="D5:E5"/>
    <mergeCell ref="F5:G5"/>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r:id="rId1"/>
  <headerFooter alignWithMargins="0">
    <oddFooter>&amp;R&amp;A</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Y52"/>
  <sheetViews>
    <sheetView workbookViewId="0" topLeftCell="A1">
      <selection activeCell="C33" sqref="C33"/>
    </sheetView>
  </sheetViews>
  <sheetFormatPr defaultColWidth="9.140625" defaultRowHeight="12.75"/>
  <cols>
    <col min="1" max="1" width="10.28125" style="1" customWidth="1"/>
    <col min="2" max="3" width="7.140625" style="2" customWidth="1"/>
    <col min="4" max="4" width="7.7109375" style="2" customWidth="1"/>
    <col min="5" max="7" width="7.140625" style="2" customWidth="1"/>
    <col min="8" max="8" width="8.7109375" style="2" customWidth="1"/>
    <col min="9" max="12" width="7.140625" style="2" customWidth="1"/>
    <col min="13" max="13" width="7.7109375" style="2" customWidth="1"/>
    <col min="14" max="16" width="7.140625" style="2" customWidth="1"/>
    <col min="17" max="17" width="7.140625" style="114" customWidth="1"/>
    <col min="18" max="18" width="8.7109375" style="114" customWidth="1"/>
    <col min="19" max="19" width="8.00390625" style="114" customWidth="1"/>
    <col min="20" max="22" width="8.7109375" style="2" customWidth="1"/>
    <col min="23" max="23" width="7.140625" style="2" customWidth="1"/>
    <col min="24" max="16384" width="9.140625" style="2" customWidth="1"/>
  </cols>
  <sheetData>
    <row r="1" ht="12">
      <c r="A1" s="97" t="s">
        <v>244</v>
      </c>
    </row>
    <row r="2" spans="1:22" ht="12">
      <c r="A2" s="479" t="s">
        <v>165</v>
      </c>
      <c r="B2" s="479"/>
      <c r="C2" s="479"/>
      <c r="D2" s="479"/>
      <c r="E2" s="479"/>
      <c r="F2" s="479"/>
      <c r="G2" s="479"/>
      <c r="H2" s="479"/>
      <c r="I2" s="479"/>
      <c r="J2" s="479"/>
      <c r="K2" s="479"/>
      <c r="L2" s="479"/>
      <c r="M2" s="479"/>
      <c r="N2" s="479"/>
      <c r="O2" s="479"/>
      <c r="P2" s="479"/>
      <c r="Q2" s="479"/>
      <c r="R2" s="479"/>
      <c r="S2" s="479"/>
      <c r="T2" s="479"/>
      <c r="U2" s="479"/>
      <c r="V2" s="479"/>
    </row>
    <row r="3" spans="1:22" ht="12">
      <c r="A3" s="479" t="s">
        <v>166</v>
      </c>
      <c r="B3" s="479"/>
      <c r="C3" s="479"/>
      <c r="D3" s="479"/>
      <c r="E3" s="479"/>
      <c r="F3" s="479"/>
      <c r="G3" s="479"/>
      <c r="H3" s="479"/>
      <c r="I3" s="479"/>
      <c r="J3" s="479"/>
      <c r="K3" s="479"/>
      <c r="L3" s="479"/>
      <c r="M3" s="479"/>
      <c r="N3" s="479"/>
      <c r="O3" s="479"/>
      <c r="P3" s="479"/>
      <c r="Q3" s="479"/>
      <c r="R3" s="479"/>
      <c r="S3" s="479"/>
      <c r="T3" s="479"/>
      <c r="U3" s="479"/>
      <c r="V3" s="479"/>
    </row>
    <row r="4" ht="12.75" thickBot="1"/>
    <row r="5" spans="1:22" ht="12">
      <c r="A5" s="332"/>
      <c r="B5" s="333" t="s">
        <v>19</v>
      </c>
      <c r="C5" s="334"/>
      <c r="D5" s="334"/>
      <c r="E5" s="335"/>
      <c r="F5" s="334"/>
      <c r="G5" s="334"/>
      <c r="H5" s="333" t="s">
        <v>23</v>
      </c>
      <c r="I5" s="334"/>
      <c r="J5" s="334"/>
      <c r="K5" s="335"/>
      <c r="L5" s="334"/>
      <c r="M5" s="334"/>
      <c r="N5" s="333" t="s">
        <v>61</v>
      </c>
      <c r="O5" s="334"/>
      <c r="P5" s="334"/>
      <c r="Q5" s="335"/>
      <c r="R5" s="334"/>
      <c r="S5" s="334"/>
      <c r="T5" s="333" t="s">
        <v>10</v>
      </c>
      <c r="U5" s="334"/>
      <c r="V5" s="334"/>
    </row>
    <row r="6" spans="1:22" ht="12">
      <c r="A6" s="336"/>
      <c r="B6" s="337" t="s">
        <v>109</v>
      </c>
      <c r="C6" s="338"/>
      <c r="D6" s="338"/>
      <c r="E6" s="337" t="s">
        <v>110</v>
      </c>
      <c r="F6" s="338"/>
      <c r="G6" s="339"/>
      <c r="H6" s="337" t="s">
        <v>109</v>
      </c>
      <c r="I6" s="338"/>
      <c r="J6" s="338"/>
      <c r="K6" s="337" t="s">
        <v>110</v>
      </c>
      <c r="L6" s="338"/>
      <c r="M6" s="339"/>
      <c r="N6" s="337" t="s">
        <v>362</v>
      </c>
      <c r="O6" s="338"/>
      <c r="P6" s="338"/>
      <c r="Q6" s="488" t="s">
        <v>110</v>
      </c>
      <c r="R6" s="489"/>
      <c r="S6" s="490"/>
      <c r="T6" s="340"/>
      <c r="U6" s="341"/>
      <c r="V6" s="341"/>
    </row>
    <row r="7" spans="1:22" ht="12">
      <c r="A7" s="342" t="s">
        <v>111</v>
      </c>
      <c r="B7" s="343" t="s">
        <v>58</v>
      </c>
      <c r="C7" s="344" t="s">
        <v>59</v>
      </c>
      <c r="D7" s="344" t="s">
        <v>60</v>
      </c>
      <c r="E7" s="343" t="s">
        <v>58</v>
      </c>
      <c r="F7" s="344" t="s">
        <v>59</v>
      </c>
      <c r="G7" s="344" t="s">
        <v>60</v>
      </c>
      <c r="H7" s="343" t="s">
        <v>58</v>
      </c>
      <c r="I7" s="344" t="s">
        <v>59</v>
      </c>
      <c r="J7" s="344" t="s">
        <v>60</v>
      </c>
      <c r="K7" s="343" t="s">
        <v>58</v>
      </c>
      <c r="L7" s="344" t="s">
        <v>59</v>
      </c>
      <c r="M7" s="344" t="s">
        <v>60</v>
      </c>
      <c r="N7" s="343" t="s">
        <v>58</v>
      </c>
      <c r="O7" s="344" t="s">
        <v>59</v>
      </c>
      <c r="P7" s="344" t="s">
        <v>60</v>
      </c>
      <c r="Q7" s="345" t="s">
        <v>58</v>
      </c>
      <c r="R7" s="346" t="s">
        <v>59</v>
      </c>
      <c r="S7" s="346" t="s">
        <v>60</v>
      </c>
      <c r="T7" s="347" t="s">
        <v>58</v>
      </c>
      <c r="U7" s="348" t="s">
        <v>59</v>
      </c>
      <c r="V7" s="348" t="s">
        <v>60</v>
      </c>
    </row>
    <row r="8" spans="1:22" ht="6.75" customHeight="1">
      <c r="A8" s="348"/>
      <c r="B8" s="347"/>
      <c r="C8" s="348"/>
      <c r="D8" s="348"/>
      <c r="E8" s="347"/>
      <c r="F8" s="348"/>
      <c r="G8" s="348"/>
      <c r="H8" s="347"/>
      <c r="I8" s="348"/>
      <c r="J8" s="348"/>
      <c r="K8" s="347"/>
      <c r="L8" s="348"/>
      <c r="M8" s="348"/>
      <c r="N8" s="347"/>
      <c r="O8" s="348"/>
      <c r="P8" s="348"/>
      <c r="Q8" s="349"/>
      <c r="R8" s="350"/>
      <c r="S8" s="350"/>
      <c r="T8" s="347"/>
      <c r="U8" s="348"/>
      <c r="V8" s="348"/>
    </row>
    <row r="9" spans="1:22" ht="11.25" customHeight="1">
      <c r="A9" s="351">
        <v>2008</v>
      </c>
      <c r="B9" s="352">
        <v>1</v>
      </c>
      <c r="C9" s="133">
        <v>0</v>
      </c>
      <c r="D9" s="133">
        <v>1</v>
      </c>
      <c r="E9" s="353">
        <v>0</v>
      </c>
      <c r="F9" s="336">
        <v>0</v>
      </c>
      <c r="G9" s="354">
        <v>0</v>
      </c>
      <c r="H9" s="353"/>
      <c r="I9" s="336"/>
      <c r="J9" s="336"/>
      <c r="K9" s="52"/>
      <c r="L9" s="336"/>
      <c r="M9" s="336"/>
      <c r="N9" s="52"/>
      <c r="O9" s="336"/>
      <c r="P9" s="336"/>
      <c r="Q9" s="116"/>
      <c r="R9" s="133"/>
      <c r="S9" s="133"/>
      <c r="T9" s="52">
        <f>SUM(Q9,N9,K9,H9,E9,B9)</f>
        <v>1</v>
      </c>
      <c r="U9" s="336">
        <f>SUM(R9,O9,L9,I9,F9,C9)</f>
        <v>0</v>
      </c>
      <c r="V9" s="336">
        <f>SUM(T9:U9)</f>
        <v>1</v>
      </c>
    </row>
    <row r="10" spans="1:22" ht="12">
      <c r="A10" s="351">
        <v>2007</v>
      </c>
      <c r="B10" s="353">
        <v>20684</v>
      </c>
      <c r="C10" s="336">
        <v>19793</v>
      </c>
      <c r="D10" s="336">
        <v>40477</v>
      </c>
      <c r="E10" s="353">
        <v>56</v>
      </c>
      <c r="F10" s="336">
        <v>26</v>
      </c>
      <c r="G10" s="354">
        <v>82</v>
      </c>
      <c r="H10" s="353"/>
      <c r="I10" s="336"/>
      <c r="J10" s="336"/>
      <c r="K10" s="52"/>
      <c r="L10" s="336"/>
      <c r="M10" s="336"/>
      <c r="N10" s="52"/>
      <c r="O10" s="336"/>
      <c r="P10" s="336"/>
      <c r="Q10" s="116"/>
      <c r="R10" s="133"/>
      <c r="S10" s="133"/>
      <c r="T10" s="52">
        <f>SUM(Q10,N10,K10,H10,E10,B10)</f>
        <v>20740</v>
      </c>
      <c r="U10" s="336">
        <f>SUM(R10,O10,L10,I10,F10,C10)</f>
        <v>19819</v>
      </c>
      <c r="V10" s="336">
        <f>SUM(T10:U10)</f>
        <v>40559</v>
      </c>
    </row>
    <row r="11" spans="1:22" ht="12">
      <c r="A11" s="355">
        <v>2006</v>
      </c>
      <c r="B11" s="353">
        <v>35928</v>
      </c>
      <c r="C11" s="336">
        <v>34565</v>
      </c>
      <c r="D11" s="336">
        <v>70493</v>
      </c>
      <c r="E11" s="353">
        <v>188</v>
      </c>
      <c r="F11" s="336">
        <v>107</v>
      </c>
      <c r="G11" s="354">
        <v>295</v>
      </c>
      <c r="H11" s="353"/>
      <c r="I11" s="53"/>
      <c r="J11" s="53"/>
      <c r="K11" s="52"/>
      <c r="L11" s="53"/>
      <c r="M11" s="53"/>
      <c r="N11" s="52"/>
      <c r="O11" s="53"/>
      <c r="P11" s="53"/>
      <c r="Q11" s="116"/>
      <c r="R11" s="117"/>
      <c r="S11" s="117"/>
      <c r="T11" s="52">
        <f aca="true" t="shared" si="0" ref="T11:T48">SUM(Q11,N11,K11,H11,E11,B11)</f>
        <v>36116</v>
      </c>
      <c r="U11" s="336">
        <f aca="true" t="shared" si="1" ref="U11:U48">SUM(R11,O11,L11,I11,F11,C11)</f>
        <v>34672</v>
      </c>
      <c r="V11" s="336">
        <f aca="true" t="shared" si="2" ref="V11:V48">SUM(T11:U11)</f>
        <v>70788</v>
      </c>
    </row>
    <row r="12" spans="1:22" ht="12">
      <c r="A12" s="356">
        <f>A11-1</f>
        <v>2005</v>
      </c>
      <c r="B12" s="353">
        <v>35295</v>
      </c>
      <c r="C12" s="53">
        <v>33634</v>
      </c>
      <c r="D12" s="336">
        <v>68929</v>
      </c>
      <c r="E12" s="353">
        <v>275</v>
      </c>
      <c r="F12" s="53">
        <v>120</v>
      </c>
      <c r="G12" s="336">
        <v>395</v>
      </c>
      <c r="H12" s="353">
        <v>0</v>
      </c>
      <c r="I12" s="53">
        <v>1</v>
      </c>
      <c r="J12" s="53">
        <v>1</v>
      </c>
      <c r="K12" s="52">
        <v>0</v>
      </c>
      <c r="L12" s="53">
        <v>0</v>
      </c>
      <c r="M12" s="53">
        <v>0</v>
      </c>
      <c r="N12" s="52"/>
      <c r="O12" s="53"/>
      <c r="P12" s="53"/>
      <c r="Q12" s="116"/>
      <c r="R12" s="117"/>
      <c r="S12" s="117"/>
      <c r="T12" s="52">
        <f t="shared" si="0"/>
        <v>35570</v>
      </c>
      <c r="U12" s="336">
        <f t="shared" si="1"/>
        <v>33755</v>
      </c>
      <c r="V12" s="336">
        <f t="shared" si="2"/>
        <v>69325</v>
      </c>
    </row>
    <row r="13" spans="1:22" ht="12">
      <c r="A13" s="356">
        <f>A12-1</f>
        <v>2004</v>
      </c>
      <c r="B13" s="353">
        <v>34013</v>
      </c>
      <c r="C13" s="53">
        <v>32835</v>
      </c>
      <c r="D13" s="336">
        <v>66848</v>
      </c>
      <c r="E13" s="353">
        <v>464</v>
      </c>
      <c r="F13" s="53">
        <v>222</v>
      </c>
      <c r="G13" s="336">
        <v>686</v>
      </c>
      <c r="H13" s="353">
        <v>281</v>
      </c>
      <c r="I13" s="53">
        <v>334</v>
      </c>
      <c r="J13" s="53">
        <v>615</v>
      </c>
      <c r="K13" s="52">
        <v>13</v>
      </c>
      <c r="L13" s="53">
        <v>3</v>
      </c>
      <c r="M13" s="53">
        <v>16</v>
      </c>
      <c r="N13" s="52"/>
      <c r="O13" s="53"/>
      <c r="P13" s="53"/>
      <c r="Q13" s="116"/>
      <c r="R13" s="117"/>
      <c r="S13" s="117"/>
      <c r="T13" s="52">
        <f t="shared" si="0"/>
        <v>34771</v>
      </c>
      <c r="U13" s="336">
        <f t="shared" si="1"/>
        <v>33394</v>
      </c>
      <c r="V13" s="336">
        <f t="shared" si="2"/>
        <v>68165</v>
      </c>
    </row>
    <row r="14" spans="1:22" ht="12">
      <c r="A14" s="356">
        <f aca="true" t="shared" si="3" ref="A14:A47">A13-1</f>
        <v>2003</v>
      </c>
      <c r="B14" s="357">
        <v>2180</v>
      </c>
      <c r="C14" s="358">
        <v>1452</v>
      </c>
      <c r="D14" s="358">
        <v>3632</v>
      </c>
      <c r="E14" s="357">
        <v>274</v>
      </c>
      <c r="F14" s="358">
        <v>129</v>
      </c>
      <c r="G14" s="359">
        <v>403</v>
      </c>
      <c r="H14" s="357">
        <v>29914</v>
      </c>
      <c r="I14" s="360">
        <v>29957</v>
      </c>
      <c r="J14" s="360">
        <v>59871</v>
      </c>
      <c r="K14" s="361">
        <v>1061</v>
      </c>
      <c r="L14" s="360">
        <v>565</v>
      </c>
      <c r="M14" s="362">
        <v>1626</v>
      </c>
      <c r="N14" s="116">
        <v>1</v>
      </c>
      <c r="O14" s="117">
        <v>0</v>
      </c>
      <c r="P14" s="117">
        <v>1</v>
      </c>
      <c r="Q14" s="116">
        <v>0</v>
      </c>
      <c r="R14" s="117">
        <v>0</v>
      </c>
      <c r="S14" s="117">
        <v>0</v>
      </c>
      <c r="T14" s="52">
        <f t="shared" si="0"/>
        <v>33430</v>
      </c>
      <c r="U14" s="336">
        <f t="shared" si="1"/>
        <v>32103</v>
      </c>
      <c r="V14" s="336">
        <f t="shared" si="2"/>
        <v>65533</v>
      </c>
    </row>
    <row r="15" spans="1:22" ht="12">
      <c r="A15" s="356">
        <f t="shared" si="3"/>
        <v>2002</v>
      </c>
      <c r="B15" s="353">
        <v>9</v>
      </c>
      <c r="C15" s="53">
        <v>2</v>
      </c>
      <c r="D15" s="336">
        <v>11</v>
      </c>
      <c r="E15" s="353">
        <v>69</v>
      </c>
      <c r="F15" s="53">
        <v>30</v>
      </c>
      <c r="G15" s="336">
        <v>99</v>
      </c>
      <c r="H15" s="353">
        <v>31483</v>
      </c>
      <c r="I15" s="336">
        <v>30855</v>
      </c>
      <c r="J15" s="363">
        <v>62338</v>
      </c>
      <c r="K15" s="52">
        <v>1709</v>
      </c>
      <c r="L15" s="336">
        <v>891</v>
      </c>
      <c r="M15" s="363">
        <v>2600</v>
      </c>
      <c r="N15" s="52">
        <v>0</v>
      </c>
      <c r="O15" s="53">
        <v>0</v>
      </c>
      <c r="P15" s="53">
        <v>0</v>
      </c>
      <c r="Q15" s="116">
        <v>0</v>
      </c>
      <c r="R15" s="117">
        <v>0</v>
      </c>
      <c r="S15" s="117">
        <v>0</v>
      </c>
      <c r="T15" s="52">
        <f t="shared" si="0"/>
        <v>33270</v>
      </c>
      <c r="U15" s="336">
        <f t="shared" si="1"/>
        <v>31778</v>
      </c>
      <c r="V15" s="336">
        <f t="shared" si="2"/>
        <v>65048</v>
      </c>
    </row>
    <row r="16" spans="1:22" ht="12">
      <c r="A16" s="356">
        <f t="shared" si="3"/>
        <v>2001</v>
      </c>
      <c r="B16" s="52">
        <v>0</v>
      </c>
      <c r="C16" s="53">
        <v>0</v>
      </c>
      <c r="D16" s="53">
        <v>0</v>
      </c>
      <c r="E16" s="52">
        <v>0</v>
      </c>
      <c r="F16" s="53">
        <v>2</v>
      </c>
      <c r="G16" s="336">
        <v>2</v>
      </c>
      <c r="H16" s="52">
        <v>30932</v>
      </c>
      <c r="I16" s="53">
        <v>30766</v>
      </c>
      <c r="J16" s="53">
        <v>61698</v>
      </c>
      <c r="K16" s="52">
        <v>2353</v>
      </c>
      <c r="L16" s="53">
        <v>1308</v>
      </c>
      <c r="M16" s="53">
        <v>3661</v>
      </c>
      <c r="N16" s="52">
        <v>0</v>
      </c>
      <c r="O16" s="53">
        <v>0</v>
      </c>
      <c r="P16" s="53">
        <v>0</v>
      </c>
      <c r="Q16" s="116">
        <v>0</v>
      </c>
      <c r="R16" s="117">
        <v>0</v>
      </c>
      <c r="S16" s="117">
        <v>0</v>
      </c>
      <c r="T16" s="52">
        <f t="shared" si="0"/>
        <v>33285</v>
      </c>
      <c r="U16" s="336">
        <f t="shared" si="1"/>
        <v>32076</v>
      </c>
      <c r="V16" s="336">
        <f t="shared" si="2"/>
        <v>65361</v>
      </c>
    </row>
    <row r="17" spans="1:22" ht="12">
      <c r="A17" s="356">
        <f t="shared" si="3"/>
        <v>2000</v>
      </c>
      <c r="B17" s="52"/>
      <c r="C17" s="53"/>
      <c r="D17" s="53"/>
      <c r="E17" s="52"/>
      <c r="F17" s="53"/>
      <c r="G17" s="53"/>
      <c r="H17" s="52">
        <v>31206</v>
      </c>
      <c r="I17" s="53">
        <v>31110</v>
      </c>
      <c r="J17" s="53">
        <v>62316</v>
      </c>
      <c r="K17" s="52">
        <v>2869</v>
      </c>
      <c r="L17" s="53">
        <v>1647</v>
      </c>
      <c r="M17" s="53">
        <v>4516</v>
      </c>
      <c r="N17" s="52">
        <v>0</v>
      </c>
      <c r="O17" s="53">
        <v>0</v>
      </c>
      <c r="P17" s="53">
        <v>0</v>
      </c>
      <c r="Q17" s="116">
        <v>0</v>
      </c>
      <c r="R17" s="117">
        <v>0</v>
      </c>
      <c r="S17" s="117">
        <v>0</v>
      </c>
      <c r="T17" s="52">
        <f t="shared" si="0"/>
        <v>34075</v>
      </c>
      <c r="U17" s="336">
        <f t="shared" si="1"/>
        <v>32757</v>
      </c>
      <c r="V17" s="336">
        <f t="shared" si="2"/>
        <v>66832</v>
      </c>
    </row>
    <row r="18" spans="1:22" ht="12">
      <c r="A18" s="356">
        <f t="shared" si="3"/>
        <v>1999</v>
      </c>
      <c r="B18" s="52"/>
      <c r="C18" s="53"/>
      <c r="D18" s="53"/>
      <c r="E18" s="52"/>
      <c r="F18" s="53"/>
      <c r="G18" s="53"/>
      <c r="H18" s="52">
        <v>30698</v>
      </c>
      <c r="I18" s="53">
        <v>30939</v>
      </c>
      <c r="J18" s="53">
        <v>61637</v>
      </c>
      <c r="K18" s="52">
        <v>3045</v>
      </c>
      <c r="L18" s="53">
        <v>1901</v>
      </c>
      <c r="M18" s="53">
        <v>4946</v>
      </c>
      <c r="N18" s="52">
        <v>13</v>
      </c>
      <c r="O18" s="53">
        <v>7</v>
      </c>
      <c r="P18" s="53">
        <v>20</v>
      </c>
      <c r="Q18" s="116">
        <v>1</v>
      </c>
      <c r="R18" s="117">
        <v>0</v>
      </c>
      <c r="S18" s="117">
        <v>1</v>
      </c>
      <c r="T18" s="52">
        <f t="shared" si="0"/>
        <v>33757</v>
      </c>
      <c r="U18" s="336">
        <f t="shared" si="1"/>
        <v>32847</v>
      </c>
      <c r="V18" s="336">
        <f t="shared" si="2"/>
        <v>66604</v>
      </c>
    </row>
    <row r="19" spans="1:22" ht="12">
      <c r="A19" s="356">
        <f t="shared" si="3"/>
        <v>1998</v>
      </c>
      <c r="B19" s="52"/>
      <c r="C19" s="53"/>
      <c r="D19" s="53"/>
      <c r="E19" s="52"/>
      <c r="F19" s="53"/>
      <c r="G19" s="53"/>
      <c r="H19" s="52">
        <v>30855</v>
      </c>
      <c r="I19" s="53">
        <v>30616</v>
      </c>
      <c r="J19" s="53">
        <v>61471</v>
      </c>
      <c r="K19" s="52">
        <v>3143</v>
      </c>
      <c r="L19" s="53">
        <v>1990</v>
      </c>
      <c r="M19" s="53">
        <v>5133</v>
      </c>
      <c r="N19" s="52">
        <v>441</v>
      </c>
      <c r="O19" s="53">
        <v>390</v>
      </c>
      <c r="P19" s="336">
        <v>831</v>
      </c>
      <c r="Q19" s="116">
        <v>0</v>
      </c>
      <c r="R19" s="117">
        <v>0</v>
      </c>
      <c r="S19" s="364">
        <v>0</v>
      </c>
      <c r="T19" s="52">
        <f t="shared" si="0"/>
        <v>34439</v>
      </c>
      <c r="U19" s="336">
        <f t="shared" si="1"/>
        <v>32996</v>
      </c>
      <c r="V19" s="336">
        <f t="shared" si="2"/>
        <v>67435</v>
      </c>
    </row>
    <row r="20" spans="1:22" ht="12">
      <c r="A20" s="356">
        <f t="shared" si="3"/>
        <v>1997</v>
      </c>
      <c r="B20" s="52"/>
      <c r="C20" s="53"/>
      <c r="D20" s="53"/>
      <c r="E20" s="52"/>
      <c r="F20" s="336"/>
      <c r="G20" s="363"/>
      <c r="H20" s="361">
        <v>4968</v>
      </c>
      <c r="I20" s="360">
        <v>4561</v>
      </c>
      <c r="J20" s="360">
        <v>9529</v>
      </c>
      <c r="K20" s="361">
        <v>2844</v>
      </c>
      <c r="L20" s="360">
        <v>1799</v>
      </c>
      <c r="M20" s="362">
        <v>4643</v>
      </c>
      <c r="N20" s="361">
        <v>27049</v>
      </c>
      <c r="O20" s="360">
        <v>27352</v>
      </c>
      <c r="P20" s="360">
        <v>54401</v>
      </c>
      <c r="Q20" s="365">
        <v>207</v>
      </c>
      <c r="R20" s="366">
        <v>54</v>
      </c>
      <c r="S20" s="367">
        <v>261</v>
      </c>
      <c r="T20" s="52">
        <f t="shared" si="0"/>
        <v>35068</v>
      </c>
      <c r="U20" s="336">
        <f t="shared" si="1"/>
        <v>33766</v>
      </c>
      <c r="V20" s="336">
        <f t="shared" si="2"/>
        <v>68834</v>
      </c>
    </row>
    <row r="21" spans="1:22" ht="12">
      <c r="A21" s="356">
        <f t="shared" si="3"/>
        <v>1996</v>
      </c>
      <c r="B21" s="52"/>
      <c r="C21" s="53"/>
      <c r="D21" s="53"/>
      <c r="E21" s="52"/>
      <c r="F21" s="336"/>
      <c r="G21" s="363"/>
      <c r="H21" s="52">
        <v>361</v>
      </c>
      <c r="I21" s="336">
        <v>345</v>
      </c>
      <c r="J21" s="336">
        <v>706</v>
      </c>
      <c r="K21" s="52">
        <v>285</v>
      </c>
      <c r="L21" s="53">
        <v>184</v>
      </c>
      <c r="M21" s="53">
        <v>469</v>
      </c>
      <c r="N21" s="52">
        <v>32748</v>
      </c>
      <c r="O21" s="336">
        <v>32291</v>
      </c>
      <c r="P21" s="363">
        <v>65039</v>
      </c>
      <c r="Q21" s="116">
        <v>1689</v>
      </c>
      <c r="R21" s="133">
        <v>887</v>
      </c>
      <c r="S21" s="364">
        <v>2576</v>
      </c>
      <c r="T21" s="52">
        <f t="shared" si="0"/>
        <v>35083</v>
      </c>
      <c r="U21" s="336">
        <f t="shared" si="1"/>
        <v>33707</v>
      </c>
      <c r="V21" s="336">
        <f t="shared" si="2"/>
        <v>68790</v>
      </c>
    </row>
    <row r="22" spans="1:22" ht="12">
      <c r="A22" s="356">
        <f t="shared" si="3"/>
        <v>1995</v>
      </c>
      <c r="B22" s="52"/>
      <c r="C22" s="53"/>
      <c r="D22" s="53"/>
      <c r="E22" s="52"/>
      <c r="F22" s="53"/>
      <c r="G22" s="53"/>
      <c r="H22" s="52">
        <v>7</v>
      </c>
      <c r="I22" s="336">
        <v>5</v>
      </c>
      <c r="J22" s="53">
        <v>12</v>
      </c>
      <c r="K22" s="52">
        <v>49</v>
      </c>
      <c r="L22" s="53">
        <v>46</v>
      </c>
      <c r="M22" s="53">
        <v>95</v>
      </c>
      <c r="N22" s="52">
        <v>33030</v>
      </c>
      <c r="O22" s="53">
        <v>32572</v>
      </c>
      <c r="P22" s="336">
        <v>65602</v>
      </c>
      <c r="Q22" s="116">
        <v>2012</v>
      </c>
      <c r="R22" s="117">
        <v>1070</v>
      </c>
      <c r="S22" s="364">
        <v>3082</v>
      </c>
      <c r="T22" s="52">
        <f t="shared" si="0"/>
        <v>35098</v>
      </c>
      <c r="U22" s="336">
        <f t="shared" si="1"/>
        <v>33693</v>
      </c>
      <c r="V22" s="336">
        <f t="shared" si="2"/>
        <v>68791</v>
      </c>
    </row>
    <row r="23" spans="1:22" ht="12">
      <c r="A23" s="356">
        <f t="shared" si="3"/>
        <v>1994</v>
      </c>
      <c r="B23" s="52"/>
      <c r="C23" s="53"/>
      <c r="D23" s="53"/>
      <c r="E23" s="52"/>
      <c r="F23" s="53"/>
      <c r="G23" s="53"/>
      <c r="H23" s="52">
        <v>0</v>
      </c>
      <c r="I23" s="53">
        <v>2</v>
      </c>
      <c r="J23" s="53">
        <v>2</v>
      </c>
      <c r="K23" s="52">
        <v>0</v>
      </c>
      <c r="L23" s="53">
        <v>0</v>
      </c>
      <c r="M23" s="53">
        <v>0</v>
      </c>
      <c r="N23" s="52">
        <v>32879</v>
      </c>
      <c r="O23" s="53">
        <v>32169</v>
      </c>
      <c r="P23" s="336">
        <v>65048</v>
      </c>
      <c r="Q23" s="116">
        <v>1938</v>
      </c>
      <c r="R23" s="117">
        <v>1075</v>
      </c>
      <c r="S23" s="364">
        <v>3013</v>
      </c>
      <c r="T23" s="52">
        <f t="shared" si="0"/>
        <v>34817</v>
      </c>
      <c r="U23" s="336">
        <f t="shared" si="1"/>
        <v>33246</v>
      </c>
      <c r="V23" s="336">
        <f t="shared" si="2"/>
        <v>68063</v>
      </c>
    </row>
    <row r="24" spans="1:22" ht="12">
      <c r="A24" s="356">
        <f t="shared" si="3"/>
        <v>1993</v>
      </c>
      <c r="B24" s="52"/>
      <c r="C24" s="53"/>
      <c r="D24" s="53"/>
      <c r="E24" s="52"/>
      <c r="F24" s="53"/>
      <c r="G24" s="53"/>
      <c r="H24" s="368">
        <v>0</v>
      </c>
      <c r="I24" s="295">
        <v>1</v>
      </c>
      <c r="J24" s="295">
        <v>1</v>
      </c>
      <c r="K24" s="52">
        <v>0</v>
      </c>
      <c r="L24" s="53">
        <v>0</v>
      </c>
      <c r="M24" s="53">
        <v>0</v>
      </c>
      <c r="N24" s="52">
        <v>33138</v>
      </c>
      <c r="O24" s="53">
        <v>33469</v>
      </c>
      <c r="P24" s="336">
        <v>66607</v>
      </c>
      <c r="Q24" s="116">
        <v>1898</v>
      </c>
      <c r="R24" s="117">
        <v>1053</v>
      </c>
      <c r="S24" s="364">
        <v>2951</v>
      </c>
      <c r="T24" s="52">
        <f>SUM(Q24,N24,K24,H26,E24,B24)</f>
        <v>35036</v>
      </c>
      <c r="U24" s="336">
        <f>SUM(R24,O24,L24,I24,F24,C24)</f>
        <v>34523</v>
      </c>
      <c r="V24" s="336">
        <f t="shared" si="2"/>
        <v>69559</v>
      </c>
    </row>
    <row r="25" spans="1:22" ht="12">
      <c r="A25" s="356">
        <f t="shared" si="3"/>
        <v>1992</v>
      </c>
      <c r="B25" s="52"/>
      <c r="C25" s="53"/>
      <c r="D25" s="53"/>
      <c r="E25" s="52"/>
      <c r="F25" s="53"/>
      <c r="G25" s="53"/>
      <c r="H25" s="52"/>
      <c r="I25" s="53"/>
      <c r="J25" s="53"/>
      <c r="K25" s="353"/>
      <c r="L25" s="53"/>
      <c r="M25" s="354"/>
      <c r="N25" s="353">
        <v>33064</v>
      </c>
      <c r="O25" s="53">
        <v>33349</v>
      </c>
      <c r="P25" s="336">
        <v>66413</v>
      </c>
      <c r="Q25" s="116">
        <v>1803</v>
      </c>
      <c r="R25" s="131">
        <v>1083</v>
      </c>
      <c r="S25" s="364">
        <v>2886</v>
      </c>
      <c r="T25" s="52">
        <f t="shared" si="0"/>
        <v>34867</v>
      </c>
      <c r="U25" s="336">
        <f t="shared" si="1"/>
        <v>34432</v>
      </c>
      <c r="V25" s="336">
        <f t="shared" si="2"/>
        <v>69299</v>
      </c>
    </row>
    <row r="26" spans="1:22" ht="12">
      <c r="A26" s="356">
        <f t="shared" si="3"/>
        <v>1991</v>
      </c>
      <c r="B26" s="52"/>
      <c r="C26" s="53"/>
      <c r="D26" s="53"/>
      <c r="E26" s="52"/>
      <c r="F26" s="53"/>
      <c r="G26" s="53"/>
      <c r="H26" s="52"/>
      <c r="I26" s="53"/>
      <c r="J26" s="53"/>
      <c r="K26" s="52"/>
      <c r="L26" s="336"/>
      <c r="M26" s="363"/>
      <c r="N26" s="361">
        <v>16341</v>
      </c>
      <c r="O26" s="360">
        <v>12715</v>
      </c>
      <c r="P26" s="360">
        <v>29056</v>
      </c>
      <c r="Q26" s="365">
        <v>1151</v>
      </c>
      <c r="R26" s="366">
        <v>735</v>
      </c>
      <c r="S26" s="367">
        <v>1886</v>
      </c>
      <c r="T26" s="52">
        <f>SUM(Q26,N26,K26,H26,E26,B26)</f>
        <v>17492</v>
      </c>
      <c r="U26" s="336">
        <f>SUM(R26,O26,L26,I26,F26,C26)</f>
        <v>13450</v>
      </c>
      <c r="V26" s="336">
        <f>SUM(T26:U26)</f>
        <v>30942</v>
      </c>
    </row>
    <row r="27" spans="1:22" ht="12">
      <c r="A27" s="356">
        <f t="shared" si="3"/>
        <v>1990</v>
      </c>
      <c r="B27" s="52"/>
      <c r="C27" s="53"/>
      <c r="D27" s="53"/>
      <c r="E27" s="52"/>
      <c r="F27" s="53"/>
      <c r="G27" s="53"/>
      <c r="H27" s="52"/>
      <c r="I27" s="336"/>
      <c r="J27" s="363"/>
      <c r="K27" s="52"/>
      <c r="L27" s="336"/>
      <c r="M27" s="363"/>
      <c r="N27" s="52">
        <v>6955</v>
      </c>
      <c r="O27" s="336">
        <v>4844</v>
      </c>
      <c r="P27" s="336">
        <v>11799</v>
      </c>
      <c r="Q27" s="116">
        <v>607</v>
      </c>
      <c r="R27" s="133">
        <v>438</v>
      </c>
      <c r="S27" s="364">
        <v>1045</v>
      </c>
      <c r="T27" s="52">
        <f t="shared" si="0"/>
        <v>7562</v>
      </c>
      <c r="U27" s="336">
        <f t="shared" si="1"/>
        <v>5282</v>
      </c>
      <c r="V27" s="336">
        <f t="shared" si="2"/>
        <v>12844</v>
      </c>
    </row>
    <row r="28" spans="1:22" ht="12">
      <c r="A28" s="356">
        <f t="shared" si="3"/>
        <v>1989</v>
      </c>
      <c r="B28" s="52"/>
      <c r="C28" s="53"/>
      <c r="D28" s="53"/>
      <c r="E28" s="52"/>
      <c r="F28" s="53"/>
      <c r="G28" s="53"/>
      <c r="H28" s="52"/>
      <c r="I28" s="336"/>
      <c r="J28" s="336"/>
      <c r="K28" s="52"/>
      <c r="L28" s="336"/>
      <c r="M28" s="336"/>
      <c r="N28" s="52">
        <v>2050</v>
      </c>
      <c r="O28" s="336">
        <v>1404</v>
      </c>
      <c r="P28" s="336">
        <v>3454</v>
      </c>
      <c r="Q28" s="116">
        <v>316</v>
      </c>
      <c r="R28" s="133">
        <v>279</v>
      </c>
      <c r="S28" s="133">
        <v>595</v>
      </c>
      <c r="T28" s="52">
        <f t="shared" si="0"/>
        <v>2366</v>
      </c>
      <c r="U28" s="336">
        <f t="shared" si="1"/>
        <v>1683</v>
      </c>
      <c r="V28" s="336">
        <f t="shared" si="2"/>
        <v>4049</v>
      </c>
    </row>
    <row r="29" spans="1:22" ht="12">
      <c r="A29" s="356">
        <f t="shared" si="3"/>
        <v>1988</v>
      </c>
      <c r="B29" s="52"/>
      <c r="C29" s="53"/>
      <c r="D29" s="53"/>
      <c r="E29" s="52"/>
      <c r="F29" s="53"/>
      <c r="G29" s="53"/>
      <c r="H29" s="52"/>
      <c r="I29" s="336"/>
      <c r="J29" s="336"/>
      <c r="K29" s="52"/>
      <c r="L29" s="336"/>
      <c r="M29" s="336"/>
      <c r="N29" s="52">
        <v>535</v>
      </c>
      <c r="O29" s="336">
        <v>464</v>
      </c>
      <c r="P29" s="336">
        <v>999</v>
      </c>
      <c r="Q29" s="116">
        <v>193</v>
      </c>
      <c r="R29" s="133">
        <v>147</v>
      </c>
      <c r="S29" s="133">
        <v>340</v>
      </c>
      <c r="T29" s="52">
        <f t="shared" si="0"/>
        <v>728</v>
      </c>
      <c r="U29" s="336">
        <f t="shared" si="1"/>
        <v>611</v>
      </c>
      <c r="V29" s="336">
        <f t="shared" si="2"/>
        <v>1339</v>
      </c>
    </row>
    <row r="30" spans="1:22" ht="12">
      <c r="A30" s="356">
        <f t="shared" si="3"/>
        <v>1987</v>
      </c>
      <c r="B30" s="52"/>
      <c r="C30" s="53"/>
      <c r="D30" s="53"/>
      <c r="E30" s="52"/>
      <c r="F30" s="53"/>
      <c r="G30" s="53"/>
      <c r="H30" s="52"/>
      <c r="I30" s="336"/>
      <c r="J30" s="336"/>
      <c r="K30" s="52"/>
      <c r="L30" s="336"/>
      <c r="M30" s="336"/>
      <c r="N30" s="52">
        <v>141</v>
      </c>
      <c r="O30" s="336">
        <v>125</v>
      </c>
      <c r="P30" s="336">
        <v>266</v>
      </c>
      <c r="Q30" s="116">
        <v>96</v>
      </c>
      <c r="R30" s="133">
        <v>89</v>
      </c>
      <c r="S30" s="133">
        <v>185</v>
      </c>
      <c r="T30" s="52">
        <f t="shared" si="0"/>
        <v>237</v>
      </c>
      <c r="U30" s="336">
        <f t="shared" si="1"/>
        <v>214</v>
      </c>
      <c r="V30" s="336">
        <f t="shared" si="2"/>
        <v>451</v>
      </c>
    </row>
    <row r="31" spans="1:22" ht="12">
      <c r="A31" s="356">
        <f t="shared" si="3"/>
        <v>1986</v>
      </c>
      <c r="B31" s="52"/>
      <c r="C31" s="53"/>
      <c r="D31" s="53"/>
      <c r="E31" s="52"/>
      <c r="F31" s="53"/>
      <c r="G31" s="53"/>
      <c r="H31" s="52"/>
      <c r="I31" s="336"/>
      <c r="J31" s="336"/>
      <c r="K31" s="52"/>
      <c r="L31" s="336"/>
      <c r="M31" s="336"/>
      <c r="N31" s="52">
        <v>46</v>
      </c>
      <c r="O31" s="336">
        <v>55</v>
      </c>
      <c r="P31" s="336">
        <v>101</v>
      </c>
      <c r="Q31" s="116">
        <v>52</v>
      </c>
      <c r="R31" s="133">
        <v>36</v>
      </c>
      <c r="S31" s="133">
        <v>88</v>
      </c>
      <c r="T31" s="52">
        <f t="shared" si="0"/>
        <v>98</v>
      </c>
      <c r="U31" s="336">
        <f t="shared" si="1"/>
        <v>91</v>
      </c>
      <c r="V31" s="336">
        <f t="shared" si="2"/>
        <v>189</v>
      </c>
    </row>
    <row r="32" spans="1:22" ht="12">
      <c r="A32" s="356">
        <f t="shared" si="3"/>
        <v>1985</v>
      </c>
      <c r="B32" s="52"/>
      <c r="C32" s="53"/>
      <c r="D32" s="53"/>
      <c r="E32" s="52"/>
      <c r="F32" s="53"/>
      <c r="G32" s="53"/>
      <c r="H32" s="52"/>
      <c r="I32" s="336"/>
      <c r="J32" s="336"/>
      <c r="K32" s="52"/>
      <c r="L32" s="336"/>
      <c r="M32" s="336"/>
      <c r="N32" s="52">
        <v>16</v>
      </c>
      <c r="O32" s="336">
        <v>21</v>
      </c>
      <c r="P32" s="336">
        <v>37</v>
      </c>
      <c r="Q32" s="116">
        <v>16</v>
      </c>
      <c r="R32" s="133">
        <v>13</v>
      </c>
      <c r="S32" s="133">
        <v>29</v>
      </c>
      <c r="T32" s="52">
        <f t="shared" si="0"/>
        <v>32</v>
      </c>
      <c r="U32" s="336">
        <f t="shared" si="1"/>
        <v>34</v>
      </c>
      <c r="V32" s="336">
        <f t="shared" si="2"/>
        <v>66</v>
      </c>
    </row>
    <row r="33" spans="1:22" ht="12">
      <c r="A33" s="356">
        <f t="shared" si="3"/>
        <v>1984</v>
      </c>
      <c r="B33" s="52"/>
      <c r="C33" s="53"/>
      <c r="D33" s="53"/>
      <c r="E33" s="52"/>
      <c r="F33" s="53"/>
      <c r="G33" s="53"/>
      <c r="H33" s="52"/>
      <c r="I33" s="336"/>
      <c r="J33" s="336"/>
      <c r="K33" s="52"/>
      <c r="L33" s="336"/>
      <c r="M33" s="336"/>
      <c r="N33" s="52">
        <v>13</v>
      </c>
      <c r="O33" s="336">
        <v>5</v>
      </c>
      <c r="P33" s="336">
        <v>18</v>
      </c>
      <c r="Q33" s="116">
        <v>4</v>
      </c>
      <c r="R33" s="133">
        <v>8</v>
      </c>
      <c r="S33" s="133">
        <v>12</v>
      </c>
      <c r="T33" s="52">
        <f t="shared" si="0"/>
        <v>17</v>
      </c>
      <c r="U33" s="336">
        <f t="shared" si="1"/>
        <v>13</v>
      </c>
      <c r="V33" s="336">
        <f t="shared" si="2"/>
        <v>30</v>
      </c>
    </row>
    <row r="34" spans="1:22" ht="12">
      <c r="A34" s="356">
        <f t="shared" si="3"/>
        <v>1983</v>
      </c>
      <c r="B34" s="52"/>
      <c r="C34" s="53"/>
      <c r="D34" s="53"/>
      <c r="E34" s="52"/>
      <c r="F34" s="53"/>
      <c r="G34" s="53"/>
      <c r="H34" s="52"/>
      <c r="I34" s="336"/>
      <c r="J34" s="336"/>
      <c r="K34" s="52"/>
      <c r="L34" s="336"/>
      <c r="M34" s="336"/>
      <c r="N34" s="52">
        <v>4</v>
      </c>
      <c r="O34" s="336">
        <v>6</v>
      </c>
      <c r="P34" s="336">
        <v>10</v>
      </c>
      <c r="Q34" s="116">
        <v>1</v>
      </c>
      <c r="R34" s="133">
        <v>1</v>
      </c>
      <c r="S34" s="133">
        <v>2</v>
      </c>
      <c r="T34" s="52">
        <f t="shared" si="0"/>
        <v>5</v>
      </c>
      <c r="U34" s="336">
        <f t="shared" si="1"/>
        <v>7</v>
      </c>
      <c r="V34" s="336">
        <f t="shared" si="2"/>
        <v>12</v>
      </c>
    </row>
    <row r="35" spans="1:22" ht="12">
      <c r="A35" s="356">
        <f t="shared" si="3"/>
        <v>1982</v>
      </c>
      <c r="B35" s="52"/>
      <c r="C35" s="53"/>
      <c r="D35" s="53"/>
      <c r="E35" s="52"/>
      <c r="F35" s="53"/>
      <c r="G35" s="53"/>
      <c r="H35" s="52"/>
      <c r="I35" s="336"/>
      <c r="J35" s="336"/>
      <c r="K35" s="52"/>
      <c r="L35" s="336"/>
      <c r="M35" s="336"/>
      <c r="N35" s="52">
        <v>4</v>
      </c>
      <c r="O35" s="336">
        <v>4</v>
      </c>
      <c r="P35" s="336">
        <v>8</v>
      </c>
      <c r="Q35" s="116">
        <v>3</v>
      </c>
      <c r="R35" s="133">
        <v>0</v>
      </c>
      <c r="S35" s="133">
        <v>3</v>
      </c>
      <c r="T35" s="52">
        <f t="shared" si="0"/>
        <v>7</v>
      </c>
      <c r="U35" s="336">
        <f t="shared" si="1"/>
        <v>4</v>
      </c>
      <c r="V35" s="336">
        <f t="shared" si="2"/>
        <v>11</v>
      </c>
    </row>
    <row r="36" spans="1:22" ht="12">
      <c r="A36" s="356">
        <f t="shared" si="3"/>
        <v>1981</v>
      </c>
      <c r="B36" s="52"/>
      <c r="C36" s="53"/>
      <c r="D36" s="53"/>
      <c r="E36" s="52"/>
      <c r="F36" s="53"/>
      <c r="G36" s="53"/>
      <c r="H36" s="52"/>
      <c r="I36" s="336"/>
      <c r="J36" s="336"/>
      <c r="K36" s="52"/>
      <c r="L36" s="336"/>
      <c r="M36" s="336"/>
      <c r="N36" s="52">
        <v>3</v>
      </c>
      <c r="O36" s="336">
        <v>0</v>
      </c>
      <c r="P36" s="336">
        <v>3</v>
      </c>
      <c r="Q36" s="116">
        <v>1</v>
      </c>
      <c r="R36" s="133">
        <v>1</v>
      </c>
      <c r="S36" s="133">
        <v>2</v>
      </c>
      <c r="T36" s="52">
        <f t="shared" si="0"/>
        <v>4</v>
      </c>
      <c r="U36" s="336">
        <f t="shared" si="1"/>
        <v>1</v>
      </c>
      <c r="V36" s="336">
        <f t="shared" si="2"/>
        <v>5</v>
      </c>
    </row>
    <row r="37" spans="1:22" ht="12">
      <c r="A37" s="356">
        <f t="shared" si="3"/>
        <v>1980</v>
      </c>
      <c r="B37" s="52"/>
      <c r="C37" s="53"/>
      <c r="D37" s="53"/>
      <c r="E37" s="52"/>
      <c r="F37" s="53"/>
      <c r="G37" s="53"/>
      <c r="H37" s="52"/>
      <c r="I37" s="336"/>
      <c r="J37" s="336"/>
      <c r="K37" s="52"/>
      <c r="L37" s="336"/>
      <c r="M37" s="336"/>
      <c r="N37" s="52">
        <v>2</v>
      </c>
      <c r="O37" s="336">
        <v>2</v>
      </c>
      <c r="P37" s="336">
        <v>4</v>
      </c>
      <c r="Q37" s="116">
        <v>2</v>
      </c>
      <c r="R37" s="133">
        <v>0</v>
      </c>
      <c r="S37" s="133">
        <v>2</v>
      </c>
      <c r="T37" s="52">
        <f t="shared" si="0"/>
        <v>4</v>
      </c>
      <c r="U37" s="336">
        <f t="shared" si="1"/>
        <v>2</v>
      </c>
      <c r="V37" s="336">
        <f t="shared" si="2"/>
        <v>6</v>
      </c>
    </row>
    <row r="38" spans="1:22" ht="12" customHeight="1">
      <c r="A38" s="356">
        <f t="shared" si="3"/>
        <v>1979</v>
      </c>
      <c r="B38" s="52"/>
      <c r="C38" s="53"/>
      <c r="D38" s="53"/>
      <c r="E38" s="52"/>
      <c r="F38" s="53"/>
      <c r="G38" s="53"/>
      <c r="H38" s="52"/>
      <c r="I38" s="336"/>
      <c r="J38" s="336"/>
      <c r="K38" s="52"/>
      <c r="L38" s="336"/>
      <c r="M38" s="336"/>
      <c r="N38" s="52">
        <v>0</v>
      </c>
      <c r="O38" s="336">
        <v>2</v>
      </c>
      <c r="P38" s="336">
        <v>2</v>
      </c>
      <c r="Q38" s="116">
        <v>1</v>
      </c>
      <c r="R38" s="133">
        <v>2</v>
      </c>
      <c r="S38" s="133">
        <v>3</v>
      </c>
      <c r="T38" s="52">
        <f t="shared" si="0"/>
        <v>1</v>
      </c>
      <c r="U38" s="336">
        <f t="shared" si="1"/>
        <v>4</v>
      </c>
      <c r="V38" s="336">
        <f t="shared" si="2"/>
        <v>5</v>
      </c>
    </row>
    <row r="39" spans="1:22" ht="12" customHeight="1">
      <c r="A39" s="356">
        <f t="shared" si="3"/>
        <v>1978</v>
      </c>
      <c r="B39" s="52"/>
      <c r="C39" s="53"/>
      <c r="D39" s="53"/>
      <c r="E39" s="52"/>
      <c r="F39" s="53"/>
      <c r="G39" s="53"/>
      <c r="H39" s="52"/>
      <c r="I39" s="336"/>
      <c r="J39" s="336"/>
      <c r="K39" s="52"/>
      <c r="L39" s="336"/>
      <c r="M39" s="336"/>
      <c r="N39" s="52">
        <v>0</v>
      </c>
      <c r="O39" s="336">
        <v>2</v>
      </c>
      <c r="P39" s="336">
        <v>2</v>
      </c>
      <c r="Q39" s="116">
        <v>1</v>
      </c>
      <c r="R39" s="133">
        <v>0</v>
      </c>
      <c r="S39" s="133">
        <v>1</v>
      </c>
      <c r="T39" s="52">
        <f t="shared" si="0"/>
        <v>1</v>
      </c>
      <c r="U39" s="336">
        <f t="shared" si="1"/>
        <v>2</v>
      </c>
      <c r="V39" s="336">
        <f t="shared" si="2"/>
        <v>3</v>
      </c>
    </row>
    <row r="40" spans="1:22" ht="12" customHeight="1">
      <c r="A40" s="356">
        <f t="shared" si="3"/>
        <v>1977</v>
      </c>
      <c r="B40" s="52"/>
      <c r="C40" s="53"/>
      <c r="D40" s="53"/>
      <c r="E40" s="52"/>
      <c r="F40" s="53"/>
      <c r="G40" s="53"/>
      <c r="H40" s="52"/>
      <c r="I40" s="336"/>
      <c r="J40" s="336"/>
      <c r="K40" s="52"/>
      <c r="L40" s="336"/>
      <c r="M40" s="336"/>
      <c r="N40" s="52">
        <v>0</v>
      </c>
      <c r="O40" s="336">
        <v>2</v>
      </c>
      <c r="P40" s="336">
        <v>2</v>
      </c>
      <c r="Q40" s="116">
        <v>0</v>
      </c>
      <c r="R40" s="133">
        <v>2</v>
      </c>
      <c r="S40" s="133">
        <v>2</v>
      </c>
      <c r="T40" s="52">
        <f t="shared" si="0"/>
        <v>0</v>
      </c>
      <c r="U40" s="336">
        <f t="shared" si="1"/>
        <v>4</v>
      </c>
      <c r="V40" s="336">
        <f t="shared" si="2"/>
        <v>4</v>
      </c>
    </row>
    <row r="41" spans="1:22" ht="12" customHeight="1">
      <c r="A41" s="356">
        <f t="shared" si="3"/>
        <v>1976</v>
      </c>
      <c r="B41" s="52"/>
      <c r="C41" s="53"/>
      <c r="D41" s="53"/>
      <c r="E41" s="52"/>
      <c r="F41" s="53"/>
      <c r="G41" s="53"/>
      <c r="H41" s="52"/>
      <c r="I41" s="336"/>
      <c r="J41" s="336"/>
      <c r="K41" s="52"/>
      <c r="L41" s="336"/>
      <c r="M41" s="336"/>
      <c r="N41" s="52">
        <v>2</v>
      </c>
      <c r="O41" s="336">
        <v>3</v>
      </c>
      <c r="P41" s="336">
        <v>5</v>
      </c>
      <c r="Q41" s="116">
        <v>0</v>
      </c>
      <c r="R41" s="133">
        <v>1</v>
      </c>
      <c r="S41" s="133">
        <v>1</v>
      </c>
      <c r="T41" s="52">
        <f t="shared" si="0"/>
        <v>2</v>
      </c>
      <c r="U41" s="336">
        <f t="shared" si="1"/>
        <v>4</v>
      </c>
      <c r="V41" s="336">
        <f t="shared" si="2"/>
        <v>6</v>
      </c>
    </row>
    <row r="42" spans="1:22" ht="12" customHeight="1">
      <c r="A42" s="356">
        <f t="shared" si="3"/>
        <v>1975</v>
      </c>
      <c r="B42" s="52"/>
      <c r="C42" s="53"/>
      <c r="D42" s="53"/>
      <c r="E42" s="52"/>
      <c r="F42" s="53"/>
      <c r="G42" s="53"/>
      <c r="H42" s="52"/>
      <c r="I42" s="336"/>
      <c r="J42" s="336"/>
      <c r="K42" s="52"/>
      <c r="L42" s="336"/>
      <c r="M42" s="336"/>
      <c r="N42" s="52">
        <v>1</v>
      </c>
      <c r="O42" s="336">
        <v>0</v>
      </c>
      <c r="P42" s="336">
        <v>1</v>
      </c>
      <c r="Q42" s="116">
        <v>1</v>
      </c>
      <c r="R42" s="133">
        <v>0</v>
      </c>
      <c r="S42" s="133">
        <v>1</v>
      </c>
      <c r="T42" s="52">
        <f t="shared" si="0"/>
        <v>2</v>
      </c>
      <c r="U42" s="336">
        <f t="shared" si="1"/>
        <v>0</v>
      </c>
      <c r="V42" s="336">
        <f t="shared" si="2"/>
        <v>2</v>
      </c>
    </row>
    <row r="43" spans="1:22" ht="12" customHeight="1">
      <c r="A43" s="356">
        <f t="shared" si="3"/>
        <v>1974</v>
      </c>
      <c r="B43" s="52"/>
      <c r="C43" s="53"/>
      <c r="D43" s="53"/>
      <c r="E43" s="52"/>
      <c r="F43" s="53"/>
      <c r="G43" s="53"/>
      <c r="H43" s="52"/>
      <c r="I43" s="336"/>
      <c r="J43" s="336"/>
      <c r="K43" s="52"/>
      <c r="L43" s="336"/>
      <c r="M43" s="336"/>
      <c r="N43" s="52">
        <v>0</v>
      </c>
      <c r="O43" s="336">
        <v>1</v>
      </c>
      <c r="P43" s="336">
        <v>1</v>
      </c>
      <c r="Q43" s="116">
        <v>0</v>
      </c>
      <c r="R43" s="133">
        <v>0</v>
      </c>
      <c r="S43" s="133">
        <v>0</v>
      </c>
      <c r="T43" s="52">
        <f t="shared" si="0"/>
        <v>0</v>
      </c>
      <c r="U43" s="336">
        <f t="shared" si="1"/>
        <v>1</v>
      </c>
      <c r="V43" s="336">
        <f t="shared" si="2"/>
        <v>1</v>
      </c>
    </row>
    <row r="44" spans="1:22" ht="12" customHeight="1">
      <c r="A44" s="356">
        <f t="shared" si="3"/>
        <v>1973</v>
      </c>
      <c r="B44" s="52"/>
      <c r="C44" s="53"/>
      <c r="D44" s="53"/>
      <c r="E44" s="52"/>
      <c r="F44" s="53"/>
      <c r="G44" s="53"/>
      <c r="H44" s="52"/>
      <c r="I44" s="336"/>
      <c r="J44" s="336"/>
      <c r="K44" s="52"/>
      <c r="L44" s="336"/>
      <c r="M44" s="336"/>
      <c r="N44" s="52">
        <v>0</v>
      </c>
      <c r="O44" s="336">
        <v>1</v>
      </c>
      <c r="P44" s="336">
        <v>1</v>
      </c>
      <c r="Q44" s="116">
        <v>1</v>
      </c>
      <c r="R44" s="133">
        <v>0</v>
      </c>
      <c r="S44" s="133">
        <v>1</v>
      </c>
      <c r="T44" s="52">
        <f t="shared" si="0"/>
        <v>1</v>
      </c>
      <c r="U44" s="336">
        <f t="shared" si="1"/>
        <v>1</v>
      </c>
      <c r="V44" s="336">
        <f t="shared" si="2"/>
        <v>2</v>
      </c>
    </row>
    <row r="45" spans="1:22" ht="12" customHeight="1">
      <c r="A45" s="356">
        <f t="shared" si="3"/>
        <v>1972</v>
      </c>
      <c r="B45" s="52"/>
      <c r="C45" s="53"/>
      <c r="D45" s="53"/>
      <c r="E45" s="52"/>
      <c r="F45" s="53"/>
      <c r="G45" s="53"/>
      <c r="H45" s="52"/>
      <c r="I45" s="336"/>
      <c r="J45" s="336"/>
      <c r="K45" s="52"/>
      <c r="L45" s="336"/>
      <c r="M45" s="336"/>
      <c r="N45" s="52">
        <v>0</v>
      </c>
      <c r="O45" s="336">
        <v>1</v>
      </c>
      <c r="P45" s="336">
        <v>1</v>
      </c>
      <c r="Q45" s="116">
        <v>2</v>
      </c>
      <c r="R45" s="133">
        <v>0</v>
      </c>
      <c r="S45" s="133">
        <v>2</v>
      </c>
      <c r="T45" s="52">
        <f t="shared" si="0"/>
        <v>2</v>
      </c>
      <c r="U45" s="336">
        <f t="shared" si="1"/>
        <v>1</v>
      </c>
      <c r="V45" s="336">
        <f t="shared" si="2"/>
        <v>3</v>
      </c>
    </row>
    <row r="46" spans="1:22" ht="12" customHeight="1">
      <c r="A46" s="356">
        <f t="shared" si="3"/>
        <v>1971</v>
      </c>
      <c r="B46" s="52"/>
      <c r="C46" s="53"/>
      <c r="D46" s="53"/>
      <c r="E46" s="52"/>
      <c r="F46" s="53"/>
      <c r="G46" s="53"/>
      <c r="H46" s="52"/>
      <c r="I46" s="336"/>
      <c r="J46" s="336"/>
      <c r="K46" s="52"/>
      <c r="L46" s="336"/>
      <c r="M46" s="336"/>
      <c r="N46" s="52">
        <v>1</v>
      </c>
      <c r="O46" s="336">
        <v>2</v>
      </c>
      <c r="P46" s="336">
        <v>3</v>
      </c>
      <c r="Q46" s="116">
        <v>1</v>
      </c>
      <c r="R46" s="133">
        <v>1</v>
      </c>
      <c r="S46" s="133">
        <v>2</v>
      </c>
      <c r="T46" s="52">
        <f t="shared" si="0"/>
        <v>2</v>
      </c>
      <c r="U46" s="336">
        <f t="shared" si="1"/>
        <v>3</v>
      </c>
      <c r="V46" s="336">
        <f t="shared" si="2"/>
        <v>5</v>
      </c>
    </row>
    <row r="47" spans="1:22" ht="12" customHeight="1">
      <c r="A47" s="356">
        <f t="shared" si="3"/>
        <v>1970</v>
      </c>
      <c r="B47" s="52"/>
      <c r="C47" s="53"/>
      <c r="D47" s="53"/>
      <c r="E47" s="52"/>
      <c r="F47" s="53"/>
      <c r="G47" s="53"/>
      <c r="H47" s="52"/>
      <c r="I47" s="336"/>
      <c r="J47" s="336"/>
      <c r="K47" s="52"/>
      <c r="L47" s="336"/>
      <c r="M47" s="336"/>
      <c r="N47" s="52">
        <v>1</v>
      </c>
      <c r="O47" s="336">
        <v>0</v>
      </c>
      <c r="P47" s="336">
        <v>1</v>
      </c>
      <c r="Q47" s="116">
        <v>0</v>
      </c>
      <c r="R47" s="133">
        <v>1</v>
      </c>
      <c r="S47" s="133">
        <v>1</v>
      </c>
      <c r="T47" s="52">
        <f t="shared" si="0"/>
        <v>1</v>
      </c>
      <c r="U47" s="336">
        <f t="shared" si="1"/>
        <v>1</v>
      </c>
      <c r="V47" s="336">
        <f t="shared" si="2"/>
        <v>2</v>
      </c>
    </row>
    <row r="48" spans="1:22" ht="12" customHeight="1">
      <c r="A48" s="356" t="str">
        <f>(A47-1)&amp;" "&amp;"en vroeger"</f>
        <v>1969 en vroeger</v>
      </c>
      <c r="B48" s="52"/>
      <c r="C48" s="53"/>
      <c r="D48" s="53"/>
      <c r="E48" s="52"/>
      <c r="F48" s="53"/>
      <c r="G48" s="53"/>
      <c r="H48" s="52"/>
      <c r="I48" s="336"/>
      <c r="J48" s="336"/>
      <c r="K48" s="52"/>
      <c r="L48" s="336"/>
      <c r="M48" s="336"/>
      <c r="N48" s="52">
        <v>2</v>
      </c>
      <c r="O48" s="336">
        <v>7</v>
      </c>
      <c r="P48" s="336">
        <v>9</v>
      </c>
      <c r="Q48" s="116">
        <v>26</v>
      </c>
      <c r="R48" s="133">
        <v>16</v>
      </c>
      <c r="S48" s="133">
        <v>42</v>
      </c>
      <c r="T48" s="52">
        <f t="shared" si="0"/>
        <v>28</v>
      </c>
      <c r="U48" s="336">
        <f t="shared" si="1"/>
        <v>23</v>
      </c>
      <c r="V48" s="336">
        <f t="shared" si="2"/>
        <v>51</v>
      </c>
    </row>
    <row r="49" spans="1:25" s="283" customFormat="1" ht="12">
      <c r="A49" s="71" t="s">
        <v>10</v>
      </c>
      <c r="B49" s="369">
        <f>SUM(B9:B48)</f>
        <v>128110</v>
      </c>
      <c r="C49" s="69">
        <f aca="true" t="shared" si="4" ref="C49:V49">SUM(C9:C48)</f>
        <v>122281</v>
      </c>
      <c r="D49" s="69">
        <f t="shared" si="4"/>
        <v>250391</v>
      </c>
      <c r="E49" s="369">
        <f t="shared" si="4"/>
        <v>1326</v>
      </c>
      <c r="F49" s="69">
        <f t="shared" si="4"/>
        <v>636</v>
      </c>
      <c r="G49" s="69">
        <f t="shared" si="4"/>
        <v>1962</v>
      </c>
      <c r="H49" s="369">
        <f t="shared" si="4"/>
        <v>190705</v>
      </c>
      <c r="I49" s="69">
        <f t="shared" si="4"/>
        <v>189492</v>
      </c>
      <c r="J49" s="69">
        <f t="shared" si="4"/>
        <v>380197</v>
      </c>
      <c r="K49" s="369">
        <f t="shared" si="4"/>
        <v>17371</v>
      </c>
      <c r="L49" s="69">
        <f t="shared" si="4"/>
        <v>10334</v>
      </c>
      <c r="M49" s="69">
        <f t="shared" si="4"/>
        <v>27705</v>
      </c>
      <c r="N49" s="369">
        <f t="shared" si="4"/>
        <v>218480</v>
      </c>
      <c r="O49" s="69">
        <f t="shared" si="4"/>
        <v>211265</v>
      </c>
      <c r="P49" s="69">
        <f t="shared" si="4"/>
        <v>429745</v>
      </c>
      <c r="Q49" s="369">
        <f t="shared" si="4"/>
        <v>12023</v>
      </c>
      <c r="R49" s="69">
        <f t="shared" si="4"/>
        <v>6992</v>
      </c>
      <c r="S49" s="69">
        <f t="shared" si="4"/>
        <v>19015</v>
      </c>
      <c r="T49" s="369">
        <f t="shared" si="4"/>
        <v>568015</v>
      </c>
      <c r="U49" s="69">
        <f t="shared" si="4"/>
        <v>541000</v>
      </c>
      <c r="V49" s="69">
        <f t="shared" si="4"/>
        <v>1109015</v>
      </c>
      <c r="W49" s="2"/>
      <c r="X49" s="2"/>
      <c r="Y49" s="2"/>
    </row>
    <row r="50" ht="8.25" customHeight="1">
      <c r="S50" s="117"/>
    </row>
    <row r="51" spans="1:19" ht="12" customHeight="1">
      <c r="A51" s="472" t="s">
        <v>358</v>
      </c>
      <c r="I51" s="114"/>
      <c r="J51" s="114"/>
      <c r="K51" s="114"/>
      <c r="Q51" s="2"/>
      <c r="R51" s="2"/>
      <c r="S51" s="2"/>
    </row>
    <row r="52" ht="12">
      <c r="A52" s="351"/>
    </row>
  </sheetData>
  <mergeCells count="3">
    <mergeCell ref="Q6:S6"/>
    <mergeCell ref="A2:V2"/>
    <mergeCell ref="A3:V3"/>
  </mergeCells>
  <printOptions horizontalCentered="1"/>
  <pageMargins left="0.3937007874015748" right="0.3937007874015748" top="0.7874015748031497" bottom="0.5905511811023623" header="0.5118110236220472" footer="0.5118110236220472"/>
  <pageSetup fitToHeight="1" fitToWidth="1" horizontalDpi="600" verticalDpi="600" orientation="landscape" paperSize="9" scale="83" r:id="rId1"/>
  <headerFooter alignWithMargins="0">
    <oddFooter>&amp;R&amp;A</oddFooter>
  </headerFooter>
</worksheet>
</file>

<file path=xl/worksheets/sheet7.xml><?xml version="1.0" encoding="utf-8"?>
<worksheet xmlns="http://schemas.openxmlformats.org/spreadsheetml/2006/main" xmlns:r="http://schemas.openxmlformats.org/officeDocument/2006/relationships">
  <dimension ref="A1:AL79"/>
  <sheetViews>
    <sheetView workbookViewId="0" topLeftCell="A1">
      <selection activeCell="I42" sqref="I42"/>
    </sheetView>
  </sheetViews>
  <sheetFormatPr defaultColWidth="9.140625" defaultRowHeight="12.75"/>
  <cols>
    <col min="1" max="1" width="11.7109375" style="93" customWidth="1"/>
    <col min="2" max="3" width="8.00390625" style="114" customWidth="1"/>
    <col min="4" max="4" width="8.00390625" style="93" customWidth="1"/>
    <col min="5" max="6" width="7.140625" style="114" customWidth="1"/>
    <col min="7" max="7" width="7.140625" style="93" customWidth="1"/>
    <col min="8" max="9" width="7.140625" style="114" customWidth="1"/>
    <col min="10" max="10" width="7.140625" style="93" customWidth="1"/>
    <col min="11" max="34" width="7.140625" style="114" customWidth="1"/>
    <col min="35" max="37" width="8.421875" style="114" customWidth="1"/>
    <col min="38" max="16384" width="8.57421875" style="114" customWidth="1"/>
  </cols>
  <sheetData>
    <row r="1" spans="1:10" ht="12">
      <c r="A1" s="97" t="s">
        <v>244</v>
      </c>
      <c r="D1" s="114"/>
      <c r="G1" s="114"/>
      <c r="J1" s="114"/>
    </row>
    <row r="2" spans="1:31" ht="12.75" customHeight="1">
      <c r="A2" s="492" t="s">
        <v>194</v>
      </c>
      <c r="B2" s="492"/>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row>
    <row r="3" spans="1:31" ht="12">
      <c r="A3" s="491" t="s">
        <v>239</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row>
    <row r="4" spans="1:10" ht="9.75" customHeight="1" thickBot="1">
      <c r="A4" s="167"/>
      <c r="B4" s="168"/>
      <c r="C4" s="168"/>
      <c r="D4" s="168"/>
      <c r="E4" s="168"/>
      <c r="F4" s="168"/>
      <c r="G4" s="168"/>
      <c r="H4" s="168"/>
      <c r="I4" s="168"/>
      <c r="J4" s="168"/>
    </row>
    <row r="5" spans="1:37" ht="53.25" customHeight="1">
      <c r="A5" s="493" t="s">
        <v>111</v>
      </c>
      <c r="B5" s="495" t="s">
        <v>201</v>
      </c>
      <c r="C5" s="496"/>
      <c r="D5" s="497"/>
      <c r="E5" s="495" t="s">
        <v>202</v>
      </c>
      <c r="F5" s="496"/>
      <c r="G5" s="497"/>
      <c r="H5" s="495" t="s">
        <v>203</v>
      </c>
      <c r="I5" s="496"/>
      <c r="J5" s="497"/>
      <c r="K5" s="495" t="s">
        <v>204</v>
      </c>
      <c r="L5" s="496"/>
      <c r="M5" s="497"/>
      <c r="N5" s="495" t="s">
        <v>306</v>
      </c>
      <c r="O5" s="496"/>
      <c r="P5" s="497"/>
      <c r="Q5" s="495" t="s">
        <v>215</v>
      </c>
      <c r="R5" s="496"/>
      <c r="S5" s="497"/>
      <c r="T5" s="495" t="s">
        <v>307</v>
      </c>
      <c r="U5" s="496"/>
      <c r="V5" s="497"/>
      <c r="W5" s="495" t="s">
        <v>205</v>
      </c>
      <c r="X5" s="496"/>
      <c r="Y5" s="497"/>
      <c r="Z5" s="495" t="s">
        <v>207</v>
      </c>
      <c r="AA5" s="496"/>
      <c r="AB5" s="497"/>
      <c r="AC5" s="495" t="s">
        <v>237</v>
      </c>
      <c r="AD5" s="496"/>
      <c r="AE5" s="496"/>
      <c r="AF5" s="495" t="s">
        <v>238</v>
      </c>
      <c r="AG5" s="496"/>
      <c r="AH5" s="496"/>
      <c r="AI5" s="495" t="s">
        <v>206</v>
      </c>
      <c r="AJ5" s="496"/>
      <c r="AK5" s="496"/>
    </row>
    <row r="6" spans="1:37" ht="12">
      <c r="A6" s="494"/>
      <c r="B6" s="169" t="s">
        <v>59</v>
      </c>
      <c r="C6" s="170" t="s">
        <v>112</v>
      </c>
      <c r="D6" s="171" t="s">
        <v>60</v>
      </c>
      <c r="E6" s="169" t="s">
        <v>59</v>
      </c>
      <c r="F6" s="170" t="s">
        <v>112</v>
      </c>
      <c r="G6" s="171" t="s">
        <v>60</v>
      </c>
      <c r="H6" s="169" t="s">
        <v>59</v>
      </c>
      <c r="I6" s="170" t="s">
        <v>112</v>
      </c>
      <c r="J6" s="171" t="s">
        <v>60</v>
      </c>
      <c r="K6" s="169" t="s">
        <v>59</v>
      </c>
      <c r="L6" s="170" t="s">
        <v>112</v>
      </c>
      <c r="M6" s="170" t="s">
        <v>60</v>
      </c>
      <c r="N6" s="169" t="s">
        <v>59</v>
      </c>
      <c r="O6" s="170" t="s">
        <v>112</v>
      </c>
      <c r="P6" s="171" t="s">
        <v>60</v>
      </c>
      <c r="Q6" s="169" t="s">
        <v>59</v>
      </c>
      <c r="R6" s="170" t="s">
        <v>112</v>
      </c>
      <c r="S6" s="171" t="s">
        <v>60</v>
      </c>
      <c r="T6" s="169" t="s">
        <v>59</v>
      </c>
      <c r="U6" s="170" t="s">
        <v>112</v>
      </c>
      <c r="V6" s="171" t="s">
        <v>60</v>
      </c>
      <c r="W6" s="169" t="s">
        <v>59</v>
      </c>
      <c r="X6" s="170" t="s">
        <v>112</v>
      </c>
      <c r="Y6" s="171" t="s">
        <v>60</v>
      </c>
      <c r="Z6" s="169" t="s">
        <v>59</v>
      </c>
      <c r="AA6" s="170" t="s">
        <v>112</v>
      </c>
      <c r="AB6" s="171" t="s">
        <v>60</v>
      </c>
      <c r="AC6" s="169" t="s">
        <v>59</v>
      </c>
      <c r="AD6" s="170" t="s">
        <v>112</v>
      </c>
      <c r="AE6" s="170" t="s">
        <v>60</v>
      </c>
      <c r="AF6" s="169" t="s">
        <v>59</v>
      </c>
      <c r="AG6" s="170" t="s">
        <v>112</v>
      </c>
      <c r="AH6" s="170" t="s">
        <v>60</v>
      </c>
      <c r="AI6" s="169" t="s">
        <v>59</v>
      </c>
      <c r="AJ6" s="170" t="s">
        <v>112</v>
      </c>
      <c r="AK6" s="170" t="s">
        <v>60</v>
      </c>
    </row>
    <row r="7" spans="1:37" s="93" customFormat="1" ht="12">
      <c r="A7" s="172">
        <v>1995</v>
      </c>
      <c r="B7" s="173">
        <v>1</v>
      </c>
      <c r="C7" s="174">
        <v>0</v>
      </c>
      <c r="D7" s="175">
        <v>1</v>
      </c>
      <c r="E7" s="176">
        <v>0</v>
      </c>
      <c r="F7" s="176">
        <v>0</v>
      </c>
      <c r="G7" s="176">
        <v>0</v>
      </c>
      <c r="H7" s="173">
        <v>0</v>
      </c>
      <c r="I7" s="174">
        <v>0</v>
      </c>
      <c r="J7" s="175">
        <v>0</v>
      </c>
      <c r="K7" s="176">
        <v>0</v>
      </c>
      <c r="L7" s="176">
        <v>0</v>
      </c>
      <c r="M7" s="176">
        <v>0</v>
      </c>
      <c r="N7" s="173">
        <v>0</v>
      </c>
      <c r="O7" s="174">
        <v>0</v>
      </c>
      <c r="P7" s="174">
        <v>0</v>
      </c>
      <c r="Q7" s="173">
        <v>0</v>
      </c>
      <c r="R7" s="174">
        <v>0</v>
      </c>
      <c r="S7" s="175">
        <v>0</v>
      </c>
      <c r="T7" s="173">
        <v>0</v>
      </c>
      <c r="U7" s="174">
        <v>0</v>
      </c>
      <c r="V7" s="175">
        <v>0</v>
      </c>
      <c r="W7" s="173">
        <v>0</v>
      </c>
      <c r="X7" s="174">
        <v>0</v>
      </c>
      <c r="Y7" s="175">
        <v>0</v>
      </c>
      <c r="Z7" s="176">
        <v>0</v>
      </c>
      <c r="AA7" s="176">
        <v>0</v>
      </c>
      <c r="AB7" s="176">
        <v>0</v>
      </c>
      <c r="AC7" s="177">
        <v>0</v>
      </c>
      <c r="AD7" s="174">
        <v>0</v>
      </c>
      <c r="AE7" s="174">
        <v>0</v>
      </c>
      <c r="AF7" s="177">
        <v>0</v>
      </c>
      <c r="AG7" s="174">
        <v>0</v>
      </c>
      <c r="AH7" s="174">
        <v>0</v>
      </c>
      <c r="AI7" s="178">
        <f>B7+E7+H7+K7+N7+Q7+T7+W7+Z7+AC7+AF7</f>
        <v>1</v>
      </c>
      <c r="AJ7" s="142">
        <f>C7+F7+I7+L7+O7+R7+U7+X7+AA7+AD7+AG7</f>
        <v>0</v>
      </c>
      <c r="AK7" s="142">
        <f>D7+G7+J7+M7+P7+S7+V7+Y7+AB7+AE7+AH7</f>
        <v>1</v>
      </c>
    </row>
    <row r="8" spans="1:38" ht="12">
      <c r="A8" s="179">
        <v>1993</v>
      </c>
      <c r="B8" s="173">
        <v>8</v>
      </c>
      <c r="C8" s="174">
        <v>6</v>
      </c>
      <c r="D8" s="175">
        <v>14</v>
      </c>
      <c r="E8" s="176">
        <v>0</v>
      </c>
      <c r="F8" s="176">
        <v>0</v>
      </c>
      <c r="G8" s="176">
        <v>0</v>
      </c>
      <c r="H8" s="173">
        <v>0</v>
      </c>
      <c r="I8" s="174">
        <v>0</v>
      </c>
      <c r="J8" s="175">
        <v>0</v>
      </c>
      <c r="K8" s="176">
        <v>0</v>
      </c>
      <c r="L8" s="176">
        <v>0</v>
      </c>
      <c r="M8" s="176">
        <v>0</v>
      </c>
      <c r="N8" s="173">
        <v>0</v>
      </c>
      <c r="O8" s="174">
        <v>0</v>
      </c>
      <c r="P8" s="174">
        <v>0</v>
      </c>
      <c r="Q8" s="173">
        <v>0</v>
      </c>
      <c r="R8" s="174">
        <v>0</v>
      </c>
      <c r="S8" s="175">
        <v>0</v>
      </c>
      <c r="T8" s="173">
        <v>0</v>
      </c>
      <c r="U8" s="174">
        <v>0</v>
      </c>
      <c r="V8" s="175">
        <v>0</v>
      </c>
      <c r="W8" s="173">
        <v>0</v>
      </c>
      <c r="X8" s="174">
        <v>0</v>
      </c>
      <c r="Y8" s="175">
        <v>0</v>
      </c>
      <c r="Z8" s="176">
        <v>0</v>
      </c>
      <c r="AA8" s="176">
        <v>0</v>
      </c>
      <c r="AB8" s="176">
        <v>0</v>
      </c>
      <c r="AC8" s="173">
        <v>0</v>
      </c>
      <c r="AD8" s="174">
        <v>0</v>
      </c>
      <c r="AE8" s="174">
        <v>0</v>
      </c>
      <c r="AF8" s="173">
        <v>0</v>
      </c>
      <c r="AG8" s="174">
        <v>0</v>
      </c>
      <c r="AH8" s="174">
        <v>0</v>
      </c>
      <c r="AI8" s="180">
        <f aca="true" t="shared" si="0" ref="AI8:AK70">B8+E8+H8+K8+N8+Q8+T8+W8+Z8+AC8+AF8</f>
        <v>8</v>
      </c>
      <c r="AJ8" s="142">
        <f t="shared" si="0"/>
        <v>6</v>
      </c>
      <c r="AK8" s="142">
        <f t="shared" si="0"/>
        <v>14</v>
      </c>
      <c r="AL8" s="181"/>
    </row>
    <row r="9" spans="1:37" ht="12">
      <c r="A9" s="172">
        <v>1992</v>
      </c>
      <c r="B9" s="173">
        <v>207</v>
      </c>
      <c r="C9" s="174">
        <v>286</v>
      </c>
      <c r="D9" s="175">
        <v>493</v>
      </c>
      <c r="E9" s="176">
        <v>0</v>
      </c>
      <c r="F9" s="176">
        <v>0</v>
      </c>
      <c r="G9" s="176">
        <v>0</v>
      </c>
      <c r="H9" s="173">
        <v>0</v>
      </c>
      <c r="I9" s="174">
        <v>0</v>
      </c>
      <c r="J9" s="175">
        <v>0</v>
      </c>
      <c r="K9" s="176">
        <v>0</v>
      </c>
      <c r="L9" s="176">
        <v>0</v>
      </c>
      <c r="M9" s="176">
        <v>0</v>
      </c>
      <c r="N9" s="173">
        <v>0</v>
      </c>
      <c r="O9" s="174">
        <v>0</v>
      </c>
      <c r="P9" s="174">
        <v>0</v>
      </c>
      <c r="Q9" s="173">
        <v>0</v>
      </c>
      <c r="R9" s="174">
        <v>0</v>
      </c>
      <c r="S9" s="175">
        <v>0</v>
      </c>
      <c r="T9" s="173">
        <v>0</v>
      </c>
      <c r="U9" s="174">
        <v>0</v>
      </c>
      <c r="V9" s="175">
        <v>0</v>
      </c>
      <c r="W9" s="173">
        <v>0</v>
      </c>
      <c r="X9" s="174">
        <v>0</v>
      </c>
      <c r="Y9" s="175">
        <v>0</v>
      </c>
      <c r="Z9" s="176">
        <v>0</v>
      </c>
      <c r="AA9" s="176">
        <v>0</v>
      </c>
      <c r="AB9" s="176">
        <v>0</v>
      </c>
      <c r="AC9" s="173">
        <v>0</v>
      </c>
      <c r="AD9" s="174">
        <v>0</v>
      </c>
      <c r="AE9" s="174">
        <v>0</v>
      </c>
      <c r="AF9" s="173">
        <v>0</v>
      </c>
      <c r="AG9" s="174">
        <v>0</v>
      </c>
      <c r="AH9" s="174">
        <v>0</v>
      </c>
      <c r="AI9" s="180">
        <f t="shared" si="0"/>
        <v>207</v>
      </c>
      <c r="AJ9" s="142">
        <f t="shared" si="0"/>
        <v>286</v>
      </c>
      <c r="AK9" s="142">
        <f t="shared" si="0"/>
        <v>493</v>
      </c>
    </row>
    <row r="10" spans="1:37" ht="12">
      <c r="A10" s="179">
        <v>1991</v>
      </c>
      <c r="B10" s="173">
        <v>13082</v>
      </c>
      <c r="C10" s="174">
        <v>17431</v>
      </c>
      <c r="D10" s="175">
        <v>30513</v>
      </c>
      <c r="E10" s="176">
        <v>0</v>
      </c>
      <c r="F10" s="176">
        <v>0</v>
      </c>
      <c r="G10" s="176">
        <v>0</v>
      </c>
      <c r="H10" s="173">
        <v>0</v>
      </c>
      <c r="I10" s="174">
        <v>0</v>
      </c>
      <c r="J10" s="175">
        <v>0</v>
      </c>
      <c r="K10" s="176">
        <v>0</v>
      </c>
      <c r="L10" s="176">
        <v>0</v>
      </c>
      <c r="M10" s="176">
        <v>0</v>
      </c>
      <c r="N10" s="173">
        <v>0</v>
      </c>
      <c r="O10" s="174">
        <v>0</v>
      </c>
      <c r="P10" s="174">
        <v>0</v>
      </c>
      <c r="Q10" s="173">
        <v>0</v>
      </c>
      <c r="R10" s="174">
        <v>0</v>
      </c>
      <c r="S10" s="175">
        <v>0</v>
      </c>
      <c r="T10" s="173">
        <v>0</v>
      </c>
      <c r="U10" s="174">
        <v>0</v>
      </c>
      <c r="V10" s="175">
        <v>0</v>
      </c>
      <c r="W10" s="173">
        <v>0</v>
      </c>
      <c r="X10" s="174">
        <v>0</v>
      </c>
      <c r="Y10" s="175">
        <v>0</v>
      </c>
      <c r="Z10" s="176">
        <v>0</v>
      </c>
      <c r="AA10" s="176">
        <v>0</v>
      </c>
      <c r="AB10" s="176">
        <v>0</v>
      </c>
      <c r="AC10" s="173">
        <v>0</v>
      </c>
      <c r="AD10" s="174">
        <v>0</v>
      </c>
      <c r="AE10" s="174">
        <v>0</v>
      </c>
      <c r="AF10" s="173">
        <v>0</v>
      </c>
      <c r="AG10" s="174">
        <v>0</v>
      </c>
      <c r="AH10" s="174">
        <v>0</v>
      </c>
      <c r="AI10" s="180">
        <f t="shared" si="0"/>
        <v>13082</v>
      </c>
      <c r="AJ10" s="142">
        <f t="shared" si="0"/>
        <v>17431</v>
      </c>
      <c r="AK10" s="142">
        <f t="shared" si="0"/>
        <v>30513</v>
      </c>
    </row>
    <row r="11" spans="1:37" ht="12">
      <c r="A11" s="172">
        <v>1990</v>
      </c>
      <c r="B11" s="173">
        <v>16554</v>
      </c>
      <c r="C11" s="174">
        <v>20915</v>
      </c>
      <c r="D11" s="175">
        <v>37469</v>
      </c>
      <c r="E11" s="176">
        <v>0</v>
      </c>
      <c r="F11" s="176">
        <v>0</v>
      </c>
      <c r="G11" s="176">
        <v>0</v>
      </c>
      <c r="H11" s="173">
        <v>0</v>
      </c>
      <c r="I11" s="174">
        <v>0</v>
      </c>
      <c r="J11" s="175">
        <v>0</v>
      </c>
      <c r="K11" s="176">
        <v>0</v>
      </c>
      <c r="L11" s="176">
        <v>0</v>
      </c>
      <c r="M11" s="176">
        <v>0</v>
      </c>
      <c r="N11" s="173">
        <v>0</v>
      </c>
      <c r="O11" s="174">
        <v>0</v>
      </c>
      <c r="P11" s="174">
        <v>0</v>
      </c>
      <c r="Q11" s="173">
        <v>0</v>
      </c>
      <c r="R11" s="174">
        <v>0</v>
      </c>
      <c r="S11" s="175">
        <v>0</v>
      </c>
      <c r="T11" s="173">
        <v>0</v>
      </c>
      <c r="U11" s="174">
        <v>0</v>
      </c>
      <c r="V11" s="175">
        <v>0</v>
      </c>
      <c r="W11" s="173">
        <v>0</v>
      </c>
      <c r="X11" s="174">
        <v>0</v>
      </c>
      <c r="Y11" s="175">
        <v>0</v>
      </c>
      <c r="Z11" s="176">
        <v>0</v>
      </c>
      <c r="AA11" s="176">
        <v>0</v>
      </c>
      <c r="AB11" s="176">
        <v>0</v>
      </c>
      <c r="AC11" s="173">
        <v>0</v>
      </c>
      <c r="AD11" s="174">
        <v>0</v>
      </c>
      <c r="AE11" s="174">
        <v>0</v>
      </c>
      <c r="AF11" s="173">
        <v>0</v>
      </c>
      <c r="AG11" s="174">
        <v>0</v>
      </c>
      <c r="AH11" s="174">
        <v>0</v>
      </c>
      <c r="AI11" s="180">
        <f t="shared" si="0"/>
        <v>16554</v>
      </c>
      <c r="AJ11" s="142">
        <f t="shared" si="0"/>
        <v>20915</v>
      </c>
      <c r="AK11" s="142">
        <f t="shared" si="0"/>
        <v>37469</v>
      </c>
    </row>
    <row r="12" spans="1:37" ht="12">
      <c r="A12" s="179">
        <v>1989</v>
      </c>
      <c r="B12" s="173">
        <v>16179</v>
      </c>
      <c r="C12" s="174">
        <v>20132</v>
      </c>
      <c r="D12" s="175">
        <v>36311</v>
      </c>
      <c r="E12" s="176">
        <v>0</v>
      </c>
      <c r="F12" s="176">
        <v>3</v>
      </c>
      <c r="G12" s="176">
        <v>3</v>
      </c>
      <c r="H12" s="173">
        <v>0</v>
      </c>
      <c r="I12" s="174">
        <v>0</v>
      </c>
      <c r="J12" s="175">
        <v>0</v>
      </c>
      <c r="K12" s="176">
        <v>0</v>
      </c>
      <c r="L12" s="176">
        <v>0</v>
      </c>
      <c r="M12" s="176">
        <v>0</v>
      </c>
      <c r="N12" s="173">
        <v>0</v>
      </c>
      <c r="O12" s="174">
        <v>0</v>
      </c>
      <c r="P12" s="174">
        <v>0</v>
      </c>
      <c r="Q12" s="173">
        <v>2</v>
      </c>
      <c r="R12" s="174">
        <v>3</v>
      </c>
      <c r="S12" s="175">
        <v>5</v>
      </c>
      <c r="T12" s="173">
        <v>0</v>
      </c>
      <c r="U12" s="174">
        <v>0</v>
      </c>
      <c r="V12" s="175">
        <v>0</v>
      </c>
      <c r="W12" s="173">
        <v>0</v>
      </c>
      <c r="X12" s="174">
        <v>0</v>
      </c>
      <c r="Y12" s="175">
        <v>0</v>
      </c>
      <c r="Z12" s="176">
        <v>0</v>
      </c>
      <c r="AA12" s="176">
        <v>0</v>
      </c>
      <c r="AB12" s="176">
        <v>0</v>
      </c>
      <c r="AC12" s="173">
        <v>4</v>
      </c>
      <c r="AD12" s="176">
        <v>5</v>
      </c>
      <c r="AE12" s="176">
        <v>9</v>
      </c>
      <c r="AF12" s="173">
        <v>7</v>
      </c>
      <c r="AG12" s="176">
        <v>10</v>
      </c>
      <c r="AH12" s="176">
        <v>17</v>
      </c>
      <c r="AI12" s="180">
        <f t="shared" si="0"/>
        <v>16192</v>
      </c>
      <c r="AJ12" s="181">
        <f t="shared" si="0"/>
        <v>20153</v>
      </c>
      <c r="AK12" s="181">
        <f t="shared" si="0"/>
        <v>36345</v>
      </c>
    </row>
    <row r="13" spans="1:37" ht="12">
      <c r="A13" s="172">
        <v>1988</v>
      </c>
      <c r="B13" s="173">
        <v>14041</v>
      </c>
      <c r="C13" s="174">
        <v>15977</v>
      </c>
      <c r="D13" s="175">
        <v>30018</v>
      </c>
      <c r="E13" s="176">
        <v>52</v>
      </c>
      <c r="F13" s="176">
        <v>313</v>
      </c>
      <c r="G13" s="176">
        <v>365</v>
      </c>
      <c r="H13" s="173">
        <v>5</v>
      </c>
      <c r="I13" s="174">
        <v>3</v>
      </c>
      <c r="J13" s="175">
        <v>8</v>
      </c>
      <c r="K13" s="176">
        <v>0</v>
      </c>
      <c r="L13" s="176">
        <v>0</v>
      </c>
      <c r="M13" s="176">
        <v>0</v>
      </c>
      <c r="N13" s="173">
        <v>0</v>
      </c>
      <c r="O13" s="174">
        <v>0</v>
      </c>
      <c r="P13" s="174">
        <v>0</v>
      </c>
      <c r="Q13" s="173">
        <v>22</v>
      </c>
      <c r="R13" s="174">
        <v>89</v>
      </c>
      <c r="S13" s="175">
        <v>111</v>
      </c>
      <c r="T13" s="173">
        <v>0</v>
      </c>
      <c r="U13" s="174">
        <v>0</v>
      </c>
      <c r="V13" s="175">
        <v>0</v>
      </c>
      <c r="W13" s="173">
        <v>2</v>
      </c>
      <c r="X13" s="174">
        <v>2</v>
      </c>
      <c r="Y13" s="175">
        <v>4</v>
      </c>
      <c r="Z13" s="176">
        <v>2</v>
      </c>
      <c r="AA13" s="176">
        <v>1</v>
      </c>
      <c r="AB13" s="176">
        <v>3</v>
      </c>
      <c r="AC13" s="173">
        <v>38</v>
      </c>
      <c r="AD13" s="176">
        <v>87</v>
      </c>
      <c r="AE13" s="176">
        <v>125</v>
      </c>
      <c r="AF13" s="173">
        <v>700</v>
      </c>
      <c r="AG13" s="176">
        <v>943</v>
      </c>
      <c r="AH13" s="176">
        <v>1643</v>
      </c>
      <c r="AI13" s="180">
        <f t="shared" si="0"/>
        <v>14862</v>
      </c>
      <c r="AJ13" s="181">
        <f t="shared" si="0"/>
        <v>17415</v>
      </c>
      <c r="AK13" s="181">
        <f t="shared" si="0"/>
        <v>32277</v>
      </c>
    </row>
    <row r="14" spans="1:37" ht="12">
      <c r="A14" s="179">
        <v>1987</v>
      </c>
      <c r="B14" s="173">
        <v>10719</v>
      </c>
      <c r="C14" s="174">
        <v>10943</v>
      </c>
      <c r="D14" s="175">
        <v>21662</v>
      </c>
      <c r="E14" s="176">
        <v>75</v>
      </c>
      <c r="F14" s="176">
        <v>290</v>
      </c>
      <c r="G14" s="176">
        <v>365</v>
      </c>
      <c r="H14" s="173">
        <v>147</v>
      </c>
      <c r="I14" s="174">
        <v>192</v>
      </c>
      <c r="J14" s="175">
        <v>339</v>
      </c>
      <c r="K14" s="176">
        <v>0</v>
      </c>
      <c r="L14" s="176">
        <v>4</v>
      </c>
      <c r="M14" s="176">
        <v>4</v>
      </c>
      <c r="N14" s="173">
        <v>0</v>
      </c>
      <c r="O14" s="174">
        <v>1</v>
      </c>
      <c r="P14" s="174">
        <v>1</v>
      </c>
      <c r="Q14" s="173">
        <v>164</v>
      </c>
      <c r="R14" s="174">
        <v>411</v>
      </c>
      <c r="S14" s="175">
        <v>575</v>
      </c>
      <c r="T14" s="173">
        <v>0</v>
      </c>
      <c r="U14" s="174">
        <v>0</v>
      </c>
      <c r="V14" s="175">
        <v>0</v>
      </c>
      <c r="W14" s="173">
        <v>45</v>
      </c>
      <c r="X14" s="174">
        <v>56</v>
      </c>
      <c r="Y14" s="175">
        <v>101</v>
      </c>
      <c r="Z14" s="176">
        <v>41</v>
      </c>
      <c r="AA14" s="176">
        <v>48</v>
      </c>
      <c r="AB14" s="176">
        <v>89</v>
      </c>
      <c r="AC14" s="173">
        <v>122</v>
      </c>
      <c r="AD14" s="176">
        <v>213</v>
      </c>
      <c r="AE14" s="176">
        <v>335</v>
      </c>
      <c r="AF14" s="173">
        <v>717</v>
      </c>
      <c r="AG14" s="176">
        <v>689</v>
      </c>
      <c r="AH14" s="176">
        <v>1406</v>
      </c>
      <c r="AI14" s="180">
        <f t="shared" si="0"/>
        <v>12030</v>
      </c>
      <c r="AJ14" s="181">
        <f t="shared" si="0"/>
        <v>12847</v>
      </c>
      <c r="AK14" s="181">
        <f t="shared" si="0"/>
        <v>24877</v>
      </c>
    </row>
    <row r="15" spans="1:37" ht="12">
      <c r="A15" s="172">
        <v>1986</v>
      </c>
      <c r="B15" s="173">
        <v>6260</v>
      </c>
      <c r="C15" s="174">
        <v>5889</v>
      </c>
      <c r="D15" s="175">
        <v>12149</v>
      </c>
      <c r="E15" s="176">
        <v>72</v>
      </c>
      <c r="F15" s="176">
        <v>245</v>
      </c>
      <c r="G15" s="176">
        <v>317</v>
      </c>
      <c r="H15" s="173">
        <v>284</v>
      </c>
      <c r="I15" s="174">
        <v>346</v>
      </c>
      <c r="J15" s="175">
        <v>630</v>
      </c>
      <c r="K15" s="176">
        <v>9</v>
      </c>
      <c r="L15" s="176">
        <v>52</v>
      </c>
      <c r="M15" s="176">
        <v>61</v>
      </c>
      <c r="N15" s="173">
        <v>0</v>
      </c>
      <c r="O15" s="174">
        <v>0</v>
      </c>
      <c r="P15" s="174">
        <v>0</v>
      </c>
      <c r="Q15" s="173">
        <v>150</v>
      </c>
      <c r="R15" s="174">
        <v>329</v>
      </c>
      <c r="S15" s="175">
        <v>479</v>
      </c>
      <c r="T15" s="173">
        <v>0</v>
      </c>
      <c r="U15" s="174">
        <v>0</v>
      </c>
      <c r="V15" s="175">
        <v>0</v>
      </c>
      <c r="W15" s="173">
        <v>273</v>
      </c>
      <c r="X15" s="174">
        <v>298</v>
      </c>
      <c r="Y15" s="175">
        <v>571</v>
      </c>
      <c r="Z15" s="176">
        <v>324</v>
      </c>
      <c r="AA15" s="176">
        <v>308</v>
      </c>
      <c r="AB15" s="176">
        <v>632</v>
      </c>
      <c r="AC15" s="173">
        <v>114</v>
      </c>
      <c r="AD15" s="176">
        <v>161</v>
      </c>
      <c r="AE15" s="176">
        <v>275</v>
      </c>
      <c r="AF15" s="173">
        <v>429</v>
      </c>
      <c r="AG15" s="176">
        <v>347</v>
      </c>
      <c r="AH15" s="176">
        <v>776</v>
      </c>
      <c r="AI15" s="180">
        <f t="shared" si="0"/>
        <v>7915</v>
      </c>
      <c r="AJ15" s="181">
        <f t="shared" si="0"/>
        <v>7975</v>
      </c>
      <c r="AK15" s="181">
        <f t="shared" si="0"/>
        <v>15890</v>
      </c>
    </row>
    <row r="16" spans="1:37" ht="12">
      <c r="A16" s="179">
        <v>1985</v>
      </c>
      <c r="B16" s="173">
        <v>3428</v>
      </c>
      <c r="C16" s="174">
        <v>3236</v>
      </c>
      <c r="D16" s="175">
        <v>6664</v>
      </c>
      <c r="E16" s="176">
        <v>33</v>
      </c>
      <c r="F16" s="176">
        <v>176</v>
      </c>
      <c r="G16" s="176">
        <v>209</v>
      </c>
      <c r="H16" s="173">
        <v>213</v>
      </c>
      <c r="I16" s="174">
        <v>247</v>
      </c>
      <c r="J16" s="175">
        <v>460</v>
      </c>
      <c r="K16" s="176">
        <v>12</v>
      </c>
      <c r="L16" s="176">
        <v>44</v>
      </c>
      <c r="M16" s="176">
        <v>56</v>
      </c>
      <c r="N16" s="173">
        <v>0</v>
      </c>
      <c r="O16" s="174">
        <v>0</v>
      </c>
      <c r="P16" s="174">
        <v>0</v>
      </c>
      <c r="Q16" s="173">
        <v>96</v>
      </c>
      <c r="R16" s="174">
        <v>156</v>
      </c>
      <c r="S16" s="175">
        <v>252</v>
      </c>
      <c r="T16" s="173">
        <v>0</v>
      </c>
      <c r="U16" s="174">
        <v>0</v>
      </c>
      <c r="V16" s="175">
        <v>0</v>
      </c>
      <c r="W16" s="173">
        <v>312</v>
      </c>
      <c r="X16" s="174">
        <v>352</v>
      </c>
      <c r="Y16" s="175">
        <v>664</v>
      </c>
      <c r="Z16" s="176">
        <v>395</v>
      </c>
      <c r="AA16" s="176">
        <v>397</v>
      </c>
      <c r="AB16" s="176">
        <v>792</v>
      </c>
      <c r="AC16" s="173">
        <v>65</v>
      </c>
      <c r="AD16" s="176">
        <v>81</v>
      </c>
      <c r="AE16" s="176">
        <v>146</v>
      </c>
      <c r="AF16" s="173">
        <v>226</v>
      </c>
      <c r="AG16" s="176">
        <v>170</v>
      </c>
      <c r="AH16" s="176">
        <v>396</v>
      </c>
      <c r="AI16" s="180">
        <f t="shared" si="0"/>
        <v>4780</v>
      </c>
      <c r="AJ16" s="181">
        <f t="shared" si="0"/>
        <v>4859</v>
      </c>
      <c r="AK16" s="181">
        <f t="shared" si="0"/>
        <v>9639</v>
      </c>
    </row>
    <row r="17" spans="1:37" ht="12">
      <c r="A17" s="172">
        <v>1984</v>
      </c>
      <c r="B17" s="173">
        <v>1932</v>
      </c>
      <c r="C17" s="174">
        <v>1852</v>
      </c>
      <c r="D17" s="175">
        <v>3784</v>
      </c>
      <c r="E17" s="176">
        <v>31</v>
      </c>
      <c r="F17" s="176">
        <v>159</v>
      </c>
      <c r="G17" s="176">
        <v>190</v>
      </c>
      <c r="H17" s="173">
        <v>239</v>
      </c>
      <c r="I17" s="174">
        <v>389</v>
      </c>
      <c r="J17" s="175">
        <v>628</v>
      </c>
      <c r="K17" s="176">
        <v>6</v>
      </c>
      <c r="L17" s="176">
        <v>19</v>
      </c>
      <c r="M17" s="176">
        <v>25</v>
      </c>
      <c r="N17" s="173">
        <v>0</v>
      </c>
      <c r="O17" s="174">
        <v>0</v>
      </c>
      <c r="P17" s="174">
        <v>0</v>
      </c>
      <c r="Q17" s="173">
        <v>53</v>
      </c>
      <c r="R17" s="174">
        <v>70</v>
      </c>
      <c r="S17" s="175">
        <v>123</v>
      </c>
      <c r="T17" s="173">
        <v>0</v>
      </c>
      <c r="U17" s="174">
        <v>0</v>
      </c>
      <c r="V17" s="175">
        <v>0</v>
      </c>
      <c r="W17" s="173">
        <v>381</v>
      </c>
      <c r="X17" s="174">
        <v>374</v>
      </c>
      <c r="Y17" s="175">
        <v>755</v>
      </c>
      <c r="Z17" s="176">
        <v>440</v>
      </c>
      <c r="AA17" s="176">
        <v>437</v>
      </c>
      <c r="AB17" s="176">
        <v>877</v>
      </c>
      <c r="AC17" s="173">
        <v>50</v>
      </c>
      <c r="AD17" s="176">
        <v>36</v>
      </c>
      <c r="AE17" s="176">
        <v>86</v>
      </c>
      <c r="AF17" s="173">
        <v>133</v>
      </c>
      <c r="AG17" s="176">
        <v>99</v>
      </c>
      <c r="AH17" s="176">
        <v>232</v>
      </c>
      <c r="AI17" s="180">
        <f t="shared" si="0"/>
        <v>3265</v>
      </c>
      <c r="AJ17" s="181">
        <f t="shared" si="0"/>
        <v>3435</v>
      </c>
      <c r="AK17" s="181">
        <f t="shared" si="0"/>
        <v>6700</v>
      </c>
    </row>
    <row r="18" spans="1:37" ht="12">
      <c r="A18" s="179">
        <v>1983</v>
      </c>
      <c r="B18" s="173">
        <v>1111</v>
      </c>
      <c r="C18" s="174">
        <v>1139</v>
      </c>
      <c r="D18" s="175">
        <v>2250</v>
      </c>
      <c r="E18" s="176">
        <v>27</v>
      </c>
      <c r="F18" s="176">
        <v>111</v>
      </c>
      <c r="G18" s="176">
        <v>138</v>
      </c>
      <c r="H18" s="173">
        <v>134</v>
      </c>
      <c r="I18" s="174">
        <v>211</v>
      </c>
      <c r="J18" s="175">
        <v>345</v>
      </c>
      <c r="K18" s="176">
        <v>2</v>
      </c>
      <c r="L18" s="176">
        <v>16</v>
      </c>
      <c r="M18" s="176">
        <v>18</v>
      </c>
      <c r="N18" s="173">
        <v>0</v>
      </c>
      <c r="O18" s="174">
        <v>0</v>
      </c>
      <c r="P18" s="174">
        <v>0</v>
      </c>
      <c r="Q18" s="173">
        <v>26</v>
      </c>
      <c r="R18" s="174">
        <v>42</v>
      </c>
      <c r="S18" s="175">
        <v>68</v>
      </c>
      <c r="T18" s="173">
        <v>0</v>
      </c>
      <c r="U18" s="174">
        <v>0</v>
      </c>
      <c r="V18" s="175">
        <v>0</v>
      </c>
      <c r="W18" s="173">
        <v>403</v>
      </c>
      <c r="X18" s="174">
        <v>397</v>
      </c>
      <c r="Y18" s="175">
        <v>800</v>
      </c>
      <c r="Z18" s="176">
        <v>421</v>
      </c>
      <c r="AA18" s="176">
        <v>391</v>
      </c>
      <c r="AB18" s="176">
        <v>812</v>
      </c>
      <c r="AC18" s="173">
        <v>26</v>
      </c>
      <c r="AD18" s="176">
        <v>30</v>
      </c>
      <c r="AE18" s="176">
        <v>56</v>
      </c>
      <c r="AF18" s="173">
        <v>82</v>
      </c>
      <c r="AG18" s="176">
        <v>91</v>
      </c>
      <c r="AH18" s="176">
        <v>173</v>
      </c>
      <c r="AI18" s="180">
        <f t="shared" si="0"/>
        <v>2232</v>
      </c>
      <c r="AJ18" s="181">
        <f t="shared" si="0"/>
        <v>2428</v>
      </c>
      <c r="AK18" s="181">
        <f t="shared" si="0"/>
        <v>4660</v>
      </c>
    </row>
    <row r="19" spans="1:37" ht="12">
      <c r="A19" s="172">
        <v>1982</v>
      </c>
      <c r="B19" s="173">
        <v>770</v>
      </c>
      <c r="C19" s="174">
        <v>875</v>
      </c>
      <c r="D19" s="175">
        <v>1645</v>
      </c>
      <c r="E19" s="176">
        <v>24</v>
      </c>
      <c r="F19" s="176">
        <v>103</v>
      </c>
      <c r="G19" s="176">
        <v>127</v>
      </c>
      <c r="H19" s="173">
        <v>120</v>
      </c>
      <c r="I19" s="174">
        <v>122</v>
      </c>
      <c r="J19" s="175">
        <v>242</v>
      </c>
      <c r="K19" s="176">
        <v>3</v>
      </c>
      <c r="L19" s="176">
        <v>12</v>
      </c>
      <c r="M19" s="176">
        <v>15</v>
      </c>
      <c r="N19" s="173">
        <v>0</v>
      </c>
      <c r="O19" s="174">
        <v>0</v>
      </c>
      <c r="P19" s="174">
        <v>0</v>
      </c>
      <c r="Q19" s="173">
        <v>21</v>
      </c>
      <c r="R19" s="174">
        <v>26</v>
      </c>
      <c r="S19" s="175">
        <v>47</v>
      </c>
      <c r="T19" s="173">
        <v>0</v>
      </c>
      <c r="U19" s="174">
        <v>0</v>
      </c>
      <c r="V19" s="175">
        <v>0</v>
      </c>
      <c r="W19" s="173">
        <v>423</v>
      </c>
      <c r="X19" s="174">
        <v>391</v>
      </c>
      <c r="Y19" s="175">
        <v>814</v>
      </c>
      <c r="Z19" s="176">
        <v>396</v>
      </c>
      <c r="AA19" s="176">
        <v>332</v>
      </c>
      <c r="AB19" s="176">
        <v>728</v>
      </c>
      <c r="AC19" s="173">
        <v>29</v>
      </c>
      <c r="AD19" s="176">
        <v>24</v>
      </c>
      <c r="AE19" s="176">
        <v>53</v>
      </c>
      <c r="AF19" s="173">
        <v>59</v>
      </c>
      <c r="AG19" s="176">
        <v>67</v>
      </c>
      <c r="AH19" s="176">
        <v>126</v>
      </c>
      <c r="AI19" s="180">
        <f t="shared" si="0"/>
        <v>1845</v>
      </c>
      <c r="AJ19" s="181">
        <f t="shared" si="0"/>
        <v>1952</v>
      </c>
      <c r="AK19" s="181">
        <f t="shared" si="0"/>
        <v>3797</v>
      </c>
    </row>
    <row r="20" spans="1:37" ht="12">
      <c r="A20" s="179">
        <v>1981</v>
      </c>
      <c r="B20" s="173">
        <v>535</v>
      </c>
      <c r="C20" s="174">
        <v>708</v>
      </c>
      <c r="D20" s="175">
        <v>1243</v>
      </c>
      <c r="E20" s="176">
        <v>16</v>
      </c>
      <c r="F20" s="176">
        <v>84</v>
      </c>
      <c r="G20" s="176">
        <v>100</v>
      </c>
      <c r="H20" s="173">
        <v>108</v>
      </c>
      <c r="I20" s="174">
        <v>79</v>
      </c>
      <c r="J20" s="175">
        <v>187</v>
      </c>
      <c r="K20" s="176">
        <v>2</v>
      </c>
      <c r="L20" s="176">
        <v>3</v>
      </c>
      <c r="M20" s="176">
        <v>5</v>
      </c>
      <c r="N20" s="173">
        <v>0</v>
      </c>
      <c r="O20" s="174">
        <v>0</v>
      </c>
      <c r="P20" s="174">
        <v>0</v>
      </c>
      <c r="Q20" s="173">
        <v>12</v>
      </c>
      <c r="R20" s="174">
        <v>22</v>
      </c>
      <c r="S20" s="175">
        <v>34</v>
      </c>
      <c r="T20" s="173">
        <v>0</v>
      </c>
      <c r="U20" s="174">
        <v>0</v>
      </c>
      <c r="V20" s="175">
        <v>0</v>
      </c>
      <c r="W20" s="173">
        <v>322</v>
      </c>
      <c r="X20" s="174">
        <v>305</v>
      </c>
      <c r="Y20" s="175">
        <v>627</v>
      </c>
      <c r="Z20" s="176">
        <v>312</v>
      </c>
      <c r="AA20" s="176">
        <v>238</v>
      </c>
      <c r="AB20" s="176">
        <v>550</v>
      </c>
      <c r="AC20" s="173">
        <v>35</v>
      </c>
      <c r="AD20" s="176">
        <v>16</v>
      </c>
      <c r="AE20" s="176">
        <v>51</v>
      </c>
      <c r="AF20" s="173">
        <v>38</v>
      </c>
      <c r="AG20" s="176">
        <v>42</v>
      </c>
      <c r="AH20" s="176">
        <v>80</v>
      </c>
      <c r="AI20" s="180">
        <f t="shared" si="0"/>
        <v>1380</v>
      </c>
      <c r="AJ20" s="181">
        <f t="shared" si="0"/>
        <v>1497</v>
      </c>
      <c r="AK20" s="181">
        <f t="shared" si="0"/>
        <v>2877</v>
      </c>
    </row>
    <row r="21" spans="1:37" ht="12">
      <c r="A21" s="172">
        <v>1980</v>
      </c>
      <c r="B21" s="173">
        <v>411</v>
      </c>
      <c r="C21" s="174">
        <v>632</v>
      </c>
      <c r="D21" s="175">
        <v>1043</v>
      </c>
      <c r="E21" s="176">
        <v>16</v>
      </c>
      <c r="F21" s="176">
        <v>54</v>
      </c>
      <c r="G21" s="176">
        <v>70</v>
      </c>
      <c r="H21" s="173">
        <v>83</v>
      </c>
      <c r="I21" s="174">
        <v>81</v>
      </c>
      <c r="J21" s="175">
        <v>164</v>
      </c>
      <c r="K21" s="176">
        <v>1</v>
      </c>
      <c r="L21" s="176">
        <v>2</v>
      </c>
      <c r="M21" s="176">
        <v>3</v>
      </c>
      <c r="N21" s="173">
        <v>0</v>
      </c>
      <c r="O21" s="174">
        <v>1</v>
      </c>
      <c r="P21" s="174">
        <v>1</v>
      </c>
      <c r="Q21" s="173">
        <v>20</v>
      </c>
      <c r="R21" s="174">
        <v>23</v>
      </c>
      <c r="S21" s="175">
        <v>43</v>
      </c>
      <c r="T21" s="173">
        <v>0</v>
      </c>
      <c r="U21" s="174">
        <v>1</v>
      </c>
      <c r="V21" s="175">
        <v>1</v>
      </c>
      <c r="W21" s="173">
        <v>256</v>
      </c>
      <c r="X21" s="174">
        <v>221</v>
      </c>
      <c r="Y21" s="175">
        <v>477</v>
      </c>
      <c r="Z21" s="176">
        <v>206</v>
      </c>
      <c r="AA21" s="176">
        <v>196</v>
      </c>
      <c r="AB21" s="176">
        <v>402</v>
      </c>
      <c r="AC21" s="173">
        <v>22</v>
      </c>
      <c r="AD21" s="176">
        <v>19</v>
      </c>
      <c r="AE21" s="176">
        <v>41</v>
      </c>
      <c r="AF21" s="173">
        <v>40</v>
      </c>
      <c r="AG21" s="176">
        <v>28</v>
      </c>
      <c r="AH21" s="176">
        <v>68</v>
      </c>
      <c r="AI21" s="180">
        <f t="shared" si="0"/>
        <v>1055</v>
      </c>
      <c r="AJ21" s="181">
        <f t="shared" si="0"/>
        <v>1258</v>
      </c>
      <c r="AK21" s="181">
        <f t="shared" si="0"/>
        <v>2313</v>
      </c>
    </row>
    <row r="22" spans="1:37" ht="12">
      <c r="A22" s="179">
        <v>1979</v>
      </c>
      <c r="B22" s="173">
        <v>357</v>
      </c>
      <c r="C22" s="174">
        <v>466</v>
      </c>
      <c r="D22" s="175">
        <v>823</v>
      </c>
      <c r="E22" s="176">
        <v>18</v>
      </c>
      <c r="F22" s="176">
        <v>52</v>
      </c>
      <c r="G22" s="176">
        <v>70</v>
      </c>
      <c r="H22" s="173">
        <v>71</v>
      </c>
      <c r="I22" s="174">
        <v>74</v>
      </c>
      <c r="J22" s="175">
        <v>145</v>
      </c>
      <c r="K22" s="176">
        <v>0</v>
      </c>
      <c r="L22" s="176">
        <v>3</v>
      </c>
      <c r="M22" s="176">
        <v>3</v>
      </c>
      <c r="N22" s="173">
        <v>0</v>
      </c>
      <c r="O22" s="174">
        <v>1</v>
      </c>
      <c r="P22" s="174">
        <v>1</v>
      </c>
      <c r="Q22" s="173">
        <v>12</v>
      </c>
      <c r="R22" s="174">
        <v>20</v>
      </c>
      <c r="S22" s="175">
        <v>32</v>
      </c>
      <c r="T22" s="173">
        <v>0</v>
      </c>
      <c r="U22" s="174">
        <v>0</v>
      </c>
      <c r="V22" s="175">
        <v>0</v>
      </c>
      <c r="W22" s="173">
        <v>225</v>
      </c>
      <c r="X22" s="174">
        <v>159</v>
      </c>
      <c r="Y22" s="175">
        <v>384</v>
      </c>
      <c r="Z22" s="176">
        <v>187</v>
      </c>
      <c r="AA22" s="176">
        <v>130</v>
      </c>
      <c r="AB22" s="176">
        <v>317</v>
      </c>
      <c r="AC22" s="173">
        <v>16</v>
      </c>
      <c r="AD22" s="176">
        <v>19</v>
      </c>
      <c r="AE22" s="176">
        <v>35</v>
      </c>
      <c r="AF22" s="173">
        <v>18</v>
      </c>
      <c r="AG22" s="176">
        <v>31</v>
      </c>
      <c r="AH22" s="176">
        <v>49</v>
      </c>
      <c r="AI22" s="180">
        <f t="shared" si="0"/>
        <v>904</v>
      </c>
      <c r="AJ22" s="181">
        <f t="shared" si="0"/>
        <v>955</v>
      </c>
      <c r="AK22" s="181">
        <f t="shared" si="0"/>
        <v>1859</v>
      </c>
    </row>
    <row r="23" spans="1:37" ht="12">
      <c r="A23" s="172">
        <v>1978</v>
      </c>
      <c r="B23" s="173">
        <v>281</v>
      </c>
      <c r="C23" s="174">
        <v>474</v>
      </c>
      <c r="D23" s="175">
        <v>755</v>
      </c>
      <c r="E23" s="176">
        <v>11</v>
      </c>
      <c r="F23" s="176">
        <v>52</v>
      </c>
      <c r="G23" s="176">
        <v>63</v>
      </c>
      <c r="H23" s="173">
        <v>68</v>
      </c>
      <c r="I23" s="174">
        <v>61</v>
      </c>
      <c r="J23" s="175">
        <v>129</v>
      </c>
      <c r="K23" s="176">
        <v>1</v>
      </c>
      <c r="L23" s="176">
        <v>1</v>
      </c>
      <c r="M23" s="176">
        <v>2</v>
      </c>
      <c r="N23" s="173">
        <v>0</v>
      </c>
      <c r="O23" s="174">
        <v>0</v>
      </c>
      <c r="P23" s="174">
        <v>0</v>
      </c>
      <c r="Q23" s="173">
        <v>15</v>
      </c>
      <c r="R23" s="174">
        <v>12</v>
      </c>
      <c r="S23" s="175">
        <v>27</v>
      </c>
      <c r="T23" s="173">
        <v>0</v>
      </c>
      <c r="U23" s="174">
        <v>3</v>
      </c>
      <c r="V23" s="175">
        <v>3</v>
      </c>
      <c r="W23" s="173">
        <v>174</v>
      </c>
      <c r="X23" s="174">
        <v>139</v>
      </c>
      <c r="Y23" s="175">
        <v>313</v>
      </c>
      <c r="Z23" s="176">
        <v>158</v>
      </c>
      <c r="AA23" s="176">
        <v>113</v>
      </c>
      <c r="AB23" s="176">
        <v>271</v>
      </c>
      <c r="AC23" s="173">
        <v>12</v>
      </c>
      <c r="AD23" s="176">
        <v>14</v>
      </c>
      <c r="AE23" s="176">
        <v>26</v>
      </c>
      <c r="AF23" s="173">
        <v>25</v>
      </c>
      <c r="AG23" s="176">
        <v>33</v>
      </c>
      <c r="AH23" s="176">
        <v>58</v>
      </c>
      <c r="AI23" s="180">
        <f t="shared" si="0"/>
        <v>745</v>
      </c>
      <c r="AJ23" s="181">
        <f t="shared" si="0"/>
        <v>902</v>
      </c>
      <c r="AK23" s="181">
        <f t="shared" si="0"/>
        <v>1647</v>
      </c>
    </row>
    <row r="24" spans="1:37" ht="12">
      <c r="A24" s="179">
        <v>1977</v>
      </c>
      <c r="B24" s="173">
        <v>262</v>
      </c>
      <c r="C24" s="174">
        <v>355</v>
      </c>
      <c r="D24" s="175">
        <v>617</v>
      </c>
      <c r="E24" s="176">
        <v>9</v>
      </c>
      <c r="F24" s="176">
        <v>50</v>
      </c>
      <c r="G24" s="176">
        <v>59</v>
      </c>
      <c r="H24" s="173">
        <v>50</v>
      </c>
      <c r="I24" s="174">
        <v>34</v>
      </c>
      <c r="J24" s="175">
        <v>84</v>
      </c>
      <c r="K24" s="176">
        <v>3</v>
      </c>
      <c r="L24" s="176">
        <v>0</v>
      </c>
      <c r="M24" s="176">
        <v>3</v>
      </c>
      <c r="N24" s="173">
        <v>0</v>
      </c>
      <c r="O24" s="174">
        <v>0</v>
      </c>
      <c r="P24" s="174">
        <v>0</v>
      </c>
      <c r="Q24" s="173">
        <v>12</v>
      </c>
      <c r="R24" s="174">
        <v>13</v>
      </c>
      <c r="S24" s="175">
        <v>25</v>
      </c>
      <c r="T24" s="173">
        <v>0</v>
      </c>
      <c r="U24" s="174">
        <v>1</v>
      </c>
      <c r="V24" s="175">
        <v>1</v>
      </c>
      <c r="W24" s="173">
        <v>162</v>
      </c>
      <c r="X24" s="174">
        <v>101</v>
      </c>
      <c r="Y24" s="175">
        <v>263</v>
      </c>
      <c r="Z24" s="176">
        <v>139</v>
      </c>
      <c r="AA24" s="176">
        <v>83</v>
      </c>
      <c r="AB24" s="176">
        <v>222</v>
      </c>
      <c r="AC24" s="173">
        <v>8</v>
      </c>
      <c r="AD24" s="176">
        <v>6</v>
      </c>
      <c r="AE24" s="176">
        <v>14</v>
      </c>
      <c r="AF24" s="173">
        <v>29</v>
      </c>
      <c r="AG24" s="176">
        <v>21</v>
      </c>
      <c r="AH24" s="176">
        <v>50</v>
      </c>
      <c r="AI24" s="180">
        <f t="shared" si="0"/>
        <v>674</v>
      </c>
      <c r="AJ24" s="181">
        <f t="shared" si="0"/>
        <v>664</v>
      </c>
      <c r="AK24" s="181">
        <f t="shared" si="0"/>
        <v>1338</v>
      </c>
    </row>
    <row r="25" spans="1:37" ht="12">
      <c r="A25" s="172">
        <v>1976</v>
      </c>
      <c r="B25" s="173">
        <v>208</v>
      </c>
      <c r="C25" s="174">
        <v>325</v>
      </c>
      <c r="D25" s="175">
        <v>533</v>
      </c>
      <c r="E25" s="176">
        <v>12</v>
      </c>
      <c r="F25" s="176">
        <v>34</v>
      </c>
      <c r="G25" s="176">
        <v>46</v>
      </c>
      <c r="H25" s="173">
        <v>47</v>
      </c>
      <c r="I25" s="174">
        <v>26</v>
      </c>
      <c r="J25" s="175">
        <v>73</v>
      </c>
      <c r="K25" s="176">
        <v>1</v>
      </c>
      <c r="L25" s="176">
        <v>1</v>
      </c>
      <c r="M25" s="176">
        <v>2</v>
      </c>
      <c r="N25" s="173">
        <v>0</v>
      </c>
      <c r="O25" s="174">
        <v>0</v>
      </c>
      <c r="P25" s="174">
        <v>0</v>
      </c>
      <c r="Q25" s="173">
        <v>5</v>
      </c>
      <c r="R25" s="174">
        <v>7</v>
      </c>
      <c r="S25" s="175">
        <v>12</v>
      </c>
      <c r="T25" s="173">
        <v>0</v>
      </c>
      <c r="U25" s="174">
        <v>5</v>
      </c>
      <c r="V25" s="175">
        <v>5</v>
      </c>
      <c r="W25" s="173">
        <v>118</v>
      </c>
      <c r="X25" s="174">
        <v>79</v>
      </c>
      <c r="Y25" s="175">
        <v>197</v>
      </c>
      <c r="Z25" s="176">
        <v>98</v>
      </c>
      <c r="AA25" s="176">
        <v>63</v>
      </c>
      <c r="AB25" s="176">
        <v>161</v>
      </c>
      <c r="AC25" s="173">
        <v>9</v>
      </c>
      <c r="AD25" s="176">
        <v>7</v>
      </c>
      <c r="AE25" s="176">
        <v>16</v>
      </c>
      <c r="AF25" s="173">
        <v>15</v>
      </c>
      <c r="AG25" s="176">
        <v>18</v>
      </c>
      <c r="AH25" s="176">
        <v>33</v>
      </c>
      <c r="AI25" s="180">
        <f t="shared" si="0"/>
        <v>513</v>
      </c>
      <c r="AJ25" s="181">
        <f t="shared" si="0"/>
        <v>565</v>
      </c>
      <c r="AK25" s="181">
        <f t="shared" si="0"/>
        <v>1078</v>
      </c>
    </row>
    <row r="26" spans="1:37" ht="12">
      <c r="A26" s="179">
        <v>1975</v>
      </c>
      <c r="B26" s="173">
        <v>180</v>
      </c>
      <c r="C26" s="174">
        <v>289</v>
      </c>
      <c r="D26" s="175">
        <v>469</v>
      </c>
      <c r="E26" s="176">
        <v>9</v>
      </c>
      <c r="F26" s="176">
        <v>35</v>
      </c>
      <c r="G26" s="176">
        <v>44</v>
      </c>
      <c r="H26" s="173">
        <v>28</v>
      </c>
      <c r="I26" s="174">
        <v>18</v>
      </c>
      <c r="J26" s="175">
        <v>46</v>
      </c>
      <c r="K26" s="176">
        <v>1</v>
      </c>
      <c r="L26" s="176">
        <v>2</v>
      </c>
      <c r="M26" s="176">
        <v>3</v>
      </c>
      <c r="N26" s="173">
        <v>0</v>
      </c>
      <c r="O26" s="174">
        <v>1</v>
      </c>
      <c r="P26" s="174">
        <v>1</v>
      </c>
      <c r="Q26" s="173">
        <v>3</v>
      </c>
      <c r="R26" s="174">
        <v>6</v>
      </c>
      <c r="S26" s="175">
        <v>9</v>
      </c>
      <c r="T26" s="173">
        <v>0</v>
      </c>
      <c r="U26" s="174">
        <v>3</v>
      </c>
      <c r="V26" s="175">
        <v>3</v>
      </c>
      <c r="W26" s="173">
        <v>88</v>
      </c>
      <c r="X26" s="174">
        <v>73</v>
      </c>
      <c r="Y26" s="175">
        <v>161</v>
      </c>
      <c r="Z26" s="176">
        <v>85</v>
      </c>
      <c r="AA26" s="176">
        <v>52</v>
      </c>
      <c r="AB26" s="176">
        <v>137</v>
      </c>
      <c r="AC26" s="173">
        <v>11</v>
      </c>
      <c r="AD26" s="176">
        <v>8</v>
      </c>
      <c r="AE26" s="176">
        <v>19</v>
      </c>
      <c r="AF26" s="173">
        <v>14</v>
      </c>
      <c r="AG26" s="176">
        <v>18</v>
      </c>
      <c r="AH26" s="176">
        <v>32</v>
      </c>
      <c r="AI26" s="180">
        <f t="shared" si="0"/>
        <v>419</v>
      </c>
      <c r="AJ26" s="181">
        <f t="shared" si="0"/>
        <v>505</v>
      </c>
      <c r="AK26" s="181">
        <f t="shared" si="0"/>
        <v>924</v>
      </c>
    </row>
    <row r="27" spans="1:37" ht="12">
      <c r="A27" s="172">
        <v>1974</v>
      </c>
      <c r="B27" s="173">
        <v>135</v>
      </c>
      <c r="C27" s="174">
        <v>271</v>
      </c>
      <c r="D27" s="175">
        <v>406</v>
      </c>
      <c r="E27" s="176">
        <v>10</v>
      </c>
      <c r="F27" s="176">
        <v>27</v>
      </c>
      <c r="G27" s="176">
        <v>37</v>
      </c>
      <c r="H27" s="173">
        <v>40</v>
      </c>
      <c r="I27" s="174">
        <v>16</v>
      </c>
      <c r="J27" s="175">
        <v>56</v>
      </c>
      <c r="K27" s="176">
        <v>0</v>
      </c>
      <c r="L27" s="176">
        <v>0</v>
      </c>
      <c r="M27" s="176">
        <v>0</v>
      </c>
      <c r="N27" s="173">
        <v>0</v>
      </c>
      <c r="O27" s="174">
        <v>0</v>
      </c>
      <c r="P27" s="174">
        <v>0</v>
      </c>
      <c r="Q27" s="173">
        <v>3</v>
      </c>
      <c r="R27" s="174">
        <v>6</v>
      </c>
      <c r="S27" s="175">
        <v>9</v>
      </c>
      <c r="T27" s="173">
        <v>2</v>
      </c>
      <c r="U27" s="174">
        <v>4</v>
      </c>
      <c r="V27" s="175">
        <v>6</v>
      </c>
      <c r="W27" s="173">
        <v>62</v>
      </c>
      <c r="X27" s="174">
        <v>55</v>
      </c>
      <c r="Y27" s="175">
        <v>117</v>
      </c>
      <c r="Z27" s="176">
        <v>64</v>
      </c>
      <c r="AA27" s="176">
        <v>58</v>
      </c>
      <c r="AB27" s="176">
        <v>122</v>
      </c>
      <c r="AC27" s="173">
        <v>8</v>
      </c>
      <c r="AD27" s="176">
        <v>5</v>
      </c>
      <c r="AE27" s="176">
        <v>13</v>
      </c>
      <c r="AF27" s="173">
        <v>11</v>
      </c>
      <c r="AG27" s="176">
        <v>16</v>
      </c>
      <c r="AH27" s="176">
        <v>27</v>
      </c>
      <c r="AI27" s="180">
        <f t="shared" si="0"/>
        <v>335</v>
      </c>
      <c r="AJ27" s="181">
        <f t="shared" si="0"/>
        <v>458</v>
      </c>
      <c r="AK27" s="181">
        <f t="shared" si="0"/>
        <v>793</v>
      </c>
    </row>
    <row r="28" spans="1:37" ht="12">
      <c r="A28" s="179">
        <v>1973</v>
      </c>
      <c r="B28" s="173">
        <v>119</v>
      </c>
      <c r="C28" s="174">
        <v>215</v>
      </c>
      <c r="D28" s="175">
        <v>334</v>
      </c>
      <c r="E28" s="176">
        <v>9</v>
      </c>
      <c r="F28" s="176">
        <v>29</v>
      </c>
      <c r="G28" s="176">
        <v>38</v>
      </c>
      <c r="H28" s="173">
        <v>24</v>
      </c>
      <c r="I28" s="174">
        <v>15</v>
      </c>
      <c r="J28" s="175">
        <v>39</v>
      </c>
      <c r="K28" s="176">
        <v>2</v>
      </c>
      <c r="L28" s="176">
        <v>1</v>
      </c>
      <c r="M28" s="176">
        <v>3</v>
      </c>
      <c r="N28" s="173">
        <v>0</v>
      </c>
      <c r="O28" s="174">
        <v>0</v>
      </c>
      <c r="P28" s="174">
        <v>0</v>
      </c>
      <c r="Q28" s="173">
        <v>3</v>
      </c>
      <c r="R28" s="174">
        <v>5</v>
      </c>
      <c r="S28" s="175">
        <v>8</v>
      </c>
      <c r="T28" s="173">
        <v>0</v>
      </c>
      <c r="U28" s="174">
        <v>0</v>
      </c>
      <c r="V28" s="175">
        <v>0</v>
      </c>
      <c r="W28" s="173">
        <v>59</v>
      </c>
      <c r="X28" s="174">
        <v>48</v>
      </c>
      <c r="Y28" s="175">
        <v>107</v>
      </c>
      <c r="Z28" s="176">
        <v>45</v>
      </c>
      <c r="AA28" s="176">
        <v>36</v>
      </c>
      <c r="AB28" s="176">
        <v>81</v>
      </c>
      <c r="AC28" s="173">
        <v>7</v>
      </c>
      <c r="AD28" s="176">
        <v>8</v>
      </c>
      <c r="AE28" s="176">
        <v>15</v>
      </c>
      <c r="AF28" s="173">
        <v>25</v>
      </c>
      <c r="AG28" s="176">
        <v>11</v>
      </c>
      <c r="AH28" s="176">
        <v>36</v>
      </c>
      <c r="AI28" s="180">
        <f t="shared" si="0"/>
        <v>293</v>
      </c>
      <c r="AJ28" s="181">
        <f t="shared" si="0"/>
        <v>368</v>
      </c>
      <c r="AK28" s="181">
        <f t="shared" si="0"/>
        <v>661</v>
      </c>
    </row>
    <row r="29" spans="1:37" ht="12">
      <c r="A29" s="172">
        <v>1972</v>
      </c>
      <c r="B29" s="173">
        <v>114</v>
      </c>
      <c r="C29" s="174">
        <v>209</v>
      </c>
      <c r="D29" s="175">
        <v>323</v>
      </c>
      <c r="E29" s="176">
        <v>5</v>
      </c>
      <c r="F29" s="176">
        <v>28</v>
      </c>
      <c r="G29" s="176">
        <v>33</v>
      </c>
      <c r="H29" s="173">
        <v>14</v>
      </c>
      <c r="I29" s="174">
        <v>16</v>
      </c>
      <c r="J29" s="175">
        <v>30</v>
      </c>
      <c r="K29" s="176">
        <v>0</v>
      </c>
      <c r="L29" s="176">
        <v>0</v>
      </c>
      <c r="M29" s="176">
        <v>0</v>
      </c>
      <c r="N29" s="173">
        <v>0</v>
      </c>
      <c r="O29" s="174">
        <v>0</v>
      </c>
      <c r="P29" s="174">
        <v>0</v>
      </c>
      <c r="Q29" s="173">
        <v>7</v>
      </c>
      <c r="R29" s="174">
        <v>4</v>
      </c>
      <c r="S29" s="175">
        <v>11</v>
      </c>
      <c r="T29" s="173">
        <v>1</v>
      </c>
      <c r="U29" s="174">
        <v>3</v>
      </c>
      <c r="V29" s="175">
        <v>4</v>
      </c>
      <c r="W29" s="173">
        <v>69</v>
      </c>
      <c r="X29" s="174">
        <v>41</v>
      </c>
      <c r="Y29" s="175">
        <v>110</v>
      </c>
      <c r="Z29" s="176">
        <v>57</v>
      </c>
      <c r="AA29" s="176">
        <v>35</v>
      </c>
      <c r="AB29" s="176">
        <v>92</v>
      </c>
      <c r="AC29" s="173">
        <v>2</v>
      </c>
      <c r="AD29" s="176">
        <v>3</v>
      </c>
      <c r="AE29" s="176">
        <v>5</v>
      </c>
      <c r="AF29" s="173">
        <v>12</v>
      </c>
      <c r="AG29" s="176">
        <v>12</v>
      </c>
      <c r="AH29" s="176">
        <v>24</v>
      </c>
      <c r="AI29" s="180">
        <f t="shared" si="0"/>
        <v>281</v>
      </c>
      <c r="AJ29" s="181">
        <f t="shared" si="0"/>
        <v>351</v>
      </c>
      <c r="AK29" s="181">
        <f t="shared" si="0"/>
        <v>632</v>
      </c>
    </row>
    <row r="30" spans="1:37" ht="12">
      <c r="A30" s="179">
        <v>1971</v>
      </c>
      <c r="B30" s="173">
        <v>110</v>
      </c>
      <c r="C30" s="174">
        <v>195</v>
      </c>
      <c r="D30" s="175">
        <v>305</v>
      </c>
      <c r="E30" s="176">
        <v>8</v>
      </c>
      <c r="F30" s="176">
        <v>24</v>
      </c>
      <c r="G30" s="176">
        <v>32</v>
      </c>
      <c r="H30" s="173">
        <v>14</v>
      </c>
      <c r="I30" s="174">
        <v>8</v>
      </c>
      <c r="J30" s="175">
        <v>22</v>
      </c>
      <c r="K30" s="176">
        <v>0</v>
      </c>
      <c r="L30" s="176">
        <v>0</v>
      </c>
      <c r="M30" s="176">
        <v>0</v>
      </c>
      <c r="N30" s="173">
        <v>0</v>
      </c>
      <c r="O30" s="174">
        <v>0</v>
      </c>
      <c r="P30" s="174">
        <v>0</v>
      </c>
      <c r="Q30" s="173">
        <v>2</v>
      </c>
      <c r="R30" s="174">
        <v>3</v>
      </c>
      <c r="S30" s="175">
        <v>5</v>
      </c>
      <c r="T30" s="173">
        <v>0</v>
      </c>
      <c r="U30" s="174">
        <v>1</v>
      </c>
      <c r="V30" s="175">
        <v>1</v>
      </c>
      <c r="W30" s="173">
        <v>61</v>
      </c>
      <c r="X30" s="174">
        <v>36</v>
      </c>
      <c r="Y30" s="175">
        <v>97</v>
      </c>
      <c r="Z30" s="176">
        <v>56</v>
      </c>
      <c r="AA30" s="176">
        <v>33</v>
      </c>
      <c r="AB30" s="176">
        <v>89</v>
      </c>
      <c r="AC30" s="173">
        <v>7</v>
      </c>
      <c r="AD30" s="176">
        <v>7</v>
      </c>
      <c r="AE30" s="176">
        <v>14</v>
      </c>
      <c r="AF30" s="173">
        <v>2</v>
      </c>
      <c r="AG30" s="176">
        <v>14</v>
      </c>
      <c r="AH30" s="176">
        <v>16</v>
      </c>
      <c r="AI30" s="180">
        <f t="shared" si="0"/>
        <v>260</v>
      </c>
      <c r="AJ30" s="181">
        <f t="shared" si="0"/>
        <v>321</v>
      </c>
      <c r="AK30" s="181">
        <f t="shared" si="0"/>
        <v>581</v>
      </c>
    </row>
    <row r="31" spans="1:37" ht="12">
      <c r="A31" s="172">
        <v>1970</v>
      </c>
      <c r="B31" s="173">
        <v>99</v>
      </c>
      <c r="C31" s="174">
        <v>175</v>
      </c>
      <c r="D31" s="175">
        <v>274</v>
      </c>
      <c r="E31" s="176">
        <v>5</v>
      </c>
      <c r="F31" s="176">
        <v>20</v>
      </c>
      <c r="G31" s="176">
        <v>25</v>
      </c>
      <c r="H31" s="173">
        <v>13</v>
      </c>
      <c r="I31" s="174">
        <v>13</v>
      </c>
      <c r="J31" s="175">
        <v>26</v>
      </c>
      <c r="K31" s="176">
        <v>0</v>
      </c>
      <c r="L31" s="176">
        <v>0</v>
      </c>
      <c r="M31" s="176">
        <v>0</v>
      </c>
      <c r="N31" s="173">
        <v>0</v>
      </c>
      <c r="O31" s="174">
        <v>0</v>
      </c>
      <c r="P31" s="174">
        <v>0</v>
      </c>
      <c r="Q31" s="173">
        <v>7</v>
      </c>
      <c r="R31" s="174">
        <v>7</v>
      </c>
      <c r="S31" s="175">
        <v>14</v>
      </c>
      <c r="T31" s="173">
        <v>0</v>
      </c>
      <c r="U31" s="174">
        <v>0</v>
      </c>
      <c r="V31" s="175">
        <v>0</v>
      </c>
      <c r="W31" s="173">
        <v>41</v>
      </c>
      <c r="X31" s="174">
        <v>32</v>
      </c>
      <c r="Y31" s="175">
        <v>73</v>
      </c>
      <c r="Z31" s="176">
        <v>46</v>
      </c>
      <c r="AA31" s="176">
        <v>31</v>
      </c>
      <c r="AB31" s="176">
        <v>77</v>
      </c>
      <c r="AC31" s="173">
        <v>5</v>
      </c>
      <c r="AD31" s="176">
        <v>1</v>
      </c>
      <c r="AE31" s="176">
        <v>6</v>
      </c>
      <c r="AF31" s="173">
        <v>14</v>
      </c>
      <c r="AG31" s="176">
        <v>10</v>
      </c>
      <c r="AH31" s="176">
        <v>24</v>
      </c>
      <c r="AI31" s="180">
        <f t="shared" si="0"/>
        <v>230</v>
      </c>
      <c r="AJ31" s="181">
        <f t="shared" si="0"/>
        <v>289</v>
      </c>
      <c r="AK31" s="181">
        <f t="shared" si="0"/>
        <v>519</v>
      </c>
    </row>
    <row r="32" spans="1:37" ht="12">
      <c r="A32" s="179">
        <v>1969</v>
      </c>
      <c r="B32" s="173">
        <v>69</v>
      </c>
      <c r="C32" s="174">
        <v>170</v>
      </c>
      <c r="D32" s="175">
        <v>239</v>
      </c>
      <c r="E32" s="176">
        <v>8</v>
      </c>
      <c r="F32" s="176">
        <v>25</v>
      </c>
      <c r="G32" s="176">
        <v>33</v>
      </c>
      <c r="H32" s="173">
        <v>18</v>
      </c>
      <c r="I32" s="174">
        <v>7</v>
      </c>
      <c r="J32" s="175">
        <v>25</v>
      </c>
      <c r="K32" s="176">
        <v>0</v>
      </c>
      <c r="L32" s="176">
        <v>0</v>
      </c>
      <c r="M32" s="176">
        <v>0</v>
      </c>
      <c r="N32" s="173">
        <v>0</v>
      </c>
      <c r="O32" s="174">
        <v>0</v>
      </c>
      <c r="P32" s="174">
        <v>0</v>
      </c>
      <c r="Q32" s="173">
        <v>3</v>
      </c>
      <c r="R32" s="174">
        <v>4</v>
      </c>
      <c r="S32" s="175">
        <v>7</v>
      </c>
      <c r="T32" s="173">
        <v>0</v>
      </c>
      <c r="U32" s="174">
        <v>0</v>
      </c>
      <c r="V32" s="175">
        <v>0</v>
      </c>
      <c r="W32" s="173">
        <v>54</v>
      </c>
      <c r="X32" s="174">
        <v>25</v>
      </c>
      <c r="Y32" s="175">
        <v>79</v>
      </c>
      <c r="Z32" s="176">
        <v>36</v>
      </c>
      <c r="AA32" s="176">
        <v>22</v>
      </c>
      <c r="AB32" s="176">
        <v>58</v>
      </c>
      <c r="AC32" s="173">
        <v>3</v>
      </c>
      <c r="AD32" s="176">
        <v>4</v>
      </c>
      <c r="AE32" s="176">
        <v>7</v>
      </c>
      <c r="AF32" s="173">
        <v>7</v>
      </c>
      <c r="AG32" s="176">
        <v>12</v>
      </c>
      <c r="AH32" s="176">
        <v>19</v>
      </c>
      <c r="AI32" s="180">
        <f t="shared" si="0"/>
        <v>198</v>
      </c>
      <c r="AJ32" s="181">
        <f t="shared" si="0"/>
        <v>269</v>
      </c>
      <c r="AK32" s="181">
        <f t="shared" si="0"/>
        <v>467</v>
      </c>
    </row>
    <row r="33" spans="1:37" ht="12">
      <c r="A33" s="172">
        <v>1968</v>
      </c>
      <c r="B33" s="173">
        <v>78</v>
      </c>
      <c r="C33" s="174">
        <v>163</v>
      </c>
      <c r="D33" s="175">
        <v>241</v>
      </c>
      <c r="E33" s="176">
        <v>7</v>
      </c>
      <c r="F33" s="176">
        <v>19</v>
      </c>
      <c r="G33" s="176">
        <v>26</v>
      </c>
      <c r="H33" s="173">
        <v>11</v>
      </c>
      <c r="I33" s="174">
        <v>7</v>
      </c>
      <c r="J33" s="175">
        <v>18</v>
      </c>
      <c r="K33" s="176">
        <v>0</v>
      </c>
      <c r="L33" s="176">
        <v>1</v>
      </c>
      <c r="M33" s="176">
        <v>1</v>
      </c>
      <c r="N33" s="173">
        <v>0</v>
      </c>
      <c r="O33" s="174">
        <v>0</v>
      </c>
      <c r="P33" s="174">
        <v>0</v>
      </c>
      <c r="Q33" s="173">
        <v>1</v>
      </c>
      <c r="R33" s="174">
        <v>5</v>
      </c>
      <c r="S33" s="175">
        <v>6</v>
      </c>
      <c r="T33" s="173">
        <v>1</v>
      </c>
      <c r="U33" s="174">
        <v>0</v>
      </c>
      <c r="V33" s="175">
        <v>1</v>
      </c>
      <c r="W33" s="173">
        <v>35</v>
      </c>
      <c r="X33" s="174">
        <v>22</v>
      </c>
      <c r="Y33" s="175">
        <v>57</v>
      </c>
      <c r="Z33" s="176">
        <v>33</v>
      </c>
      <c r="AA33" s="176">
        <v>18</v>
      </c>
      <c r="AB33" s="176">
        <v>51</v>
      </c>
      <c r="AC33" s="173">
        <v>4</v>
      </c>
      <c r="AD33" s="176">
        <v>3</v>
      </c>
      <c r="AE33" s="176">
        <v>7</v>
      </c>
      <c r="AF33" s="173">
        <v>7</v>
      </c>
      <c r="AG33" s="176">
        <v>11</v>
      </c>
      <c r="AH33" s="176">
        <v>18</v>
      </c>
      <c r="AI33" s="180">
        <f t="shared" si="0"/>
        <v>177</v>
      </c>
      <c r="AJ33" s="181">
        <f t="shared" si="0"/>
        <v>249</v>
      </c>
      <c r="AK33" s="181">
        <f t="shared" si="0"/>
        <v>426</v>
      </c>
    </row>
    <row r="34" spans="1:37" ht="12">
      <c r="A34" s="179">
        <v>1967</v>
      </c>
      <c r="B34" s="173">
        <v>79</v>
      </c>
      <c r="C34" s="174">
        <v>131</v>
      </c>
      <c r="D34" s="175">
        <v>210</v>
      </c>
      <c r="E34" s="176">
        <v>5</v>
      </c>
      <c r="F34" s="176">
        <v>16</v>
      </c>
      <c r="G34" s="176">
        <v>21</v>
      </c>
      <c r="H34" s="173">
        <v>14</v>
      </c>
      <c r="I34" s="174">
        <v>7</v>
      </c>
      <c r="J34" s="175">
        <v>21</v>
      </c>
      <c r="K34" s="176">
        <v>0</v>
      </c>
      <c r="L34" s="176">
        <v>0</v>
      </c>
      <c r="M34" s="176">
        <v>0</v>
      </c>
      <c r="N34" s="173">
        <v>0</v>
      </c>
      <c r="O34" s="174">
        <v>0</v>
      </c>
      <c r="P34" s="174">
        <v>0</v>
      </c>
      <c r="Q34" s="173">
        <v>1</v>
      </c>
      <c r="R34" s="174">
        <v>6</v>
      </c>
      <c r="S34" s="175">
        <v>7</v>
      </c>
      <c r="T34" s="173">
        <v>0</v>
      </c>
      <c r="U34" s="174">
        <v>1</v>
      </c>
      <c r="V34" s="175">
        <v>1</v>
      </c>
      <c r="W34" s="173">
        <v>36</v>
      </c>
      <c r="X34" s="174">
        <v>16</v>
      </c>
      <c r="Y34" s="175">
        <v>52</v>
      </c>
      <c r="Z34" s="176">
        <v>32</v>
      </c>
      <c r="AA34" s="176">
        <v>14</v>
      </c>
      <c r="AB34" s="176">
        <v>46</v>
      </c>
      <c r="AC34" s="173">
        <v>5</v>
      </c>
      <c r="AD34" s="176">
        <v>1</v>
      </c>
      <c r="AE34" s="176">
        <v>6</v>
      </c>
      <c r="AF34" s="173">
        <v>5</v>
      </c>
      <c r="AG34" s="176">
        <v>6</v>
      </c>
      <c r="AH34" s="176">
        <v>11</v>
      </c>
      <c r="AI34" s="180">
        <f t="shared" si="0"/>
        <v>177</v>
      </c>
      <c r="AJ34" s="181">
        <f t="shared" si="0"/>
        <v>198</v>
      </c>
      <c r="AK34" s="181">
        <f t="shared" si="0"/>
        <v>375</v>
      </c>
    </row>
    <row r="35" spans="1:37" ht="12">
      <c r="A35" s="172">
        <v>1966</v>
      </c>
      <c r="B35" s="173">
        <v>59</v>
      </c>
      <c r="C35" s="174">
        <v>132</v>
      </c>
      <c r="D35" s="175">
        <v>191</v>
      </c>
      <c r="E35" s="176">
        <v>1</v>
      </c>
      <c r="F35" s="176">
        <v>17</v>
      </c>
      <c r="G35" s="176">
        <v>18</v>
      </c>
      <c r="H35" s="173">
        <v>8</v>
      </c>
      <c r="I35" s="174">
        <v>3</v>
      </c>
      <c r="J35" s="175">
        <v>11</v>
      </c>
      <c r="K35" s="176">
        <v>1</v>
      </c>
      <c r="L35" s="176">
        <v>0</v>
      </c>
      <c r="M35" s="176">
        <v>1</v>
      </c>
      <c r="N35" s="173">
        <v>0</v>
      </c>
      <c r="O35" s="174">
        <v>0</v>
      </c>
      <c r="P35" s="174">
        <v>0</v>
      </c>
      <c r="Q35" s="173">
        <v>1</v>
      </c>
      <c r="R35" s="174">
        <v>1</v>
      </c>
      <c r="S35" s="175">
        <v>2</v>
      </c>
      <c r="T35" s="173">
        <v>0</v>
      </c>
      <c r="U35" s="174">
        <v>0</v>
      </c>
      <c r="V35" s="175">
        <v>0</v>
      </c>
      <c r="W35" s="173">
        <v>44</v>
      </c>
      <c r="X35" s="174">
        <v>8</v>
      </c>
      <c r="Y35" s="175">
        <v>52</v>
      </c>
      <c r="Z35" s="176">
        <v>33</v>
      </c>
      <c r="AA35" s="176">
        <v>15</v>
      </c>
      <c r="AB35" s="176">
        <v>48</v>
      </c>
      <c r="AC35" s="173">
        <v>3</v>
      </c>
      <c r="AD35" s="176">
        <v>0</v>
      </c>
      <c r="AE35" s="176">
        <v>3</v>
      </c>
      <c r="AF35" s="173">
        <v>5</v>
      </c>
      <c r="AG35" s="176">
        <v>10</v>
      </c>
      <c r="AH35" s="176">
        <v>15</v>
      </c>
      <c r="AI35" s="180">
        <f t="shared" si="0"/>
        <v>155</v>
      </c>
      <c r="AJ35" s="181">
        <f t="shared" si="0"/>
        <v>186</v>
      </c>
      <c r="AK35" s="181">
        <f t="shared" si="0"/>
        <v>341</v>
      </c>
    </row>
    <row r="36" spans="1:37" ht="12">
      <c r="A36" s="179">
        <v>1965</v>
      </c>
      <c r="B36" s="173">
        <v>55</v>
      </c>
      <c r="C36" s="174">
        <v>122</v>
      </c>
      <c r="D36" s="175">
        <v>177</v>
      </c>
      <c r="E36" s="176">
        <v>2</v>
      </c>
      <c r="F36" s="176">
        <v>19</v>
      </c>
      <c r="G36" s="176">
        <v>21</v>
      </c>
      <c r="H36" s="173">
        <v>7</v>
      </c>
      <c r="I36" s="174">
        <v>3</v>
      </c>
      <c r="J36" s="175">
        <v>10</v>
      </c>
      <c r="K36" s="176">
        <v>0</v>
      </c>
      <c r="L36" s="176">
        <v>0</v>
      </c>
      <c r="M36" s="176">
        <v>0</v>
      </c>
      <c r="N36" s="173">
        <v>0</v>
      </c>
      <c r="O36" s="174">
        <v>0</v>
      </c>
      <c r="P36" s="174">
        <v>0</v>
      </c>
      <c r="Q36" s="173">
        <v>1</v>
      </c>
      <c r="R36" s="174">
        <v>1</v>
      </c>
      <c r="S36" s="175">
        <v>2</v>
      </c>
      <c r="T36" s="173">
        <v>0</v>
      </c>
      <c r="U36" s="174">
        <v>1</v>
      </c>
      <c r="V36" s="175">
        <v>1</v>
      </c>
      <c r="W36" s="173">
        <v>23</v>
      </c>
      <c r="X36" s="174">
        <v>18</v>
      </c>
      <c r="Y36" s="175">
        <v>41</v>
      </c>
      <c r="Z36" s="176">
        <v>20</v>
      </c>
      <c r="AA36" s="176">
        <v>10</v>
      </c>
      <c r="AB36" s="176">
        <v>30</v>
      </c>
      <c r="AC36" s="173">
        <v>2</v>
      </c>
      <c r="AD36" s="176">
        <v>0</v>
      </c>
      <c r="AE36" s="176">
        <v>2</v>
      </c>
      <c r="AF36" s="173">
        <v>4</v>
      </c>
      <c r="AG36" s="176">
        <v>10</v>
      </c>
      <c r="AH36" s="176">
        <v>14</v>
      </c>
      <c r="AI36" s="180">
        <f t="shared" si="0"/>
        <v>114</v>
      </c>
      <c r="AJ36" s="181">
        <f t="shared" si="0"/>
        <v>184</v>
      </c>
      <c r="AK36" s="181">
        <f t="shared" si="0"/>
        <v>298</v>
      </c>
    </row>
    <row r="37" spans="1:37" ht="12">
      <c r="A37" s="172">
        <v>1964</v>
      </c>
      <c r="B37" s="173">
        <v>45</v>
      </c>
      <c r="C37" s="174">
        <v>106</v>
      </c>
      <c r="D37" s="175">
        <v>151</v>
      </c>
      <c r="E37" s="176">
        <v>5</v>
      </c>
      <c r="F37" s="176">
        <v>26</v>
      </c>
      <c r="G37" s="176">
        <v>31</v>
      </c>
      <c r="H37" s="173">
        <v>8</v>
      </c>
      <c r="I37" s="174">
        <v>5</v>
      </c>
      <c r="J37" s="175">
        <v>13</v>
      </c>
      <c r="K37" s="176">
        <v>0</v>
      </c>
      <c r="L37" s="176">
        <v>1</v>
      </c>
      <c r="M37" s="176">
        <v>1</v>
      </c>
      <c r="N37" s="173">
        <v>0</v>
      </c>
      <c r="O37" s="174">
        <v>0</v>
      </c>
      <c r="P37" s="174">
        <v>0</v>
      </c>
      <c r="Q37" s="173">
        <v>2</v>
      </c>
      <c r="R37" s="174">
        <v>1</v>
      </c>
      <c r="S37" s="175">
        <v>3</v>
      </c>
      <c r="T37" s="173">
        <v>0</v>
      </c>
      <c r="U37" s="174">
        <v>0</v>
      </c>
      <c r="V37" s="175">
        <v>0</v>
      </c>
      <c r="W37" s="173">
        <v>25</v>
      </c>
      <c r="X37" s="174">
        <v>18</v>
      </c>
      <c r="Y37" s="175">
        <v>43</v>
      </c>
      <c r="Z37" s="176">
        <v>28</v>
      </c>
      <c r="AA37" s="176">
        <v>17</v>
      </c>
      <c r="AB37" s="176">
        <v>45</v>
      </c>
      <c r="AC37" s="173">
        <v>3</v>
      </c>
      <c r="AD37" s="176">
        <v>2</v>
      </c>
      <c r="AE37" s="176">
        <v>5</v>
      </c>
      <c r="AF37" s="173">
        <v>3</v>
      </c>
      <c r="AG37" s="176">
        <v>5</v>
      </c>
      <c r="AH37" s="176">
        <v>8</v>
      </c>
      <c r="AI37" s="180">
        <f t="shared" si="0"/>
        <v>119</v>
      </c>
      <c r="AJ37" s="181">
        <f t="shared" si="0"/>
        <v>181</v>
      </c>
      <c r="AK37" s="181">
        <f t="shared" si="0"/>
        <v>300</v>
      </c>
    </row>
    <row r="38" spans="1:37" ht="12">
      <c r="A38" s="179">
        <v>1963</v>
      </c>
      <c r="B38" s="173">
        <v>46</v>
      </c>
      <c r="C38" s="174">
        <v>103</v>
      </c>
      <c r="D38" s="175">
        <v>149</v>
      </c>
      <c r="E38" s="176">
        <v>3</v>
      </c>
      <c r="F38" s="176">
        <v>23</v>
      </c>
      <c r="G38" s="176">
        <v>26</v>
      </c>
      <c r="H38" s="173">
        <v>4</v>
      </c>
      <c r="I38" s="174">
        <v>3</v>
      </c>
      <c r="J38" s="175">
        <v>7</v>
      </c>
      <c r="K38" s="176">
        <v>0</v>
      </c>
      <c r="L38" s="176">
        <v>0</v>
      </c>
      <c r="M38" s="176">
        <v>0</v>
      </c>
      <c r="N38" s="173">
        <v>0</v>
      </c>
      <c r="O38" s="174">
        <v>0</v>
      </c>
      <c r="P38" s="174">
        <v>0</v>
      </c>
      <c r="Q38" s="173">
        <v>0</v>
      </c>
      <c r="R38" s="174">
        <v>1</v>
      </c>
      <c r="S38" s="175">
        <v>1</v>
      </c>
      <c r="T38" s="173">
        <v>0</v>
      </c>
      <c r="U38" s="174">
        <v>0</v>
      </c>
      <c r="V38" s="175">
        <v>0</v>
      </c>
      <c r="W38" s="173">
        <v>19</v>
      </c>
      <c r="X38" s="174">
        <v>8</v>
      </c>
      <c r="Y38" s="175">
        <v>27</v>
      </c>
      <c r="Z38" s="176">
        <v>22</v>
      </c>
      <c r="AA38" s="176">
        <v>6</v>
      </c>
      <c r="AB38" s="176">
        <v>28</v>
      </c>
      <c r="AC38" s="173">
        <v>5</v>
      </c>
      <c r="AD38" s="176">
        <v>2</v>
      </c>
      <c r="AE38" s="176">
        <v>7</v>
      </c>
      <c r="AF38" s="173">
        <v>4</v>
      </c>
      <c r="AG38" s="176">
        <v>7</v>
      </c>
      <c r="AH38" s="176">
        <v>11</v>
      </c>
      <c r="AI38" s="180">
        <f t="shared" si="0"/>
        <v>103</v>
      </c>
      <c r="AJ38" s="181">
        <f t="shared" si="0"/>
        <v>153</v>
      </c>
      <c r="AK38" s="181">
        <f t="shared" si="0"/>
        <v>256</v>
      </c>
    </row>
    <row r="39" spans="1:37" ht="12">
      <c r="A39" s="172">
        <v>1962</v>
      </c>
      <c r="B39" s="173">
        <v>45</v>
      </c>
      <c r="C39" s="174">
        <v>90</v>
      </c>
      <c r="D39" s="175">
        <v>135</v>
      </c>
      <c r="E39" s="176">
        <v>7</v>
      </c>
      <c r="F39" s="176">
        <v>11</v>
      </c>
      <c r="G39" s="176">
        <v>18</v>
      </c>
      <c r="H39" s="173">
        <v>5</v>
      </c>
      <c r="I39" s="174">
        <v>5</v>
      </c>
      <c r="J39" s="175">
        <v>10</v>
      </c>
      <c r="K39" s="176">
        <v>0</v>
      </c>
      <c r="L39" s="176">
        <v>1</v>
      </c>
      <c r="M39" s="176">
        <v>1</v>
      </c>
      <c r="N39" s="173">
        <v>0</v>
      </c>
      <c r="O39" s="174">
        <v>0</v>
      </c>
      <c r="P39" s="174">
        <v>0</v>
      </c>
      <c r="Q39" s="173">
        <v>1</v>
      </c>
      <c r="R39" s="174">
        <v>1</v>
      </c>
      <c r="S39" s="175">
        <v>2</v>
      </c>
      <c r="T39" s="173">
        <v>0</v>
      </c>
      <c r="U39" s="174">
        <v>0</v>
      </c>
      <c r="V39" s="175">
        <v>0</v>
      </c>
      <c r="W39" s="173">
        <v>21</v>
      </c>
      <c r="X39" s="174">
        <v>12</v>
      </c>
      <c r="Y39" s="175">
        <v>33</v>
      </c>
      <c r="Z39" s="176">
        <v>14</v>
      </c>
      <c r="AA39" s="176">
        <v>9</v>
      </c>
      <c r="AB39" s="176">
        <v>23</v>
      </c>
      <c r="AC39" s="173">
        <v>0</v>
      </c>
      <c r="AD39" s="176">
        <v>1</v>
      </c>
      <c r="AE39" s="176">
        <v>1</v>
      </c>
      <c r="AF39" s="173">
        <v>4</v>
      </c>
      <c r="AG39" s="176">
        <v>2</v>
      </c>
      <c r="AH39" s="176">
        <v>6</v>
      </c>
      <c r="AI39" s="180">
        <f t="shared" si="0"/>
        <v>97</v>
      </c>
      <c r="AJ39" s="181">
        <f t="shared" si="0"/>
        <v>132</v>
      </c>
      <c r="AK39" s="181">
        <f t="shared" si="0"/>
        <v>229</v>
      </c>
    </row>
    <row r="40" spans="1:37" ht="12">
      <c r="A40" s="179">
        <v>1961</v>
      </c>
      <c r="B40" s="173">
        <v>38</v>
      </c>
      <c r="C40" s="174">
        <v>76</v>
      </c>
      <c r="D40" s="175">
        <v>114</v>
      </c>
      <c r="E40" s="176">
        <v>1</v>
      </c>
      <c r="F40" s="176">
        <v>11</v>
      </c>
      <c r="G40" s="176">
        <v>12</v>
      </c>
      <c r="H40" s="173">
        <v>5</v>
      </c>
      <c r="I40" s="174">
        <v>5</v>
      </c>
      <c r="J40" s="175">
        <v>10</v>
      </c>
      <c r="K40" s="176">
        <v>0</v>
      </c>
      <c r="L40" s="176">
        <v>0</v>
      </c>
      <c r="M40" s="176">
        <v>0</v>
      </c>
      <c r="N40" s="173">
        <v>0</v>
      </c>
      <c r="O40" s="174">
        <v>0</v>
      </c>
      <c r="P40" s="174">
        <v>0</v>
      </c>
      <c r="Q40" s="173">
        <v>1</v>
      </c>
      <c r="R40" s="174">
        <v>0</v>
      </c>
      <c r="S40" s="175">
        <v>1</v>
      </c>
      <c r="T40" s="173">
        <v>0</v>
      </c>
      <c r="U40" s="174">
        <v>1</v>
      </c>
      <c r="V40" s="175">
        <v>1</v>
      </c>
      <c r="W40" s="173">
        <v>24</v>
      </c>
      <c r="X40" s="174">
        <v>3</v>
      </c>
      <c r="Y40" s="175">
        <v>27</v>
      </c>
      <c r="Z40" s="176">
        <v>19</v>
      </c>
      <c r="AA40" s="176">
        <v>1</v>
      </c>
      <c r="AB40" s="176">
        <v>20</v>
      </c>
      <c r="AC40" s="173">
        <v>0</v>
      </c>
      <c r="AD40" s="176">
        <v>2</v>
      </c>
      <c r="AE40" s="176">
        <v>2</v>
      </c>
      <c r="AF40" s="173">
        <v>4</v>
      </c>
      <c r="AG40" s="176">
        <v>3</v>
      </c>
      <c r="AH40" s="176">
        <v>7</v>
      </c>
      <c r="AI40" s="180">
        <f t="shared" si="0"/>
        <v>92</v>
      </c>
      <c r="AJ40" s="181">
        <f t="shared" si="0"/>
        <v>102</v>
      </c>
      <c r="AK40" s="181">
        <f t="shared" si="0"/>
        <v>194</v>
      </c>
    </row>
    <row r="41" spans="1:37" ht="12">
      <c r="A41" s="172">
        <v>1960</v>
      </c>
      <c r="B41" s="173">
        <v>38</v>
      </c>
      <c r="C41" s="174">
        <v>71</v>
      </c>
      <c r="D41" s="175">
        <v>109</v>
      </c>
      <c r="E41" s="176">
        <v>5</v>
      </c>
      <c r="F41" s="176">
        <v>10</v>
      </c>
      <c r="G41" s="176">
        <v>15</v>
      </c>
      <c r="H41" s="173">
        <v>4</v>
      </c>
      <c r="I41" s="174">
        <v>8</v>
      </c>
      <c r="J41" s="175">
        <v>12</v>
      </c>
      <c r="K41" s="176">
        <v>0</v>
      </c>
      <c r="L41" s="176">
        <v>0</v>
      </c>
      <c r="M41" s="176">
        <v>0</v>
      </c>
      <c r="N41" s="173">
        <v>0</v>
      </c>
      <c r="O41" s="174">
        <v>0</v>
      </c>
      <c r="P41" s="174">
        <v>0</v>
      </c>
      <c r="Q41" s="173">
        <v>1</v>
      </c>
      <c r="R41" s="174">
        <v>3</v>
      </c>
      <c r="S41" s="175">
        <v>4</v>
      </c>
      <c r="T41" s="173">
        <v>0</v>
      </c>
      <c r="U41" s="174">
        <v>1</v>
      </c>
      <c r="V41" s="175">
        <v>1</v>
      </c>
      <c r="W41" s="173">
        <v>22</v>
      </c>
      <c r="X41" s="174">
        <v>4</v>
      </c>
      <c r="Y41" s="175">
        <v>26</v>
      </c>
      <c r="Z41" s="176">
        <v>18</v>
      </c>
      <c r="AA41" s="176">
        <v>5</v>
      </c>
      <c r="AB41" s="176">
        <v>23</v>
      </c>
      <c r="AC41" s="173">
        <v>3</v>
      </c>
      <c r="AD41" s="176">
        <v>0</v>
      </c>
      <c r="AE41" s="176">
        <v>3</v>
      </c>
      <c r="AF41" s="173">
        <v>3</v>
      </c>
      <c r="AG41" s="176">
        <v>6</v>
      </c>
      <c r="AH41" s="176">
        <v>9</v>
      </c>
      <c r="AI41" s="180">
        <f t="shared" si="0"/>
        <v>94</v>
      </c>
      <c r="AJ41" s="181">
        <f t="shared" si="0"/>
        <v>108</v>
      </c>
      <c r="AK41" s="181">
        <f t="shared" si="0"/>
        <v>202</v>
      </c>
    </row>
    <row r="42" spans="1:37" ht="12">
      <c r="A42" s="179">
        <v>1959</v>
      </c>
      <c r="B42" s="173">
        <v>30</v>
      </c>
      <c r="C42" s="174">
        <v>41</v>
      </c>
      <c r="D42" s="175">
        <v>71</v>
      </c>
      <c r="E42" s="176">
        <v>1</v>
      </c>
      <c r="F42" s="176">
        <v>6</v>
      </c>
      <c r="G42" s="176">
        <v>7</v>
      </c>
      <c r="H42" s="173">
        <v>3</v>
      </c>
      <c r="I42" s="174">
        <v>4</v>
      </c>
      <c r="J42" s="175">
        <v>7</v>
      </c>
      <c r="K42" s="176">
        <v>0</v>
      </c>
      <c r="L42" s="176">
        <v>0</v>
      </c>
      <c r="M42" s="176">
        <v>0</v>
      </c>
      <c r="N42" s="173">
        <v>0</v>
      </c>
      <c r="O42" s="174">
        <v>0</v>
      </c>
      <c r="P42" s="174">
        <v>0</v>
      </c>
      <c r="Q42" s="173">
        <v>0</v>
      </c>
      <c r="R42" s="174">
        <v>2</v>
      </c>
      <c r="S42" s="175">
        <v>2</v>
      </c>
      <c r="T42" s="173">
        <v>0</v>
      </c>
      <c r="U42" s="174">
        <v>0</v>
      </c>
      <c r="V42" s="175">
        <v>0</v>
      </c>
      <c r="W42" s="173">
        <v>11</v>
      </c>
      <c r="X42" s="174">
        <v>8</v>
      </c>
      <c r="Y42" s="175">
        <v>19</v>
      </c>
      <c r="Z42" s="176">
        <v>9</v>
      </c>
      <c r="AA42" s="176">
        <v>3</v>
      </c>
      <c r="AB42" s="176">
        <v>12</v>
      </c>
      <c r="AC42" s="173">
        <v>0</v>
      </c>
      <c r="AD42" s="176">
        <v>0</v>
      </c>
      <c r="AE42" s="176">
        <v>0</v>
      </c>
      <c r="AF42" s="173">
        <v>4</v>
      </c>
      <c r="AG42" s="176">
        <v>4</v>
      </c>
      <c r="AH42" s="176">
        <v>8</v>
      </c>
      <c r="AI42" s="180">
        <f t="shared" si="0"/>
        <v>58</v>
      </c>
      <c r="AJ42" s="181">
        <f t="shared" si="0"/>
        <v>68</v>
      </c>
      <c r="AK42" s="181">
        <f t="shared" si="0"/>
        <v>126</v>
      </c>
    </row>
    <row r="43" spans="1:37" ht="12">
      <c r="A43" s="172">
        <v>1958</v>
      </c>
      <c r="B43" s="173">
        <v>33</v>
      </c>
      <c r="C43" s="174">
        <v>54</v>
      </c>
      <c r="D43" s="175">
        <v>87</v>
      </c>
      <c r="E43" s="176">
        <v>1</v>
      </c>
      <c r="F43" s="176">
        <v>5</v>
      </c>
      <c r="G43" s="176">
        <v>6</v>
      </c>
      <c r="H43" s="173">
        <v>4</v>
      </c>
      <c r="I43" s="174">
        <v>1</v>
      </c>
      <c r="J43" s="175">
        <v>5</v>
      </c>
      <c r="K43" s="176">
        <v>0</v>
      </c>
      <c r="L43" s="176">
        <v>0</v>
      </c>
      <c r="M43" s="176">
        <v>0</v>
      </c>
      <c r="N43" s="173">
        <v>0</v>
      </c>
      <c r="O43" s="174">
        <v>0</v>
      </c>
      <c r="P43" s="174">
        <v>0</v>
      </c>
      <c r="Q43" s="173">
        <v>0</v>
      </c>
      <c r="R43" s="174">
        <v>0</v>
      </c>
      <c r="S43" s="175">
        <v>0</v>
      </c>
      <c r="T43" s="173">
        <v>0</v>
      </c>
      <c r="U43" s="174">
        <v>0</v>
      </c>
      <c r="V43" s="175">
        <v>0</v>
      </c>
      <c r="W43" s="173">
        <v>13</v>
      </c>
      <c r="X43" s="174">
        <v>6</v>
      </c>
      <c r="Y43" s="175">
        <v>19</v>
      </c>
      <c r="Z43" s="176">
        <v>10</v>
      </c>
      <c r="AA43" s="176">
        <v>5</v>
      </c>
      <c r="AB43" s="176">
        <v>15</v>
      </c>
      <c r="AC43" s="173">
        <v>1</v>
      </c>
      <c r="AD43" s="176">
        <v>2</v>
      </c>
      <c r="AE43" s="176">
        <v>3</v>
      </c>
      <c r="AF43" s="173">
        <v>3</v>
      </c>
      <c r="AG43" s="176">
        <v>5</v>
      </c>
      <c r="AH43" s="176">
        <v>8</v>
      </c>
      <c r="AI43" s="180">
        <f t="shared" si="0"/>
        <v>65</v>
      </c>
      <c r="AJ43" s="181">
        <f t="shared" si="0"/>
        <v>78</v>
      </c>
      <c r="AK43" s="181">
        <f t="shared" si="0"/>
        <v>143</v>
      </c>
    </row>
    <row r="44" spans="1:37" ht="12">
      <c r="A44" s="179">
        <v>1957</v>
      </c>
      <c r="B44" s="173">
        <v>29</v>
      </c>
      <c r="C44" s="174">
        <v>34</v>
      </c>
      <c r="D44" s="175">
        <v>63</v>
      </c>
      <c r="E44" s="176">
        <v>1</v>
      </c>
      <c r="F44" s="176">
        <v>5</v>
      </c>
      <c r="G44" s="176">
        <v>6</v>
      </c>
      <c r="H44" s="173">
        <v>3</v>
      </c>
      <c r="I44" s="174">
        <v>3</v>
      </c>
      <c r="J44" s="175">
        <v>6</v>
      </c>
      <c r="K44" s="176">
        <v>0</v>
      </c>
      <c r="L44" s="176">
        <v>0</v>
      </c>
      <c r="M44" s="176">
        <v>0</v>
      </c>
      <c r="N44" s="173">
        <v>0</v>
      </c>
      <c r="O44" s="174">
        <v>0</v>
      </c>
      <c r="P44" s="174">
        <v>0</v>
      </c>
      <c r="Q44" s="173">
        <v>0</v>
      </c>
      <c r="R44" s="174">
        <v>1</v>
      </c>
      <c r="S44" s="175">
        <v>1</v>
      </c>
      <c r="T44" s="173">
        <v>0</v>
      </c>
      <c r="U44" s="174">
        <v>0</v>
      </c>
      <c r="V44" s="175">
        <v>0</v>
      </c>
      <c r="W44" s="173">
        <v>11</v>
      </c>
      <c r="X44" s="174">
        <v>3</v>
      </c>
      <c r="Y44" s="175">
        <v>14</v>
      </c>
      <c r="Z44" s="176">
        <v>6</v>
      </c>
      <c r="AA44" s="176">
        <v>3</v>
      </c>
      <c r="AB44" s="176">
        <v>9</v>
      </c>
      <c r="AC44" s="173">
        <v>5</v>
      </c>
      <c r="AD44" s="176">
        <v>0</v>
      </c>
      <c r="AE44" s="176">
        <v>5</v>
      </c>
      <c r="AF44" s="173">
        <v>1</v>
      </c>
      <c r="AG44" s="176">
        <v>1</v>
      </c>
      <c r="AH44" s="176">
        <v>2</v>
      </c>
      <c r="AI44" s="180">
        <f t="shared" si="0"/>
        <v>56</v>
      </c>
      <c r="AJ44" s="181">
        <f t="shared" si="0"/>
        <v>50</v>
      </c>
      <c r="AK44" s="181">
        <f t="shared" si="0"/>
        <v>106</v>
      </c>
    </row>
    <row r="45" spans="1:37" ht="12">
      <c r="A45" s="172">
        <v>1956</v>
      </c>
      <c r="B45" s="173">
        <v>25</v>
      </c>
      <c r="C45" s="174">
        <v>32</v>
      </c>
      <c r="D45" s="175">
        <v>57</v>
      </c>
      <c r="E45" s="176">
        <v>0</v>
      </c>
      <c r="F45" s="176">
        <v>3</v>
      </c>
      <c r="G45" s="176">
        <v>3</v>
      </c>
      <c r="H45" s="173">
        <v>7</v>
      </c>
      <c r="I45" s="174">
        <v>1</v>
      </c>
      <c r="J45" s="175">
        <v>8</v>
      </c>
      <c r="K45" s="176">
        <v>0</v>
      </c>
      <c r="L45" s="176">
        <v>0</v>
      </c>
      <c r="M45" s="176">
        <v>0</v>
      </c>
      <c r="N45" s="173">
        <v>0</v>
      </c>
      <c r="O45" s="174">
        <v>0</v>
      </c>
      <c r="P45" s="174">
        <v>0</v>
      </c>
      <c r="Q45" s="173">
        <v>0</v>
      </c>
      <c r="R45" s="174">
        <v>0</v>
      </c>
      <c r="S45" s="175">
        <v>0</v>
      </c>
      <c r="T45" s="173">
        <v>0</v>
      </c>
      <c r="U45" s="174">
        <v>0</v>
      </c>
      <c r="V45" s="175">
        <v>0</v>
      </c>
      <c r="W45" s="173">
        <v>13</v>
      </c>
      <c r="X45" s="174">
        <v>5</v>
      </c>
      <c r="Y45" s="175">
        <v>18</v>
      </c>
      <c r="Z45" s="176">
        <v>8</v>
      </c>
      <c r="AA45" s="176">
        <v>8</v>
      </c>
      <c r="AB45" s="176">
        <v>16</v>
      </c>
      <c r="AC45" s="173">
        <v>3</v>
      </c>
      <c r="AD45" s="176">
        <v>0</v>
      </c>
      <c r="AE45" s="176">
        <v>3</v>
      </c>
      <c r="AF45" s="173">
        <v>1</v>
      </c>
      <c r="AG45" s="176">
        <v>2</v>
      </c>
      <c r="AH45" s="176">
        <v>3</v>
      </c>
      <c r="AI45" s="180">
        <f t="shared" si="0"/>
        <v>57</v>
      </c>
      <c r="AJ45" s="181">
        <f t="shared" si="0"/>
        <v>51</v>
      </c>
      <c r="AK45" s="181">
        <f t="shared" si="0"/>
        <v>108</v>
      </c>
    </row>
    <row r="46" spans="1:37" ht="12">
      <c r="A46" s="179">
        <v>1955</v>
      </c>
      <c r="B46" s="173">
        <v>17</v>
      </c>
      <c r="C46" s="174">
        <v>28</v>
      </c>
      <c r="D46" s="175">
        <v>45</v>
      </c>
      <c r="E46" s="176">
        <v>0</v>
      </c>
      <c r="F46" s="176">
        <v>4</v>
      </c>
      <c r="G46" s="176">
        <v>4</v>
      </c>
      <c r="H46" s="173">
        <v>1</v>
      </c>
      <c r="I46" s="174">
        <v>5</v>
      </c>
      <c r="J46" s="175">
        <v>6</v>
      </c>
      <c r="K46" s="176">
        <v>0</v>
      </c>
      <c r="L46" s="176">
        <v>0</v>
      </c>
      <c r="M46" s="176">
        <v>0</v>
      </c>
      <c r="N46" s="173">
        <v>0</v>
      </c>
      <c r="O46" s="174">
        <v>0</v>
      </c>
      <c r="P46" s="174">
        <v>0</v>
      </c>
      <c r="Q46" s="173">
        <v>0</v>
      </c>
      <c r="R46" s="174">
        <v>0</v>
      </c>
      <c r="S46" s="175">
        <v>0</v>
      </c>
      <c r="T46" s="173">
        <v>0</v>
      </c>
      <c r="U46" s="174">
        <v>0</v>
      </c>
      <c r="V46" s="175">
        <v>0</v>
      </c>
      <c r="W46" s="173">
        <v>8</v>
      </c>
      <c r="X46" s="174">
        <v>5</v>
      </c>
      <c r="Y46" s="175">
        <v>13</v>
      </c>
      <c r="Z46" s="176">
        <v>5</v>
      </c>
      <c r="AA46" s="176">
        <v>3</v>
      </c>
      <c r="AB46" s="176">
        <v>8</v>
      </c>
      <c r="AC46" s="173">
        <v>0</v>
      </c>
      <c r="AD46" s="176">
        <v>0</v>
      </c>
      <c r="AE46" s="176">
        <v>0</v>
      </c>
      <c r="AF46" s="173">
        <v>1</v>
      </c>
      <c r="AG46" s="176">
        <v>1</v>
      </c>
      <c r="AH46" s="176">
        <v>2</v>
      </c>
      <c r="AI46" s="180">
        <f t="shared" si="0"/>
        <v>32</v>
      </c>
      <c r="AJ46" s="181">
        <f t="shared" si="0"/>
        <v>46</v>
      </c>
      <c r="AK46" s="181">
        <f t="shared" si="0"/>
        <v>78</v>
      </c>
    </row>
    <row r="47" spans="1:37" ht="12">
      <c r="A47" s="172">
        <v>1954</v>
      </c>
      <c r="B47" s="173">
        <v>12</v>
      </c>
      <c r="C47" s="174">
        <v>16</v>
      </c>
      <c r="D47" s="175">
        <v>28</v>
      </c>
      <c r="E47" s="176">
        <v>1</v>
      </c>
      <c r="F47" s="176">
        <v>1</v>
      </c>
      <c r="G47" s="176">
        <v>2</v>
      </c>
      <c r="H47" s="173">
        <v>0</v>
      </c>
      <c r="I47" s="174">
        <v>3</v>
      </c>
      <c r="J47" s="175">
        <v>3</v>
      </c>
      <c r="K47" s="176">
        <v>0</v>
      </c>
      <c r="L47" s="176">
        <v>0</v>
      </c>
      <c r="M47" s="176">
        <v>0</v>
      </c>
      <c r="N47" s="173">
        <v>0</v>
      </c>
      <c r="O47" s="174">
        <v>0</v>
      </c>
      <c r="P47" s="174">
        <v>0</v>
      </c>
      <c r="Q47" s="173">
        <v>1</v>
      </c>
      <c r="R47" s="174">
        <v>0</v>
      </c>
      <c r="S47" s="175">
        <v>1</v>
      </c>
      <c r="T47" s="173">
        <v>0</v>
      </c>
      <c r="U47" s="174">
        <v>0</v>
      </c>
      <c r="V47" s="175">
        <v>0</v>
      </c>
      <c r="W47" s="173">
        <v>6</v>
      </c>
      <c r="X47" s="174">
        <v>2</v>
      </c>
      <c r="Y47" s="175">
        <v>8</v>
      </c>
      <c r="Z47" s="176">
        <v>6</v>
      </c>
      <c r="AA47" s="176">
        <v>1</v>
      </c>
      <c r="AB47" s="176">
        <v>7</v>
      </c>
      <c r="AC47" s="173">
        <v>0</v>
      </c>
      <c r="AD47" s="176">
        <v>1</v>
      </c>
      <c r="AE47" s="176">
        <v>1</v>
      </c>
      <c r="AF47" s="173">
        <v>1</v>
      </c>
      <c r="AG47" s="176">
        <v>0</v>
      </c>
      <c r="AH47" s="176">
        <v>1</v>
      </c>
      <c r="AI47" s="180">
        <f t="shared" si="0"/>
        <v>27</v>
      </c>
      <c r="AJ47" s="181">
        <f t="shared" si="0"/>
        <v>24</v>
      </c>
      <c r="AK47" s="181">
        <f t="shared" si="0"/>
        <v>51</v>
      </c>
    </row>
    <row r="48" spans="1:37" ht="12">
      <c r="A48" s="179">
        <v>1953</v>
      </c>
      <c r="B48" s="173">
        <v>25</v>
      </c>
      <c r="C48" s="174">
        <v>9</v>
      </c>
      <c r="D48" s="175">
        <v>34</v>
      </c>
      <c r="E48" s="176">
        <v>1</v>
      </c>
      <c r="F48" s="176">
        <v>2</v>
      </c>
      <c r="G48" s="176">
        <v>3</v>
      </c>
      <c r="H48" s="173">
        <v>2</v>
      </c>
      <c r="I48" s="174">
        <v>0</v>
      </c>
      <c r="J48" s="175">
        <v>2</v>
      </c>
      <c r="K48" s="176">
        <v>0</v>
      </c>
      <c r="L48" s="176">
        <v>0</v>
      </c>
      <c r="M48" s="176">
        <v>0</v>
      </c>
      <c r="N48" s="173">
        <v>0</v>
      </c>
      <c r="O48" s="174">
        <v>0</v>
      </c>
      <c r="P48" s="174">
        <v>0</v>
      </c>
      <c r="Q48" s="173">
        <v>0</v>
      </c>
      <c r="R48" s="174">
        <v>0</v>
      </c>
      <c r="S48" s="175">
        <v>0</v>
      </c>
      <c r="T48" s="173">
        <v>0</v>
      </c>
      <c r="U48" s="174">
        <v>0</v>
      </c>
      <c r="V48" s="175">
        <v>0</v>
      </c>
      <c r="W48" s="173">
        <v>10</v>
      </c>
      <c r="X48" s="174">
        <v>3</v>
      </c>
      <c r="Y48" s="175">
        <v>13</v>
      </c>
      <c r="Z48" s="176">
        <v>5</v>
      </c>
      <c r="AA48" s="176">
        <v>2</v>
      </c>
      <c r="AB48" s="176">
        <v>7</v>
      </c>
      <c r="AC48" s="173">
        <v>3</v>
      </c>
      <c r="AD48" s="176">
        <v>1</v>
      </c>
      <c r="AE48" s="176">
        <v>4</v>
      </c>
      <c r="AF48" s="173">
        <v>0</v>
      </c>
      <c r="AG48" s="176">
        <v>2</v>
      </c>
      <c r="AH48" s="176">
        <v>2</v>
      </c>
      <c r="AI48" s="180">
        <f t="shared" si="0"/>
        <v>46</v>
      </c>
      <c r="AJ48" s="181">
        <f t="shared" si="0"/>
        <v>19</v>
      </c>
      <c r="AK48" s="181">
        <f t="shared" si="0"/>
        <v>65</v>
      </c>
    </row>
    <row r="49" spans="1:37" ht="12">
      <c r="A49" s="172">
        <v>1952</v>
      </c>
      <c r="B49" s="173">
        <v>13</v>
      </c>
      <c r="C49" s="174">
        <v>15</v>
      </c>
      <c r="D49" s="175">
        <v>28</v>
      </c>
      <c r="E49" s="176">
        <v>0</v>
      </c>
      <c r="F49" s="176">
        <v>0</v>
      </c>
      <c r="G49" s="176">
        <v>0</v>
      </c>
      <c r="H49" s="173">
        <v>1</v>
      </c>
      <c r="I49" s="174">
        <v>1</v>
      </c>
      <c r="J49" s="175">
        <v>2</v>
      </c>
      <c r="K49" s="176">
        <v>0</v>
      </c>
      <c r="L49" s="176">
        <v>0</v>
      </c>
      <c r="M49" s="176">
        <v>0</v>
      </c>
      <c r="N49" s="173">
        <v>0</v>
      </c>
      <c r="O49" s="174">
        <v>0</v>
      </c>
      <c r="P49" s="174">
        <v>0</v>
      </c>
      <c r="Q49" s="173">
        <v>0</v>
      </c>
      <c r="R49" s="174">
        <v>0</v>
      </c>
      <c r="S49" s="175">
        <v>0</v>
      </c>
      <c r="T49" s="173">
        <v>0</v>
      </c>
      <c r="U49" s="174">
        <v>0</v>
      </c>
      <c r="V49" s="175">
        <v>0</v>
      </c>
      <c r="W49" s="173">
        <v>3</v>
      </c>
      <c r="X49" s="174">
        <v>2</v>
      </c>
      <c r="Y49" s="175">
        <v>5</v>
      </c>
      <c r="Z49" s="176">
        <v>3</v>
      </c>
      <c r="AA49" s="176">
        <v>0</v>
      </c>
      <c r="AB49" s="176">
        <v>3</v>
      </c>
      <c r="AC49" s="173">
        <v>2</v>
      </c>
      <c r="AD49" s="176">
        <v>1</v>
      </c>
      <c r="AE49" s="176">
        <v>3</v>
      </c>
      <c r="AF49" s="173">
        <v>0</v>
      </c>
      <c r="AG49" s="176">
        <v>0</v>
      </c>
      <c r="AH49" s="176">
        <v>0</v>
      </c>
      <c r="AI49" s="180">
        <f t="shared" si="0"/>
        <v>22</v>
      </c>
      <c r="AJ49" s="181">
        <f t="shared" si="0"/>
        <v>19</v>
      </c>
      <c r="AK49" s="181">
        <f t="shared" si="0"/>
        <v>41</v>
      </c>
    </row>
    <row r="50" spans="1:37" ht="12">
      <c r="A50" s="179">
        <v>1951</v>
      </c>
      <c r="B50" s="173">
        <v>13</v>
      </c>
      <c r="C50" s="174">
        <v>8</v>
      </c>
      <c r="D50" s="175">
        <v>21</v>
      </c>
      <c r="E50" s="176">
        <v>0</v>
      </c>
      <c r="F50" s="176">
        <v>0</v>
      </c>
      <c r="G50" s="176">
        <v>0</v>
      </c>
      <c r="H50" s="173">
        <v>0</v>
      </c>
      <c r="I50" s="174">
        <v>1</v>
      </c>
      <c r="J50" s="175">
        <v>1</v>
      </c>
      <c r="K50" s="176">
        <v>0</v>
      </c>
      <c r="L50" s="176">
        <v>0</v>
      </c>
      <c r="M50" s="176">
        <v>0</v>
      </c>
      <c r="N50" s="173">
        <v>0</v>
      </c>
      <c r="O50" s="174">
        <v>0</v>
      </c>
      <c r="P50" s="174">
        <v>0</v>
      </c>
      <c r="Q50" s="173">
        <v>0</v>
      </c>
      <c r="R50" s="174">
        <v>0</v>
      </c>
      <c r="S50" s="175">
        <v>0</v>
      </c>
      <c r="T50" s="173">
        <v>0</v>
      </c>
      <c r="U50" s="174">
        <v>0</v>
      </c>
      <c r="V50" s="175">
        <v>0</v>
      </c>
      <c r="W50" s="173">
        <v>4</v>
      </c>
      <c r="X50" s="174">
        <v>2</v>
      </c>
      <c r="Y50" s="175">
        <v>6</v>
      </c>
      <c r="Z50" s="176">
        <v>3</v>
      </c>
      <c r="AA50" s="176">
        <v>1</v>
      </c>
      <c r="AB50" s="176">
        <v>4</v>
      </c>
      <c r="AC50" s="173">
        <v>0</v>
      </c>
      <c r="AD50" s="176">
        <v>0</v>
      </c>
      <c r="AE50" s="176">
        <v>0</v>
      </c>
      <c r="AF50" s="173">
        <v>0</v>
      </c>
      <c r="AG50" s="176">
        <v>0</v>
      </c>
      <c r="AH50" s="176">
        <v>0</v>
      </c>
      <c r="AI50" s="180">
        <f t="shared" si="0"/>
        <v>20</v>
      </c>
      <c r="AJ50" s="181">
        <f t="shared" si="0"/>
        <v>12</v>
      </c>
      <c r="AK50" s="181">
        <f t="shared" si="0"/>
        <v>32</v>
      </c>
    </row>
    <row r="51" spans="1:37" ht="12">
      <c r="A51" s="172">
        <v>1950</v>
      </c>
      <c r="B51" s="173">
        <v>12</v>
      </c>
      <c r="C51" s="174">
        <v>5</v>
      </c>
      <c r="D51" s="175">
        <v>17</v>
      </c>
      <c r="E51" s="176">
        <v>0</v>
      </c>
      <c r="F51" s="176">
        <v>0</v>
      </c>
      <c r="G51" s="176">
        <v>0</v>
      </c>
      <c r="H51" s="173">
        <v>2</v>
      </c>
      <c r="I51" s="174">
        <v>0</v>
      </c>
      <c r="J51" s="175">
        <v>2</v>
      </c>
      <c r="K51" s="176">
        <v>0</v>
      </c>
      <c r="L51" s="176">
        <v>0</v>
      </c>
      <c r="M51" s="176">
        <v>0</v>
      </c>
      <c r="N51" s="173">
        <v>0</v>
      </c>
      <c r="O51" s="174">
        <v>0</v>
      </c>
      <c r="P51" s="174">
        <v>0</v>
      </c>
      <c r="Q51" s="173">
        <v>0</v>
      </c>
      <c r="R51" s="174">
        <v>0</v>
      </c>
      <c r="S51" s="175">
        <v>0</v>
      </c>
      <c r="T51" s="173">
        <v>0</v>
      </c>
      <c r="U51" s="174">
        <v>0</v>
      </c>
      <c r="V51" s="175">
        <v>0</v>
      </c>
      <c r="W51" s="173">
        <v>2</v>
      </c>
      <c r="X51" s="174">
        <v>1</v>
      </c>
      <c r="Y51" s="175">
        <v>3</v>
      </c>
      <c r="Z51" s="176">
        <v>2</v>
      </c>
      <c r="AA51" s="176">
        <v>3</v>
      </c>
      <c r="AB51" s="176">
        <v>5</v>
      </c>
      <c r="AC51" s="173">
        <v>1</v>
      </c>
      <c r="AD51" s="176">
        <v>0</v>
      </c>
      <c r="AE51" s="176">
        <v>1</v>
      </c>
      <c r="AF51" s="173">
        <v>1</v>
      </c>
      <c r="AG51" s="176">
        <v>0</v>
      </c>
      <c r="AH51" s="176">
        <v>1</v>
      </c>
      <c r="AI51" s="180">
        <f t="shared" si="0"/>
        <v>20</v>
      </c>
      <c r="AJ51" s="181">
        <f t="shared" si="0"/>
        <v>9</v>
      </c>
      <c r="AK51" s="181">
        <f t="shared" si="0"/>
        <v>29</v>
      </c>
    </row>
    <row r="52" spans="1:37" ht="12">
      <c r="A52" s="179">
        <v>1949</v>
      </c>
      <c r="B52" s="173">
        <v>14</v>
      </c>
      <c r="C52" s="174">
        <v>5</v>
      </c>
      <c r="D52" s="175">
        <v>19</v>
      </c>
      <c r="E52" s="176">
        <v>0</v>
      </c>
      <c r="F52" s="176">
        <v>0</v>
      </c>
      <c r="G52" s="176">
        <v>0</v>
      </c>
      <c r="H52" s="173">
        <v>0</v>
      </c>
      <c r="I52" s="174">
        <v>0</v>
      </c>
      <c r="J52" s="175">
        <v>0</v>
      </c>
      <c r="K52" s="176">
        <v>0</v>
      </c>
      <c r="L52" s="176">
        <v>0</v>
      </c>
      <c r="M52" s="176">
        <v>0</v>
      </c>
      <c r="N52" s="173">
        <v>0</v>
      </c>
      <c r="O52" s="174">
        <v>0</v>
      </c>
      <c r="P52" s="174">
        <v>0</v>
      </c>
      <c r="Q52" s="173">
        <v>0</v>
      </c>
      <c r="R52" s="174">
        <v>0</v>
      </c>
      <c r="S52" s="175">
        <v>0</v>
      </c>
      <c r="T52" s="173">
        <v>0</v>
      </c>
      <c r="U52" s="174">
        <v>0</v>
      </c>
      <c r="V52" s="175">
        <v>0</v>
      </c>
      <c r="W52" s="173">
        <v>1</v>
      </c>
      <c r="X52" s="174">
        <v>0</v>
      </c>
      <c r="Y52" s="175">
        <v>1</v>
      </c>
      <c r="Z52" s="176">
        <v>0</v>
      </c>
      <c r="AA52" s="176">
        <v>0</v>
      </c>
      <c r="AB52" s="176">
        <v>0</v>
      </c>
      <c r="AC52" s="173">
        <v>1</v>
      </c>
      <c r="AD52" s="176">
        <v>0</v>
      </c>
      <c r="AE52" s="176">
        <v>1</v>
      </c>
      <c r="AF52" s="173">
        <v>0</v>
      </c>
      <c r="AG52" s="176">
        <v>0</v>
      </c>
      <c r="AH52" s="176">
        <v>0</v>
      </c>
      <c r="AI52" s="180">
        <f t="shared" si="0"/>
        <v>16</v>
      </c>
      <c r="AJ52" s="181">
        <f t="shared" si="0"/>
        <v>5</v>
      </c>
      <c r="AK52" s="181">
        <f t="shared" si="0"/>
        <v>21</v>
      </c>
    </row>
    <row r="53" spans="1:37" ht="12">
      <c r="A53" s="172">
        <v>1948</v>
      </c>
      <c r="B53" s="173">
        <v>5</v>
      </c>
      <c r="C53" s="174">
        <v>4</v>
      </c>
      <c r="D53" s="175">
        <v>9</v>
      </c>
      <c r="E53" s="176">
        <v>0</v>
      </c>
      <c r="F53" s="176">
        <v>0</v>
      </c>
      <c r="G53" s="176">
        <v>0</v>
      </c>
      <c r="H53" s="173">
        <v>0</v>
      </c>
      <c r="I53" s="174">
        <v>0</v>
      </c>
      <c r="J53" s="175">
        <v>0</v>
      </c>
      <c r="K53" s="176">
        <v>0</v>
      </c>
      <c r="L53" s="176">
        <v>0</v>
      </c>
      <c r="M53" s="176">
        <v>0</v>
      </c>
      <c r="N53" s="173">
        <v>0</v>
      </c>
      <c r="O53" s="174">
        <v>0</v>
      </c>
      <c r="P53" s="174">
        <v>0</v>
      </c>
      <c r="Q53" s="173">
        <v>0</v>
      </c>
      <c r="R53" s="174">
        <v>0</v>
      </c>
      <c r="S53" s="175">
        <v>0</v>
      </c>
      <c r="T53" s="173">
        <v>0</v>
      </c>
      <c r="U53" s="174">
        <v>0</v>
      </c>
      <c r="V53" s="175">
        <v>0</v>
      </c>
      <c r="W53" s="173">
        <v>1</v>
      </c>
      <c r="X53" s="174">
        <v>0</v>
      </c>
      <c r="Y53" s="175">
        <v>1</v>
      </c>
      <c r="Z53" s="176">
        <v>1</v>
      </c>
      <c r="AA53" s="176">
        <v>0</v>
      </c>
      <c r="AB53" s="176">
        <v>1</v>
      </c>
      <c r="AC53" s="173">
        <v>0</v>
      </c>
      <c r="AD53" s="176">
        <v>0</v>
      </c>
      <c r="AE53" s="176">
        <v>0</v>
      </c>
      <c r="AF53" s="173">
        <v>1</v>
      </c>
      <c r="AG53" s="176">
        <v>0</v>
      </c>
      <c r="AH53" s="176">
        <v>1</v>
      </c>
      <c r="AI53" s="180">
        <f t="shared" si="0"/>
        <v>8</v>
      </c>
      <c r="AJ53" s="181">
        <f t="shared" si="0"/>
        <v>4</v>
      </c>
      <c r="AK53" s="181">
        <f t="shared" si="0"/>
        <v>12</v>
      </c>
    </row>
    <row r="54" spans="1:37" ht="12">
      <c r="A54" s="179">
        <v>1947</v>
      </c>
      <c r="B54" s="173">
        <v>9</v>
      </c>
      <c r="C54" s="174">
        <v>3</v>
      </c>
      <c r="D54" s="175">
        <v>12</v>
      </c>
      <c r="E54" s="176">
        <v>0</v>
      </c>
      <c r="F54" s="176">
        <v>0</v>
      </c>
      <c r="G54" s="176">
        <v>0</v>
      </c>
      <c r="H54" s="173">
        <v>2</v>
      </c>
      <c r="I54" s="174">
        <v>0</v>
      </c>
      <c r="J54" s="175">
        <v>2</v>
      </c>
      <c r="K54" s="176">
        <v>0</v>
      </c>
      <c r="L54" s="176">
        <v>0</v>
      </c>
      <c r="M54" s="176">
        <v>0</v>
      </c>
      <c r="N54" s="173">
        <v>0</v>
      </c>
      <c r="O54" s="174">
        <v>0</v>
      </c>
      <c r="P54" s="174">
        <v>0</v>
      </c>
      <c r="Q54" s="173">
        <v>0</v>
      </c>
      <c r="R54" s="174">
        <v>0</v>
      </c>
      <c r="S54" s="175">
        <v>0</v>
      </c>
      <c r="T54" s="173">
        <v>0</v>
      </c>
      <c r="U54" s="174">
        <v>0</v>
      </c>
      <c r="V54" s="175">
        <v>0</v>
      </c>
      <c r="W54" s="173">
        <v>4</v>
      </c>
      <c r="X54" s="174">
        <v>0</v>
      </c>
      <c r="Y54" s="175">
        <v>4</v>
      </c>
      <c r="Z54" s="176">
        <v>0</v>
      </c>
      <c r="AA54" s="176">
        <v>0</v>
      </c>
      <c r="AB54" s="176">
        <v>0</v>
      </c>
      <c r="AC54" s="173">
        <v>0</v>
      </c>
      <c r="AD54" s="176">
        <v>0</v>
      </c>
      <c r="AE54" s="176">
        <v>0</v>
      </c>
      <c r="AF54" s="173">
        <v>0</v>
      </c>
      <c r="AG54" s="176">
        <v>0</v>
      </c>
      <c r="AH54" s="176">
        <v>0</v>
      </c>
      <c r="AI54" s="180">
        <f t="shared" si="0"/>
        <v>15</v>
      </c>
      <c r="AJ54" s="181">
        <f t="shared" si="0"/>
        <v>3</v>
      </c>
      <c r="AK54" s="181">
        <f t="shared" si="0"/>
        <v>18</v>
      </c>
    </row>
    <row r="55" spans="1:37" ht="12">
      <c r="A55" s="172">
        <v>1946</v>
      </c>
      <c r="B55" s="173">
        <v>9</v>
      </c>
      <c r="C55" s="174">
        <v>2</v>
      </c>
      <c r="D55" s="175">
        <v>11</v>
      </c>
      <c r="E55" s="176">
        <v>0</v>
      </c>
      <c r="F55" s="176">
        <v>0</v>
      </c>
      <c r="G55" s="176">
        <v>0</v>
      </c>
      <c r="H55" s="173">
        <v>0</v>
      </c>
      <c r="I55" s="174">
        <v>0</v>
      </c>
      <c r="J55" s="175">
        <v>0</v>
      </c>
      <c r="K55" s="176">
        <v>0</v>
      </c>
      <c r="L55" s="176">
        <v>0</v>
      </c>
      <c r="M55" s="176">
        <v>0</v>
      </c>
      <c r="N55" s="173">
        <v>0</v>
      </c>
      <c r="O55" s="174">
        <v>0</v>
      </c>
      <c r="P55" s="174">
        <v>0</v>
      </c>
      <c r="Q55" s="173">
        <v>0</v>
      </c>
      <c r="R55" s="174">
        <v>0</v>
      </c>
      <c r="S55" s="175">
        <v>0</v>
      </c>
      <c r="T55" s="173">
        <v>0</v>
      </c>
      <c r="U55" s="174">
        <v>0</v>
      </c>
      <c r="V55" s="175">
        <v>0</v>
      </c>
      <c r="W55" s="173">
        <v>1</v>
      </c>
      <c r="X55" s="174">
        <v>0</v>
      </c>
      <c r="Y55" s="175">
        <v>1</v>
      </c>
      <c r="Z55" s="176">
        <v>0</v>
      </c>
      <c r="AA55" s="176">
        <v>0</v>
      </c>
      <c r="AB55" s="176">
        <v>0</v>
      </c>
      <c r="AC55" s="173">
        <v>0</v>
      </c>
      <c r="AD55" s="176">
        <v>0</v>
      </c>
      <c r="AE55" s="176">
        <v>0</v>
      </c>
      <c r="AF55" s="173">
        <v>1</v>
      </c>
      <c r="AG55" s="176">
        <v>0</v>
      </c>
      <c r="AH55" s="176">
        <v>1</v>
      </c>
      <c r="AI55" s="180">
        <f t="shared" si="0"/>
        <v>11</v>
      </c>
      <c r="AJ55" s="181">
        <f t="shared" si="0"/>
        <v>2</v>
      </c>
      <c r="AK55" s="181">
        <f t="shared" si="0"/>
        <v>13</v>
      </c>
    </row>
    <row r="56" spans="1:37" ht="12">
      <c r="A56" s="179">
        <v>1945</v>
      </c>
      <c r="B56" s="173">
        <v>9</v>
      </c>
      <c r="C56" s="174">
        <v>2</v>
      </c>
      <c r="D56" s="175">
        <v>11</v>
      </c>
      <c r="E56" s="176">
        <v>0</v>
      </c>
      <c r="F56" s="176">
        <v>0</v>
      </c>
      <c r="G56" s="176">
        <v>0</v>
      </c>
      <c r="H56" s="173">
        <v>2</v>
      </c>
      <c r="I56" s="174">
        <v>0</v>
      </c>
      <c r="J56" s="175">
        <v>2</v>
      </c>
      <c r="K56" s="176">
        <v>0</v>
      </c>
      <c r="L56" s="176">
        <v>0</v>
      </c>
      <c r="M56" s="176">
        <v>0</v>
      </c>
      <c r="N56" s="173">
        <v>0</v>
      </c>
      <c r="O56" s="174">
        <v>0</v>
      </c>
      <c r="P56" s="174">
        <v>0</v>
      </c>
      <c r="Q56" s="173">
        <v>0</v>
      </c>
      <c r="R56" s="174">
        <v>0</v>
      </c>
      <c r="S56" s="175">
        <v>0</v>
      </c>
      <c r="T56" s="173">
        <v>0</v>
      </c>
      <c r="U56" s="174">
        <v>0</v>
      </c>
      <c r="V56" s="175">
        <v>0</v>
      </c>
      <c r="W56" s="173">
        <v>2</v>
      </c>
      <c r="X56" s="174">
        <v>0</v>
      </c>
      <c r="Y56" s="175">
        <v>2</v>
      </c>
      <c r="Z56" s="176">
        <v>2</v>
      </c>
      <c r="AA56" s="176">
        <v>2</v>
      </c>
      <c r="AB56" s="176">
        <v>4</v>
      </c>
      <c r="AC56" s="173">
        <v>3</v>
      </c>
      <c r="AD56" s="176">
        <v>0</v>
      </c>
      <c r="AE56" s="176">
        <v>3</v>
      </c>
      <c r="AF56" s="173">
        <v>0</v>
      </c>
      <c r="AG56" s="176">
        <v>0</v>
      </c>
      <c r="AH56" s="176">
        <v>0</v>
      </c>
      <c r="AI56" s="180">
        <f t="shared" si="0"/>
        <v>18</v>
      </c>
      <c r="AJ56" s="181">
        <f t="shared" si="0"/>
        <v>4</v>
      </c>
      <c r="AK56" s="181">
        <f t="shared" si="0"/>
        <v>22</v>
      </c>
    </row>
    <row r="57" spans="1:37" ht="12">
      <c r="A57" s="172">
        <v>1944</v>
      </c>
      <c r="B57" s="173">
        <v>3</v>
      </c>
      <c r="C57" s="174">
        <v>0</v>
      </c>
      <c r="D57" s="175">
        <v>3</v>
      </c>
      <c r="E57" s="176">
        <v>0</v>
      </c>
      <c r="F57" s="176">
        <v>0</v>
      </c>
      <c r="G57" s="176">
        <v>0</v>
      </c>
      <c r="H57" s="173">
        <v>1</v>
      </c>
      <c r="I57" s="174">
        <v>0</v>
      </c>
      <c r="J57" s="175">
        <v>1</v>
      </c>
      <c r="K57" s="176">
        <v>0</v>
      </c>
      <c r="L57" s="176">
        <v>0</v>
      </c>
      <c r="M57" s="176">
        <v>0</v>
      </c>
      <c r="N57" s="173">
        <v>0</v>
      </c>
      <c r="O57" s="174">
        <v>0</v>
      </c>
      <c r="P57" s="174">
        <v>0</v>
      </c>
      <c r="Q57" s="173">
        <v>0</v>
      </c>
      <c r="R57" s="174">
        <v>0</v>
      </c>
      <c r="S57" s="175">
        <v>0</v>
      </c>
      <c r="T57" s="173">
        <v>0</v>
      </c>
      <c r="U57" s="174">
        <v>0</v>
      </c>
      <c r="V57" s="175">
        <v>0</v>
      </c>
      <c r="W57" s="173">
        <v>1</v>
      </c>
      <c r="X57" s="174">
        <v>0</v>
      </c>
      <c r="Y57" s="175">
        <v>1</v>
      </c>
      <c r="Z57" s="176">
        <v>0</v>
      </c>
      <c r="AA57" s="176">
        <v>2</v>
      </c>
      <c r="AB57" s="176">
        <v>2</v>
      </c>
      <c r="AC57" s="173">
        <v>0</v>
      </c>
      <c r="AD57" s="176">
        <v>0</v>
      </c>
      <c r="AE57" s="176">
        <v>0</v>
      </c>
      <c r="AF57" s="173">
        <v>1</v>
      </c>
      <c r="AG57" s="176">
        <v>0</v>
      </c>
      <c r="AH57" s="176">
        <v>1</v>
      </c>
      <c r="AI57" s="180">
        <f t="shared" si="0"/>
        <v>6</v>
      </c>
      <c r="AJ57" s="181">
        <f t="shared" si="0"/>
        <v>2</v>
      </c>
      <c r="AK57" s="181">
        <f t="shared" si="0"/>
        <v>8</v>
      </c>
    </row>
    <row r="58" spans="1:37" ht="12">
      <c r="A58" s="179">
        <v>1943</v>
      </c>
      <c r="B58" s="173">
        <v>1</v>
      </c>
      <c r="C58" s="174">
        <v>1</v>
      </c>
      <c r="D58" s="175">
        <v>2</v>
      </c>
      <c r="E58" s="176">
        <v>0</v>
      </c>
      <c r="F58" s="176">
        <v>0</v>
      </c>
      <c r="G58" s="176">
        <v>0</v>
      </c>
      <c r="H58" s="173">
        <v>0</v>
      </c>
      <c r="I58" s="174">
        <v>0</v>
      </c>
      <c r="J58" s="175">
        <v>0</v>
      </c>
      <c r="K58" s="176">
        <v>0</v>
      </c>
      <c r="L58" s="176">
        <v>0</v>
      </c>
      <c r="M58" s="176">
        <v>0</v>
      </c>
      <c r="N58" s="173">
        <v>0</v>
      </c>
      <c r="O58" s="174">
        <v>0</v>
      </c>
      <c r="P58" s="174">
        <v>0</v>
      </c>
      <c r="Q58" s="173">
        <v>0</v>
      </c>
      <c r="R58" s="174">
        <v>0</v>
      </c>
      <c r="S58" s="175">
        <v>0</v>
      </c>
      <c r="T58" s="173">
        <v>0</v>
      </c>
      <c r="U58" s="174">
        <v>0</v>
      </c>
      <c r="V58" s="175">
        <v>0</v>
      </c>
      <c r="W58" s="173">
        <v>2</v>
      </c>
      <c r="X58" s="174">
        <v>0</v>
      </c>
      <c r="Y58" s="175">
        <v>2</v>
      </c>
      <c r="Z58" s="176">
        <v>2</v>
      </c>
      <c r="AA58" s="176">
        <v>0</v>
      </c>
      <c r="AB58" s="176">
        <v>2</v>
      </c>
      <c r="AC58" s="173">
        <v>0</v>
      </c>
      <c r="AD58" s="176">
        <v>0</v>
      </c>
      <c r="AE58" s="176">
        <v>0</v>
      </c>
      <c r="AF58" s="173">
        <v>0</v>
      </c>
      <c r="AG58" s="176">
        <v>0</v>
      </c>
      <c r="AH58" s="176">
        <v>0</v>
      </c>
      <c r="AI58" s="180">
        <f t="shared" si="0"/>
        <v>5</v>
      </c>
      <c r="AJ58" s="181">
        <f t="shared" si="0"/>
        <v>1</v>
      </c>
      <c r="AK58" s="181">
        <f t="shared" si="0"/>
        <v>6</v>
      </c>
    </row>
    <row r="59" spans="1:37" ht="12">
      <c r="A59" s="172">
        <v>1942</v>
      </c>
      <c r="B59" s="173">
        <v>5</v>
      </c>
      <c r="C59" s="174">
        <v>0</v>
      </c>
      <c r="D59" s="175">
        <v>5</v>
      </c>
      <c r="E59" s="176">
        <v>0</v>
      </c>
      <c r="F59" s="176">
        <v>0</v>
      </c>
      <c r="G59" s="176">
        <v>0</v>
      </c>
      <c r="H59" s="173">
        <v>0</v>
      </c>
      <c r="I59" s="174">
        <v>0</v>
      </c>
      <c r="J59" s="175">
        <v>0</v>
      </c>
      <c r="K59" s="176">
        <v>0</v>
      </c>
      <c r="L59" s="176">
        <v>0</v>
      </c>
      <c r="M59" s="176">
        <v>0</v>
      </c>
      <c r="N59" s="173">
        <v>0</v>
      </c>
      <c r="O59" s="174">
        <v>0</v>
      </c>
      <c r="P59" s="174">
        <v>0</v>
      </c>
      <c r="Q59" s="173">
        <v>0</v>
      </c>
      <c r="R59" s="174">
        <v>0</v>
      </c>
      <c r="S59" s="175">
        <v>0</v>
      </c>
      <c r="T59" s="173">
        <v>0</v>
      </c>
      <c r="U59" s="174">
        <v>0</v>
      </c>
      <c r="V59" s="175">
        <v>0</v>
      </c>
      <c r="W59" s="173">
        <v>0</v>
      </c>
      <c r="X59" s="174">
        <v>0</v>
      </c>
      <c r="Y59" s="175">
        <v>0</v>
      </c>
      <c r="Z59" s="176">
        <v>1</v>
      </c>
      <c r="AA59" s="176">
        <v>0</v>
      </c>
      <c r="AB59" s="176">
        <v>1</v>
      </c>
      <c r="AC59" s="173">
        <v>0</v>
      </c>
      <c r="AD59" s="176">
        <v>0</v>
      </c>
      <c r="AE59" s="176">
        <v>0</v>
      </c>
      <c r="AF59" s="173">
        <v>0</v>
      </c>
      <c r="AG59" s="176">
        <v>0</v>
      </c>
      <c r="AH59" s="176">
        <v>0</v>
      </c>
      <c r="AI59" s="180">
        <f t="shared" si="0"/>
        <v>6</v>
      </c>
      <c r="AJ59" s="181">
        <f t="shared" si="0"/>
        <v>0</v>
      </c>
      <c r="AK59" s="181">
        <f t="shared" si="0"/>
        <v>6</v>
      </c>
    </row>
    <row r="60" spans="1:37" ht="12">
      <c r="A60" s="179">
        <v>1941</v>
      </c>
      <c r="B60" s="173">
        <v>3</v>
      </c>
      <c r="C60" s="174">
        <v>1</v>
      </c>
      <c r="D60" s="175">
        <v>4</v>
      </c>
      <c r="E60" s="176">
        <v>0</v>
      </c>
      <c r="F60" s="176">
        <v>0</v>
      </c>
      <c r="G60" s="176">
        <v>0</v>
      </c>
      <c r="H60" s="173">
        <v>0</v>
      </c>
      <c r="I60" s="174">
        <v>0</v>
      </c>
      <c r="J60" s="175">
        <v>0</v>
      </c>
      <c r="K60" s="176">
        <v>0</v>
      </c>
      <c r="L60" s="176">
        <v>0</v>
      </c>
      <c r="M60" s="176">
        <v>0</v>
      </c>
      <c r="N60" s="173">
        <v>0</v>
      </c>
      <c r="O60" s="174">
        <v>0</v>
      </c>
      <c r="P60" s="174">
        <v>0</v>
      </c>
      <c r="Q60" s="173">
        <v>0</v>
      </c>
      <c r="R60" s="174">
        <v>0</v>
      </c>
      <c r="S60" s="175">
        <v>0</v>
      </c>
      <c r="T60" s="173">
        <v>0</v>
      </c>
      <c r="U60" s="174">
        <v>0</v>
      </c>
      <c r="V60" s="175">
        <v>0</v>
      </c>
      <c r="W60" s="173">
        <v>0</v>
      </c>
      <c r="X60" s="174">
        <v>0</v>
      </c>
      <c r="Y60" s="175">
        <v>0</v>
      </c>
      <c r="Z60" s="176">
        <v>1</v>
      </c>
      <c r="AA60" s="176">
        <v>0</v>
      </c>
      <c r="AB60" s="176">
        <v>1</v>
      </c>
      <c r="AC60" s="173">
        <v>0</v>
      </c>
      <c r="AD60" s="176">
        <v>0</v>
      </c>
      <c r="AE60" s="176">
        <v>0</v>
      </c>
      <c r="AF60" s="173">
        <v>0</v>
      </c>
      <c r="AG60" s="176">
        <v>0</v>
      </c>
      <c r="AH60" s="176">
        <v>0</v>
      </c>
      <c r="AI60" s="180">
        <f t="shared" si="0"/>
        <v>4</v>
      </c>
      <c r="AJ60" s="181">
        <f t="shared" si="0"/>
        <v>1</v>
      </c>
      <c r="AK60" s="181">
        <f t="shared" si="0"/>
        <v>5</v>
      </c>
    </row>
    <row r="61" spans="1:37" ht="12">
      <c r="A61" s="172">
        <v>1940</v>
      </c>
      <c r="B61" s="173">
        <v>2</v>
      </c>
      <c r="C61" s="174">
        <v>1</v>
      </c>
      <c r="D61" s="175">
        <v>3</v>
      </c>
      <c r="E61" s="176">
        <v>0</v>
      </c>
      <c r="F61" s="176">
        <v>0</v>
      </c>
      <c r="G61" s="176">
        <v>0</v>
      </c>
      <c r="H61" s="173">
        <v>0</v>
      </c>
      <c r="I61" s="174">
        <v>0</v>
      </c>
      <c r="J61" s="175">
        <v>0</v>
      </c>
      <c r="K61" s="176">
        <v>0</v>
      </c>
      <c r="L61" s="176">
        <v>0</v>
      </c>
      <c r="M61" s="176">
        <v>0</v>
      </c>
      <c r="N61" s="173">
        <v>0</v>
      </c>
      <c r="O61" s="174">
        <v>0</v>
      </c>
      <c r="P61" s="174">
        <v>0</v>
      </c>
      <c r="Q61" s="173">
        <v>0</v>
      </c>
      <c r="R61" s="174">
        <v>0</v>
      </c>
      <c r="S61" s="175">
        <v>0</v>
      </c>
      <c r="T61" s="173">
        <v>0</v>
      </c>
      <c r="U61" s="174">
        <v>0</v>
      </c>
      <c r="V61" s="175">
        <v>0</v>
      </c>
      <c r="W61" s="173">
        <v>1</v>
      </c>
      <c r="X61" s="174">
        <v>0</v>
      </c>
      <c r="Y61" s="175">
        <v>1</v>
      </c>
      <c r="Z61" s="176">
        <v>1</v>
      </c>
      <c r="AA61" s="176">
        <v>0</v>
      </c>
      <c r="AB61" s="176">
        <v>1</v>
      </c>
      <c r="AC61" s="173">
        <v>1</v>
      </c>
      <c r="AD61" s="176">
        <v>0</v>
      </c>
      <c r="AE61" s="176">
        <v>1</v>
      </c>
      <c r="AF61" s="173">
        <v>0</v>
      </c>
      <c r="AG61" s="176">
        <v>0</v>
      </c>
      <c r="AH61" s="176">
        <v>0</v>
      </c>
      <c r="AI61" s="180">
        <f t="shared" si="0"/>
        <v>5</v>
      </c>
      <c r="AJ61" s="181">
        <f t="shared" si="0"/>
        <v>1</v>
      </c>
      <c r="AK61" s="181">
        <f t="shared" si="0"/>
        <v>6</v>
      </c>
    </row>
    <row r="62" spans="1:37" ht="12">
      <c r="A62" s="179">
        <v>1939</v>
      </c>
      <c r="B62" s="173">
        <v>0</v>
      </c>
      <c r="C62" s="174">
        <v>0</v>
      </c>
      <c r="D62" s="175">
        <v>0</v>
      </c>
      <c r="E62" s="176">
        <v>0</v>
      </c>
      <c r="F62" s="176">
        <v>0</v>
      </c>
      <c r="G62" s="176">
        <v>0</v>
      </c>
      <c r="H62" s="173">
        <v>0</v>
      </c>
      <c r="I62" s="174">
        <v>0</v>
      </c>
      <c r="J62" s="175">
        <v>0</v>
      </c>
      <c r="K62" s="176">
        <v>0</v>
      </c>
      <c r="L62" s="176">
        <v>0</v>
      </c>
      <c r="M62" s="176">
        <v>0</v>
      </c>
      <c r="N62" s="173">
        <v>0</v>
      </c>
      <c r="O62" s="174">
        <v>0</v>
      </c>
      <c r="P62" s="174">
        <v>0</v>
      </c>
      <c r="Q62" s="173">
        <v>0</v>
      </c>
      <c r="R62" s="174">
        <v>0</v>
      </c>
      <c r="S62" s="175">
        <v>0</v>
      </c>
      <c r="T62" s="173">
        <v>0</v>
      </c>
      <c r="U62" s="174">
        <v>0</v>
      </c>
      <c r="V62" s="175">
        <v>0</v>
      </c>
      <c r="W62" s="173">
        <v>1</v>
      </c>
      <c r="X62" s="174">
        <v>0</v>
      </c>
      <c r="Y62" s="175">
        <v>1</v>
      </c>
      <c r="Z62" s="176">
        <v>0</v>
      </c>
      <c r="AA62" s="176">
        <v>0</v>
      </c>
      <c r="AB62" s="176">
        <v>0</v>
      </c>
      <c r="AC62" s="173">
        <v>0</v>
      </c>
      <c r="AD62" s="176">
        <v>0</v>
      </c>
      <c r="AE62" s="176">
        <v>0</v>
      </c>
      <c r="AF62" s="173">
        <v>0</v>
      </c>
      <c r="AG62" s="176">
        <v>0</v>
      </c>
      <c r="AH62" s="176">
        <v>0</v>
      </c>
      <c r="AI62" s="180">
        <f t="shared" si="0"/>
        <v>1</v>
      </c>
      <c r="AJ62" s="181">
        <f t="shared" si="0"/>
        <v>0</v>
      </c>
      <c r="AK62" s="181">
        <f t="shared" si="0"/>
        <v>1</v>
      </c>
    </row>
    <row r="63" spans="1:37" ht="12">
      <c r="A63" s="172">
        <v>1938</v>
      </c>
      <c r="B63" s="173">
        <v>2</v>
      </c>
      <c r="C63" s="174">
        <v>0</v>
      </c>
      <c r="D63" s="175">
        <v>2</v>
      </c>
      <c r="E63" s="176">
        <v>0</v>
      </c>
      <c r="F63" s="176">
        <v>0</v>
      </c>
      <c r="G63" s="176">
        <v>0</v>
      </c>
      <c r="H63" s="173">
        <v>0</v>
      </c>
      <c r="I63" s="174">
        <v>0</v>
      </c>
      <c r="J63" s="175">
        <v>0</v>
      </c>
      <c r="K63" s="176">
        <v>0</v>
      </c>
      <c r="L63" s="176">
        <v>0</v>
      </c>
      <c r="M63" s="176">
        <v>0</v>
      </c>
      <c r="N63" s="173">
        <v>0</v>
      </c>
      <c r="O63" s="174">
        <v>0</v>
      </c>
      <c r="P63" s="174">
        <v>0</v>
      </c>
      <c r="Q63" s="173">
        <v>0</v>
      </c>
      <c r="R63" s="174">
        <v>0</v>
      </c>
      <c r="S63" s="175">
        <v>0</v>
      </c>
      <c r="T63" s="173">
        <v>0</v>
      </c>
      <c r="U63" s="174">
        <v>0</v>
      </c>
      <c r="V63" s="175">
        <v>0</v>
      </c>
      <c r="W63" s="173">
        <v>0</v>
      </c>
      <c r="X63" s="174">
        <v>0</v>
      </c>
      <c r="Y63" s="175">
        <v>0</v>
      </c>
      <c r="Z63" s="176">
        <v>1</v>
      </c>
      <c r="AA63" s="176">
        <v>0</v>
      </c>
      <c r="AB63" s="176">
        <v>1</v>
      </c>
      <c r="AC63" s="173">
        <v>0</v>
      </c>
      <c r="AD63" s="176">
        <v>0</v>
      </c>
      <c r="AE63" s="176">
        <v>0</v>
      </c>
      <c r="AF63" s="173">
        <v>0</v>
      </c>
      <c r="AG63" s="176">
        <v>0</v>
      </c>
      <c r="AH63" s="176">
        <v>0</v>
      </c>
      <c r="AI63" s="180">
        <f t="shared" si="0"/>
        <v>3</v>
      </c>
      <c r="AJ63" s="181">
        <f t="shared" si="0"/>
        <v>0</v>
      </c>
      <c r="AK63" s="181">
        <f t="shared" si="0"/>
        <v>3</v>
      </c>
    </row>
    <row r="64" spans="1:37" ht="12">
      <c r="A64" s="179">
        <v>1937</v>
      </c>
      <c r="B64" s="173">
        <v>3</v>
      </c>
      <c r="C64" s="174">
        <v>0</v>
      </c>
      <c r="D64" s="175">
        <v>3</v>
      </c>
      <c r="E64" s="173">
        <v>0</v>
      </c>
      <c r="F64" s="174">
        <v>0</v>
      </c>
      <c r="G64" s="175">
        <v>0</v>
      </c>
      <c r="H64" s="173">
        <v>0</v>
      </c>
      <c r="I64" s="174">
        <v>0</v>
      </c>
      <c r="J64" s="175">
        <v>0</v>
      </c>
      <c r="K64" s="173">
        <v>0</v>
      </c>
      <c r="L64" s="174">
        <v>0</v>
      </c>
      <c r="M64" s="174">
        <v>0</v>
      </c>
      <c r="N64" s="173">
        <v>0</v>
      </c>
      <c r="O64" s="174">
        <v>0</v>
      </c>
      <c r="P64" s="174">
        <v>0</v>
      </c>
      <c r="Q64" s="173">
        <v>0</v>
      </c>
      <c r="R64" s="174">
        <v>0</v>
      </c>
      <c r="S64" s="175">
        <v>0</v>
      </c>
      <c r="T64" s="173">
        <v>0</v>
      </c>
      <c r="U64" s="174">
        <v>0</v>
      </c>
      <c r="V64" s="175">
        <v>0</v>
      </c>
      <c r="W64" s="173">
        <v>0</v>
      </c>
      <c r="X64" s="174">
        <v>0</v>
      </c>
      <c r="Y64" s="175">
        <v>0</v>
      </c>
      <c r="Z64" s="173">
        <v>0</v>
      </c>
      <c r="AA64" s="174">
        <v>0</v>
      </c>
      <c r="AB64" s="174">
        <v>0</v>
      </c>
      <c r="AC64" s="173">
        <v>0</v>
      </c>
      <c r="AD64" s="176">
        <v>0</v>
      </c>
      <c r="AE64" s="176">
        <v>0</v>
      </c>
      <c r="AF64" s="173">
        <v>0</v>
      </c>
      <c r="AG64" s="176">
        <v>0</v>
      </c>
      <c r="AH64" s="176">
        <v>0</v>
      </c>
      <c r="AI64" s="180">
        <f t="shared" si="0"/>
        <v>3</v>
      </c>
      <c r="AJ64" s="181">
        <f t="shared" si="0"/>
        <v>0</v>
      </c>
      <c r="AK64" s="181">
        <f t="shared" si="0"/>
        <v>3</v>
      </c>
    </row>
    <row r="65" spans="1:37" ht="12">
      <c r="A65" s="172">
        <v>1936</v>
      </c>
      <c r="B65" s="173">
        <v>3</v>
      </c>
      <c r="C65" s="174">
        <v>0</v>
      </c>
      <c r="D65" s="175">
        <v>3</v>
      </c>
      <c r="E65" s="173">
        <v>0</v>
      </c>
      <c r="F65" s="174">
        <v>0</v>
      </c>
      <c r="G65" s="175">
        <v>0</v>
      </c>
      <c r="H65" s="173">
        <v>0</v>
      </c>
      <c r="I65" s="174">
        <v>0</v>
      </c>
      <c r="J65" s="175">
        <v>0</v>
      </c>
      <c r="K65" s="173">
        <v>0</v>
      </c>
      <c r="L65" s="174">
        <v>0</v>
      </c>
      <c r="M65" s="174">
        <v>0</v>
      </c>
      <c r="N65" s="173">
        <v>0</v>
      </c>
      <c r="O65" s="174">
        <v>0</v>
      </c>
      <c r="P65" s="174">
        <v>0</v>
      </c>
      <c r="Q65" s="173">
        <v>0</v>
      </c>
      <c r="R65" s="174">
        <v>0</v>
      </c>
      <c r="S65" s="175">
        <v>0</v>
      </c>
      <c r="T65" s="173">
        <v>0</v>
      </c>
      <c r="U65" s="174">
        <v>0</v>
      </c>
      <c r="V65" s="175">
        <v>0</v>
      </c>
      <c r="W65" s="173">
        <v>1</v>
      </c>
      <c r="X65" s="174">
        <v>0</v>
      </c>
      <c r="Y65" s="175">
        <v>1</v>
      </c>
      <c r="Z65" s="173">
        <v>1</v>
      </c>
      <c r="AA65" s="174">
        <v>0</v>
      </c>
      <c r="AB65" s="174">
        <v>1</v>
      </c>
      <c r="AC65" s="173">
        <v>0</v>
      </c>
      <c r="AD65" s="174">
        <v>0</v>
      </c>
      <c r="AE65" s="174">
        <v>0</v>
      </c>
      <c r="AF65" s="173">
        <v>0</v>
      </c>
      <c r="AG65" s="174">
        <v>0</v>
      </c>
      <c r="AH65" s="174">
        <v>0</v>
      </c>
      <c r="AI65" s="180">
        <f t="shared" si="0"/>
        <v>5</v>
      </c>
      <c r="AJ65" s="142">
        <f t="shared" si="0"/>
        <v>0</v>
      </c>
      <c r="AK65" s="142">
        <f t="shared" si="0"/>
        <v>5</v>
      </c>
    </row>
    <row r="66" spans="1:37" ht="12">
      <c r="A66" s="172">
        <v>1935</v>
      </c>
      <c r="B66" s="173">
        <v>0</v>
      </c>
      <c r="C66" s="174">
        <v>0</v>
      </c>
      <c r="D66" s="175">
        <v>0</v>
      </c>
      <c r="E66" s="174">
        <v>0</v>
      </c>
      <c r="F66" s="174">
        <v>0</v>
      </c>
      <c r="G66" s="174">
        <v>0</v>
      </c>
      <c r="H66" s="173">
        <v>0</v>
      </c>
      <c r="I66" s="174">
        <v>0</v>
      </c>
      <c r="J66" s="175">
        <v>0</v>
      </c>
      <c r="K66" s="174">
        <v>0</v>
      </c>
      <c r="L66" s="174">
        <v>0</v>
      </c>
      <c r="M66" s="174">
        <v>0</v>
      </c>
      <c r="N66" s="173">
        <v>0</v>
      </c>
      <c r="O66" s="174">
        <v>0</v>
      </c>
      <c r="P66" s="174">
        <v>0</v>
      </c>
      <c r="Q66" s="173">
        <v>0</v>
      </c>
      <c r="R66" s="174">
        <v>0</v>
      </c>
      <c r="S66" s="175">
        <v>0</v>
      </c>
      <c r="T66" s="173">
        <v>0</v>
      </c>
      <c r="U66" s="174">
        <v>0</v>
      </c>
      <c r="V66" s="175">
        <v>0</v>
      </c>
      <c r="W66" s="173">
        <v>0</v>
      </c>
      <c r="X66" s="174">
        <v>0</v>
      </c>
      <c r="Y66" s="175">
        <v>0</v>
      </c>
      <c r="Z66" s="174">
        <v>1</v>
      </c>
      <c r="AA66" s="174">
        <v>0</v>
      </c>
      <c r="AB66" s="174">
        <v>1</v>
      </c>
      <c r="AC66" s="173">
        <v>0</v>
      </c>
      <c r="AD66" s="174">
        <v>0</v>
      </c>
      <c r="AE66" s="174">
        <v>0</v>
      </c>
      <c r="AF66" s="173">
        <v>0</v>
      </c>
      <c r="AG66" s="174">
        <v>0</v>
      </c>
      <c r="AH66" s="174">
        <v>0</v>
      </c>
      <c r="AI66" s="180">
        <f t="shared" si="0"/>
        <v>1</v>
      </c>
      <c r="AJ66" s="142">
        <f t="shared" si="0"/>
        <v>0</v>
      </c>
      <c r="AK66" s="142">
        <f t="shared" si="0"/>
        <v>1</v>
      </c>
    </row>
    <row r="67" spans="1:37" ht="12">
      <c r="A67" s="172">
        <v>1934</v>
      </c>
      <c r="B67" s="173">
        <v>0</v>
      </c>
      <c r="C67" s="174">
        <v>0</v>
      </c>
      <c r="D67" s="175">
        <v>0</v>
      </c>
      <c r="E67" s="174">
        <v>0</v>
      </c>
      <c r="F67" s="174">
        <v>0</v>
      </c>
      <c r="G67" s="174">
        <v>0</v>
      </c>
      <c r="H67" s="173">
        <v>0</v>
      </c>
      <c r="I67" s="174">
        <v>0</v>
      </c>
      <c r="J67" s="175">
        <v>0</v>
      </c>
      <c r="K67" s="174">
        <v>0</v>
      </c>
      <c r="L67" s="174">
        <v>0</v>
      </c>
      <c r="M67" s="174">
        <v>0</v>
      </c>
      <c r="N67" s="173">
        <v>0</v>
      </c>
      <c r="O67" s="174">
        <v>0</v>
      </c>
      <c r="P67" s="174">
        <v>0</v>
      </c>
      <c r="Q67" s="173">
        <v>0</v>
      </c>
      <c r="R67" s="174">
        <v>0</v>
      </c>
      <c r="S67" s="175">
        <v>0</v>
      </c>
      <c r="T67" s="173">
        <v>0</v>
      </c>
      <c r="U67" s="174">
        <v>0</v>
      </c>
      <c r="V67" s="175">
        <v>0</v>
      </c>
      <c r="W67" s="173">
        <v>1</v>
      </c>
      <c r="X67" s="174">
        <v>0</v>
      </c>
      <c r="Y67" s="175">
        <v>1</v>
      </c>
      <c r="Z67" s="174">
        <v>0</v>
      </c>
      <c r="AA67" s="174">
        <v>0</v>
      </c>
      <c r="AB67" s="174">
        <v>0</v>
      </c>
      <c r="AC67" s="173">
        <v>0</v>
      </c>
      <c r="AD67" s="174">
        <v>0</v>
      </c>
      <c r="AE67" s="174">
        <v>0</v>
      </c>
      <c r="AF67" s="173">
        <v>0</v>
      </c>
      <c r="AG67" s="174">
        <v>0</v>
      </c>
      <c r="AH67" s="174">
        <v>0</v>
      </c>
      <c r="AI67" s="180">
        <f t="shared" si="0"/>
        <v>1</v>
      </c>
      <c r="AJ67" s="142">
        <f t="shared" si="0"/>
        <v>0</v>
      </c>
      <c r="AK67" s="142">
        <f t="shared" si="0"/>
        <v>1</v>
      </c>
    </row>
    <row r="68" spans="1:37" ht="12">
      <c r="A68" s="172">
        <v>1927</v>
      </c>
      <c r="B68" s="173">
        <v>0</v>
      </c>
      <c r="C68" s="174">
        <v>0</v>
      </c>
      <c r="D68" s="175">
        <v>0</v>
      </c>
      <c r="E68" s="174">
        <v>0</v>
      </c>
      <c r="F68" s="174">
        <v>0</v>
      </c>
      <c r="G68" s="174">
        <v>0</v>
      </c>
      <c r="H68" s="173">
        <v>0</v>
      </c>
      <c r="I68" s="174">
        <v>0</v>
      </c>
      <c r="J68" s="175">
        <v>0</v>
      </c>
      <c r="K68" s="174">
        <v>0</v>
      </c>
      <c r="L68" s="174">
        <v>0</v>
      </c>
      <c r="M68" s="174">
        <v>0</v>
      </c>
      <c r="N68" s="173">
        <v>0</v>
      </c>
      <c r="O68" s="174">
        <v>0</v>
      </c>
      <c r="P68" s="174">
        <v>0</v>
      </c>
      <c r="Q68" s="173">
        <v>0</v>
      </c>
      <c r="R68" s="174">
        <v>0</v>
      </c>
      <c r="S68" s="175">
        <v>0</v>
      </c>
      <c r="T68" s="173">
        <v>0</v>
      </c>
      <c r="U68" s="174">
        <v>0</v>
      </c>
      <c r="V68" s="175">
        <v>0</v>
      </c>
      <c r="W68" s="173">
        <v>1</v>
      </c>
      <c r="X68" s="174">
        <v>0</v>
      </c>
      <c r="Y68" s="175">
        <v>1</v>
      </c>
      <c r="Z68" s="174">
        <v>0</v>
      </c>
      <c r="AA68" s="174">
        <v>0</v>
      </c>
      <c r="AB68" s="174">
        <v>0</v>
      </c>
      <c r="AC68" s="173">
        <v>0</v>
      </c>
      <c r="AD68" s="174">
        <v>0</v>
      </c>
      <c r="AE68" s="174">
        <v>0</v>
      </c>
      <c r="AF68" s="173">
        <v>0</v>
      </c>
      <c r="AG68" s="174">
        <v>0</v>
      </c>
      <c r="AH68" s="174">
        <v>0</v>
      </c>
      <c r="AI68" s="180">
        <f t="shared" si="0"/>
        <v>1</v>
      </c>
      <c r="AJ68" s="142">
        <f t="shared" si="0"/>
        <v>0</v>
      </c>
      <c r="AK68" s="142">
        <f t="shared" si="0"/>
        <v>1</v>
      </c>
    </row>
    <row r="69" spans="1:37" ht="12">
      <c r="A69" s="172">
        <v>1923</v>
      </c>
      <c r="B69" s="182">
        <v>0</v>
      </c>
      <c r="C69" s="183">
        <v>0</v>
      </c>
      <c r="D69" s="184">
        <v>0</v>
      </c>
      <c r="E69" s="183">
        <v>0</v>
      </c>
      <c r="F69" s="183">
        <v>0</v>
      </c>
      <c r="G69" s="183">
        <v>0</v>
      </c>
      <c r="H69" s="182">
        <v>0</v>
      </c>
      <c r="I69" s="183">
        <v>0</v>
      </c>
      <c r="J69" s="184">
        <v>0</v>
      </c>
      <c r="K69" s="183">
        <v>0</v>
      </c>
      <c r="L69" s="183">
        <v>0</v>
      </c>
      <c r="M69" s="183">
        <v>0</v>
      </c>
      <c r="N69" s="182">
        <v>0</v>
      </c>
      <c r="O69" s="183">
        <v>0</v>
      </c>
      <c r="P69" s="183">
        <v>0</v>
      </c>
      <c r="Q69" s="182">
        <v>0</v>
      </c>
      <c r="R69" s="183">
        <v>0</v>
      </c>
      <c r="S69" s="184">
        <v>0</v>
      </c>
      <c r="T69" s="182">
        <v>0</v>
      </c>
      <c r="U69" s="183">
        <v>0</v>
      </c>
      <c r="V69" s="184">
        <v>0</v>
      </c>
      <c r="W69" s="182">
        <v>1</v>
      </c>
      <c r="X69" s="183">
        <v>0</v>
      </c>
      <c r="Y69" s="184">
        <v>1</v>
      </c>
      <c r="Z69" s="183">
        <v>0</v>
      </c>
      <c r="AA69" s="183">
        <v>0</v>
      </c>
      <c r="AB69" s="183">
        <v>0</v>
      </c>
      <c r="AC69" s="182">
        <v>0</v>
      </c>
      <c r="AD69" s="183">
        <v>0</v>
      </c>
      <c r="AE69" s="183">
        <v>0</v>
      </c>
      <c r="AF69" s="182">
        <v>0</v>
      </c>
      <c r="AG69" s="183">
        <v>0</v>
      </c>
      <c r="AH69" s="183">
        <v>0</v>
      </c>
      <c r="AI69" s="185">
        <f t="shared" si="0"/>
        <v>1</v>
      </c>
      <c r="AJ69" s="186">
        <f t="shared" si="0"/>
        <v>0</v>
      </c>
      <c r="AK69" s="186">
        <f t="shared" si="0"/>
        <v>1</v>
      </c>
    </row>
    <row r="70" spans="1:37" ht="12">
      <c r="A70" s="96" t="s">
        <v>10</v>
      </c>
      <c r="B70" s="187">
        <v>87932</v>
      </c>
      <c r="C70" s="188">
        <v>104420</v>
      </c>
      <c r="D70" s="189">
        <v>192352</v>
      </c>
      <c r="E70" s="188">
        <v>491</v>
      </c>
      <c r="F70" s="188">
        <v>2092</v>
      </c>
      <c r="G70" s="188">
        <v>2583</v>
      </c>
      <c r="H70" s="187">
        <v>1814</v>
      </c>
      <c r="I70" s="188">
        <v>2023</v>
      </c>
      <c r="J70" s="189">
        <v>3837</v>
      </c>
      <c r="K70" s="188">
        <v>44</v>
      </c>
      <c r="L70" s="188">
        <v>163</v>
      </c>
      <c r="M70" s="188">
        <v>207</v>
      </c>
      <c r="N70" s="187">
        <v>0</v>
      </c>
      <c r="O70" s="188">
        <v>4</v>
      </c>
      <c r="P70" s="188">
        <v>4</v>
      </c>
      <c r="Q70" s="187">
        <v>648</v>
      </c>
      <c r="R70" s="188">
        <v>1280</v>
      </c>
      <c r="S70" s="189">
        <v>1928</v>
      </c>
      <c r="T70" s="187">
        <v>4</v>
      </c>
      <c r="U70" s="188">
        <v>25</v>
      </c>
      <c r="V70" s="189">
        <v>29</v>
      </c>
      <c r="W70" s="187">
        <v>3878</v>
      </c>
      <c r="X70" s="188">
        <v>3330</v>
      </c>
      <c r="Y70" s="189">
        <v>7208</v>
      </c>
      <c r="Z70" s="188">
        <v>3795</v>
      </c>
      <c r="AA70" s="188">
        <v>3132</v>
      </c>
      <c r="AB70" s="188">
        <v>6927</v>
      </c>
      <c r="AC70" s="187">
        <v>638</v>
      </c>
      <c r="AD70" s="188">
        <v>770</v>
      </c>
      <c r="AE70" s="188">
        <v>1408</v>
      </c>
      <c r="AF70" s="187">
        <v>2657</v>
      </c>
      <c r="AG70" s="188">
        <v>2757</v>
      </c>
      <c r="AH70" s="188">
        <v>5414</v>
      </c>
      <c r="AI70" s="119">
        <f t="shared" si="0"/>
        <v>101901</v>
      </c>
      <c r="AJ70" s="121">
        <f t="shared" si="0"/>
        <v>119996</v>
      </c>
      <c r="AK70" s="121">
        <f t="shared" si="0"/>
        <v>221897</v>
      </c>
    </row>
    <row r="71" spans="1:37" s="93" customFormat="1" ht="12">
      <c r="A71" s="172"/>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row>
    <row r="72" spans="1:37" s="93" customFormat="1" ht="12">
      <c r="A72" s="190" t="s">
        <v>216</v>
      </c>
      <c r="B72" s="142"/>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row>
    <row r="73" spans="1:37" s="93" customFormat="1" ht="12">
      <c r="A73" s="190" t="s">
        <v>308</v>
      </c>
      <c r="B73" s="142"/>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row>
    <row r="74" spans="1:37" s="93" customFormat="1" ht="12">
      <c r="A74" s="190" t="s">
        <v>208</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row>
    <row r="75" spans="1:37" s="93" customFormat="1" ht="12">
      <c r="A75" s="190" t="s">
        <v>309</v>
      </c>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row>
    <row r="76" ht="12">
      <c r="P76" s="93"/>
    </row>
    <row r="77" ht="12">
      <c r="P77" s="93"/>
    </row>
    <row r="78" ht="12">
      <c r="P78" s="93"/>
    </row>
    <row r="79" ht="12">
      <c r="P79" s="93"/>
    </row>
  </sheetData>
  <mergeCells count="15">
    <mergeCell ref="AI5:AK5"/>
    <mergeCell ref="W5:Y5"/>
    <mergeCell ref="Z5:AB5"/>
    <mergeCell ref="AC5:AE5"/>
    <mergeCell ref="AF5:AH5"/>
    <mergeCell ref="A3:AE3"/>
    <mergeCell ref="A2:AE2"/>
    <mergeCell ref="A5:A6"/>
    <mergeCell ref="B5:D5"/>
    <mergeCell ref="E5:G5"/>
    <mergeCell ref="H5:J5"/>
    <mergeCell ref="K5:M5"/>
    <mergeCell ref="N5:P5"/>
    <mergeCell ref="Q5:S5"/>
    <mergeCell ref="T5:V5"/>
  </mergeCells>
  <printOptions/>
  <pageMargins left="0" right="0" top="0" bottom="0" header="0.5118110236220472" footer="0.5118110236220472"/>
  <pageSetup fitToWidth="2" horizontalDpi="600" verticalDpi="600" orientation="portrait" paperSize="9" scale="80"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P8"/>
  <sheetViews>
    <sheetView workbookViewId="0" topLeftCell="A1">
      <selection activeCell="P20" sqref="P20"/>
    </sheetView>
  </sheetViews>
  <sheetFormatPr defaultColWidth="9.140625" defaultRowHeight="12.75"/>
  <cols>
    <col min="1" max="1" width="13.8515625" style="2" customWidth="1"/>
    <col min="2" max="16" width="7.57421875" style="2" customWidth="1"/>
    <col min="17" max="16384" width="9.140625" style="2" customWidth="1"/>
  </cols>
  <sheetData>
    <row r="1" ht="12">
      <c r="A1" s="97" t="s">
        <v>244</v>
      </c>
    </row>
    <row r="2" spans="1:16" ht="12">
      <c r="A2" s="484" t="s">
        <v>242</v>
      </c>
      <c r="B2" s="484"/>
      <c r="C2" s="484"/>
      <c r="D2" s="484"/>
      <c r="E2" s="484"/>
      <c r="F2" s="484"/>
      <c r="G2" s="484"/>
      <c r="H2" s="484"/>
      <c r="I2" s="484"/>
      <c r="J2" s="484"/>
      <c r="K2" s="484"/>
      <c r="L2" s="484"/>
      <c r="M2" s="484"/>
      <c r="N2" s="484"/>
      <c r="O2" s="484"/>
      <c r="P2" s="484"/>
    </row>
    <row r="3" ht="12.75" thickBot="1"/>
    <row r="4" spans="1:16" ht="12">
      <c r="A4" s="276"/>
      <c r="B4" s="486" t="s">
        <v>127</v>
      </c>
      <c r="C4" s="473"/>
      <c r="D4" s="487"/>
      <c r="E4" s="486" t="s">
        <v>65</v>
      </c>
      <c r="F4" s="473"/>
      <c r="G4" s="487"/>
      <c r="H4" s="486" t="s">
        <v>4</v>
      </c>
      <c r="I4" s="473"/>
      <c r="J4" s="487"/>
      <c r="K4" s="486" t="s">
        <v>5</v>
      </c>
      <c r="L4" s="473"/>
      <c r="M4" s="487"/>
      <c r="N4" s="486" t="s">
        <v>10</v>
      </c>
      <c r="O4" s="473"/>
      <c r="P4" s="473"/>
    </row>
    <row r="5" spans="1:16" ht="12">
      <c r="A5" s="370"/>
      <c r="B5" s="371" t="s">
        <v>58</v>
      </c>
      <c r="C5" s="372" t="s">
        <v>59</v>
      </c>
      <c r="D5" s="372" t="s">
        <v>60</v>
      </c>
      <c r="E5" s="371" t="s">
        <v>58</v>
      </c>
      <c r="F5" s="372" t="s">
        <v>59</v>
      </c>
      <c r="G5" s="372" t="s">
        <v>60</v>
      </c>
      <c r="H5" s="371" t="s">
        <v>58</v>
      </c>
      <c r="I5" s="372" t="s">
        <v>59</v>
      </c>
      <c r="J5" s="372" t="s">
        <v>60</v>
      </c>
      <c r="K5" s="371" t="s">
        <v>58</v>
      </c>
      <c r="L5" s="372" t="s">
        <v>59</v>
      </c>
      <c r="M5" s="372" t="s">
        <v>60</v>
      </c>
      <c r="N5" s="371" t="s">
        <v>58</v>
      </c>
      <c r="O5" s="372" t="s">
        <v>59</v>
      </c>
      <c r="P5" s="372" t="s">
        <v>60</v>
      </c>
    </row>
    <row r="6" spans="2:16" ht="12">
      <c r="B6" s="373"/>
      <c r="C6" s="374"/>
      <c r="D6" s="374"/>
      <c r="E6" s="373"/>
      <c r="F6" s="374"/>
      <c r="G6" s="374"/>
      <c r="H6" s="373"/>
      <c r="I6" s="374"/>
      <c r="J6" s="374"/>
      <c r="K6" s="373"/>
      <c r="L6" s="374"/>
      <c r="M6" s="374"/>
      <c r="N6" s="373"/>
      <c r="O6" s="374"/>
      <c r="P6" s="374"/>
    </row>
    <row r="7" spans="1:16" s="375" customFormat="1" ht="12">
      <c r="A7" s="303" t="s">
        <v>243</v>
      </c>
      <c r="B7" s="291">
        <v>1265</v>
      </c>
      <c r="C7" s="292">
        <v>683</v>
      </c>
      <c r="D7" s="292">
        <v>1948</v>
      </c>
      <c r="E7" s="291">
        <v>2636</v>
      </c>
      <c r="F7" s="292">
        <v>1096</v>
      </c>
      <c r="G7" s="292">
        <v>3732</v>
      </c>
      <c r="H7" s="291">
        <v>289</v>
      </c>
      <c r="I7" s="292">
        <v>106</v>
      </c>
      <c r="J7" s="292">
        <v>395</v>
      </c>
      <c r="K7" s="291">
        <v>732</v>
      </c>
      <c r="L7" s="292">
        <v>525</v>
      </c>
      <c r="M7" s="292">
        <v>1257</v>
      </c>
      <c r="N7" s="291">
        <v>4922</v>
      </c>
      <c r="O7" s="292">
        <v>2410</v>
      </c>
      <c r="P7" s="292">
        <v>7332</v>
      </c>
    </row>
    <row r="8" spans="1:7" s="375" customFormat="1" ht="12">
      <c r="A8" s="303"/>
      <c r="B8" s="376"/>
      <c r="C8" s="376"/>
      <c r="D8" s="376"/>
      <c r="E8" s="376"/>
      <c r="F8" s="288"/>
      <c r="G8" s="288"/>
    </row>
    <row r="23" s="377" customFormat="1" ht="12"/>
    <row r="24" s="378" customFormat="1" ht="12"/>
  </sheetData>
  <mergeCells count="6">
    <mergeCell ref="K4:M4"/>
    <mergeCell ref="N4:P4"/>
    <mergeCell ref="A2:P2"/>
    <mergeCell ref="B4:D4"/>
    <mergeCell ref="E4:G4"/>
    <mergeCell ref="H4:J4"/>
  </mergeCells>
  <printOptions/>
  <pageMargins left="0.3937007874015748" right="0.3937007874015748" top="0.984251968503937" bottom="0.984251968503937" header="0.5118110236220472" footer="0.5118110236220472"/>
  <pageSetup fitToHeight="1" fitToWidth="1" horizontalDpi="600" verticalDpi="600" orientation="portrait" paperSize="9" scale="70" r:id="rId2"/>
  <headerFooter alignWithMargins="0">
    <oddFooter>&amp;R&amp;A</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M35"/>
  <sheetViews>
    <sheetView workbookViewId="0" topLeftCell="A1">
      <selection activeCell="A17" sqref="A17:H17"/>
    </sheetView>
  </sheetViews>
  <sheetFormatPr defaultColWidth="9.140625" defaultRowHeight="12.75"/>
  <cols>
    <col min="1" max="1" width="37.28125" style="379" customWidth="1"/>
    <col min="2" max="2" width="13.8515625" style="379" customWidth="1"/>
    <col min="3" max="8" width="14.00390625" style="379" customWidth="1"/>
    <col min="9" max="15" width="10.421875" style="379" customWidth="1"/>
    <col min="16" max="18" width="9.140625" style="379" customWidth="1"/>
    <col min="19" max="19" width="10.421875" style="379" customWidth="1"/>
    <col min="20" max="16384" width="9.140625" style="379" customWidth="1"/>
  </cols>
  <sheetData>
    <row r="1" ht="12">
      <c r="A1" s="97" t="s">
        <v>244</v>
      </c>
    </row>
    <row r="2" spans="1:8" ht="12">
      <c r="A2" s="474" t="s">
        <v>219</v>
      </c>
      <c r="B2" s="474"/>
      <c r="C2" s="474"/>
      <c r="D2" s="474"/>
      <c r="E2" s="474"/>
      <c r="F2" s="474"/>
      <c r="G2" s="474"/>
      <c r="H2" s="474"/>
    </row>
    <row r="3" ht="12.75" thickBot="1"/>
    <row r="4" spans="1:8" s="382" customFormat="1" ht="12">
      <c r="A4" s="380"/>
      <c r="B4" s="380"/>
      <c r="C4" s="380"/>
      <c r="D4" s="380"/>
      <c r="E4" s="380"/>
      <c r="F4" s="381"/>
      <c r="G4" s="380"/>
      <c r="H4" s="380"/>
    </row>
    <row r="5" spans="1:8" s="382" customFormat="1" ht="12">
      <c r="A5" s="383" t="s">
        <v>113</v>
      </c>
      <c r="B5" s="383"/>
      <c r="C5" s="383"/>
      <c r="D5" s="383"/>
      <c r="E5" s="383"/>
      <c r="F5" s="384" t="s">
        <v>59</v>
      </c>
      <c r="G5" s="383" t="s">
        <v>112</v>
      </c>
      <c r="H5" s="383" t="s">
        <v>60</v>
      </c>
    </row>
    <row r="6" spans="1:13" s="389" customFormat="1" ht="12">
      <c r="A6" s="385" t="s">
        <v>116</v>
      </c>
      <c r="B6" s="385"/>
      <c r="C6" s="385"/>
      <c r="D6" s="385"/>
      <c r="E6" s="385"/>
      <c r="F6" s="386"/>
      <c r="G6" s="387"/>
      <c r="H6" s="388"/>
      <c r="I6" s="379"/>
      <c r="J6" s="379"/>
      <c r="K6" s="379"/>
      <c r="L6" s="379"/>
      <c r="M6" s="379"/>
    </row>
    <row r="7" spans="1:13" s="389" customFormat="1" ht="12">
      <c r="A7" s="385" t="s">
        <v>240</v>
      </c>
      <c r="B7" s="385"/>
      <c r="C7" s="385"/>
      <c r="D7" s="385"/>
      <c r="E7" s="385"/>
      <c r="F7" s="386">
        <v>126560</v>
      </c>
      <c r="G7" s="387">
        <v>177352</v>
      </c>
      <c r="H7" s="387">
        <f>SUM(F7:G7)</f>
        <v>303912</v>
      </c>
      <c r="I7" s="379"/>
      <c r="J7" s="379"/>
      <c r="K7" s="379"/>
      <c r="L7" s="379"/>
      <c r="M7" s="379"/>
    </row>
    <row r="8" spans="1:13" s="389" customFormat="1" ht="12">
      <c r="A8" s="385" t="s">
        <v>241</v>
      </c>
      <c r="B8" s="385"/>
      <c r="C8" s="385"/>
      <c r="D8" s="385"/>
      <c r="E8" s="385"/>
      <c r="F8" s="390">
        <v>8482</v>
      </c>
      <c r="G8" s="391">
        <v>9713</v>
      </c>
      <c r="H8" s="387">
        <f>SUM(F8:G8)</f>
        <v>18195</v>
      </c>
      <c r="I8" s="392"/>
      <c r="J8" s="379"/>
      <c r="K8" s="379"/>
      <c r="L8" s="379"/>
      <c r="M8" s="379"/>
    </row>
    <row r="9" spans="1:13" s="389" customFormat="1" ht="12">
      <c r="A9" s="385" t="s">
        <v>326</v>
      </c>
      <c r="B9" s="385"/>
      <c r="C9" s="385"/>
      <c r="D9" s="385"/>
      <c r="E9" s="385"/>
      <c r="F9" s="390">
        <v>3009</v>
      </c>
      <c r="G9" s="391">
        <v>5305</v>
      </c>
      <c r="H9" s="387">
        <f>SUM(F9:G9)</f>
        <v>8314</v>
      </c>
      <c r="I9" s="379"/>
      <c r="J9" s="379"/>
      <c r="K9" s="379"/>
      <c r="L9" s="379"/>
      <c r="M9" s="379"/>
    </row>
    <row r="10" spans="1:11" s="389" customFormat="1" ht="12">
      <c r="A10" s="385" t="s">
        <v>322</v>
      </c>
      <c r="B10" s="385"/>
      <c r="C10" s="385"/>
      <c r="D10" s="385"/>
      <c r="E10" s="385"/>
      <c r="F10" s="390" t="s">
        <v>156</v>
      </c>
      <c r="G10" s="391" t="s">
        <v>156</v>
      </c>
      <c r="H10" s="393">
        <v>57472</v>
      </c>
      <c r="I10" s="379"/>
      <c r="J10" s="379"/>
      <c r="K10" s="379"/>
    </row>
    <row r="11" spans="1:13" s="389" customFormat="1" ht="12">
      <c r="A11" s="385"/>
      <c r="B11" s="385"/>
      <c r="C11" s="385"/>
      <c r="D11" s="385"/>
      <c r="E11" s="385"/>
      <c r="F11" s="390"/>
      <c r="G11" s="391"/>
      <c r="H11" s="393"/>
      <c r="I11" s="379"/>
      <c r="J11" s="379"/>
      <c r="K11" s="379"/>
      <c r="L11" s="379"/>
      <c r="M11" s="379"/>
    </row>
    <row r="12" spans="1:13" s="389" customFormat="1" ht="12">
      <c r="A12" s="385" t="s">
        <v>323</v>
      </c>
      <c r="B12" s="385"/>
      <c r="C12" s="385"/>
      <c r="D12" s="385"/>
      <c r="E12" s="385"/>
      <c r="F12" s="390" t="s">
        <v>156</v>
      </c>
      <c r="G12" s="391" t="s">
        <v>156</v>
      </c>
      <c r="H12" s="393">
        <v>2091</v>
      </c>
      <c r="I12" s="379"/>
      <c r="J12" s="379"/>
      <c r="K12" s="379"/>
      <c r="L12" s="379"/>
      <c r="M12" s="379"/>
    </row>
    <row r="13" spans="1:13" s="389" customFormat="1" ht="12">
      <c r="A13" s="385"/>
      <c r="B13" s="391"/>
      <c r="C13" s="391"/>
      <c r="D13" s="391"/>
      <c r="E13" s="391"/>
      <c r="F13" s="391"/>
      <c r="G13" s="394"/>
      <c r="H13" s="395"/>
      <c r="I13" s="379"/>
      <c r="J13" s="379"/>
      <c r="K13" s="379"/>
      <c r="L13" s="379"/>
      <c r="M13" s="379"/>
    </row>
    <row r="14" spans="1:13" s="398" customFormat="1" ht="51" customHeight="1">
      <c r="A14" s="498" t="s">
        <v>1</v>
      </c>
      <c r="B14" s="498"/>
      <c r="C14" s="498"/>
      <c r="D14" s="498"/>
      <c r="E14" s="498"/>
      <c r="F14" s="498"/>
      <c r="G14" s="498"/>
      <c r="H14" s="498"/>
      <c r="I14" s="397"/>
      <c r="J14" s="397"/>
      <c r="K14" s="397"/>
      <c r="L14" s="397"/>
      <c r="M14" s="397"/>
    </row>
    <row r="15" spans="1:13" s="398" customFormat="1" ht="38.25" customHeight="1">
      <c r="A15" s="498" t="s">
        <v>327</v>
      </c>
      <c r="B15" s="498"/>
      <c r="C15" s="498"/>
      <c r="D15" s="498"/>
      <c r="E15" s="498"/>
      <c r="F15" s="498"/>
      <c r="G15" s="498"/>
      <c r="H15" s="498"/>
      <c r="I15" s="397"/>
      <c r="J15" s="397"/>
      <c r="K15" s="397"/>
      <c r="L15" s="397"/>
      <c r="M15" s="397"/>
    </row>
    <row r="16" spans="1:13" s="398" customFormat="1" ht="12">
      <c r="A16" s="498" t="s">
        <v>325</v>
      </c>
      <c r="B16" s="498"/>
      <c r="C16" s="498"/>
      <c r="D16" s="498"/>
      <c r="E16" s="498"/>
      <c r="F16" s="498"/>
      <c r="G16" s="498"/>
      <c r="H16" s="498"/>
      <c r="I16" s="397"/>
      <c r="J16" s="397"/>
      <c r="K16" s="397"/>
      <c r="L16" s="397"/>
      <c r="M16" s="397"/>
    </row>
    <row r="17" spans="1:13" s="398" customFormat="1" ht="26.25" customHeight="1">
      <c r="A17" s="498" t="s">
        <v>324</v>
      </c>
      <c r="B17" s="498"/>
      <c r="C17" s="498"/>
      <c r="D17" s="498"/>
      <c r="E17" s="498"/>
      <c r="F17" s="498"/>
      <c r="G17" s="498"/>
      <c r="H17" s="498"/>
      <c r="I17" s="397"/>
      <c r="J17" s="397"/>
      <c r="K17" s="397"/>
      <c r="L17" s="397"/>
      <c r="M17" s="397"/>
    </row>
    <row r="18" spans="1:13" s="398" customFormat="1" ht="12">
      <c r="A18" s="396"/>
      <c r="B18" s="396"/>
      <c r="C18" s="396"/>
      <c r="D18" s="396"/>
      <c r="E18" s="396"/>
      <c r="F18" s="396"/>
      <c r="G18" s="396"/>
      <c r="H18" s="396"/>
      <c r="I18" s="397"/>
      <c r="J18" s="397"/>
      <c r="K18" s="397"/>
      <c r="L18" s="397"/>
      <c r="M18" s="397"/>
    </row>
    <row r="19" spans="1:13" s="398" customFormat="1" ht="12">
      <c r="A19" s="396"/>
      <c r="B19" s="396"/>
      <c r="C19" s="396"/>
      <c r="D19" s="396"/>
      <c r="E19" s="396"/>
      <c r="F19" s="396"/>
      <c r="G19" s="396"/>
      <c r="H19" s="396"/>
      <c r="I19" s="397"/>
      <c r="J19" s="397"/>
      <c r="K19" s="397"/>
      <c r="L19" s="397"/>
      <c r="M19" s="397"/>
    </row>
    <row r="20" spans="1:13" s="398" customFormat="1" ht="12">
      <c r="A20" s="396"/>
      <c r="B20" s="396"/>
      <c r="C20" s="396"/>
      <c r="D20" s="396"/>
      <c r="E20" s="396"/>
      <c r="F20" s="396"/>
      <c r="G20" s="396"/>
      <c r="H20" s="396"/>
      <c r="I20" s="397"/>
      <c r="J20" s="397"/>
      <c r="K20" s="397"/>
      <c r="L20" s="397"/>
      <c r="M20" s="397"/>
    </row>
    <row r="21" spans="1:13" s="389" customFormat="1" ht="12">
      <c r="A21" s="385"/>
      <c r="B21" s="391"/>
      <c r="C21" s="391"/>
      <c r="D21" s="391"/>
      <c r="E21" s="391"/>
      <c r="F21" s="391"/>
      <c r="G21" s="394"/>
      <c r="H21" s="395"/>
      <c r="I21" s="379"/>
      <c r="J21" s="379"/>
      <c r="K21" s="379"/>
      <c r="L21" s="379"/>
      <c r="M21" s="379"/>
    </row>
    <row r="22" spans="1:13" s="389" customFormat="1" ht="12">
      <c r="A22" s="385"/>
      <c r="B22" s="391"/>
      <c r="C22" s="391"/>
      <c r="D22" s="391"/>
      <c r="E22" s="391"/>
      <c r="F22" s="391"/>
      <c r="G22" s="394"/>
      <c r="H22" s="395"/>
      <c r="I22" s="379"/>
      <c r="J22" s="379"/>
      <c r="K22" s="379"/>
      <c r="L22" s="379"/>
      <c r="M22" s="379"/>
    </row>
    <row r="23" spans="1:13" s="398" customFormat="1" ht="12">
      <c r="A23" s="474" t="s">
        <v>220</v>
      </c>
      <c r="B23" s="474"/>
      <c r="C23" s="474"/>
      <c r="D23" s="474"/>
      <c r="E23" s="474"/>
      <c r="F23" s="474"/>
      <c r="G23" s="474"/>
      <c r="H23" s="474"/>
      <c r="I23" s="397"/>
      <c r="J23" s="397"/>
      <c r="K23" s="397"/>
      <c r="L23" s="397"/>
      <c r="M23" s="397"/>
    </row>
    <row r="24" spans="1:13" s="398" customFormat="1" ht="12.75" thickBot="1">
      <c r="A24" s="399"/>
      <c r="B24" s="391"/>
      <c r="C24" s="391"/>
      <c r="D24" s="391"/>
      <c r="E24" s="391"/>
      <c r="F24" s="391"/>
      <c r="G24" s="391"/>
      <c r="H24" s="395"/>
      <c r="I24" s="397"/>
      <c r="J24" s="397"/>
      <c r="K24" s="397"/>
      <c r="L24" s="397"/>
      <c r="M24" s="397"/>
    </row>
    <row r="25" spans="1:8" s="382" customFormat="1" ht="12">
      <c r="A25" s="380"/>
      <c r="B25" s="380"/>
      <c r="C25" s="381" t="s">
        <v>114</v>
      </c>
      <c r="D25" s="400" t="s">
        <v>65</v>
      </c>
      <c r="E25" s="400"/>
      <c r="F25" s="381"/>
      <c r="G25" s="380"/>
      <c r="H25" s="380"/>
    </row>
    <row r="26" spans="1:8" s="382" customFormat="1" ht="12">
      <c r="A26" s="383" t="s">
        <v>113</v>
      </c>
      <c r="B26" s="383"/>
      <c r="C26" s="384" t="s">
        <v>14</v>
      </c>
      <c r="D26" s="401" t="s">
        <v>115</v>
      </c>
      <c r="E26" s="401" t="s">
        <v>5</v>
      </c>
      <c r="F26" s="384" t="s">
        <v>59</v>
      </c>
      <c r="G26" s="383" t="s">
        <v>112</v>
      </c>
      <c r="H26" s="383" t="s">
        <v>60</v>
      </c>
    </row>
    <row r="27" spans="1:13" s="389" customFormat="1" ht="12">
      <c r="A27" s="385" t="s">
        <v>229</v>
      </c>
      <c r="B27" s="385"/>
      <c r="C27" s="390"/>
      <c r="D27" s="402"/>
      <c r="E27" s="402"/>
      <c r="F27" s="390"/>
      <c r="G27" s="391"/>
      <c r="H27" s="393"/>
      <c r="I27" s="379"/>
      <c r="J27" s="379"/>
      <c r="K27" s="379"/>
      <c r="L27" s="379"/>
      <c r="M27" s="379"/>
    </row>
    <row r="28" spans="1:13" s="389" customFormat="1" ht="12">
      <c r="A28" s="379" t="s">
        <v>117</v>
      </c>
      <c r="B28" s="379"/>
      <c r="C28" s="390">
        <v>2566</v>
      </c>
      <c r="D28" s="402">
        <v>1869</v>
      </c>
      <c r="E28" s="402">
        <v>54130</v>
      </c>
      <c r="F28" s="390">
        <v>18944</v>
      </c>
      <c r="G28" s="391">
        <v>39621</v>
      </c>
      <c r="H28" s="393">
        <v>58565</v>
      </c>
      <c r="I28" s="392"/>
      <c r="J28" s="379"/>
      <c r="K28" s="379"/>
      <c r="L28" s="379"/>
      <c r="M28" s="379"/>
    </row>
    <row r="29" spans="1:13" s="389" customFormat="1" ht="12">
      <c r="A29" s="379" t="s">
        <v>118</v>
      </c>
      <c r="B29" s="379"/>
      <c r="C29" s="390">
        <v>8824</v>
      </c>
      <c r="D29" s="402">
        <v>0</v>
      </c>
      <c r="E29" s="402">
        <v>102948</v>
      </c>
      <c r="F29" s="390">
        <v>39232</v>
      </c>
      <c r="G29" s="391">
        <v>72540</v>
      </c>
      <c r="H29" s="391">
        <v>111772</v>
      </c>
      <c r="I29" s="392"/>
      <c r="J29" s="379"/>
      <c r="K29" s="379"/>
      <c r="L29" s="379"/>
      <c r="M29" s="379"/>
    </row>
    <row r="30" spans="2:9" s="403" customFormat="1" ht="12">
      <c r="B30" s="403" t="s">
        <v>10</v>
      </c>
      <c r="C30" s="404">
        <f aca="true" t="shared" si="0" ref="C30:H30">SUM(C28:C29)</f>
        <v>11390</v>
      </c>
      <c r="D30" s="404">
        <f t="shared" si="0"/>
        <v>1869</v>
      </c>
      <c r="E30" s="404">
        <f t="shared" si="0"/>
        <v>157078</v>
      </c>
      <c r="F30" s="404">
        <f t="shared" si="0"/>
        <v>58176</v>
      </c>
      <c r="G30" s="405">
        <f t="shared" si="0"/>
        <v>112161</v>
      </c>
      <c r="H30" s="405">
        <f t="shared" si="0"/>
        <v>170337</v>
      </c>
      <c r="I30" s="392"/>
    </row>
    <row r="31" spans="2:9" s="403" customFormat="1" ht="12">
      <c r="B31" s="406"/>
      <c r="C31" s="406"/>
      <c r="D31" s="406"/>
      <c r="E31" s="406"/>
      <c r="F31" s="406"/>
      <c r="G31" s="406"/>
      <c r="H31" s="406"/>
      <c r="I31" s="392"/>
    </row>
    <row r="32" spans="1:8" ht="12">
      <c r="A32" s="499" t="s">
        <v>236</v>
      </c>
      <c r="B32" s="499"/>
      <c r="C32" s="499"/>
      <c r="D32" s="499"/>
      <c r="E32" s="499"/>
      <c r="F32" s="499"/>
      <c r="G32" s="499"/>
      <c r="H32" s="499"/>
    </row>
    <row r="33" spans="2:9" s="403" customFormat="1" ht="12">
      <c r="B33" s="406"/>
      <c r="C33" s="406"/>
      <c r="D33" s="406"/>
      <c r="E33" s="406"/>
      <c r="F33" s="406"/>
      <c r="G33" s="406"/>
      <c r="H33" s="406"/>
      <c r="I33" s="392"/>
    </row>
    <row r="34" spans="2:9" s="403" customFormat="1" ht="12">
      <c r="B34" s="406"/>
      <c r="C34" s="406"/>
      <c r="D34" s="406"/>
      <c r="E34" s="406"/>
      <c r="F34" s="406"/>
      <c r="G34" s="406"/>
      <c r="H34" s="406"/>
      <c r="I34" s="392"/>
    </row>
    <row r="35" spans="1:13" s="398" customFormat="1" ht="12">
      <c r="A35" s="397"/>
      <c r="B35" s="391"/>
      <c r="C35" s="391"/>
      <c r="D35" s="391"/>
      <c r="E35" s="391"/>
      <c r="F35" s="391"/>
      <c r="G35" s="391"/>
      <c r="H35" s="391"/>
      <c r="I35" s="397"/>
      <c r="J35" s="397"/>
      <c r="K35" s="397"/>
      <c r="L35" s="397"/>
      <c r="M35" s="397"/>
    </row>
  </sheetData>
  <mergeCells count="7">
    <mergeCell ref="A2:H2"/>
    <mergeCell ref="A14:H14"/>
    <mergeCell ref="A32:H32"/>
    <mergeCell ref="A23:H23"/>
    <mergeCell ref="A17:H17"/>
    <mergeCell ref="A15:H15"/>
    <mergeCell ref="A16:H16"/>
  </mergeCells>
  <printOptions horizontalCentered="1"/>
  <pageMargins left="0.3937007874015748" right="0.3937007874015748" top="0.7874015748031497" bottom="0.5905511811023623" header="0.5118110236220472" footer="0.5118110236220472"/>
  <pageSetup fitToHeight="1" fitToWidth="1" horizontalDpi="600" verticalDpi="600" orientation="portrait" paperSize="9" scale="72"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Geert Vermeulen</dc:creator>
  <cp:keywords/>
  <dc:description/>
  <cp:lastModifiedBy>Geert Vermeulen</cp:lastModifiedBy>
  <cp:lastPrinted>2010-12-23T15:51:16Z</cp:lastPrinted>
  <dcterms:created xsi:type="dcterms:W3CDTF">2002-08-14T09:55:25Z</dcterms:created>
  <dcterms:modified xsi:type="dcterms:W3CDTF">2011-03-14T12:55:15Z</dcterms:modified>
  <cp:category/>
  <cp:version/>
  <cp:contentType/>
  <cp:contentStatus/>
</cp:coreProperties>
</file>